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4030" windowHeight="5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 fullPrecision="0"/>
</workbook>
</file>

<file path=xl/sharedStrings.xml><?xml version="1.0" encoding="utf-8"?>
<sst xmlns="http://schemas.openxmlformats.org/spreadsheetml/2006/main" count="261" uniqueCount="232">
  <si>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</si>
  <si>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</si>
  <si>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</si>
  <si>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</si>
  <si>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</si>
  <si>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</si>
  <si>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</si>
  <si>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</si>
  <si>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</si>
  <si>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</si>
  <si>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</si>
  <si>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</si>
  <si>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</si>
  <si>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</si>
  <si>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</si>
  <si>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</si>
  <si>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</si>
  <si>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</si>
  <si>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</si>
  <si>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</si>
  <si>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</si>
  <si>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</si>
  <si>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</si>
  <si>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</si>
  <si>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</si>
  <si>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</si>
  <si>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</si>
  <si>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</si>
  <si>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</si>
  <si>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</si>
  <si>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</si>
  <si>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</si>
  <si>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</si>
  <si>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</si>
  <si>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</si>
  <si>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</si>
  <si>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</si>
  <si>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</si>
  <si>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</si>
  <si>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</si>
  <si>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</si>
  <si>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</si>
  <si>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</si>
  <si>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</si>
  <si>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</si>
  <si>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</si>
  <si>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</si>
  <si>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</si>
  <si>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</si>
  <si>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</si>
  <si>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</si>
  <si>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</si>
  <si>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</si>
  <si>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</si>
  <si>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</si>
  <si>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</si>
  <si>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</si>
  <si>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</si>
  <si>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</si>
  <si>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</si>
  <si>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</si>
  <si>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</si>
  <si>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</si>
  <si>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</si>
  <si>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</si>
  <si>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</si>
  <si>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</si>
  <si>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</si>
  <si>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</si>
  <si>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</si>
  <si>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</si>
  <si>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</si>
  <si>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</si>
  <si>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</si>
  <si>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</si>
  <si>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</si>
  <si>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</si>
  <si>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</si>
  <si>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</si>
  <si>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</si>
  <si>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</si>
  <si>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</si>
  <si>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</si>
  <si>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</si>
  <si>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</si>
  <si>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</si>
  <si>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</si>
  <si>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</si>
  <si>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</si>
  <si>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</si>
  <si>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</si>
  <si>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</si>
  <si>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</si>
  <si>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</si>
  <si>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</si>
  <si>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</si>
  <si>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</si>
  <si>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</si>
  <si>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</si>
  <si>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</si>
  <si>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</si>
  <si>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</si>
  <si>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</si>
  <si>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</si>
  <si>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</si>
  <si>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</si>
  <si>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</si>
  <si>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</si>
  <si>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</si>
  <si>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</si>
  <si>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</si>
  <si>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</si>
  <si>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</si>
  <si>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</si>
  <si>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</si>
  <si>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</si>
  <si>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</si>
  <si>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</si>
  <si>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</si>
  <si>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</si>
  <si>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</si>
  <si>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</si>
  <si>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</si>
  <si>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</si>
  <si>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</si>
  <si>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</si>
  <si>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</si>
  <si>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</si>
  <si>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</si>
  <si>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</si>
  <si>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</si>
  <si>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</si>
  <si>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</si>
  <si>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</si>
  <si>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</si>
  <si>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</si>
  <si>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</si>
  <si>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</si>
  <si>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</si>
  <si>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</si>
  <si>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</si>
  <si>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</si>
  <si>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</si>
  <si>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</si>
  <si>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</si>
  <si>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</si>
  <si>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</si>
  <si>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</si>
  <si>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</si>
  <si>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</si>
  <si>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</si>
  <si>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</si>
  <si>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</si>
  <si>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</si>
  <si>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</si>
  <si>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</si>
  <si>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</si>
  <si>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</si>
  <si>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</si>
  <si>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</si>
  <si>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</si>
  <si>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</si>
  <si>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</si>
  <si>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</si>
  <si>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</si>
  <si>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</si>
  <si>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</si>
  <si>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</si>
  <si>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</si>
  <si>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</si>
  <si>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</si>
  <si>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</si>
  <si>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</si>
  <si>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</si>
  <si>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</si>
  <si>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</si>
  <si>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</si>
  <si>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</si>
  <si>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</si>
  <si>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</si>
  <si>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</si>
  <si>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</si>
  <si>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</si>
  <si>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</si>
  <si>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</si>
  <si>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</si>
  <si>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</si>
  <si>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</si>
  <si>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</si>
  <si>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</si>
  <si>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</si>
  <si>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</si>
  <si>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</si>
  <si>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</si>
  <si>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</si>
  <si>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</si>
  <si>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</si>
  <si>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</si>
  <si>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</si>
  <si>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</si>
  <si>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</si>
  <si>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</si>
  <si>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</si>
  <si>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</si>
  <si>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</si>
  <si>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</si>
  <si>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</si>
  <si>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</si>
  <si>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</si>
  <si>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</si>
  <si>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</si>
  <si>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</si>
  <si>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</si>
  <si>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</si>
  <si>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</si>
  <si>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</si>
  <si>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</si>
  <si>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</si>
  <si>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</si>
  <si>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</si>
  <si>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072 655 222</t>
  </si>
  <si>
    <t>072 655 259</t>
  </si>
  <si>
    <t>Prezime i ime:</t>
  </si>
  <si>
    <t>Kumulativ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</si>
  <si>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</si>
  <si>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</si>
  <si>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izvjestaji@poba.hr</t>
  </si>
  <si>
    <t>01.01.2018.</t>
  </si>
  <si>
    <t>Željka Artner-Pavković</t>
  </si>
  <si>
    <t>30.09.2018.</t>
  </si>
  <si>
    <t>Bilješke uz financijske izvještaje prezentirane su u nekonsolidiranom nerevidiranom izvještaju poslovodstva o stanju društva za  treće tromjesečje 2018. godine.</t>
  </si>
  <si>
    <t>Božana Kovačević, 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</si>
</sst>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7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0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1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1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1" xfId="58" applyFont="1" applyBorder="1" applyAlignment="1" applyProtection="1">
      <alignment horizontal="left" wrapText="1"/>
      <protection hidden="1"/>
    </xf>
    <xf numFmtId="0" fontId="11" fillId="33" borderId="29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 vertical="center"/>
      <protection/>
    </xf>
    <xf numFmtId="0" fontId="8" fillId="0" borderId="30" xfId="58" applyFont="1" applyBorder="1" applyAlignment="1">
      <alignment horizontal="left" vertical="center"/>
      <protection/>
    </xf>
    <xf numFmtId="1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29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0" xfId="58" applyFont="1" applyBorder="1" applyAlignment="1" applyProtection="1">
      <alignment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0" xfId="58" applyFont="1" applyBorder="1" applyAlignment="1">
      <alignment horizontal="left"/>
      <protection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3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0" xfId="58" applyFont="1" applyFill="1" applyBorder="1" applyAlignment="1">
      <alignment/>
      <protection/>
    </xf>
    <xf numFmtId="0" fontId="11" fillId="0" borderId="29" xfId="58" applyFont="1" applyFill="1" applyBorder="1" applyAlignment="1" applyProtection="1">
      <alignment horizontal="right" vertical="center"/>
      <protection hidden="1" locked="0"/>
    </xf>
    <xf numFmtId="49" fontId="11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1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0" xfId="58" applyNumberFormat="1" applyFont="1" applyBorder="1" applyAlignment="1" applyProtection="1">
      <alignment horizontal="left" vertical="center"/>
      <protection hidden="1" locked="0"/>
    </xf>
    <xf numFmtId="0" fontId="10" fillId="0" borderId="35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6" xfId="58" applyFont="1" applyBorder="1" applyAlignment="1" applyProtection="1">
      <alignment horizontal="center" vertical="top"/>
      <protection hidden="1"/>
    </xf>
    <xf numFmtId="0" fontId="8" fillId="0" borderId="36" xfId="58" applyFont="1" applyBorder="1" applyAlignment="1">
      <alignment horizontal="center"/>
      <protection/>
    </xf>
    <xf numFmtId="0" fontId="8" fillId="0" borderId="37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29" xfId="58" applyFont="1" applyFill="1" applyBorder="1" applyAlignment="1" applyProtection="1">
      <alignment horizontal="left" vertical="center"/>
      <protection hidden="1" locked="0"/>
    </xf>
    <xf numFmtId="0" fontId="8" fillId="0" borderId="34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 locked="0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49" fontId="4" fillId="33" borderId="29" xfId="53" applyNumberForma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0" fillId="0" borderId="3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5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6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49" fontId="2" fillId="0" borderId="38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wrapText="1"/>
    </xf>
    <xf numFmtId="0" fontId="0" fillId="0" borderId="2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49" fontId="2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3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hyperlink" Target="mailto:izvjestaji@po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32" customWidth="1"/>
    <col min="2" max="2" width="14.140625" style="132" customWidth="1"/>
    <col min="3" max="3" width="9.140625" style="132" customWidth="1"/>
    <col min="4" max="4" width="11.140625" style="132" customWidth="1"/>
    <col min="5" max="5" width="14.00390625" style="132" customWidth="1"/>
    <col min="6" max="6" width="8.421875" style="132" customWidth="1"/>
    <col min="7" max="7" width="12.57421875" style="132" customWidth="1"/>
    <col min="8" max="8" width="15.140625" style="132" customWidth="1"/>
    <col min="9" max="9" width="22.28125" style="132" customWidth="1"/>
    <col min="10" max="16384" width="9.140625" style="11" customWidth="1"/>
  </cols>
  <sheetData>
    <row r="1" spans="1:9" ht="15.75">
      <c r="A1" s="180" t="s">
        <v>196</v>
      </c>
      <c r="B1" s="181"/>
      <c r="C1" s="71"/>
      <c r="D1" s="71"/>
      <c r="E1" s="71"/>
      <c r="F1" s="71"/>
      <c r="G1" s="71"/>
      <c r="H1" s="71"/>
      <c r="I1" s="72"/>
    </row>
    <row r="2" spans="1:9" ht="12.75" customHeight="1">
      <c r="A2" s="139" t="s">
        <v>177</v>
      </c>
      <c r="B2" s="140"/>
      <c r="C2" s="140"/>
      <c r="D2" s="141"/>
      <c r="E2" s="25" t="s">
        <v>227</v>
      </c>
      <c r="F2" s="73"/>
      <c r="G2" s="12" t="s">
        <v>69</v>
      </c>
      <c r="H2" s="25" t="s">
        <v>229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4"/>
    </row>
    <row r="4" spans="1:9" ht="14.25" customHeight="1">
      <c r="A4" s="142" t="s">
        <v>197</v>
      </c>
      <c r="B4" s="143"/>
      <c r="C4" s="143"/>
      <c r="D4" s="143"/>
      <c r="E4" s="143"/>
      <c r="F4" s="143"/>
      <c r="G4" s="143"/>
      <c r="H4" s="143"/>
      <c r="I4" s="144"/>
    </row>
    <row r="5" spans="1:9" ht="12.75">
      <c r="A5" s="75"/>
      <c r="B5" s="48"/>
      <c r="C5" s="48"/>
      <c r="D5" s="48"/>
      <c r="E5" s="15"/>
      <c r="F5" s="46"/>
      <c r="G5" s="16"/>
      <c r="H5" s="17"/>
      <c r="I5" s="76"/>
    </row>
    <row r="6" spans="1:9" ht="12.75">
      <c r="A6" s="145" t="s">
        <v>154</v>
      </c>
      <c r="B6" s="146"/>
      <c r="C6" s="137" t="s">
        <v>209</v>
      </c>
      <c r="D6" s="138"/>
      <c r="E6" s="147"/>
      <c r="F6" s="147"/>
      <c r="G6" s="147"/>
      <c r="H6" s="147"/>
      <c r="I6" s="77"/>
    </row>
    <row r="7" spans="1:9" ht="12.75">
      <c r="A7" s="78"/>
      <c r="B7" s="79"/>
      <c r="C7" s="19"/>
      <c r="D7" s="19"/>
      <c r="E7" s="147"/>
      <c r="F7" s="147"/>
      <c r="G7" s="147"/>
      <c r="H7" s="147"/>
      <c r="I7" s="77"/>
    </row>
    <row r="8" spans="1:9" ht="12.75" customHeight="1">
      <c r="A8" s="148" t="s">
        <v>6</v>
      </c>
      <c r="B8" s="149"/>
      <c r="C8" s="137" t="s">
        <v>210</v>
      </c>
      <c r="D8" s="138"/>
      <c r="E8" s="147"/>
      <c r="F8" s="147"/>
      <c r="G8" s="147"/>
      <c r="H8" s="147"/>
      <c r="I8" s="80"/>
    </row>
    <row r="9" spans="1:9" ht="12.75">
      <c r="A9" s="81"/>
      <c r="B9" s="82"/>
      <c r="C9" s="83"/>
      <c r="D9" s="19"/>
      <c r="E9" s="19"/>
      <c r="F9" s="19"/>
      <c r="G9" s="19"/>
      <c r="H9" s="19"/>
      <c r="I9" s="80"/>
    </row>
    <row r="10" spans="1:9" ht="12.75" customHeight="1">
      <c r="A10" s="134" t="s">
        <v>68</v>
      </c>
      <c r="B10" s="135"/>
      <c r="C10" s="137" t="s">
        <v>211</v>
      </c>
      <c r="D10" s="138"/>
      <c r="E10" s="19"/>
      <c r="F10" s="19"/>
      <c r="G10" s="19"/>
      <c r="H10" s="19"/>
      <c r="I10" s="80"/>
    </row>
    <row r="11" spans="1:9" ht="12.75">
      <c r="A11" s="136"/>
      <c r="B11" s="135"/>
      <c r="C11" s="19"/>
      <c r="D11" s="19"/>
      <c r="E11" s="19"/>
      <c r="F11" s="19"/>
      <c r="G11" s="19"/>
      <c r="H11" s="19"/>
      <c r="I11" s="80"/>
    </row>
    <row r="12" spans="1:9" ht="12.75">
      <c r="A12" s="145" t="s">
        <v>7</v>
      </c>
      <c r="B12" s="146"/>
      <c r="C12" s="150" t="s">
        <v>212</v>
      </c>
      <c r="D12" s="151"/>
      <c r="E12" s="151"/>
      <c r="F12" s="151"/>
      <c r="G12" s="151"/>
      <c r="H12" s="151"/>
      <c r="I12" s="152"/>
    </row>
    <row r="13" spans="1:9" ht="12.75">
      <c r="A13" s="78"/>
      <c r="B13" s="79"/>
      <c r="C13" s="84"/>
      <c r="D13" s="19"/>
      <c r="E13" s="19"/>
      <c r="F13" s="19"/>
      <c r="G13" s="19"/>
      <c r="H13" s="19"/>
      <c r="I13" s="80"/>
    </row>
    <row r="14" spans="1:9" ht="12.75">
      <c r="A14" s="145" t="s">
        <v>28</v>
      </c>
      <c r="B14" s="146"/>
      <c r="C14" s="153">
        <v>48000</v>
      </c>
      <c r="D14" s="154"/>
      <c r="E14" s="19"/>
      <c r="F14" s="150" t="s">
        <v>213</v>
      </c>
      <c r="G14" s="151"/>
      <c r="H14" s="151"/>
      <c r="I14" s="152"/>
    </row>
    <row r="15" spans="1:9" ht="12.75">
      <c r="A15" s="78"/>
      <c r="B15" s="79"/>
      <c r="C15" s="19"/>
      <c r="D15" s="19"/>
      <c r="E15" s="19"/>
      <c r="F15" s="19"/>
      <c r="G15" s="19"/>
      <c r="H15" s="19"/>
      <c r="I15" s="80"/>
    </row>
    <row r="16" spans="1:9" ht="12.75">
      <c r="A16" s="145" t="s">
        <v>29</v>
      </c>
      <c r="B16" s="146"/>
      <c r="C16" s="150" t="s">
        <v>214</v>
      </c>
      <c r="D16" s="151"/>
      <c r="E16" s="151"/>
      <c r="F16" s="151"/>
      <c r="G16" s="151"/>
      <c r="H16" s="151"/>
      <c r="I16" s="152"/>
    </row>
    <row r="17" spans="1:9" ht="12.75">
      <c r="A17" s="78"/>
      <c r="B17" s="79"/>
      <c r="C17" s="19"/>
      <c r="D17" s="19"/>
      <c r="E17" s="19"/>
      <c r="F17" s="19"/>
      <c r="G17" s="19"/>
      <c r="H17" s="19"/>
      <c r="I17" s="80"/>
    </row>
    <row r="18" spans="1:9" ht="12.75">
      <c r="A18" s="145" t="s">
        <v>30</v>
      </c>
      <c r="B18" s="146"/>
      <c r="C18" s="157" t="s">
        <v>215</v>
      </c>
      <c r="D18" s="158"/>
      <c r="E18" s="158"/>
      <c r="F18" s="158"/>
      <c r="G18" s="158"/>
      <c r="H18" s="158"/>
      <c r="I18" s="159"/>
    </row>
    <row r="19" spans="1:9" ht="12.75">
      <c r="A19" s="78"/>
      <c r="B19" s="79"/>
      <c r="C19" s="84"/>
      <c r="D19" s="19"/>
      <c r="E19" s="19"/>
      <c r="F19" s="19"/>
      <c r="G19" s="19"/>
      <c r="H19" s="19"/>
      <c r="I19" s="80"/>
    </row>
    <row r="20" spans="1:9" ht="12.75">
      <c r="A20" s="145" t="s">
        <v>31</v>
      </c>
      <c r="B20" s="146"/>
      <c r="C20" s="157" t="s">
        <v>216</v>
      </c>
      <c r="D20" s="158"/>
      <c r="E20" s="158"/>
      <c r="F20" s="158"/>
      <c r="G20" s="158"/>
      <c r="H20" s="158"/>
      <c r="I20" s="159"/>
    </row>
    <row r="21" spans="1:9" ht="12.75">
      <c r="A21" s="78"/>
      <c r="B21" s="79"/>
      <c r="C21" s="84"/>
      <c r="D21" s="19"/>
      <c r="E21" s="19"/>
      <c r="F21" s="19"/>
      <c r="G21" s="19"/>
      <c r="H21" s="19"/>
      <c r="I21" s="80"/>
    </row>
    <row r="22" spans="1:9" ht="12.75">
      <c r="A22" s="145" t="s">
        <v>8</v>
      </c>
      <c r="B22" s="146"/>
      <c r="C22" s="52">
        <v>201</v>
      </c>
      <c r="D22" s="150" t="s">
        <v>213</v>
      </c>
      <c r="E22" s="160"/>
      <c r="F22" s="161"/>
      <c r="G22" s="162"/>
      <c r="H22" s="163"/>
      <c r="I22" s="47"/>
    </row>
    <row r="23" spans="1:9" ht="12.75">
      <c r="A23" s="78"/>
      <c r="B23" s="79"/>
      <c r="C23" s="19"/>
      <c r="D23" s="19"/>
      <c r="E23" s="19"/>
      <c r="F23" s="19"/>
      <c r="G23" s="19"/>
      <c r="H23" s="19"/>
      <c r="I23" s="80"/>
    </row>
    <row r="24" spans="1:9" ht="12.75">
      <c r="A24" s="145" t="s">
        <v>9</v>
      </c>
      <c r="B24" s="146"/>
      <c r="C24" s="52">
        <v>6</v>
      </c>
      <c r="D24" s="150" t="s">
        <v>217</v>
      </c>
      <c r="E24" s="160"/>
      <c r="F24" s="160"/>
      <c r="G24" s="161"/>
      <c r="H24" s="85" t="s">
        <v>10</v>
      </c>
      <c r="I24" s="133">
        <v>217</v>
      </c>
    </row>
    <row r="25" spans="1:9" ht="12.75">
      <c r="A25" s="78"/>
      <c r="B25" s="79"/>
      <c r="C25" s="19"/>
      <c r="D25" s="19"/>
      <c r="E25" s="19"/>
      <c r="F25" s="19"/>
      <c r="G25" s="79"/>
      <c r="H25" s="79" t="s">
        <v>205</v>
      </c>
      <c r="I25" s="86"/>
    </row>
    <row r="26" spans="1:9" ht="12.75">
      <c r="A26" s="145" t="s">
        <v>33</v>
      </c>
      <c r="B26" s="146"/>
      <c r="C26" s="53" t="s">
        <v>218</v>
      </c>
      <c r="D26" s="20"/>
      <c r="E26" s="87"/>
      <c r="F26" s="54"/>
      <c r="G26" s="172" t="s">
        <v>32</v>
      </c>
      <c r="H26" s="146"/>
      <c r="I26" s="55" t="s">
        <v>219</v>
      </c>
    </row>
    <row r="27" spans="1:9" ht="12.75">
      <c r="A27" s="78"/>
      <c r="B27" s="79"/>
      <c r="C27" s="19"/>
      <c r="D27" s="48"/>
      <c r="E27" s="48"/>
      <c r="F27" s="48"/>
      <c r="G27" s="48"/>
      <c r="H27" s="19"/>
      <c r="I27" s="88"/>
    </row>
    <row r="28" spans="1:9" ht="12.75">
      <c r="A28" s="173" t="s">
        <v>11</v>
      </c>
      <c r="B28" s="174"/>
      <c r="C28" s="155"/>
      <c r="D28" s="155"/>
      <c r="E28" s="174" t="s">
        <v>12</v>
      </c>
      <c r="F28" s="175"/>
      <c r="G28" s="175"/>
      <c r="H28" s="155" t="s">
        <v>13</v>
      </c>
      <c r="I28" s="156"/>
    </row>
    <row r="29" spans="1:9" ht="12.75">
      <c r="A29" s="89"/>
      <c r="B29" s="90"/>
      <c r="C29" s="90"/>
      <c r="D29" s="91"/>
      <c r="E29" s="19"/>
      <c r="F29" s="19"/>
      <c r="G29" s="19"/>
      <c r="H29" s="92"/>
      <c r="I29" s="88"/>
    </row>
    <row r="30" spans="1:9" ht="12.75">
      <c r="A30" s="166"/>
      <c r="B30" s="167"/>
      <c r="C30" s="167"/>
      <c r="D30" s="168"/>
      <c r="E30" s="169"/>
      <c r="F30" s="167"/>
      <c r="G30" s="167"/>
      <c r="H30" s="170"/>
      <c r="I30" s="171"/>
    </row>
    <row r="31" spans="1:9" ht="12.75">
      <c r="A31" s="93"/>
      <c r="B31" s="94"/>
      <c r="C31" s="95"/>
      <c r="D31" s="164"/>
      <c r="E31" s="164"/>
      <c r="F31" s="164"/>
      <c r="G31" s="165"/>
      <c r="H31" s="91"/>
      <c r="I31" s="98"/>
    </row>
    <row r="32" spans="1:9" ht="12.75">
      <c r="A32" s="166"/>
      <c r="B32" s="167"/>
      <c r="C32" s="167"/>
      <c r="D32" s="168"/>
      <c r="E32" s="169"/>
      <c r="F32" s="167"/>
      <c r="G32" s="167"/>
      <c r="H32" s="170"/>
      <c r="I32" s="171"/>
    </row>
    <row r="33" spans="1:9" ht="12.75">
      <c r="A33" s="93"/>
      <c r="B33" s="94"/>
      <c r="C33" s="95"/>
      <c r="D33" s="96"/>
      <c r="E33" s="96"/>
      <c r="F33" s="96"/>
      <c r="G33" s="97"/>
      <c r="H33" s="91"/>
      <c r="I33" s="99"/>
    </row>
    <row r="34" spans="1:9" ht="12.75">
      <c r="A34" s="166"/>
      <c r="B34" s="167"/>
      <c r="C34" s="167"/>
      <c r="D34" s="168"/>
      <c r="E34" s="169"/>
      <c r="F34" s="167"/>
      <c r="G34" s="167"/>
      <c r="H34" s="170"/>
      <c r="I34" s="171"/>
    </row>
    <row r="35" spans="1:9" ht="12.75">
      <c r="A35" s="93"/>
      <c r="B35" s="94"/>
      <c r="C35" s="95"/>
      <c r="D35" s="96"/>
      <c r="E35" s="96"/>
      <c r="F35" s="96"/>
      <c r="G35" s="97"/>
      <c r="H35" s="91"/>
      <c r="I35" s="99"/>
    </row>
    <row r="36" spans="1:9" ht="12.75">
      <c r="A36" s="166"/>
      <c r="B36" s="167"/>
      <c r="C36" s="167"/>
      <c r="D36" s="168"/>
      <c r="E36" s="169"/>
      <c r="F36" s="167"/>
      <c r="G36" s="167"/>
      <c r="H36" s="170"/>
      <c r="I36" s="171"/>
    </row>
    <row r="37" spans="1:9" ht="12.75">
      <c r="A37" s="100"/>
      <c r="B37" s="101"/>
      <c r="C37" s="182"/>
      <c r="D37" s="183"/>
      <c r="E37" s="91"/>
      <c r="F37" s="182"/>
      <c r="G37" s="183"/>
      <c r="H37" s="91"/>
      <c r="I37" s="104"/>
    </row>
    <row r="38" spans="1:9" ht="12.75">
      <c r="A38" s="166"/>
      <c r="B38" s="167"/>
      <c r="C38" s="167"/>
      <c r="D38" s="168"/>
      <c r="E38" s="169"/>
      <c r="F38" s="167"/>
      <c r="G38" s="167"/>
      <c r="H38" s="170"/>
      <c r="I38" s="171"/>
    </row>
    <row r="39" spans="1:9" ht="12.75">
      <c r="A39" s="100"/>
      <c r="B39" s="101"/>
      <c r="C39" s="102"/>
      <c r="D39" s="103"/>
      <c r="E39" s="91"/>
      <c r="F39" s="102"/>
      <c r="G39" s="103"/>
      <c r="H39" s="91"/>
      <c r="I39" s="104"/>
    </row>
    <row r="40" spans="1:9" ht="12.75">
      <c r="A40" s="166"/>
      <c r="B40" s="167"/>
      <c r="C40" s="167"/>
      <c r="D40" s="168"/>
      <c r="E40" s="169"/>
      <c r="F40" s="167"/>
      <c r="G40" s="167"/>
      <c r="H40" s="170"/>
      <c r="I40" s="171"/>
    </row>
    <row r="41" spans="1:9" ht="12.75">
      <c r="A41" s="49"/>
      <c r="B41" s="105"/>
      <c r="C41" s="105"/>
      <c r="D41" s="105"/>
      <c r="E41" s="18"/>
      <c r="F41" s="105"/>
      <c r="G41" s="105"/>
      <c r="H41" s="24"/>
      <c r="I41" s="50"/>
    </row>
    <row r="42" spans="1:9" ht="12.75">
      <c r="A42" s="106"/>
      <c r="B42" s="107"/>
      <c r="C42" s="108"/>
      <c r="D42" s="109"/>
      <c r="E42" s="19"/>
      <c r="F42" s="108"/>
      <c r="G42" s="109"/>
      <c r="H42" s="19"/>
      <c r="I42" s="80"/>
    </row>
    <row r="43" spans="1:9" ht="12.75">
      <c r="A43" s="110"/>
      <c r="B43" s="111"/>
      <c r="C43" s="111"/>
      <c r="D43" s="83"/>
      <c r="E43" s="83"/>
      <c r="F43" s="111"/>
      <c r="G43" s="83"/>
      <c r="H43" s="83"/>
      <c r="I43" s="112"/>
    </row>
    <row r="44" spans="1:9" ht="12.75" customHeight="1">
      <c r="A44" s="134" t="s">
        <v>63</v>
      </c>
      <c r="B44" s="176"/>
      <c r="C44" s="170"/>
      <c r="D44" s="188"/>
      <c r="E44" s="19"/>
      <c r="F44" s="189"/>
      <c r="G44" s="167"/>
      <c r="H44" s="167"/>
      <c r="I44" s="190"/>
    </row>
    <row r="45" spans="1:9" ht="12.75">
      <c r="A45" s="106"/>
      <c r="B45" s="107"/>
      <c r="C45" s="191"/>
      <c r="D45" s="192"/>
      <c r="E45" s="19"/>
      <c r="F45" s="191"/>
      <c r="G45" s="193"/>
      <c r="H45" s="113"/>
      <c r="I45" s="114"/>
    </row>
    <row r="46" spans="1:9" ht="12.75" customHeight="1">
      <c r="A46" s="134" t="s">
        <v>14</v>
      </c>
      <c r="B46" s="176"/>
      <c r="C46" s="194" t="s">
        <v>228</v>
      </c>
      <c r="D46" s="195"/>
      <c r="E46" s="195"/>
      <c r="F46" s="195"/>
      <c r="G46" s="195"/>
      <c r="H46" s="195"/>
      <c r="I46" s="195"/>
    </row>
    <row r="47" spans="1:9" ht="12.75">
      <c r="A47" s="78"/>
      <c r="B47" s="79"/>
      <c r="C47" s="115" t="s">
        <v>172</v>
      </c>
      <c r="D47" s="116"/>
      <c r="E47" s="116"/>
      <c r="F47" s="116"/>
      <c r="G47" s="116"/>
      <c r="H47" s="116"/>
      <c r="I47" s="116"/>
    </row>
    <row r="48" spans="1:9" ht="12.75">
      <c r="A48" s="134" t="s">
        <v>173</v>
      </c>
      <c r="B48" s="176"/>
      <c r="C48" s="177" t="s">
        <v>221</v>
      </c>
      <c r="D48" s="178"/>
      <c r="E48" s="179"/>
      <c r="F48" s="116"/>
      <c r="G48" s="85" t="s">
        <v>174</v>
      </c>
      <c r="H48" s="177" t="s">
        <v>220</v>
      </c>
      <c r="I48" s="179"/>
    </row>
    <row r="49" spans="1:9" ht="12.75">
      <c r="A49" s="78"/>
      <c r="B49" s="79"/>
      <c r="C49" s="115"/>
      <c r="D49" s="116"/>
      <c r="E49" s="116"/>
      <c r="F49" s="116"/>
      <c r="G49" s="116"/>
      <c r="H49" s="116"/>
      <c r="I49" s="116"/>
    </row>
    <row r="50" spans="1:9" ht="12.75" customHeight="1">
      <c r="A50" s="134" t="s">
        <v>30</v>
      </c>
      <c r="B50" s="176"/>
      <c r="C50" s="198" t="s">
        <v>226</v>
      </c>
      <c r="D50" s="178"/>
      <c r="E50" s="178"/>
      <c r="F50" s="178"/>
      <c r="G50" s="178"/>
      <c r="H50" s="178"/>
      <c r="I50" s="179"/>
    </row>
    <row r="51" spans="1:9" ht="12.75">
      <c r="A51" s="78"/>
      <c r="B51" s="79"/>
      <c r="C51" s="116"/>
      <c r="D51" s="116"/>
      <c r="E51" s="116"/>
      <c r="F51" s="116"/>
      <c r="G51" s="116"/>
      <c r="H51" s="116"/>
      <c r="I51" s="116"/>
    </row>
    <row r="52" spans="1:9" ht="12.75">
      <c r="A52" s="145" t="s">
        <v>222</v>
      </c>
      <c r="B52" s="146"/>
      <c r="C52" s="199" t="s">
        <v>231</v>
      </c>
      <c r="D52" s="200"/>
      <c r="E52" s="200"/>
      <c r="F52" s="200"/>
      <c r="G52" s="200"/>
      <c r="H52" s="200"/>
      <c r="I52" s="201"/>
    </row>
    <row r="53" spans="1:9" ht="12.75">
      <c r="A53" s="117"/>
      <c r="B53" s="83"/>
      <c r="C53" s="187" t="s">
        <v>118</v>
      </c>
      <c r="D53" s="187"/>
      <c r="E53" s="187"/>
      <c r="F53" s="187"/>
      <c r="G53" s="187"/>
      <c r="H53" s="187"/>
      <c r="I53" s="13"/>
    </row>
    <row r="54" spans="1:9" ht="12.75">
      <c r="A54" s="117"/>
      <c r="B54" s="83"/>
      <c r="C54" s="118"/>
      <c r="D54" s="118"/>
      <c r="E54" s="118"/>
      <c r="F54" s="118"/>
      <c r="G54" s="118"/>
      <c r="H54" s="119"/>
      <c r="I54" s="120"/>
    </row>
    <row r="55" spans="1:9" ht="12.75">
      <c r="A55" s="117"/>
      <c r="B55" s="83"/>
      <c r="C55" s="118"/>
      <c r="D55" s="118"/>
      <c r="E55" s="118"/>
      <c r="F55" s="118"/>
      <c r="G55" s="118"/>
      <c r="H55" s="118"/>
      <c r="I55" s="120"/>
    </row>
    <row r="56" spans="1:9" ht="12.75">
      <c r="A56" s="117"/>
      <c r="B56" s="202" t="s">
        <v>15</v>
      </c>
      <c r="C56" s="203"/>
      <c r="D56" s="203"/>
      <c r="E56" s="203"/>
      <c r="F56" s="121"/>
      <c r="G56" s="121"/>
      <c r="H56" s="121"/>
      <c r="I56" s="122"/>
    </row>
    <row r="57" spans="1:9" ht="12.75">
      <c r="A57" s="117"/>
      <c r="B57" s="202" t="s">
        <v>203</v>
      </c>
      <c r="C57" s="203"/>
      <c r="D57" s="203"/>
      <c r="E57" s="203"/>
      <c r="F57" s="203"/>
      <c r="G57" s="203"/>
      <c r="H57" s="203"/>
      <c r="I57" s="204"/>
    </row>
    <row r="58" spans="1:9" ht="12.75">
      <c r="A58" s="117"/>
      <c r="B58" s="202" t="s">
        <v>202</v>
      </c>
      <c r="C58" s="203"/>
      <c r="D58" s="203"/>
      <c r="E58" s="203"/>
      <c r="F58" s="203"/>
      <c r="G58" s="203"/>
      <c r="H58" s="203"/>
      <c r="I58" s="122"/>
    </row>
    <row r="59" spans="1:9" ht="12.75">
      <c r="A59" s="117"/>
      <c r="B59" s="202" t="s">
        <v>198</v>
      </c>
      <c r="C59" s="203"/>
      <c r="D59" s="203"/>
      <c r="E59" s="203"/>
      <c r="F59" s="203"/>
      <c r="G59" s="203"/>
      <c r="H59" s="203"/>
      <c r="I59" s="204"/>
    </row>
    <row r="60" spans="1:9" ht="12.75">
      <c r="A60" s="117"/>
      <c r="B60" s="202" t="s">
        <v>204</v>
      </c>
      <c r="C60" s="203"/>
      <c r="D60" s="203"/>
      <c r="E60" s="203"/>
      <c r="F60" s="203"/>
      <c r="G60" s="203"/>
      <c r="H60" s="203"/>
      <c r="I60" s="204"/>
    </row>
    <row r="61" spans="1:9" ht="12.75">
      <c r="A61" s="117"/>
      <c r="B61" s="123"/>
      <c r="C61" s="123"/>
      <c r="D61" s="123"/>
      <c r="E61" s="123"/>
      <c r="F61" s="123"/>
      <c r="G61" s="123"/>
      <c r="H61" s="118"/>
      <c r="I61" s="120"/>
    </row>
    <row r="62" spans="1:9" ht="12.75">
      <c r="A62" s="117"/>
      <c r="B62" s="83"/>
      <c r="C62" s="119"/>
      <c r="D62" s="119"/>
      <c r="E62" s="119"/>
      <c r="F62" s="119"/>
      <c r="G62" s="119"/>
      <c r="H62" s="119"/>
      <c r="I62" s="124"/>
    </row>
    <row r="63" spans="1:9" ht="13.5" thickBot="1">
      <c r="A63" s="51" t="s">
        <v>16</v>
      </c>
      <c r="B63" s="19"/>
      <c r="C63" s="19"/>
      <c r="D63" s="19"/>
      <c r="E63" s="19"/>
      <c r="F63" s="19"/>
      <c r="G63" s="125"/>
      <c r="H63" s="126"/>
      <c r="I63" s="127"/>
    </row>
    <row r="64" spans="1:9" ht="12.75">
      <c r="A64" s="75"/>
      <c r="B64" s="19"/>
      <c r="C64" s="19"/>
      <c r="D64" s="19"/>
      <c r="E64" s="83" t="s">
        <v>175</v>
      </c>
      <c r="F64" s="90"/>
      <c r="G64" s="184" t="s">
        <v>176</v>
      </c>
      <c r="H64" s="185"/>
      <c r="I64" s="186"/>
    </row>
    <row r="65" spans="1:9" ht="12.75">
      <c r="A65" s="128"/>
      <c r="B65" s="129"/>
      <c r="C65" s="130"/>
      <c r="D65" s="130"/>
      <c r="E65" s="130"/>
      <c r="F65" s="130"/>
      <c r="G65" s="196"/>
      <c r="H65" s="197"/>
      <c r="I65" s="131"/>
    </row>
  </sheetData>
  <sheetProtection/>
  <protectedRanges>
    <protectedRange sqref="E2 H2 A32:I32 A30:I30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" name="Range1_11_1"/>
    <protectedRange sqref="C26 I26" name="Range1_12_1"/>
    <protectedRange sqref="I24" name="Range1_1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4" dxfId="6" operator="equal" stopIfTrue="1">
      <formula>"DA"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2" operator="lessThan" stopIfTrue="1">
      <formula>'OPĆI PODACI'!#REF!</formula>
    </cfRule>
  </conditionalFormatting>
  <conditionalFormatting sqref="H2">
    <cfRule type="cellIs" priority="1" dxfId="2" operator="lessThan" stopIfTrue="1">
      <formula>'OPĆI PODACI'!#REF!</formula>
    </cfRule>
  </conditionalFormatting>
  <hyperlinks>
    <hyperlink ref="C18" r:id="rId1" display="uprava@poba.hr"/>
    <hyperlink ref="C20" r:id="rId2" display="www.poba.hr"/>
    <hyperlink ref="C50" r:id="rId3" display="izvjestaji@pob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4:11" ht="12.75" customHeight="1">
      <c r="D2" s="246" t="s">
        <v>178</v>
      </c>
      <c r="E2" s="247"/>
      <c r="F2" s="248" t="s">
        <v>229</v>
      </c>
      <c r="G2" s="249"/>
      <c r="J2" s="205" t="s">
        <v>187</v>
      </c>
      <c r="K2" s="205"/>
    </row>
    <row r="3" spans="1:11" ht="22.5" customHeight="1">
      <c r="A3" s="236" t="s">
        <v>153</v>
      </c>
      <c r="B3" s="237"/>
      <c r="C3" s="237"/>
      <c r="D3" s="237"/>
      <c r="E3" s="237"/>
      <c r="F3" s="237"/>
      <c r="G3" s="237"/>
      <c r="H3" s="238"/>
      <c r="I3" s="29" t="s">
        <v>188</v>
      </c>
      <c r="J3" s="30" t="s">
        <v>206</v>
      </c>
      <c r="K3" s="30" t="s">
        <v>207</v>
      </c>
    </row>
    <row r="4" spans="1:11" ht="12.75">
      <c r="A4" s="239">
        <v>1</v>
      </c>
      <c r="B4" s="240"/>
      <c r="C4" s="240"/>
      <c r="D4" s="240"/>
      <c r="E4" s="240"/>
      <c r="F4" s="240"/>
      <c r="G4" s="240"/>
      <c r="H4" s="241"/>
      <c r="I4" s="31">
        <v>2</v>
      </c>
      <c r="J4" s="30">
        <v>3</v>
      </c>
      <c r="K4" s="30">
        <v>4</v>
      </c>
    </row>
    <row r="5" spans="1:11" ht="12.75">
      <c r="A5" s="206" t="s">
        <v>121</v>
      </c>
      <c r="B5" s="207"/>
      <c r="C5" s="207"/>
      <c r="D5" s="207"/>
      <c r="E5" s="207"/>
      <c r="F5" s="207"/>
      <c r="G5" s="207"/>
      <c r="H5" s="207"/>
      <c r="I5" s="207"/>
      <c r="J5" s="207"/>
      <c r="K5" s="208"/>
    </row>
    <row r="6" spans="1:11" ht="12.75" customHeight="1">
      <c r="A6" s="209" t="s">
        <v>78</v>
      </c>
      <c r="B6" s="210"/>
      <c r="C6" s="210"/>
      <c r="D6" s="210"/>
      <c r="E6" s="210"/>
      <c r="F6" s="210"/>
      <c r="G6" s="210"/>
      <c r="H6" s="211"/>
      <c r="I6" s="5">
        <v>1</v>
      </c>
      <c r="J6" s="27">
        <f>SUM(J7:J8)</f>
        <v>618871303</v>
      </c>
      <c r="K6" s="27">
        <f>SUM(K7:K8)</f>
        <v>375116150</v>
      </c>
    </row>
    <row r="7" spans="1:11" ht="12.75" customHeight="1">
      <c r="A7" s="212" t="s">
        <v>122</v>
      </c>
      <c r="B7" s="213"/>
      <c r="C7" s="213"/>
      <c r="D7" s="213"/>
      <c r="E7" s="213"/>
      <c r="F7" s="213"/>
      <c r="G7" s="213"/>
      <c r="H7" s="214"/>
      <c r="I7" s="6">
        <v>2</v>
      </c>
      <c r="J7" s="56">
        <v>45619957</v>
      </c>
      <c r="K7" s="56">
        <v>50166576</v>
      </c>
    </row>
    <row r="8" spans="1:11" ht="12.75" customHeight="1">
      <c r="A8" s="212" t="s">
        <v>123</v>
      </c>
      <c r="B8" s="213"/>
      <c r="C8" s="213"/>
      <c r="D8" s="213"/>
      <c r="E8" s="213"/>
      <c r="F8" s="213"/>
      <c r="G8" s="213"/>
      <c r="H8" s="214"/>
      <c r="I8" s="6">
        <v>3</v>
      </c>
      <c r="J8" s="56">
        <v>573251346</v>
      </c>
      <c r="K8" s="56">
        <v>324949574</v>
      </c>
    </row>
    <row r="9" spans="1:11" ht="12.75" customHeight="1">
      <c r="A9" s="212" t="s">
        <v>124</v>
      </c>
      <c r="B9" s="213"/>
      <c r="C9" s="213"/>
      <c r="D9" s="213"/>
      <c r="E9" s="213"/>
      <c r="F9" s="213"/>
      <c r="G9" s="213"/>
      <c r="H9" s="214"/>
      <c r="I9" s="6">
        <v>4</v>
      </c>
      <c r="J9" s="56">
        <v>155514904</v>
      </c>
      <c r="K9" s="56">
        <v>110900555</v>
      </c>
    </row>
    <row r="10" spans="1:11" ht="12.75" customHeight="1">
      <c r="A10" s="212" t="s">
        <v>125</v>
      </c>
      <c r="B10" s="213"/>
      <c r="C10" s="213"/>
      <c r="D10" s="213"/>
      <c r="E10" s="213"/>
      <c r="F10" s="213"/>
      <c r="G10" s="213"/>
      <c r="H10" s="214"/>
      <c r="I10" s="6">
        <v>5</v>
      </c>
      <c r="J10" s="56">
        <v>0</v>
      </c>
      <c r="K10" s="56">
        <v>0</v>
      </c>
    </row>
    <row r="11" spans="1:11" ht="24" customHeight="1">
      <c r="A11" s="212" t="s">
        <v>38</v>
      </c>
      <c r="B11" s="213"/>
      <c r="C11" s="213"/>
      <c r="D11" s="213"/>
      <c r="E11" s="213"/>
      <c r="F11" s="213"/>
      <c r="G11" s="213"/>
      <c r="H11" s="214"/>
      <c r="I11" s="6">
        <v>6</v>
      </c>
      <c r="J11" s="56">
        <v>0</v>
      </c>
      <c r="K11" s="56">
        <v>0</v>
      </c>
    </row>
    <row r="12" spans="1:11" ht="27" customHeight="1">
      <c r="A12" s="212" t="s">
        <v>39</v>
      </c>
      <c r="B12" s="213"/>
      <c r="C12" s="213"/>
      <c r="D12" s="213"/>
      <c r="E12" s="213"/>
      <c r="F12" s="213"/>
      <c r="G12" s="213"/>
      <c r="H12" s="214"/>
      <c r="I12" s="6">
        <v>7</v>
      </c>
      <c r="J12" s="56">
        <v>719489705</v>
      </c>
      <c r="K12" s="56">
        <v>770177454</v>
      </c>
    </row>
    <row r="13" spans="1:11" ht="24.75" customHeight="1">
      <c r="A13" s="212" t="s">
        <v>126</v>
      </c>
      <c r="B13" s="213"/>
      <c r="C13" s="213"/>
      <c r="D13" s="213"/>
      <c r="E13" s="213"/>
      <c r="F13" s="213"/>
      <c r="G13" s="213"/>
      <c r="H13" s="214"/>
      <c r="I13" s="6">
        <v>8</v>
      </c>
      <c r="J13" s="56">
        <v>106058729</v>
      </c>
      <c r="K13" s="56">
        <v>63302800</v>
      </c>
    </row>
    <row r="14" spans="1:11" ht="31.5" customHeight="1">
      <c r="A14" s="212" t="s">
        <v>132</v>
      </c>
      <c r="B14" s="213"/>
      <c r="C14" s="213"/>
      <c r="D14" s="213"/>
      <c r="E14" s="213"/>
      <c r="F14" s="213"/>
      <c r="G14" s="213"/>
      <c r="H14" s="214"/>
      <c r="I14" s="6">
        <v>9</v>
      </c>
      <c r="J14" s="56">
        <v>0</v>
      </c>
      <c r="K14" s="56">
        <v>27884052</v>
      </c>
    </row>
    <row r="15" spans="1:11" ht="12.75" customHeight="1">
      <c r="A15" s="212" t="s">
        <v>127</v>
      </c>
      <c r="B15" s="213"/>
      <c r="C15" s="213"/>
      <c r="D15" s="213"/>
      <c r="E15" s="213"/>
      <c r="F15" s="213"/>
      <c r="G15" s="213"/>
      <c r="H15" s="214"/>
      <c r="I15" s="6">
        <v>10</v>
      </c>
      <c r="J15" s="56">
        <v>0</v>
      </c>
      <c r="K15" s="56">
        <v>0</v>
      </c>
    </row>
    <row r="16" spans="1:11" ht="12.75" customHeight="1">
      <c r="A16" s="212" t="s">
        <v>128</v>
      </c>
      <c r="B16" s="213"/>
      <c r="C16" s="213"/>
      <c r="D16" s="213"/>
      <c r="E16" s="213"/>
      <c r="F16" s="213"/>
      <c r="G16" s="213"/>
      <c r="H16" s="214"/>
      <c r="I16" s="6">
        <v>11</v>
      </c>
      <c r="J16" s="56">
        <v>4050000</v>
      </c>
      <c r="K16" s="56">
        <v>5729000</v>
      </c>
    </row>
    <row r="17" spans="1:11" ht="12.75" customHeight="1">
      <c r="A17" s="212" t="s">
        <v>129</v>
      </c>
      <c r="B17" s="213"/>
      <c r="C17" s="213"/>
      <c r="D17" s="213"/>
      <c r="E17" s="213"/>
      <c r="F17" s="213"/>
      <c r="G17" s="213"/>
      <c r="H17" s="214"/>
      <c r="I17" s="6">
        <v>12</v>
      </c>
      <c r="J17" s="56">
        <v>1498730348</v>
      </c>
      <c r="K17" s="56">
        <v>1653327631</v>
      </c>
    </row>
    <row r="18" spans="1:11" ht="12.75">
      <c r="A18" s="215" t="s">
        <v>133</v>
      </c>
      <c r="B18" s="216"/>
      <c r="C18" s="216"/>
      <c r="D18" s="216"/>
      <c r="E18" s="216"/>
      <c r="F18" s="216"/>
      <c r="G18" s="216"/>
      <c r="H18" s="217"/>
      <c r="I18" s="6">
        <v>13</v>
      </c>
      <c r="J18" s="56">
        <v>0</v>
      </c>
      <c r="K18" s="56">
        <v>0</v>
      </c>
    </row>
    <row r="19" spans="1:11" ht="12.75" customHeight="1">
      <c r="A19" s="212" t="s">
        <v>130</v>
      </c>
      <c r="B19" s="213"/>
      <c r="C19" s="213"/>
      <c r="D19" s="213"/>
      <c r="E19" s="213"/>
      <c r="F19" s="213"/>
      <c r="G19" s="213"/>
      <c r="H19" s="214"/>
      <c r="I19" s="6">
        <v>14</v>
      </c>
      <c r="J19" s="56">
        <v>33536131</v>
      </c>
      <c r="K19" s="56">
        <v>31702458</v>
      </c>
    </row>
    <row r="20" spans="1:11" ht="12.75" customHeight="1">
      <c r="A20" s="212" t="s">
        <v>131</v>
      </c>
      <c r="B20" s="213"/>
      <c r="C20" s="213"/>
      <c r="D20" s="213"/>
      <c r="E20" s="213"/>
      <c r="F20" s="213"/>
      <c r="G20" s="213"/>
      <c r="H20" s="214"/>
      <c r="I20" s="6">
        <v>15</v>
      </c>
      <c r="J20" s="56">
        <v>67834242</v>
      </c>
      <c r="K20" s="56">
        <v>65198448</v>
      </c>
    </row>
    <row r="21" spans="1:11" ht="12.75" customHeight="1">
      <c r="A21" s="212" t="s">
        <v>36</v>
      </c>
      <c r="B21" s="213"/>
      <c r="C21" s="213"/>
      <c r="D21" s="213"/>
      <c r="E21" s="213"/>
      <c r="F21" s="213"/>
      <c r="G21" s="213"/>
      <c r="H21" s="214"/>
      <c r="I21" s="6">
        <v>16</v>
      </c>
      <c r="J21" s="56">
        <v>70828620</v>
      </c>
      <c r="K21" s="56">
        <v>78222074</v>
      </c>
    </row>
    <row r="22" spans="1:11" ht="12.75" customHeight="1">
      <c r="A22" s="224" t="s">
        <v>77</v>
      </c>
      <c r="B22" s="225"/>
      <c r="C22" s="225"/>
      <c r="D22" s="225"/>
      <c r="E22" s="225"/>
      <c r="F22" s="225"/>
      <c r="G22" s="225"/>
      <c r="H22" s="226"/>
      <c r="I22" s="7">
        <v>17</v>
      </c>
      <c r="J22" s="28">
        <f>SUM(J9:J21)+J6</f>
        <v>3274913982</v>
      </c>
      <c r="K22" s="28">
        <f>SUM(K9:K21)+K6</f>
        <v>3181560622</v>
      </c>
    </row>
    <row r="23" spans="1:11" ht="12.75">
      <c r="A23" s="206" t="s">
        <v>37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8"/>
    </row>
    <row r="24" spans="1:11" ht="12.75" customHeight="1">
      <c r="A24" s="227" t="s">
        <v>79</v>
      </c>
      <c r="B24" s="228"/>
      <c r="C24" s="228"/>
      <c r="D24" s="228"/>
      <c r="E24" s="228"/>
      <c r="F24" s="228"/>
      <c r="G24" s="228"/>
      <c r="H24" s="229"/>
      <c r="I24" s="1">
        <v>18</v>
      </c>
      <c r="J24" s="60">
        <f>SUM(J25:J26)</f>
        <v>203018228</v>
      </c>
      <c r="K24" s="60">
        <f>SUM(K25:K26)</f>
        <v>180644019</v>
      </c>
    </row>
    <row r="25" spans="1:11" ht="12.75" customHeight="1">
      <c r="A25" s="218" t="s">
        <v>40</v>
      </c>
      <c r="B25" s="219"/>
      <c r="C25" s="219"/>
      <c r="D25" s="219"/>
      <c r="E25" s="219"/>
      <c r="F25" s="219"/>
      <c r="G25" s="219"/>
      <c r="H25" s="220"/>
      <c r="I25" s="1">
        <v>19</v>
      </c>
      <c r="J25" s="61">
        <v>77523146</v>
      </c>
      <c r="K25" s="61">
        <v>70273238</v>
      </c>
    </row>
    <row r="26" spans="1:11" ht="12.75" customHeight="1">
      <c r="A26" s="218" t="s">
        <v>41</v>
      </c>
      <c r="B26" s="219"/>
      <c r="C26" s="219"/>
      <c r="D26" s="219"/>
      <c r="E26" s="219"/>
      <c r="F26" s="219"/>
      <c r="G26" s="219"/>
      <c r="H26" s="220"/>
      <c r="I26" s="1">
        <v>20</v>
      </c>
      <c r="J26" s="61">
        <v>125495082</v>
      </c>
      <c r="K26" s="61">
        <v>110370781</v>
      </c>
    </row>
    <row r="27" spans="1:11" ht="12.75" customHeight="1">
      <c r="A27" s="218" t="s">
        <v>42</v>
      </c>
      <c r="B27" s="219"/>
      <c r="C27" s="219"/>
      <c r="D27" s="219"/>
      <c r="E27" s="219"/>
      <c r="F27" s="219"/>
      <c r="G27" s="219"/>
      <c r="H27" s="220"/>
      <c r="I27" s="1">
        <v>21</v>
      </c>
      <c r="J27" s="58">
        <f>SUM(J28:J30)</f>
        <v>2430795928</v>
      </c>
      <c r="K27" s="58">
        <f>SUM(K28:K30)</f>
        <v>2384831973</v>
      </c>
    </row>
    <row r="28" spans="1:11" ht="12.75" customHeight="1">
      <c r="A28" s="218" t="s">
        <v>43</v>
      </c>
      <c r="B28" s="219"/>
      <c r="C28" s="219"/>
      <c r="D28" s="219"/>
      <c r="E28" s="219"/>
      <c r="F28" s="219"/>
      <c r="G28" s="219"/>
      <c r="H28" s="220"/>
      <c r="I28" s="1">
        <v>22</v>
      </c>
      <c r="J28" s="61">
        <v>609701117</v>
      </c>
      <c r="K28" s="61">
        <v>691414326</v>
      </c>
    </row>
    <row r="29" spans="1:11" ht="12.75" customHeight="1">
      <c r="A29" s="218" t="s">
        <v>44</v>
      </c>
      <c r="B29" s="219"/>
      <c r="C29" s="219"/>
      <c r="D29" s="219"/>
      <c r="E29" s="219"/>
      <c r="F29" s="219"/>
      <c r="G29" s="219"/>
      <c r="H29" s="220"/>
      <c r="I29" s="1">
        <v>23</v>
      </c>
      <c r="J29" s="61">
        <v>365388166</v>
      </c>
      <c r="K29" s="61">
        <v>447752006</v>
      </c>
    </row>
    <row r="30" spans="1:11" ht="12.75" customHeight="1">
      <c r="A30" s="218" t="s">
        <v>45</v>
      </c>
      <c r="B30" s="219"/>
      <c r="C30" s="219"/>
      <c r="D30" s="219"/>
      <c r="E30" s="219"/>
      <c r="F30" s="219"/>
      <c r="G30" s="219"/>
      <c r="H30" s="220"/>
      <c r="I30" s="1">
        <v>24</v>
      </c>
      <c r="J30" s="61">
        <v>1455706645</v>
      </c>
      <c r="K30" s="61">
        <v>1245665641</v>
      </c>
    </row>
    <row r="31" spans="1:11" ht="12.75" customHeight="1">
      <c r="A31" s="218" t="s">
        <v>76</v>
      </c>
      <c r="B31" s="219"/>
      <c r="C31" s="219"/>
      <c r="D31" s="219"/>
      <c r="E31" s="219"/>
      <c r="F31" s="219"/>
      <c r="G31" s="219"/>
      <c r="H31" s="220"/>
      <c r="I31" s="1">
        <v>25</v>
      </c>
      <c r="J31" s="58">
        <v>0</v>
      </c>
      <c r="K31" s="58">
        <v>0</v>
      </c>
    </row>
    <row r="32" spans="1:11" ht="12.75" customHeight="1">
      <c r="A32" s="218" t="s">
        <v>46</v>
      </c>
      <c r="B32" s="219"/>
      <c r="C32" s="219"/>
      <c r="D32" s="219"/>
      <c r="E32" s="219"/>
      <c r="F32" s="219"/>
      <c r="G32" s="219"/>
      <c r="H32" s="220"/>
      <c r="I32" s="1">
        <v>26</v>
      </c>
      <c r="J32" s="61">
        <v>0</v>
      </c>
      <c r="K32" s="61">
        <v>0</v>
      </c>
    </row>
    <row r="33" spans="1:11" ht="12.75" customHeight="1">
      <c r="A33" s="218" t="s">
        <v>47</v>
      </c>
      <c r="B33" s="219"/>
      <c r="C33" s="219"/>
      <c r="D33" s="219"/>
      <c r="E33" s="219"/>
      <c r="F33" s="219"/>
      <c r="G33" s="219"/>
      <c r="H33" s="220"/>
      <c r="I33" s="1">
        <v>27</v>
      </c>
      <c r="J33" s="61">
        <v>0</v>
      </c>
      <c r="K33" s="61">
        <v>0</v>
      </c>
    </row>
    <row r="34" spans="1:11" ht="21" customHeight="1">
      <c r="A34" s="218" t="s">
        <v>54</v>
      </c>
      <c r="B34" s="219"/>
      <c r="C34" s="219"/>
      <c r="D34" s="219"/>
      <c r="E34" s="219"/>
      <c r="F34" s="219"/>
      <c r="G34" s="219"/>
      <c r="H34" s="220"/>
      <c r="I34" s="1">
        <v>28</v>
      </c>
      <c r="J34" s="61">
        <v>0</v>
      </c>
      <c r="K34" s="61">
        <v>0</v>
      </c>
    </row>
    <row r="35" spans="1:11" ht="12.75" customHeight="1">
      <c r="A35" s="218" t="s">
        <v>80</v>
      </c>
      <c r="B35" s="219"/>
      <c r="C35" s="219"/>
      <c r="D35" s="219"/>
      <c r="E35" s="219"/>
      <c r="F35" s="219"/>
      <c r="G35" s="219"/>
      <c r="H35" s="220"/>
      <c r="I35" s="1">
        <v>29</v>
      </c>
      <c r="J35" s="58">
        <f>SUM(J36:J37)</f>
        <v>0</v>
      </c>
      <c r="K35" s="58">
        <f>SUM(K36:K37)</f>
        <v>0</v>
      </c>
    </row>
    <row r="36" spans="1:11" ht="12.75" customHeight="1">
      <c r="A36" s="218" t="s">
        <v>48</v>
      </c>
      <c r="B36" s="219"/>
      <c r="C36" s="219"/>
      <c r="D36" s="219"/>
      <c r="E36" s="219"/>
      <c r="F36" s="219"/>
      <c r="G36" s="219"/>
      <c r="H36" s="220"/>
      <c r="I36" s="1">
        <v>30</v>
      </c>
      <c r="J36" s="61">
        <v>0</v>
      </c>
      <c r="K36" s="61">
        <v>0</v>
      </c>
    </row>
    <row r="37" spans="1:11" ht="12.75" customHeight="1">
      <c r="A37" s="218" t="s">
        <v>49</v>
      </c>
      <c r="B37" s="219"/>
      <c r="C37" s="219"/>
      <c r="D37" s="219"/>
      <c r="E37" s="219"/>
      <c r="F37" s="219"/>
      <c r="G37" s="219"/>
      <c r="H37" s="220"/>
      <c r="I37" s="1">
        <v>31</v>
      </c>
      <c r="J37" s="61">
        <v>0</v>
      </c>
      <c r="K37" s="61">
        <v>0</v>
      </c>
    </row>
    <row r="38" spans="1:11" ht="12.75" customHeight="1">
      <c r="A38" s="218" t="s">
        <v>50</v>
      </c>
      <c r="B38" s="219"/>
      <c r="C38" s="219"/>
      <c r="D38" s="219"/>
      <c r="E38" s="219"/>
      <c r="F38" s="219"/>
      <c r="G38" s="219"/>
      <c r="H38" s="220"/>
      <c r="I38" s="1">
        <v>32</v>
      </c>
      <c r="J38" s="61">
        <v>51925694</v>
      </c>
      <c r="K38" s="61">
        <v>96790150</v>
      </c>
    </row>
    <row r="39" spans="1:11" ht="12.75" customHeight="1">
      <c r="A39" s="218" t="s">
        <v>51</v>
      </c>
      <c r="B39" s="219"/>
      <c r="C39" s="219"/>
      <c r="D39" s="219"/>
      <c r="E39" s="219"/>
      <c r="F39" s="219"/>
      <c r="G39" s="219"/>
      <c r="H39" s="220"/>
      <c r="I39" s="1">
        <v>33</v>
      </c>
      <c r="J39" s="61">
        <v>75136480</v>
      </c>
      <c r="K39" s="61">
        <v>0</v>
      </c>
    </row>
    <row r="40" spans="1:11" ht="12.75" customHeight="1">
      <c r="A40" s="218" t="s">
        <v>52</v>
      </c>
      <c r="B40" s="219"/>
      <c r="C40" s="219"/>
      <c r="D40" s="219"/>
      <c r="E40" s="219"/>
      <c r="F40" s="219"/>
      <c r="G40" s="219"/>
      <c r="H40" s="220"/>
      <c r="I40" s="1">
        <v>34</v>
      </c>
      <c r="J40" s="61">
        <v>75114324</v>
      </c>
      <c r="K40" s="61">
        <v>82613022</v>
      </c>
    </row>
    <row r="41" spans="1:11" ht="12.75" customHeight="1">
      <c r="A41" s="221" t="s">
        <v>75</v>
      </c>
      <c r="B41" s="222"/>
      <c r="C41" s="222"/>
      <c r="D41" s="222"/>
      <c r="E41" s="222"/>
      <c r="F41" s="222"/>
      <c r="G41" s="222"/>
      <c r="H41" s="223"/>
      <c r="I41" s="2">
        <v>35</v>
      </c>
      <c r="J41" s="28">
        <f>J24+J27+J31+J34+J35+J38+J39+J40</f>
        <v>2835990654</v>
      </c>
      <c r="K41" s="28">
        <f>K24+K27+K31+K34+K35+K38+K39+K40</f>
        <v>2744879164</v>
      </c>
    </row>
    <row r="42" spans="1:11" ht="12.75">
      <c r="A42" s="206" t="s">
        <v>53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8"/>
    </row>
    <row r="43" spans="1:11" ht="12.75" customHeight="1">
      <c r="A43" s="227" t="s">
        <v>55</v>
      </c>
      <c r="B43" s="228"/>
      <c r="C43" s="228"/>
      <c r="D43" s="228"/>
      <c r="E43" s="228"/>
      <c r="F43" s="228"/>
      <c r="G43" s="228"/>
      <c r="H43" s="229"/>
      <c r="I43" s="1">
        <v>36</v>
      </c>
      <c r="J43" s="57">
        <v>259433223</v>
      </c>
      <c r="K43" s="57">
        <v>269126619</v>
      </c>
    </row>
    <row r="44" spans="1:11" ht="12.75" customHeight="1">
      <c r="A44" s="218" t="s">
        <v>56</v>
      </c>
      <c r="B44" s="219"/>
      <c r="C44" s="219"/>
      <c r="D44" s="219"/>
      <c r="E44" s="219"/>
      <c r="F44" s="219"/>
      <c r="G44" s="219"/>
      <c r="H44" s="220"/>
      <c r="I44" s="1">
        <v>37</v>
      </c>
      <c r="J44" s="56">
        <v>14096106</v>
      </c>
      <c r="K44" s="56">
        <v>5432735</v>
      </c>
    </row>
    <row r="45" spans="1:11" ht="12.75" customHeight="1">
      <c r="A45" s="218" t="s">
        <v>57</v>
      </c>
      <c r="B45" s="219"/>
      <c r="C45" s="219"/>
      <c r="D45" s="219"/>
      <c r="E45" s="219"/>
      <c r="F45" s="219"/>
      <c r="G45" s="219"/>
      <c r="H45" s="220"/>
      <c r="I45" s="1">
        <v>38</v>
      </c>
      <c r="J45" s="56">
        <v>0</v>
      </c>
      <c r="K45" s="56">
        <v>5479779</v>
      </c>
    </row>
    <row r="46" spans="1:11" ht="12.75" customHeight="1">
      <c r="A46" s="218" t="s">
        <v>58</v>
      </c>
      <c r="B46" s="219"/>
      <c r="C46" s="219"/>
      <c r="D46" s="219"/>
      <c r="E46" s="219"/>
      <c r="F46" s="219"/>
      <c r="G46" s="219"/>
      <c r="H46" s="220"/>
      <c r="I46" s="1">
        <v>39</v>
      </c>
      <c r="J46" s="56">
        <v>129838877</v>
      </c>
      <c r="K46" s="56">
        <v>143934983</v>
      </c>
    </row>
    <row r="47" spans="1:11" ht="12.75" customHeight="1">
      <c r="A47" s="218" t="s">
        <v>59</v>
      </c>
      <c r="B47" s="219"/>
      <c r="C47" s="219"/>
      <c r="D47" s="219"/>
      <c r="E47" s="219"/>
      <c r="F47" s="219"/>
      <c r="G47" s="219"/>
      <c r="H47" s="220"/>
      <c r="I47" s="1">
        <v>40</v>
      </c>
      <c r="J47" s="56">
        <v>25706667</v>
      </c>
      <c r="K47" s="56">
        <v>20893516</v>
      </c>
    </row>
    <row r="48" spans="1:11" ht="30" customHeight="1">
      <c r="A48" s="218" t="s">
        <v>60</v>
      </c>
      <c r="B48" s="219"/>
      <c r="C48" s="219"/>
      <c r="D48" s="219"/>
      <c r="E48" s="219"/>
      <c r="F48" s="219"/>
      <c r="G48" s="219"/>
      <c r="H48" s="220"/>
      <c r="I48" s="1">
        <v>41</v>
      </c>
      <c r="J48" s="56">
        <v>9848455</v>
      </c>
      <c r="K48" s="56">
        <v>-8186174</v>
      </c>
    </row>
    <row r="49" spans="1:11" ht="12.75" customHeight="1">
      <c r="A49" s="218" t="s">
        <v>61</v>
      </c>
      <c r="B49" s="219"/>
      <c r="C49" s="219"/>
      <c r="D49" s="219"/>
      <c r="E49" s="219"/>
      <c r="F49" s="219"/>
      <c r="G49" s="219"/>
      <c r="H49" s="220"/>
      <c r="I49" s="1">
        <v>42</v>
      </c>
      <c r="J49" s="56">
        <v>0</v>
      </c>
      <c r="K49" s="56">
        <v>0</v>
      </c>
    </row>
    <row r="50" spans="1:11" ht="12.75" customHeight="1">
      <c r="A50" s="242" t="s">
        <v>65</v>
      </c>
      <c r="B50" s="243"/>
      <c r="C50" s="243"/>
      <c r="D50" s="243"/>
      <c r="E50" s="243"/>
      <c r="F50" s="243"/>
      <c r="G50" s="243"/>
      <c r="H50" s="244"/>
      <c r="I50" s="1">
        <v>43</v>
      </c>
      <c r="J50" s="58">
        <f>SUM(J43:J49)</f>
        <v>438923328</v>
      </c>
      <c r="K50" s="58">
        <f>SUM(K43:K49)</f>
        <v>436681458</v>
      </c>
    </row>
    <row r="51" spans="1:11" ht="12.75" customHeight="1">
      <c r="A51" s="221" t="s">
        <v>62</v>
      </c>
      <c r="B51" s="222"/>
      <c r="C51" s="222"/>
      <c r="D51" s="222"/>
      <c r="E51" s="222"/>
      <c r="F51" s="222"/>
      <c r="G51" s="222"/>
      <c r="H51" s="223"/>
      <c r="I51" s="1">
        <v>44</v>
      </c>
      <c r="J51" s="59">
        <f>J41+J50</f>
        <v>3274913982</v>
      </c>
      <c r="K51" s="59">
        <f>K41+K50</f>
        <v>3181560622</v>
      </c>
    </row>
    <row r="52" spans="1:11" ht="12.75" customHeight="1">
      <c r="A52" s="206" t="s">
        <v>199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8"/>
    </row>
    <row r="53" spans="1:11" ht="12.75" customHeight="1">
      <c r="A53" s="230" t="s">
        <v>66</v>
      </c>
      <c r="B53" s="231"/>
      <c r="C53" s="231"/>
      <c r="D53" s="231"/>
      <c r="E53" s="231"/>
      <c r="F53" s="231"/>
      <c r="G53" s="231"/>
      <c r="H53" s="232"/>
      <c r="I53" s="1">
        <v>45</v>
      </c>
      <c r="J53" s="27"/>
      <c r="K53" s="27"/>
    </row>
    <row r="54" spans="1:11" ht="12.75" customHeight="1">
      <c r="A54" s="218" t="s">
        <v>67</v>
      </c>
      <c r="B54" s="219"/>
      <c r="C54" s="219"/>
      <c r="D54" s="219"/>
      <c r="E54" s="219"/>
      <c r="F54" s="219"/>
      <c r="G54" s="219"/>
      <c r="H54" s="220"/>
      <c r="I54" s="1">
        <v>46</v>
      </c>
      <c r="J54" s="9"/>
      <c r="K54" s="9"/>
    </row>
    <row r="55" spans="1:11" ht="12.75" customHeight="1">
      <c r="A55" s="233" t="s">
        <v>74</v>
      </c>
      <c r="B55" s="234"/>
      <c r="C55" s="234"/>
      <c r="D55" s="234"/>
      <c r="E55" s="234"/>
      <c r="F55" s="234"/>
      <c r="G55" s="234"/>
      <c r="H55" s="235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K24 J6:K22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43:K43 J32:K34 J25:K26 J7:K21 J36:K40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140625" style="26" customWidth="1"/>
    <col min="11" max="11" width="9.5742187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51" t="s">
        <v>120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45" t="s">
        <v>179</v>
      </c>
      <c r="D2" s="245"/>
      <c r="E2" s="248" t="s">
        <v>227</v>
      </c>
      <c r="F2" s="249"/>
      <c r="G2" s="32" t="s">
        <v>69</v>
      </c>
      <c r="H2" s="248" t="s">
        <v>229</v>
      </c>
      <c r="I2" s="249"/>
      <c r="J2" s="252" t="s">
        <v>187</v>
      </c>
      <c r="K2" s="253"/>
      <c r="L2" s="253"/>
      <c r="M2" s="253"/>
    </row>
    <row r="3" spans="1:13" ht="23.25">
      <c r="A3" s="250" t="s">
        <v>153</v>
      </c>
      <c r="B3" s="250"/>
      <c r="C3" s="250"/>
      <c r="D3" s="250"/>
      <c r="E3" s="250"/>
      <c r="F3" s="250"/>
      <c r="G3" s="250"/>
      <c r="H3" s="250"/>
      <c r="I3" s="29" t="s">
        <v>189</v>
      </c>
      <c r="J3" s="254" t="s">
        <v>206</v>
      </c>
      <c r="K3" s="254"/>
      <c r="L3" s="254" t="s">
        <v>207</v>
      </c>
      <c r="M3" s="254"/>
    </row>
    <row r="4" spans="1:13" ht="22.5">
      <c r="A4" s="250"/>
      <c r="B4" s="250"/>
      <c r="C4" s="250"/>
      <c r="D4" s="250"/>
      <c r="E4" s="250"/>
      <c r="F4" s="250"/>
      <c r="G4" s="250"/>
      <c r="H4" s="250"/>
      <c r="I4" s="29"/>
      <c r="J4" s="30" t="s">
        <v>223</v>
      </c>
      <c r="K4" s="30" t="s">
        <v>224</v>
      </c>
      <c r="L4" s="30" t="s">
        <v>223</v>
      </c>
      <c r="M4" s="30" t="s">
        <v>224</v>
      </c>
    </row>
    <row r="5" spans="1:13" ht="12.75">
      <c r="A5" s="254">
        <v>1</v>
      </c>
      <c r="B5" s="254"/>
      <c r="C5" s="254"/>
      <c r="D5" s="254"/>
      <c r="E5" s="254"/>
      <c r="F5" s="254"/>
      <c r="G5" s="254"/>
      <c r="H5" s="254"/>
      <c r="I5" s="31">
        <v>2</v>
      </c>
      <c r="J5" s="30">
        <v>5</v>
      </c>
      <c r="K5" s="30">
        <v>6</v>
      </c>
      <c r="L5" s="30">
        <v>5</v>
      </c>
      <c r="M5" s="30">
        <v>6</v>
      </c>
    </row>
    <row r="6" spans="1:13" ht="12.75">
      <c r="A6" s="227" t="s">
        <v>134</v>
      </c>
      <c r="B6" s="228"/>
      <c r="C6" s="228"/>
      <c r="D6" s="228"/>
      <c r="E6" s="228"/>
      <c r="F6" s="228"/>
      <c r="G6" s="228"/>
      <c r="H6" s="229"/>
      <c r="I6" s="3">
        <v>48</v>
      </c>
      <c r="J6" s="10">
        <v>84637609</v>
      </c>
      <c r="K6" s="10">
        <v>27381376</v>
      </c>
      <c r="L6" s="10">
        <v>74251001</v>
      </c>
      <c r="M6" s="10">
        <v>26272037</v>
      </c>
    </row>
    <row r="7" spans="1:13" ht="12.75">
      <c r="A7" s="218" t="s">
        <v>135</v>
      </c>
      <c r="B7" s="219"/>
      <c r="C7" s="219"/>
      <c r="D7" s="219"/>
      <c r="E7" s="219"/>
      <c r="F7" s="219"/>
      <c r="G7" s="219"/>
      <c r="H7" s="220"/>
      <c r="I7" s="1">
        <v>49</v>
      </c>
      <c r="J7" s="10">
        <v>30728397</v>
      </c>
      <c r="K7" s="10">
        <v>10071741</v>
      </c>
      <c r="L7" s="10">
        <v>21881331</v>
      </c>
      <c r="M7" s="10">
        <v>6609044</v>
      </c>
    </row>
    <row r="8" spans="1:13" ht="12.75">
      <c r="A8" s="242" t="s">
        <v>72</v>
      </c>
      <c r="B8" s="243"/>
      <c r="C8" s="243"/>
      <c r="D8" s="243"/>
      <c r="E8" s="243"/>
      <c r="F8" s="243"/>
      <c r="G8" s="243"/>
      <c r="H8" s="244"/>
      <c r="I8" s="1">
        <v>50</v>
      </c>
      <c r="J8" s="33">
        <f>J6-J7</f>
        <v>53909212</v>
      </c>
      <c r="K8" s="33">
        <f>K6-K7</f>
        <v>17309635</v>
      </c>
      <c r="L8" s="33">
        <f>L6-L7</f>
        <v>52369670</v>
      </c>
      <c r="M8" s="33">
        <f>M6-M7</f>
        <v>19662993</v>
      </c>
    </row>
    <row r="9" spans="1:13" ht="12.75">
      <c r="A9" s="218" t="s">
        <v>136</v>
      </c>
      <c r="B9" s="219"/>
      <c r="C9" s="219"/>
      <c r="D9" s="219"/>
      <c r="E9" s="219"/>
      <c r="F9" s="219"/>
      <c r="G9" s="219"/>
      <c r="H9" s="220"/>
      <c r="I9" s="1">
        <v>51</v>
      </c>
      <c r="J9" s="10">
        <v>27851304</v>
      </c>
      <c r="K9" s="10">
        <v>9312457</v>
      </c>
      <c r="L9" s="10">
        <v>27373440</v>
      </c>
      <c r="M9" s="10">
        <v>9435627</v>
      </c>
    </row>
    <row r="10" spans="1:13" ht="12.75">
      <c r="A10" s="218" t="s">
        <v>137</v>
      </c>
      <c r="B10" s="219"/>
      <c r="C10" s="219"/>
      <c r="D10" s="219"/>
      <c r="E10" s="219"/>
      <c r="F10" s="219"/>
      <c r="G10" s="219"/>
      <c r="H10" s="220"/>
      <c r="I10" s="1">
        <v>52</v>
      </c>
      <c r="J10" s="10">
        <v>10578665</v>
      </c>
      <c r="K10" s="10">
        <v>3414338</v>
      </c>
      <c r="L10" s="10">
        <v>11032971</v>
      </c>
      <c r="M10" s="10">
        <v>3584358</v>
      </c>
    </row>
    <row r="11" spans="1:13" ht="12.75">
      <c r="A11" s="242" t="s">
        <v>71</v>
      </c>
      <c r="B11" s="243"/>
      <c r="C11" s="243"/>
      <c r="D11" s="243"/>
      <c r="E11" s="243"/>
      <c r="F11" s="243"/>
      <c r="G11" s="243"/>
      <c r="H11" s="244"/>
      <c r="I11" s="1">
        <v>53</v>
      </c>
      <c r="J11" s="33">
        <f>J9-J10</f>
        <v>17272639</v>
      </c>
      <c r="K11" s="33">
        <f>K9-K10</f>
        <v>5898119</v>
      </c>
      <c r="L11" s="33">
        <f>L9-L10</f>
        <v>16340469</v>
      </c>
      <c r="M11" s="33">
        <f>M9-M10</f>
        <v>5851269</v>
      </c>
    </row>
    <row r="12" spans="1:13" ht="24.75" customHeight="1">
      <c r="A12" s="218" t="s">
        <v>27</v>
      </c>
      <c r="B12" s="219"/>
      <c r="C12" s="219"/>
      <c r="D12" s="219"/>
      <c r="E12" s="219"/>
      <c r="F12" s="219"/>
      <c r="G12" s="219"/>
      <c r="H12" s="220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8" t="s">
        <v>138</v>
      </c>
      <c r="B13" s="219"/>
      <c r="C13" s="219"/>
      <c r="D13" s="219"/>
      <c r="E13" s="219"/>
      <c r="F13" s="219"/>
      <c r="G13" s="219"/>
      <c r="H13" s="220"/>
      <c r="I13" s="1">
        <v>55</v>
      </c>
      <c r="J13" s="10">
        <v>4103333</v>
      </c>
      <c r="K13" s="10">
        <v>1370142</v>
      </c>
      <c r="L13" s="10">
        <v>4004605</v>
      </c>
      <c r="M13" s="10">
        <v>1370812</v>
      </c>
    </row>
    <row r="14" spans="1:13" ht="12.75">
      <c r="A14" s="218" t="s">
        <v>139</v>
      </c>
      <c r="B14" s="219"/>
      <c r="C14" s="219"/>
      <c r="D14" s="219"/>
      <c r="E14" s="219"/>
      <c r="F14" s="219"/>
      <c r="G14" s="219"/>
      <c r="H14" s="220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8" t="s">
        <v>140</v>
      </c>
      <c r="B15" s="219"/>
      <c r="C15" s="219"/>
      <c r="D15" s="219"/>
      <c r="E15" s="219"/>
      <c r="F15" s="219"/>
      <c r="G15" s="219"/>
      <c r="H15" s="220"/>
      <c r="I15" s="1">
        <v>57</v>
      </c>
      <c r="J15" s="10">
        <v>0</v>
      </c>
      <c r="K15" s="10">
        <v>0</v>
      </c>
      <c r="L15" s="10">
        <v>2484456</v>
      </c>
      <c r="M15" s="10">
        <v>-38497</v>
      </c>
    </row>
    <row r="16" spans="1:13" ht="12.75">
      <c r="A16" s="218" t="s">
        <v>141</v>
      </c>
      <c r="B16" s="219"/>
      <c r="C16" s="219"/>
      <c r="D16" s="219"/>
      <c r="E16" s="219"/>
      <c r="F16" s="219"/>
      <c r="G16" s="219"/>
      <c r="H16" s="220"/>
      <c r="I16" s="1">
        <v>58</v>
      </c>
      <c r="J16" s="10">
        <v>15830344</v>
      </c>
      <c r="K16" s="10">
        <v>4035931</v>
      </c>
      <c r="L16" s="10">
        <v>3753744</v>
      </c>
      <c r="M16" s="10">
        <v>615227</v>
      </c>
    </row>
    <row r="17" spans="1:13" ht="12.75">
      <c r="A17" s="218" t="s">
        <v>142</v>
      </c>
      <c r="B17" s="219"/>
      <c r="C17" s="219"/>
      <c r="D17" s="219"/>
      <c r="E17" s="219"/>
      <c r="F17" s="219"/>
      <c r="G17" s="219"/>
      <c r="H17" s="220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8" t="s">
        <v>143</v>
      </c>
      <c r="B18" s="219"/>
      <c r="C18" s="219"/>
      <c r="D18" s="219"/>
      <c r="E18" s="219"/>
      <c r="F18" s="219"/>
      <c r="G18" s="219"/>
      <c r="H18" s="220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8" t="s">
        <v>144</v>
      </c>
      <c r="B19" s="219"/>
      <c r="C19" s="219"/>
      <c r="D19" s="219"/>
      <c r="E19" s="219"/>
      <c r="F19" s="219"/>
      <c r="G19" s="219"/>
      <c r="H19" s="220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8" t="s">
        <v>145</v>
      </c>
      <c r="B20" s="219"/>
      <c r="C20" s="219"/>
      <c r="D20" s="219"/>
      <c r="E20" s="219"/>
      <c r="F20" s="219"/>
      <c r="G20" s="219"/>
      <c r="H20" s="220"/>
      <c r="I20" s="1">
        <v>62</v>
      </c>
      <c r="J20" s="10">
        <v>679767</v>
      </c>
      <c r="K20" s="10">
        <v>140238</v>
      </c>
      <c r="L20" s="10">
        <v>805720</v>
      </c>
      <c r="M20" s="10">
        <v>389169</v>
      </c>
    </row>
    <row r="21" spans="1:13" ht="12.75">
      <c r="A21" s="218" t="s">
        <v>146</v>
      </c>
      <c r="B21" s="219"/>
      <c r="C21" s="219"/>
      <c r="D21" s="219"/>
      <c r="E21" s="219"/>
      <c r="F21" s="219"/>
      <c r="G21" s="219"/>
      <c r="H21" s="220"/>
      <c r="I21" s="1">
        <v>63</v>
      </c>
      <c r="J21" s="10">
        <v>-1170437</v>
      </c>
      <c r="K21" s="10">
        <v>1702820</v>
      </c>
      <c r="L21" s="10">
        <v>-502527</v>
      </c>
      <c r="M21" s="10">
        <v>1291204</v>
      </c>
    </row>
    <row r="22" spans="1:13" ht="12.75">
      <c r="A22" s="218" t="s">
        <v>17</v>
      </c>
      <c r="B22" s="219"/>
      <c r="C22" s="219"/>
      <c r="D22" s="219"/>
      <c r="E22" s="219"/>
      <c r="F22" s="219"/>
      <c r="G22" s="219"/>
      <c r="H22" s="220"/>
      <c r="I22" s="1">
        <v>64</v>
      </c>
      <c r="J22" s="10">
        <v>3921630</v>
      </c>
      <c r="K22" s="10">
        <v>1747753</v>
      </c>
      <c r="L22" s="10">
        <v>3692877</v>
      </c>
      <c r="M22" s="10">
        <v>907952</v>
      </c>
    </row>
    <row r="23" spans="1:13" ht="12.75">
      <c r="A23" s="218" t="s">
        <v>18</v>
      </c>
      <c r="B23" s="219"/>
      <c r="C23" s="219"/>
      <c r="D23" s="219"/>
      <c r="E23" s="219"/>
      <c r="F23" s="219"/>
      <c r="G23" s="219"/>
      <c r="H23" s="220"/>
      <c r="I23" s="1">
        <v>65</v>
      </c>
      <c r="J23" s="10">
        <v>4121622</v>
      </c>
      <c r="K23" s="10">
        <v>1593693</v>
      </c>
      <c r="L23" s="10">
        <v>5076853</v>
      </c>
      <c r="M23" s="10">
        <v>1956202</v>
      </c>
    </row>
    <row r="24" spans="1:13" ht="12.75">
      <c r="A24" s="218" t="s">
        <v>19</v>
      </c>
      <c r="B24" s="219"/>
      <c r="C24" s="219"/>
      <c r="D24" s="219"/>
      <c r="E24" s="219"/>
      <c r="F24" s="219"/>
      <c r="G24" s="219"/>
      <c r="H24" s="220"/>
      <c r="I24" s="1">
        <v>66</v>
      </c>
      <c r="J24" s="10">
        <v>59355262</v>
      </c>
      <c r="K24" s="10">
        <v>19464592</v>
      </c>
      <c r="L24" s="10">
        <v>59120724</v>
      </c>
      <c r="M24" s="10">
        <v>19322688</v>
      </c>
    </row>
    <row r="25" spans="1:13" ht="25.5" customHeight="1">
      <c r="A25" s="242" t="s">
        <v>70</v>
      </c>
      <c r="B25" s="243"/>
      <c r="C25" s="243"/>
      <c r="D25" s="243"/>
      <c r="E25" s="243"/>
      <c r="F25" s="243"/>
      <c r="G25" s="243"/>
      <c r="H25" s="244"/>
      <c r="I25" s="1">
        <v>67</v>
      </c>
      <c r="J25" s="33">
        <f>J8+J11+SUM(J12:J22)-J23-J24</f>
        <v>31069604</v>
      </c>
      <c r="K25" s="33">
        <f>K8+K11+SUM(K12:K22)-K23-K24</f>
        <v>11146353</v>
      </c>
      <c r="L25" s="33">
        <f>L8+L11+SUM(L12:L22)-L23-L24</f>
        <v>18751437</v>
      </c>
      <c r="M25" s="33">
        <f>M8+M11+SUM(M12:M22)-M23-M24</f>
        <v>8771239</v>
      </c>
    </row>
    <row r="26" spans="1:13" ht="12.75">
      <c r="A26" s="218" t="s">
        <v>20</v>
      </c>
      <c r="B26" s="219"/>
      <c r="C26" s="219"/>
      <c r="D26" s="219"/>
      <c r="E26" s="219"/>
      <c r="F26" s="219"/>
      <c r="G26" s="219"/>
      <c r="H26" s="220"/>
      <c r="I26" s="1">
        <v>68</v>
      </c>
      <c r="J26" s="10">
        <v>14085282</v>
      </c>
      <c r="K26" s="10">
        <v>5234605</v>
      </c>
      <c r="L26" s="10">
        <v>12126151</v>
      </c>
      <c r="M26" s="10">
        <v>4922725</v>
      </c>
    </row>
    <row r="27" spans="1:13" ht="12.75">
      <c r="A27" s="242" t="s">
        <v>25</v>
      </c>
      <c r="B27" s="243"/>
      <c r="C27" s="243"/>
      <c r="D27" s="243"/>
      <c r="E27" s="243"/>
      <c r="F27" s="243"/>
      <c r="G27" s="243"/>
      <c r="H27" s="244"/>
      <c r="I27" s="1">
        <v>69</v>
      </c>
      <c r="J27" s="33">
        <f>J25-J26</f>
        <v>16984322</v>
      </c>
      <c r="K27" s="33">
        <f>K25-K26</f>
        <v>5911748</v>
      </c>
      <c r="L27" s="33">
        <f>L25-L26</f>
        <v>6625286</v>
      </c>
      <c r="M27" s="33">
        <f>M25-M26</f>
        <v>3848514</v>
      </c>
    </row>
    <row r="28" spans="1:13" ht="12.75">
      <c r="A28" s="242" t="s">
        <v>21</v>
      </c>
      <c r="B28" s="243"/>
      <c r="C28" s="243"/>
      <c r="D28" s="243"/>
      <c r="E28" s="243"/>
      <c r="F28" s="243"/>
      <c r="G28" s="243"/>
      <c r="H28" s="244"/>
      <c r="I28" s="1">
        <v>70</v>
      </c>
      <c r="J28" s="10">
        <v>3057178</v>
      </c>
      <c r="K28" s="10">
        <v>1064115</v>
      </c>
      <c r="L28" s="10">
        <v>1192551</v>
      </c>
      <c r="M28" s="10">
        <v>692732</v>
      </c>
    </row>
    <row r="29" spans="1:13" ht="12.75">
      <c r="A29" s="242" t="s">
        <v>26</v>
      </c>
      <c r="B29" s="243"/>
      <c r="C29" s="243"/>
      <c r="D29" s="243"/>
      <c r="E29" s="243"/>
      <c r="F29" s="243"/>
      <c r="G29" s="243"/>
      <c r="H29" s="244"/>
      <c r="I29" s="1">
        <v>71</v>
      </c>
      <c r="J29" s="33">
        <f>J27-J28</f>
        <v>13927144</v>
      </c>
      <c r="K29" s="33">
        <f>K27-K28</f>
        <v>4847633</v>
      </c>
      <c r="L29" s="33">
        <f>L27-L28</f>
        <v>5432735</v>
      </c>
      <c r="M29" s="33">
        <f>M27-M28</f>
        <v>3155782</v>
      </c>
    </row>
    <row r="30" spans="1:13" ht="12.75">
      <c r="A30" s="218" t="s">
        <v>22</v>
      </c>
      <c r="B30" s="219"/>
      <c r="C30" s="219"/>
      <c r="D30" s="219"/>
      <c r="E30" s="219"/>
      <c r="F30" s="219"/>
      <c r="G30" s="219"/>
      <c r="H30" s="220"/>
      <c r="I30" s="1">
        <v>72</v>
      </c>
      <c r="J30" s="70"/>
      <c r="K30" s="70"/>
      <c r="L30" s="70"/>
      <c r="M30" s="70"/>
    </row>
    <row r="31" spans="1:13" ht="12.75" customHeight="1">
      <c r="A31" s="206" t="s">
        <v>200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</row>
    <row r="32" spans="1:13" ht="12.75">
      <c r="A32" s="255" t="s">
        <v>23</v>
      </c>
      <c r="B32" s="256"/>
      <c r="C32" s="256"/>
      <c r="D32" s="256"/>
      <c r="E32" s="256"/>
      <c r="F32" s="256"/>
      <c r="G32" s="256"/>
      <c r="H32" s="257"/>
      <c r="I32" s="3">
        <v>73</v>
      </c>
      <c r="J32" s="34"/>
      <c r="K32" s="34"/>
      <c r="L32" s="34"/>
      <c r="M32" s="34"/>
    </row>
    <row r="33" spans="1:13" ht="12.75">
      <c r="A33" s="242" t="s">
        <v>24</v>
      </c>
      <c r="B33" s="219"/>
      <c r="C33" s="219"/>
      <c r="D33" s="219"/>
      <c r="E33" s="219"/>
      <c r="F33" s="219"/>
      <c r="G33" s="219"/>
      <c r="H33" s="220"/>
      <c r="I33" s="1">
        <v>74</v>
      </c>
      <c r="J33" s="10"/>
      <c r="K33" s="10"/>
      <c r="L33" s="10"/>
      <c r="M33" s="10"/>
    </row>
    <row r="34" spans="1:13" ht="12.75">
      <c r="A34" s="221" t="s">
        <v>73</v>
      </c>
      <c r="B34" s="234"/>
      <c r="C34" s="234"/>
      <c r="D34" s="234"/>
      <c r="E34" s="234"/>
      <c r="F34" s="234"/>
      <c r="G34" s="234"/>
      <c r="H34" s="235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L33 L26:M26 L28:M28 L21:M21 L12:M18 J33 J26 J28 J21 J12:J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9:M10 L6:M7 L22:M24 L19:M20 L30 J9:J10 J6:J7 J22:J24 J19:J20 J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51" t="s">
        <v>182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45" t="s">
        <v>183</v>
      </c>
      <c r="D2" s="265"/>
      <c r="E2" s="248" t="s">
        <v>227</v>
      </c>
      <c r="F2" s="249"/>
      <c r="G2" s="32" t="s">
        <v>69</v>
      </c>
      <c r="H2" s="248" t="s">
        <v>229</v>
      </c>
      <c r="I2" s="249"/>
      <c r="J2" s="266" t="s">
        <v>187</v>
      </c>
      <c r="K2" s="205"/>
    </row>
    <row r="3" spans="1:11" ht="23.25">
      <c r="A3" s="283" t="s">
        <v>153</v>
      </c>
      <c r="B3" s="283"/>
      <c r="C3" s="283"/>
      <c r="D3" s="283"/>
      <c r="E3" s="283"/>
      <c r="F3" s="283"/>
      <c r="G3" s="283"/>
      <c r="H3" s="283"/>
      <c r="I3" s="37" t="s">
        <v>189</v>
      </c>
      <c r="J3" s="38" t="s">
        <v>206</v>
      </c>
      <c r="K3" s="38" t="s">
        <v>207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39">
        <v>2</v>
      </c>
      <c r="J4" s="40" t="s">
        <v>180</v>
      </c>
      <c r="K4" s="40" t="s">
        <v>181</v>
      </c>
    </row>
    <row r="5" spans="1:11" ht="12.75">
      <c r="A5" s="206" t="s">
        <v>81</v>
      </c>
      <c r="B5" s="207"/>
      <c r="C5" s="207"/>
      <c r="D5" s="207"/>
      <c r="E5" s="207"/>
      <c r="F5" s="207"/>
      <c r="G5" s="207"/>
      <c r="H5" s="207"/>
      <c r="I5" s="270"/>
      <c r="J5" s="270"/>
      <c r="K5" s="271"/>
    </row>
    <row r="6" spans="1:11" ht="12.75">
      <c r="A6" s="267" t="s">
        <v>186</v>
      </c>
      <c r="B6" s="285"/>
      <c r="C6" s="285"/>
      <c r="D6" s="285"/>
      <c r="E6" s="285"/>
      <c r="F6" s="285"/>
      <c r="G6" s="285"/>
      <c r="H6" s="286"/>
      <c r="I6" s="1">
        <v>1</v>
      </c>
      <c r="J6" s="36">
        <f>SUM(J7:J12)</f>
        <v>37459307</v>
      </c>
      <c r="K6" s="36">
        <f>SUM(K7:K12)</f>
        <v>20763831</v>
      </c>
    </row>
    <row r="7" spans="1:11" ht="12.75">
      <c r="A7" s="264" t="s">
        <v>82</v>
      </c>
      <c r="B7" s="278"/>
      <c r="C7" s="278"/>
      <c r="D7" s="278"/>
      <c r="E7" s="278"/>
      <c r="F7" s="278"/>
      <c r="G7" s="278"/>
      <c r="H7" s="279"/>
      <c r="I7" s="1">
        <v>2</v>
      </c>
      <c r="J7" s="10">
        <v>16984322</v>
      </c>
      <c r="K7" s="10">
        <v>6625286</v>
      </c>
    </row>
    <row r="8" spans="1:11" ht="12.75">
      <c r="A8" s="264" t="s">
        <v>83</v>
      </c>
      <c r="B8" s="278"/>
      <c r="C8" s="278"/>
      <c r="D8" s="278"/>
      <c r="E8" s="278"/>
      <c r="F8" s="278"/>
      <c r="G8" s="278"/>
      <c r="H8" s="279"/>
      <c r="I8" s="1">
        <v>3</v>
      </c>
      <c r="J8" s="10">
        <v>14085282</v>
      </c>
      <c r="K8" s="10">
        <v>12126151</v>
      </c>
    </row>
    <row r="9" spans="1:11" ht="12.75">
      <c r="A9" s="264" t="s">
        <v>84</v>
      </c>
      <c r="B9" s="278"/>
      <c r="C9" s="278"/>
      <c r="D9" s="278"/>
      <c r="E9" s="278"/>
      <c r="F9" s="278"/>
      <c r="G9" s="278"/>
      <c r="H9" s="279"/>
      <c r="I9" s="1">
        <v>4</v>
      </c>
      <c r="J9" s="10">
        <v>6022741</v>
      </c>
      <c r="K9" s="10">
        <v>4912028</v>
      </c>
    </row>
    <row r="10" spans="1:11" ht="23.25" customHeight="1">
      <c r="A10" s="264" t="s">
        <v>85</v>
      </c>
      <c r="B10" s="278"/>
      <c r="C10" s="278"/>
      <c r="D10" s="278"/>
      <c r="E10" s="278"/>
      <c r="F10" s="278"/>
      <c r="G10" s="278"/>
      <c r="H10" s="279"/>
      <c r="I10" s="1">
        <v>5</v>
      </c>
      <c r="J10" s="10">
        <v>0</v>
      </c>
      <c r="K10" s="10">
        <v>-2651610</v>
      </c>
    </row>
    <row r="11" spans="1:11" ht="12.75">
      <c r="A11" s="264" t="s">
        <v>1</v>
      </c>
      <c r="B11" s="278"/>
      <c r="C11" s="278"/>
      <c r="D11" s="278"/>
      <c r="E11" s="278"/>
      <c r="F11" s="278"/>
      <c r="G11" s="278"/>
      <c r="H11" s="279"/>
      <c r="I11" s="1">
        <v>6</v>
      </c>
      <c r="J11" s="10">
        <v>366962</v>
      </c>
      <c r="K11" s="10">
        <v>-248024</v>
      </c>
    </row>
    <row r="12" spans="1:11" ht="12.75">
      <c r="A12" s="264" t="s">
        <v>2</v>
      </c>
      <c r="B12" s="278"/>
      <c r="C12" s="278"/>
      <c r="D12" s="278"/>
      <c r="E12" s="278"/>
      <c r="F12" s="278"/>
      <c r="G12" s="278"/>
      <c r="H12" s="279"/>
      <c r="I12" s="1">
        <v>7</v>
      </c>
      <c r="J12" s="10">
        <v>0</v>
      </c>
      <c r="K12" s="10">
        <v>0</v>
      </c>
    </row>
    <row r="13" spans="1:11" ht="12.75">
      <c r="A13" s="258" t="s">
        <v>86</v>
      </c>
      <c r="B13" s="278"/>
      <c r="C13" s="278"/>
      <c r="D13" s="278"/>
      <c r="E13" s="278"/>
      <c r="F13" s="278"/>
      <c r="G13" s="278"/>
      <c r="H13" s="279"/>
      <c r="I13" s="1">
        <v>8</v>
      </c>
      <c r="J13" s="33">
        <f>SUM(J14:J21)</f>
        <v>333052288</v>
      </c>
      <c r="K13" s="33">
        <f>SUM(K14:K21)</f>
        <v>-266257191</v>
      </c>
    </row>
    <row r="14" spans="1:11" ht="12.75">
      <c r="A14" s="264" t="s">
        <v>87</v>
      </c>
      <c r="B14" s="278"/>
      <c r="C14" s="278"/>
      <c r="D14" s="278"/>
      <c r="E14" s="278"/>
      <c r="F14" s="278"/>
      <c r="G14" s="278"/>
      <c r="H14" s="279"/>
      <c r="I14" s="1">
        <v>9</v>
      </c>
      <c r="J14" s="10">
        <v>50843</v>
      </c>
      <c r="K14" s="10">
        <v>-2535437</v>
      </c>
    </row>
    <row r="15" spans="1:11" ht="12.75">
      <c r="A15" s="264" t="s">
        <v>88</v>
      </c>
      <c r="B15" s="278"/>
      <c r="C15" s="278"/>
      <c r="D15" s="278"/>
      <c r="E15" s="278"/>
      <c r="F15" s="278"/>
      <c r="G15" s="278"/>
      <c r="H15" s="279"/>
      <c r="I15" s="1">
        <v>10</v>
      </c>
      <c r="J15" s="10">
        <v>11942</v>
      </c>
      <c r="K15" s="10">
        <v>0</v>
      </c>
    </row>
    <row r="16" spans="1:11" ht="12.75">
      <c r="A16" s="264" t="s">
        <v>89</v>
      </c>
      <c r="B16" s="278"/>
      <c r="C16" s="278"/>
      <c r="D16" s="278"/>
      <c r="E16" s="278"/>
      <c r="F16" s="278"/>
      <c r="G16" s="278"/>
      <c r="H16" s="279"/>
      <c r="I16" s="1">
        <v>11</v>
      </c>
      <c r="J16" s="10">
        <v>1478999</v>
      </c>
      <c r="K16" s="10">
        <v>-1679000</v>
      </c>
    </row>
    <row r="17" spans="1:11" ht="12.75">
      <c r="A17" s="264" t="s">
        <v>90</v>
      </c>
      <c r="B17" s="278"/>
      <c r="C17" s="278"/>
      <c r="D17" s="278"/>
      <c r="E17" s="278"/>
      <c r="F17" s="278"/>
      <c r="G17" s="278"/>
      <c r="H17" s="279"/>
      <c r="I17" s="1">
        <v>12</v>
      </c>
      <c r="J17" s="10">
        <v>27029469</v>
      </c>
      <c r="K17" s="10">
        <v>-165468366</v>
      </c>
    </row>
    <row r="18" spans="1:11" ht="25.5" customHeight="1">
      <c r="A18" s="264" t="s">
        <v>3</v>
      </c>
      <c r="B18" s="278"/>
      <c r="C18" s="278"/>
      <c r="D18" s="278"/>
      <c r="E18" s="278"/>
      <c r="F18" s="278"/>
      <c r="G18" s="278"/>
      <c r="H18" s="279"/>
      <c r="I18" s="1">
        <v>13</v>
      </c>
      <c r="J18" s="10">
        <v>0</v>
      </c>
      <c r="K18" s="10">
        <v>0</v>
      </c>
    </row>
    <row r="19" spans="1:11" ht="12.75">
      <c r="A19" s="264" t="s">
        <v>35</v>
      </c>
      <c r="B19" s="278"/>
      <c r="C19" s="278"/>
      <c r="D19" s="278"/>
      <c r="E19" s="278"/>
      <c r="F19" s="278"/>
      <c r="G19" s="278"/>
      <c r="H19" s="279"/>
      <c r="I19" s="1">
        <v>14</v>
      </c>
      <c r="J19" s="10">
        <v>299525014</v>
      </c>
      <c r="K19" s="10">
        <v>-60005993</v>
      </c>
    </row>
    <row r="20" spans="1:11" ht="22.5" customHeight="1">
      <c r="A20" s="280" t="s">
        <v>4</v>
      </c>
      <c r="B20" s="281"/>
      <c r="C20" s="281"/>
      <c r="D20" s="281"/>
      <c r="E20" s="281"/>
      <c r="F20" s="281"/>
      <c r="G20" s="281"/>
      <c r="H20" s="282"/>
      <c r="I20" s="1">
        <v>15</v>
      </c>
      <c r="J20" s="10">
        <v>0</v>
      </c>
      <c r="K20" s="10">
        <v>-25232442</v>
      </c>
    </row>
    <row r="21" spans="1:11" ht="12.75">
      <c r="A21" s="264" t="s">
        <v>91</v>
      </c>
      <c r="B21" s="259"/>
      <c r="C21" s="259"/>
      <c r="D21" s="259"/>
      <c r="E21" s="259"/>
      <c r="F21" s="259"/>
      <c r="G21" s="259"/>
      <c r="H21" s="260"/>
      <c r="I21" s="1">
        <v>16</v>
      </c>
      <c r="J21" s="10">
        <v>4956021</v>
      </c>
      <c r="K21" s="10">
        <v>-11335953</v>
      </c>
    </row>
    <row r="22" spans="1:11" ht="12.75">
      <c r="A22" s="258" t="s">
        <v>92</v>
      </c>
      <c r="B22" s="259"/>
      <c r="C22" s="259"/>
      <c r="D22" s="259"/>
      <c r="E22" s="259"/>
      <c r="F22" s="259"/>
      <c r="G22" s="259"/>
      <c r="H22" s="260"/>
      <c r="I22" s="1">
        <v>17</v>
      </c>
      <c r="J22" s="33">
        <f>SUM(J23:J26)</f>
        <v>-108325944</v>
      </c>
      <c r="K22" s="33">
        <f>SUM(K23:K26)</f>
        <v>-33526369</v>
      </c>
    </row>
    <row r="23" spans="1:11" ht="12.75">
      <c r="A23" s="264" t="s">
        <v>93</v>
      </c>
      <c r="B23" s="259"/>
      <c r="C23" s="259"/>
      <c r="D23" s="259"/>
      <c r="E23" s="259"/>
      <c r="F23" s="259"/>
      <c r="G23" s="259"/>
      <c r="H23" s="260"/>
      <c r="I23" s="1">
        <v>18</v>
      </c>
      <c r="J23" s="10">
        <v>6963775</v>
      </c>
      <c r="K23" s="10">
        <v>81713209</v>
      </c>
    </row>
    <row r="24" spans="1:11" ht="12.75">
      <c r="A24" s="264" t="s">
        <v>94</v>
      </c>
      <c r="B24" s="259"/>
      <c r="C24" s="259"/>
      <c r="D24" s="259"/>
      <c r="E24" s="259"/>
      <c r="F24" s="259"/>
      <c r="G24" s="259"/>
      <c r="H24" s="260"/>
      <c r="I24" s="1">
        <v>19</v>
      </c>
      <c r="J24" s="10">
        <v>-103788960</v>
      </c>
      <c r="K24" s="10">
        <v>-127677164</v>
      </c>
    </row>
    <row r="25" spans="1:11" ht="12.75">
      <c r="A25" s="264" t="s">
        <v>95</v>
      </c>
      <c r="B25" s="259"/>
      <c r="C25" s="259"/>
      <c r="D25" s="259"/>
      <c r="E25" s="259"/>
      <c r="F25" s="259"/>
      <c r="G25" s="259"/>
      <c r="H25" s="260"/>
      <c r="I25" s="1">
        <v>20</v>
      </c>
      <c r="J25" s="10">
        <v>0</v>
      </c>
      <c r="K25" s="10">
        <v>0</v>
      </c>
    </row>
    <row r="26" spans="1:11" ht="12.75">
      <c r="A26" s="264" t="s">
        <v>96</v>
      </c>
      <c r="B26" s="259"/>
      <c r="C26" s="259"/>
      <c r="D26" s="259"/>
      <c r="E26" s="259"/>
      <c r="F26" s="259"/>
      <c r="G26" s="259"/>
      <c r="H26" s="260"/>
      <c r="I26" s="1">
        <v>21</v>
      </c>
      <c r="J26" s="10">
        <v>-11500759</v>
      </c>
      <c r="K26" s="10">
        <v>12437586</v>
      </c>
    </row>
    <row r="27" spans="1:11" ht="23.25" customHeight="1">
      <c r="A27" s="258" t="s">
        <v>98</v>
      </c>
      <c r="B27" s="259"/>
      <c r="C27" s="259"/>
      <c r="D27" s="259"/>
      <c r="E27" s="259"/>
      <c r="F27" s="259"/>
      <c r="G27" s="259"/>
      <c r="H27" s="260"/>
      <c r="I27" s="1">
        <v>22</v>
      </c>
      <c r="J27" s="33">
        <f>J6+J13+J22</f>
        <v>262185651</v>
      </c>
      <c r="K27" s="33">
        <f>K6+K13+K22</f>
        <v>-279019729</v>
      </c>
    </row>
    <row r="28" spans="1:11" ht="12.75">
      <c r="A28" s="272" t="s">
        <v>97</v>
      </c>
      <c r="B28" s="273"/>
      <c r="C28" s="273"/>
      <c r="D28" s="273"/>
      <c r="E28" s="273"/>
      <c r="F28" s="273"/>
      <c r="G28" s="273"/>
      <c r="H28" s="274"/>
      <c r="I28" s="1">
        <v>23</v>
      </c>
      <c r="J28" s="10">
        <v>-6455739</v>
      </c>
      <c r="K28" s="10">
        <v>-3634407</v>
      </c>
    </row>
    <row r="29" spans="1:11" ht="12.75">
      <c r="A29" s="275" t="s">
        <v>64</v>
      </c>
      <c r="B29" s="276"/>
      <c r="C29" s="276"/>
      <c r="D29" s="276"/>
      <c r="E29" s="276"/>
      <c r="F29" s="276"/>
      <c r="G29" s="276"/>
      <c r="H29" s="277"/>
      <c r="I29" s="1">
        <v>24</v>
      </c>
      <c r="J29" s="35">
        <f>J27+J28</f>
        <v>255729912</v>
      </c>
      <c r="K29" s="35">
        <f>K27+K28</f>
        <v>-282654136</v>
      </c>
    </row>
    <row r="30" spans="1:11" ht="12.75">
      <c r="A30" s="206" t="s">
        <v>99</v>
      </c>
      <c r="B30" s="207"/>
      <c r="C30" s="207"/>
      <c r="D30" s="207"/>
      <c r="E30" s="207"/>
      <c r="F30" s="207"/>
      <c r="G30" s="207"/>
      <c r="H30" s="207"/>
      <c r="I30" s="270"/>
      <c r="J30" s="270"/>
      <c r="K30" s="271"/>
    </row>
    <row r="31" spans="1:11" ht="12.75">
      <c r="A31" s="267" t="s">
        <v>100</v>
      </c>
      <c r="B31" s="268"/>
      <c r="C31" s="268"/>
      <c r="D31" s="268"/>
      <c r="E31" s="268"/>
      <c r="F31" s="268"/>
      <c r="G31" s="268"/>
      <c r="H31" s="269"/>
      <c r="I31" s="1">
        <v>25</v>
      </c>
      <c r="J31" s="63">
        <f>SUM(J32:J36)</f>
        <v>-14660093</v>
      </c>
      <c r="K31" s="63">
        <f>SUM(K32:K36)</f>
        <v>44440774</v>
      </c>
    </row>
    <row r="32" spans="1:11" ht="23.25" customHeight="1">
      <c r="A32" s="264" t="s">
        <v>117</v>
      </c>
      <c r="B32" s="259"/>
      <c r="C32" s="259"/>
      <c r="D32" s="259"/>
      <c r="E32" s="259"/>
      <c r="F32" s="259"/>
      <c r="G32" s="259"/>
      <c r="H32" s="260"/>
      <c r="I32" s="1">
        <v>26</v>
      </c>
      <c r="J32" s="64">
        <v>-744915</v>
      </c>
      <c r="K32" s="64">
        <v>-128281</v>
      </c>
    </row>
    <row r="33" spans="1:11" ht="25.5" customHeight="1">
      <c r="A33" s="264" t="s">
        <v>101</v>
      </c>
      <c r="B33" s="259"/>
      <c r="C33" s="259"/>
      <c r="D33" s="259"/>
      <c r="E33" s="259"/>
      <c r="F33" s="259"/>
      <c r="G33" s="259"/>
      <c r="H33" s="260"/>
      <c r="I33" s="1">
        <v>27</v>
      </c>
      <c r="J33" s="64">
        <v>0</v>
      </c>
      <c r="K33" s="64">
        <v>0</v>
      </c>
    </row>
    <row r="34" spans="1:11" ht="23.25" customHeight="1">
      <c r="A34" s="264" t="s">
        <v>102</v>
      </c>
      <c r="B34" s="259"/>
      <c r="C34" s="259"/>
      <c r="D34" s="259"/>
      <c r="E34" s="259"/>
      <c r="F34" s="259"/>
      <c r="G34" s="259"/>
      <c r="H34" s="260"/>
      <c r="I34" s="1">
        <v>28</v>
      </c>
      <c r="J34" s="64">
        <v>-13276469</v>
      </c>
      <c r="K34" s="64">
        <v>42374616</v>
      </c>
    </row>
    <row r="35" spans="1:11" ht="12.75">
      <c r="A35" s="264" t="s">
        <v>103</v>
      </c>
      <c r="B35" s="259"/>
      <c r="C35" s="259"/>
      <c r="D35" s="259"/>
      <c r="E35" s="259"/>
      <c r="F35" s="259"/>
      <c r="G35" s="259"/>
      <c r="H35" s="260"/>
      <c r="I35" s="1">
        <v>29</v>
      </c>
      <c r="J35" s="64">
        <v>679962</v>
      </c>
      <c r="K35" s="64">
        <v>713036</v>
      </c>
    </row>
    <row r="36" spans="1:11" ht="12.75">
      <c r="A36" s="264" t="s">
        <v>104</v>
      </c>
      <c r="B36" s="259"/>
      <c r="C36" s="259"/>
      <c r="D36" s="259"/>
      <c r="E36" s="259"/>
      <c r="F36" s="259"/>
      <c r="G36" s="259"/>
      <c r="H36" s="260"/>
      <c r="I36" s="1">
        <v>30</v>
      </c>
      <c r="J36" s="65">
        <v>-1318671</v>
      </c>
      <c r="K36" s="65">
        <v>1481403</v>
      </c>
    </row>
    <row r="37" spans="1:11" ht="12.75">
      <c r="A37" s="206" t="s">
        <v>105</v>
      </c>
      <c r="B37" s="207"/>
      <c r="C37" s="207"/>
      <c r="D37" s="207"/>
      <c r="E37" s="207"/>
      <c r="F37" s="207"/>
      <c r="G37" s="207"/>
      <c r="H37" s="207"/>
      <c r="I37" s="270"/>
      <c r="J37" s="270"/>
      <c r="K37" s="271"/>
    </row>
    <row r="38" spans="1:11" ht="12.75">
      <c r="A38" s="267" t="s">
        <v>112</v>
      </c>
      <c r="B38" s="268"/>
      <c r="C38" s="268"/>
      <c r="D38" s="268"/>
      <c r="E38" s="268"/>
      <c r="F38" s="268"/>
      <c r="G38" s="268"/>
      <c r="H38" s="269"/>
      <c r="I38" s="1">
        <v>31</v>
      </c>
      <c r="J38" s="63">
        <f>SUM(J39:J44)</f>
        <v>-138961242</v>
      </c>
      <c r="K38" s="63">
        <f>SUM(K39:K44)</f>
        <v>-52646233</v>
      </c>
    </row>
    <row r="39" spans="1:11" ht="12.75">
      <c r="A39" s="264" t="s">
        <v>106</v>
      </c>
      <c r="B39" s="259"/>
      <c r="C39" s="259"/>
      <c r="D39" s="259"/>
      <c r="E39" s="259"/>
      <c r="F39" s="259"/>
      <c r="G39" s="259"/>
      <c r="H39" s="260"/>
      <c r="I39" s="1">
        <v>32</v>
      </c>
      <c r="J39" s="64">
        <v>-137935227</v>
      </c>
      <c r="K39" s="64">
        <v>-22374209</v>
      </c>
    </row>
    <row r="40" spans="1:11" ht="12.75">
      <c r="A40" s="264" t="s">
        <v>107</v>
      </c>
      <c r="B40" s="259"/>
      <c r="C40" s="259"/>
      <c r="D40" s="259"/>
      <c r="E40" s="259"/>
      <c r="F40" s="259"/>
      <c r="G40" s="259"/>
      <c r="H40" s="260"/>
      <c r="I40" s="1">
        <v>33</v>
      </c>
      <c r="J40" s="64">
        <v>0</v>
      </c>
      <c r="K40" s="64">
        <v>0</v>
      </c>
    </row>
    <row r="41" spans="1:11" ht="12.75">
      <c r="A41" s="264" t="s">
        <v>108</v>
      </c>
      <c r="B41" s="259"/>
      <c r="C41" s="259"/>
      <c r="D41" s="259"/>
      <c r="E41" s="259"/>
      <c r="F41" s="259"/>
      <c r="G41" s="259"/>
      <c r="H41" s="260"/>
      <c r="I41" s="1">
        <v>34</v>
      </c>
      <c r="J41" s="64">
        <v>-1026015</v>
      </c>
      <c r="K41" s="64">
        <v>-30272024</v>
      </c>
    </row>
    <row r="42" spans="1:11" ht="12.75">
      <c r="A42" s="264" t="s">
        <v>109</v>
      </c>
      <c r="B42" s="259"/>
      <c r="C42" s="259"/>
      <c r="D42" s="259"/>
      <c r="E42" s="259"/>
      <c r="F42" s="259"/>
      <c r="G42" s="259"/>
      <c r="H42" s="260"/>
      <c r="I42" s="1">
        <v>35</v>
      </c>
      <c r="J42" s="64">
        <v>0</v>
      </c>
      <c r="K42" s="64">
        <v>0</v>
      </c>
    </row>
    <row r="43" spans="1:11" ht="12.75">
      <c r="A43" s="264" t="s">
        <v>110</v>
      </c>
      <c r="B43" s="259"/>
      <c r="C43" s="259"/>
      <c r="D43" s="259"/>
      <c r="E43" s="259"/>
      <c r="F43" s="259"/>
      <c r="G43" s="259"/>
      <c r="H43" s="260"/>
      <c r="I43" s="1">
        <v>36</v>
      </c>
      <c r="J43" s="64">
        <v>0</v>
      </c>
      <c r="K43" s="64">
        <v>0</v>
      </c>
    </row>
    <row r="44" spans="1:11" ht="12.75">
      <c r="A44" s="264" t="s">
        <v>111</v>
      </c>
      <c r="B44" s="259"/>
      <c r="C44" s="259"/>
      <c r="D44" s="259"/>
      <c r="E44" s="259"/>
      <c r="F44" s="259"/>
      <c r="G44" s="259"/>
      <c r="H44" s="260"/>
      <c r="I44" s="1">
        <v>37</v>
      </c>
      <c r="J44" s="64">
        <v>0</v>
      </c>
      <c r="K44" s="64">
        <v>0</v>
      </c>
    </row>
    <row r="45" spans="1:11" ht="23.25" customHeight="1">
      <c r="A45" s="258" t="s">
        <v>113</v>
      </c>
      <c r="B45" s="259"/>
      <c r="C45" s="259"/>
      <c r="D45" s="259"/>
      <c r="E45" s="259"/>
      <c r="F45" s="259"/>
      <c r="G45" s="259"/>
      <c r="H45" s="260"/>
      <c r="I45" s="1">
        <v>38</v>
      </c>
      <c r="J45" s="66">
        <f>J29+J31+J38</f>
        <v>102108577</v>
      </c>
      <c r="K45" s="66">
        <f>K29+K31+K38</f>
        <v>-290859595</v>
      </c>
    </row>
    <row r="46" spans="1:11" ht="12.75">
      <c r="A46" s="264" t="s">
        <v>114</v>
      </c>
      <c r="B46" s="259"/>
      <c r="C46" s="259"/>
      <c r="D46" s="259"/>
      <c r="E46" s="259"/>
      <c r="F46" s="259"/>
      <c r="G46" s="259"/>
      <c r="H46" s="260"/>
      <c r="I46" s="1">
        <v>39</v>
      </c>
      <c r="J46" s="64"/>
      <c r="K46" s="64"/>
    </row>
    <row r="47" spans="1:11" ht="12.75">
      <c r="A47" s="258" t="s">
        <v>5</v>
      </c>
      <c r="B47" s="259"/>
      <c r="C47" s="259"/>
      <c r="D47" s="259"/>
      <c r="E47" s="259"/>
      <c r="F47" s="259"/>
      <c r="G47" s="259"/>
      <c r="H47" s="260"/>
      <c r="I47" s="1">
        <v>40</v>
      </c>
      <c r="J47" s="66">
        <f>J45+J46</f>
        <v>102108577</v>
      </c>
      <c r="K47" s="66">
        <f>K45+K46</f>
        <v>-290859595</v>
      </c>
    </row>
    <row r="48" spans="1:11" ht="12.75">
      <c r="A48" s="258" t="s">
        <v>115</v>
      </c>
      <c r="B48" s="259"/>
      <c r="C48" s="259"/>
      <c r="D48" s="259"/>
      <c r="E48" s="259"/>
      <c r="F48" s="259"/>
      <c r="G48" s="259"/>
      <c r="H48" s="260"/>
      <c r="I48" s="2">
        <v>41</v>
      </c>
      <c r="J48" s="64">
        <v>247793365</v>
      </c>
      <c r="K48" s="64">
        <v>588133252</v>
      </c>
    </row>
    <row r="49" spans="1:11" ht="12.75">
      <c r="A49" s="261" t="s">
        <v>116</v>
      </c>
      <c r="B49" s="262"/>
      <c r="C49" s="262"/>
      <c r="D49" s="262"/>
      <c r="E49" s="262"/>
      <c r="F49" s="262"/>
      <c r="G49" s="262"/>
      <c r="H49" s="263"/>
      <c r="I49" s="4">
        <v>42</v>
      </c>
      <c r="J49" s="67">
        <f>IF(J47+J48&gt;=0,J47+J48,0)</f>
        <v>349901942</v>
      </c>
      <c r="K49" s="67">
        <f>IF(K47+K48&gt;=0,K47+K48,0)</f>
        <v>297273657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customWidth="1"/>
    <col min="9" max="9" width="10.28125" style="26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89" t="s">
        <v>184</v>
      </c>
      <c r="D2" s="290"/>
      <c r="E2" s="248" t="s">
        <v>227</v>
      </c>
      <c r="F2" s="249"/>
      <c r="G2" s="41" t="s">
        <v>69</v>
      </c>
      <c r="H2" s="248" t="s">
        <v>229</v>
      </c>
      <c r="I2" s="249"/>
      <c r="K2" s="205" t="s">
        <v>187</v>
      </c>
      <c r="L2" s="205"/>
    </row>
    <row r="3" spans="1:12" ht="12.75" customHeight="1">
      <c r="A3" s="283" t="s">
        <v>153</v>
      </c>
      <c r="B3" s="283"/>
      <c r="C3" s="283"/>
      <c r="D3" s="283" t="s">
        <v>189</v>
      </c>
      <c r="E3" s="284" t="s">
        <v>148</v>
      </c>
      <c r="F3" s="300"/>
      <c r="G3" s="300"/>
      <c r="H3" s="300"/>
      <c r="I3" s="300"/>
      <c r="J3" s="300"/>
      <c r="K3" s="284" t="s">
        <v>150</v>
      </c>
      <c r="L3" s="284" t="s">
        <v>151</v>
      </c>
    </row>
    <row r="4" spans="1:12" ht="90">
      <c r="A4" s="300"/>
      <c r="B4" s="300"/>
      <c r="C4" s="300"/>
      <c r="D4" s="300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84"/>
      <c r="L4" s="284"/>
    </row>
    <row r="5" spans="1:12" ht="12.75">
      <c r="A5" s="297">
        <v>1</v>
      </c>
      <c r="B5" s="297"/>
      <c r="C5" s="297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98" t="s">
        <v>155</v>
      </c>
      <c r="B6" s="299"/>
      <c r="C6" s="299"/>
      <c r="D6" s="8">
        <v>1</v>
      </c>
      <c r="E6" s="57">
        <v>267499600</v>
      </c>
      <c r="F6" s="57">
        <v>-11081779</v>
      </c>
      <c r="G6" s="57">
        <v>160333670</v>
      </c>
      <c r="H6" s="57">
        <v>14096106</v>
      </c>
      <c r="I6" s="57">
        <v>0</v>
      </c>
      <c r="J6" s="57">
        <v>8075731</v>
      </c>
      <c r="K6" s="57">
        <v>0</v>
      </c>
      <c r="L6" s="57">
        <f>SUM(E6:K6)</f>
        <v>438923328</v>
      </c>
    </row>
    <row r="7" spans="1:12" ht="18.75" customHeight="1">
      <c r="A7" s="291" t="s">
        <v>156</v>
      </c>
      <c r="B7" s="292"/>
      <c r="C7" s="292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93" t="s">
        <v>157</v>
      </c>
      <c r="B8" s="294"/>
      <c r="C8" s="294"/>
      <c r="D8" s="1">
        <v>3</v>
      </c>
      <c r="E8" s="58">
        <v>267499600</v>
      </c>
      <c r="F8" s="58">
        <v>-11081779</v>
      </c>
      <c r="G8" s="58">
        <v>160333670</v>
      </c>
      <c r="H8" s="58">
        <v>14096106</v>
      </c>
      <c r="I8" s="58">
        <v>0</v>
      </c>
      <c r="J8" s="58">
        <v>8075731</v>
      </c>
      <c r="K8" s="58">
        <v>0</v>
      </c>
      <c r="L8" s="58">
        <f>SUM(L6:L7)</f>
        <v>438923328</v>
      </c>
    </row>
    <row r="9" spans="1:12" ht="14.25" customHeight="1">
      <c r="A9" s="291" t="s">
        <v>158</v>
      </c>
      <c r="B9" s="292"/>
      <c r="C9" s="292"/>
      <c r="D9" s="1">
        <v>4</v>
      </c>
      <c r="E9" s="56"/>
      <c r="F9" s="56"/>
      <c r="G9" s="56"/>
      <c r="H9" s="56">
        <v>5479779</v>
      </c>
      <c r="I9" s="56"/>
      <c r="J9" s="56">
        <v>0</v>
      </c>
      <c r="K9" s="56"/>
      <c r="L9" s="56">
        <f>SUM(E9:K9)</f>
        <v>5479779</v>
      </c>
    </row>
    <row r="10" spans="1:12" ht="26.25" customHeight="1">
      <c r="A10" s="291" t="s">
        <v>159</v>
      </c>
      <c r="B10" s="292"/>
      <c r="C10" s="292"/>
      <c r="D10" s="1">
        <v>5</v>
      </c>
      <c r="E10" s="56"/>
      <c r="F10" s="56"/>
      <c r="G10" s="56"/>
      <c r="H10" s="56"/>
      <c r="I10" s="56"/>
      <c r="J10" s="56">
        <v>-18034628</v>
      </c>
      <c r="K10" s="56"/>
      <c r="L10" s="56">
        <f>SUM(E10:K10)</f>
        <v>-18034628</v>
      </c>
    </row>
    <row r="11" spans="1:12" ht="18.75" customHeight="1">
      <c r="A11" s="291" t="s">
        <v>160</v>
      </c>
      <c r="B11" s="292"/>
      <c r="C11" s="292"/>
      <c r="D11" s="1">
        <v>6</v>
      </c>
      <c r="E11" s="56"/>
      <c r="F11" s="56"/>
      <c r="G11" s="56"/>
      <c r="H11" s="56"/>
      <c r="I11" s="56"/>
      <c r="J11" s="56">
        <v>3246233</v>
      </c>
      <c r="K11" s="56"/>
      <c r="L11" s="56">
        <f>SUM(E11:K11)</f>
        <v>3246233</v>
      </c>
    </row>
    <row r="12" spans="1:12" ht="18" customHeight="1">
      <c r="A12" s="291" t="s">
        <v>161</v>
      </c>
      <c r="B12" s="292"/>
      <c r="C12" s="292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93" t="s">
        <v>162</v>
      </c>
      <c r="B13" s="294"/>
      <c r="C13" s="294"/>
      <c r="D13" s="1">
        <v>8</v>
      </c>
      <c r="E13" s="58">
        <f>SUM(E9:E12)</f>
        <v>0</v>
      </c>
      <c r="F13" s="58">
        <f aca="true" t="shared" si="0" ref="F13:L13">SUM(F9:F12)</f>
        <v>0</v>
      </c>
      <c r="G13" s="58">
        <f t="shared" si="0"/>
        <v>0</v>
      </c>
      <c r="H13" s="58">
        <f t="shared" si="0"/>
        <v>5479779</v>
      </c>
      <c r="I13" s="58">
        <f t="shared" si="0"/>
        <v>0</v>
      </c>
      <c r="J13" s="58">
        <f t="shared" si="0"/>
        <v>-14788395</v>
      </c>
      <c r="K13" s="58">
        <f t="shared" si="0"/>
        <v>0</v>
      </c>
      <c r="L13" s="58">
        <f t="shared" si="0"/>
        <v>-9308616</v>
      </c>
    </row>
    <row r="14" spans="1:12" ht="12.75">
      <c r="A14" s="291" t="s">
        <v>163</v>
      </c>
      <c r="B14" s="292"/>
      <c r="C14" s="292"/>
      <c r="D14" s="1">
        <v>9</v>
      </c>
      <c r="E14" s="56"/>
      <c r="F14" s="56"/>
      <c r="G14" s="56"/>
      <c r="H14" s="56"/>
      <c r="I14" s="56">
        <v>5432735</v>
      </c>
      <c r="J14" s="56"/>
      <c r="K14" s="56"/>
      <c r="L14" s="56">
        <f>SUM(E14:K14)</f>
        <v>5432735</v>
      </c>
    </row>
    <row r="15" spans="1:12" ht="12.75">
      <c r="A15" s="293" t="s">
        <v>164</v>
      </c>
      <c r="B15" s="294"/>
      <c r="C15" s="294"/>
      <c r="D15" s="1">
        <v>10</v>
      </c>
      <c r="E15" s="58">
        <f>SUM(E13:E14)</f>
        <v>0</v>
      </c>
      <c r="F15" s="58">
        <f aca="true" t="shared" si="1" ref="F15:L15">SUM(F13:F14)</f>
        <v>0</v>
      </c>
      <c r="G15" s="58">
        <f t="shared" si="1"/>
        <v>0</v>
      </c>
      <c r="H15" s="58">
        <f t="shared" si="1"/>
        <v>5479779</v>
      </c>
      <c r="I15" s="58">
        <f t="shared" si="1"/>
        <v>5432735</v>
      </c>
      <c r="J15" s="58">
        <f t="shared" si="1"/>
        <v>-14788395</v>
      </c>
      <c r="K15" s="58">
        <f t="shared" si="1"/>
        <v>0</v>
      </c>
      <c r="L15" s="58">
        <f t="shared" si="1"/>
        <v>-3875881</v>
      </c>
    </row>
    <row r="16" spans="1:12" ht="12.75">
      <c r="A16" s="291" t="s">
        <v>165</v>
      </c>
      <c r="B16" s="292"/>
      <c r="C16" s="292"/>
      <c r="D16" s="1">
        <v>11</v>
      </c>
      <c r="E16" s="56"/>
      <c r="F16" s="56"/>
      <c r="G16" s="56"/>
      <c r="H16" s="56"/>
      <c r="I16" s="56"/>
      <c r="J16" s="56"/>
      <c r="K16" s="56"/>
      <c r="L16" s="56">
        <f aca="true" t="shared" si="2" ref="L16:L21">SUM(E16:K16)</f>
        <v>0</v>
      </c>
    </row>
    <row r="17" spans="1:12" ht="12.75">
      <c r="A17" s="291" t="s">
        <v>166</v>
      </c>
      <c r="B17" s="292"/>
      <c r="C17" s="292"/>
      <c r="D17" s="1">
        <v>12</v>
      </c>
      <c r="E17" s="56"/>
      <c r="F17" s="56">
        <v>9693396</v>
      </c>
      <c r="G17" s="56">
        <v>-8083396</v>
      </c>
      <c r="H17" s="56"/>
      <c r="I17" s="56"/>
      <c r="J17" s="56"/>
      <c r="K17" s="56"/>
      <c r="L17" s="56">
        <f t="shared" si="2"/>
        <v>1610000</v>
      </c>
    </row>
    <row r="18" spans="1:12" ht="12.75">
      <c r="A18" s="291" t="s">
        <v>167</v>
      </c>
      <c r="B18" s="292"/>
      <c r="C18" s="292"/>
      <c r="D18" s="1">
        <v>13</v>
      </c>
      <c r="E18" s="56"/>
      <c r="F18" s="56"/>
      <c r="G18" s="56">
        <v>24011</v>
      </c>
      <c r="H18" s="56"/>
      <c r="I18" s="56"/>
      <c r="J18" s="56"/>
      <c r="K18" s="56"/>
      <c r="L18" s="56">
        <f t="shared" si="2"/>
        <v>24011</v>
      </c>
    </row>
    <row r="19" spans="1:12" ht="12.75">
      <c r="A19" s="291" t="s">
        <v>168</v>
      </c>
      <c r="B19" s="292"/>
      <c r="C19" s="292"/>
      <c r="D19" s="1">
        <v>14</v>
      </c>
      <c r="E19" s="56"/>
      <c r="F19" s="56"/>
      <c r="G19" s="56">
        <v>14096106</v>
      </c>
      <c r="H19" s="56">
        <v>-14096106</v>
      </c>
      <c r="I19" s="56">
        <v>0</v>
      </c>
      <c r="J19" s="56"/>
      <c r="K19" s="56"/>
      <c r="L19" s="56">
        <f t="shared" si="2"/>
        <v>0</v>
      </c>
    </row>
    <row r="20" spans="1:12" ht="12.75">
      <c r="A20" s="291" t="s">
        <v>169</v>
      </c>
      <c r="B20" s="292"/>
      <c r="C20" s="292"/>
      <c r="D20" s="1">
        <v>15</v>
      </c>
      <c r="E20" s="56"/>
      <c r="F20" s="56"/>
      <c r="G20" s="56"/>
      <c r="H20" s="56"/>
      <c r="I20" s="56"/>
      <c r="J20" s="56"/>
      <c r="K20" s="56"/>
      <c r="L20" s="56">
        <f t="shared" si="2"/>
        <v>0</v>
      </c>
    </row>
    <row r="21" spans="1:12" ht="12.75">
      <c r="A21" s="293" t="s">
        <v>170</v>
      </c>
      <c r="B21" s="294"/>
      <c r="C21" s="294"/>
      <c r="D21" s="1">
        <v>16</v>
      </c>
      <c r="E21" s="58">
        <f>SUM(E19:E20)</f>
        <v>0</v>
      </c>
      <c r="F21" s="58">
        <f aca="true" t="shared" si="3" ref="F21:K21">SUM(F19:F20)</f>
        <v>0</v>
      </c>
      <c r="G21" s="58">
        <f t="shared" si="3"/>
        <v>14096106</v>
      </c>
      <c r="H21" s="58">
        <f t="shared" si="3"/>
        <v>-14096106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6">
        <f t="shared" si="2"/>
        <v>0</v>
      </c>
    </row>
    <row r="22" spans="1:12" ht="25.5" customHeight="1">
      <c r="A22" s="295" t="s">
        <v>208</v>
      </c>
      <c r="B22" s="296"/>
      <c r="C22" s="296"/>
      <c r="D22" s="4">
        <v>17</v>
      </c>
      <c r="E22" s="59">
        <f>E8+E15+E16+E17+E18+E21</f>
        <v>267499600</v>
      </c>
      <c r="F22" s="59">
        <f aca="true" t="shared" si="4" ref="F22:K22">F8+F15+F16+F17+F18+F21</f>
        <v>-1388383</v>
      </c>
      <c r="G22" s="59">
        <f t="shared" si="4"/>
        <v>166370391</v>
      </c>
      <c r="H22" s="59">
        <f t="shared" si="4"/>
        <v>5479779</v>
      </c>
      <c r="I22" s="59">
        <f t="shared" si="4"/>
        <v>5432735</v>
      </c>
      <c r="J22" s="59">
        <f t="shared" si="4"/>
        <v>-6712664</v>
      </c>
      <c r="K22" s="59">
        <f t="shared" si="4"/>
        <v>0</v>
      </c>
      <c r="L22" s="59">
        <f>L8+L15+L16+L17+L18+L21</f>
        <v>436681458</v>
      </c>
    </row>
    <row r="23" spans="1:12" ht="12.75">
      <c r="A23" s="287" t="s">
        <v>201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K20 L16:L21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01" t="s">
        <v>185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303" t="s">
        <v>230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302" t="s">
        <v>225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2018-02-27T10:38:47Z</cp:lastPrinted>
  <dcterms:created xsi:type="dcterms:W3CDTF">2008-10-17T11:51:54Z</dcterms:created>
  <dcterms:modified xsi:type="dcterms:W3CDTF">2018-10-30T13:36:57Z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