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85" windowWidth="21660" windowHeight="5145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'BILJEŠKE'!$A$1:$J$46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<sst xmlns="http://schemas.openxmlformats.org/spreadsheetml/2006/main" count="261" uniqueCount="238">
  <si>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</si>
  <si>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</si>
  <si>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</si>
  <si>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</si>
  <si>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</si>
  <si>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</si>
  <si>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</si>
  <si>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</si>
  <si>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</si>
  <si>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</si>
  <si>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</si>
  <si>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</si>
  <si>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</si>
  <si>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</si>
  <si>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</si>
  <si>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</si>
  <si>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</si>
  <si>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</si>
  <si>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</si>
  <si>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</si>
  <si>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</si>
  <si>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</si>
  <si>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</si>
  <si>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</si>
  <si>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</si>
  <si>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</si>
  <si>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</si>
  <si>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</si>
  <si>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</si>
  <si>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</si>
  <si>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</si>
  <si>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</si>
  <si>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</si>
  <si>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</si>
  <si>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</si>
  <si>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</si>
  <si>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    2.6. Vrijednosni papiri i drugi financijski instrumenti raspoloživi za prodaju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</si>
  <si>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</si>
  <si>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</si>
  <si>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</si>
  <si>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</si>
  <si>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</si>
  <si>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</si>
  <si>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</si>
  <si>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</si>
  <si>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</si>
  <si>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</si>
  <si>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</si>
  <si>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</si>
  <si>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</si>
  <si>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</si>
  <si>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</si>
  <si>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</si>
  <si>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</si>
  <si>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</si>
  <si>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</si>
  <si>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</si>
  <si>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</si>
  <si>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</si>
  <si>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</si>
  <si>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</si>
  <si>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</si>
  <si>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</si>
  <si>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</si>
  <si>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</si>
  <si>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</si>
  <si>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</si>
  <si>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</si>
  <si>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</si>
  <si>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</si>
  <si>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</si>
  <si>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</si>
  <si>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</si>
  <si>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</si>
  <si>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</si>
  <si>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</si>
  <si>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</si>
  <si>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</si>
  <si>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</si>
  <si>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</si>
  <si>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</si>
  <si>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</si>
  <si>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</si>
  <si>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</si>
  <si>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</si>
  <si>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</si>
  <si>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</si>
  <si>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</si>
  <si>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</si>
  <si>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</si>
  <si>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</si>
  <si>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</si>
  <si>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</si>
  <si>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</si>
  <si>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</si>
  <si>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</si>
  <si>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</si>
  <si>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</si>
  <si>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</si>
  <si>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</si>
  <si>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</si>
  <si>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</si>
  <si>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</si>
  <si>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</si>
  <si>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</si>
  <si>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</si>
  <si>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</si>
  <si>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</si>
  <si>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</si>
  <si>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</si>
  <si>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</si>
  <si>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</si>
  <si>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</si>
  <si>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</si>
  <si>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</si>
  <si>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</si>
  <si>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</si>
  <si>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</si>
  <si>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</si>
  <si>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</si>
  <si>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</si>
  <si>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</si>
  <si>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</si>
  <si>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</si>
  <si>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</si>
  <si>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</si>
  <si>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</si>
  <si>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</si>
  <si>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</si>
  <si>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</si>
  <si>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</si>
  <si>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</si>
  <si>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</si>
  <si>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</si>
  <si>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</si>
  <si>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</si>
  <si>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</si>
  <si>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</si>
  <si>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</si>
  <si>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</si>
  <si>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</si>
  <si>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</si>
  <si>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</si>
  <si>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</si>
  <si>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</si>
  <si>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</si>
  <si>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</si>
  <si>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</si>
  <si>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</si>
  <si>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</si>
  <si>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</si>
  <si>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</si>
  <si>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</si>
  <si>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</si>
  <si>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</si>
  <si>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</si>
  <si>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</si>
  <si>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</si>
  <si>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</si>
  <si>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</si>
  <si>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</si>
  <si>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</si>
  <si>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</si>
  <si>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</si>
  <si>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</si>
  <si>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</si>
  <si>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</si>
  <si>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</si>
  <si>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</si>
  <si>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</si>
  <si>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</si>
  <si>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</si>
  <si>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</si>
  <si>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</si>
  <si>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</si>
  <si>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</si>
  <si>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</si>
  <si>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</si>
  <si>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</si>
  <si>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</si>
  <si>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</si>
  <si>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</si>
  <si>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</si>
  <si>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</si>
  <si>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</si>
  <si>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</si>
  <si>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</si>
  <si>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</si>
  <si>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</si>
  <si>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</si>
  <si>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</si>
  <si>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</si>
  <si>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</si>
  <si>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</si>
  <si>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</si>
  <si>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</si>
  <si>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</si>
  <si>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</si>
  <si>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</si>
  <si>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</si>
  <si>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</si>
  <si>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</si>
  <si>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</si>
  <si>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</si>
  <si>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</si>
  <si>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</si>
  <si>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</si>
  <si>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</si>
  <si>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</si>
  <si>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</si>
  <si>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</si>
  <si>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03015904</t>
  </si>
  <si>
    <t>010000486</t>
  </si>
  <si>
    <t>97326283154</t>
  </si>
  <si>
    <t>PODRAVSKA BANKA d.d.</t>
  </si>
  <si>
    <t>KOPRIVNICA</t>
  </si>
  <si>
    <t>OPATIČKA 3</t>
  </si>
  <si>
    <t>uprava@poba.hr</t>
  </si>
  <si>
    <t>www.poba.hr</t>
  </si>
  <si>
    <t xml:space="preserve">KOPRIVNIČKO-KRIŽEVAČKA </t>
  </si>
  <si>
    <t>NE</t>
  </si>
  <si>
    <t>6419</t>
  </si>
  <si>
    <t>Laloš Vesna i Artner-Pavković Željka</t>
  </si>
  <si>
    <t>062 655 117 i 062 655 259</t>
  </si>
  <si>
    <t>062 655 222</t>
  </si>
  <si>
    <t>vesna.lalos@poba.hr ; zeljka.artner-pavkovic@poba.hr</t>
  </si>
  <si>
    <t>01.01.2013.</t>
  </si>
  <si>
    <t>Prethodno razdoblje 31.12.2012.</t>
  </si>
  <si>
    <t>30.06.2013.</t>
  </si>
  <si>
    <t>Božana Kovačević, Julio Kuruc</t>
  </si>
  <si>
    <t>Tekuće razdoblje 30.06.2013.</t>
  </si>
  <si>
    <t>Kumulativ 01.01.2012.-30.06.2012.</t>
  </si>
  <si>
    <t>Tromjesečje 01.04.2012.-30.06.2012.</t>
  </si>
  <si>
    <t>Kumulativ 01.01.2013.-30.06.2013.</t>
  </si>
  <si>
    <t>Tromjesečje 01.04.2013.-30.06.2013.</t>
  </si>
  <si>
    <t>Tekuće razdoblje 01.01.2012.-30.06.2012.</t>
  </si>
  <si>
    <t>Tekuće razdoblje 01.01.2013.-30.06.2013.</t>
  </si>
  <si>
    <t>Bilješke uz financijske izvještaje prezentirane su u nekonsolidiranom nerevidiranom izvještaju poslovodstva o stanju društva za drugo tromjesečje i prvo polugodište 2013. godine.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</si>
</sst>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0" xfId="58" applyFont="1" applyAlignment="1">
      <alignment/>
      <protection/>
    </xf>
    <xf numFmtId="0" fontId="8" fillId="0" borderId="15" xfId="58" applyFont="1" applyFill="1" applyBorder="1" applyAlignment="1" applyProtection="1">
      <alignment horizontal="center" vertical="center"/>
      <protection hidden="1" locked="0"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center" wrapText="1"/>
      <protection hidden="1"/>
    </xf>
    <xf numFmtId="0" fontId="8" fillId="0" borderId="0" xfId="58" applyFont="1" applyBorder="1" applyProtection="1">
      <alignment vertical="top"/>
      <protection hidden="1"/>
    </xf>
    <xf numFmtId="0" fontId="8" fillId="0" borderId="0" xfId="58" applyFont="1" applyBorder="1" applyAlignment="1" applyProtection="1">
      <alignment/>
      <protection hidden="1"/>
    </xf>
    <xf numFmtId="0" fontId="13" fillId="0" borderId="0" xfId="58" applyFont="1" applyBorder="1" applyAlignment="1" applyProtection="1">
      <alignment horizontal="right" vertical="center" wrapText="1"/>
      <protection hidden="1"/>
    </xf>
    <xf numFmtId="0" fontId="13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Border="1" applyAlignment="1" applyProtection="1">
      <alignment horizontal="left"/>
      <protection hidden="1"/>
    </xf>
    <xf numFmtId="0" fontId="8" fillId="0" borderId="0" xfId="58" applyFont="1" applyBorder="1" applyAlignment="1" applyProtection="1">
      <alignment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11" fillId="0" borderId="0" xfId="58" applyFont="1" applyFill="1" applyBorder="1" applyAlignment="1" applyProtection="1">
      <alignment horizontal="right" vertical="center"/>
      <protection hidden="1" locked="0"/>
    </xf>
    <xf numFmtId="0" fontId="8" fillId="0" borderId="0" xfId="58" applyFont="1" applyBorder="1" applyProtection="1">
      <alignment vertical="top"/>
      <protection hidden="1"/>
    </xf>
    <xf numFmtId="0" fontId="11" fillId="0" borderId="0" xfId="58" applyFont="1" applyBorder="1" applyAlignment="1" applyProtection="1">
      <alignment vertical="top"/>
      <protection hidden="1"/>
    </xf>
    <xf numFmtId="0" fontId="8" fillId="0" borderId="0" xfId="58" applyFont="1" applyFill="1" applyBorder="1" applyProtection="1">
      <alignment vertical="top"/>
      <protection hidden="1"/>
    </xf>
    <xf numFmtId="0" fontId="8" fillId="0" borderId="0" xfId="58" applyFont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 horizontal="right" vertical="top"/>
      <protection hidden="1"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left" vertical="top"/>
      <protection hidden="1"/>
    </xf>
    <xf numFmtId="0" fontId="8" fillId="0" borderId="16" xfId="58" applyFont="1" applyBorder="1" applyProtection="1">
      <alignment vertical="top"/>
      <protection hidden="1"/>
    </xf>
    <xf numFmtId="0" fontId="8" fillId="0" borderId="0" xfId="58" applyFont="1" applyBorder="1" applyAlignment="1" applyProtection="1">
      <alignment vertical="center"/>
      <protection hidden="1"/>
    </xf>
    <xf numFmtId="0" fontId="8" fillId="0" borderId="17" xfId="58" applyFont="1" applyBorder="1" applyProtection="1">
      <alignment vertical="top"/>
      <protection hidden="1"/>
    </xf>
    <xf numFmtId="0" fontId="8" fillId="0" borderId="17" xfId="58" applyFont="1" applyBorder="1">
      <alignment vertical="top"/>
      <protection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4" fillId="0" borderId="0" xfId="58" applyFont="1" applyAlignment="1">
      <alignment/>
      <protection/>
    </xf>
    <xf numFmtId="0" fontId="8" fillId="0" borderId="0" xfId="58" applyFont="1" applyFill="1" applyBorder="1" applyAlignment="1">
      <alignment/>
      <protection/>
    </xf>
    <xf numFmtId="49" fontId="11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9" applyFont="1" applyBorder="1" applyAlignment="1" applyProtection="1">
      <alignment/>
      <protection hidden="1"/>
    </xf>
    <xf numFmtId="0" fontId="8" fillId="0" borderId="0" xfId="64" applyFont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14" fontId="11" fillId="0" borderId="18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Fill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8" fillId="0" borderId="0" xfId="58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7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8" fillId="0" borderId="0" xfId="58" applyFont="1" applyBorder="1">
      <alignment vertical="top"/>
      <protection/>
    </xf>
    <xf numFmtId="0" fontId="8" fillId="0" borderId="19" xfId="58" applyFont="1" applyBorder="1">
      <alignment vertical="top"/>
      <protection/>
    </xf>
    <xf numFmtId="0" fontId="8" fillId="0" borderId="20" xfId="58" applyFont="1" applyBorder="1">
      <alignment vertical="top"/>
      <protection/>
    </xf>
    <xf numFmtId="0" fontId="8" fillId="0" borderId="21" xfId="58" applyFont="1" applyFill="1" applyBorder="1" applyAlignment="1" applyProtection="1">
      <alignment horizontal="left" vertical="center" wrapText="1"/>
      <protection hidden="1"/>
    </xf>
    <xf numFmtId="0" fontId="8" fillId="0" borderId="22" xfId="58" applyFont="1" applyFill="1" applyBorder="1" applyAlignment="1" applyProtection="1">
      <alignment vertical="center"/>
      <protection hidden="1"/>
    </xf>
    <xf numFmtId="0" fontId="8" fillId="0" borderId="21" xfId="58" applyFont="1" applyBorder="1" applyAlignment="1" applyProtection="1">
      <alignment horizontal="left" vertical="center" wrapText="1"/>
      <protection hidden="1"/>
    </xf>
    <xf numFmtId="0" fontId="8" fillId="0" borderId="22" xfId="58" applyFont="1" applyBorder="1" applyProtection="1">
      <alignment vertical="top"/>
      <protection hidden="1"/>
    </xf>
    <xf numFmtId="0" fontId="13" fillId="0" borderId="0" xfId="58" applyFont="1" applyBorder="1" applyAlignment="1" applyProtection="1">
      <alignment horizontal="right"/>
      <protection hidden="1"/>
    </xf>
    <xf numFmtId="0" fontId="8" fillId="0" borderId="21" xfId="58" applyFont="1" applyFill="1" applyBorder="1" applyAlignment="1" applyProtection="1">
      <alignment/>
      <protection hidden="1"/>
    </xf>
    <xf numFmtId="0" fontId="8" fillId="0" borderId="21" xfId="58" applyFont="1" applyBorder="1" applyAlignment="1" applyProtection="1">
      <alignment wrapText="1"/>
      <protection hidden="1"/>
    </xf>
    <xf numFmtId="0" fontId="8" fillId="0" borderId="22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21" xfId="58" applyFont="1" applyBorder="1" applyProtection="1">
      <alignment vertical="top"/>
      <protection hidden="1"/>
    </xf>
    <xf numFmtId="0" fontId="8" fillId="0" borderId="22" xfId="58" applyFont="1" applyBorder="1" applyAlignment="1" applyProtection="1">
      <alignment horizontal="right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11" fillId="0" borderId="21" xfId="58" applyFont="1" applyFill="1" applyBorder="1" applyAlignment="1" applyProtection="1">
      <alignment horizontal="right" vertical="center"/>
      <protection hidden="1" locked="0"/>
    </xf>
    <xf numFmtId="0" fontId="8" fillId="0" borderId="21" xfId="58" applyFont="1" applyBorder="1" applyAlignment="1" applyProtection="1">
      <alignment vertical="top"/>
      <protection hidden="1"/>
    </xf>
    <xf numFmtId="0" fontId="8" fillId="0" borderId="0" xfId="58" applyFont="1" applyBorder="1" applyAlignment="1" applyProtection="1">
      <alignment/>
      <protection hidden="1"/>
    </xf>
    <xf numFmtId="0" fontId="8" fillId="0" borderId="21" xfId="58" applyFont="1" applyBorder="1" applyAlignment="1" applyProtection="1">
      <alignment horizontal="left" vertical="top" wrapText="1"/>
      <protection hidden="1"/>
    </xf>
    <xf numFmtId="0" fontId="8" fillId="0" borderId="22" xfId="58" applyFont="1" applyBorder="1">
      <alignment vertical="top"/>
      <protection/>
    </xf>
    <xf numFmtId="0" fontId="8" fillId="0" borderId="22" xfId="58" applyFont="1" applyFill="1" applyBorder="1" applyAlignment="1" applyProtection="1">
      <alignment horizontal="right"/>
      <protection hidden="1"/>
    </xf>
    <xf numFmtId="0" fontId="8" fillId="0" borderId="21" xfId="58" applyFont="1" applyFill="1" applyBorder="1" applyAlignment="1" applyProtection="1">
      <alignment horizontal="left" vertical="top" indent="2"/>
      <protection hidden="1"/>
    </xf>
    <xf numFmtId="0" fontId="8" fillId="0" borderId="21" xfId="58" applyFont="1" applyFill="1" applyBorder="1" applyAlignment="1" applyProtection="1">
      <alignment horizontal="left" vertical="top" wrapText="1" indent="2"/>
      <protection hidden="1"/>
    </xf>
    <xf numFmtId="0" fontId="8" fillId="0" borderId="22" xfId="58" applyFont="1" applyFill="1" applyBorder="1" applyAlignment="1" applyProtection="1">
      <alignment horizontal="right" vertical="top"/>
      <protection hidden="1"/>
    </xf>
    <xf numFmtId="0" fontId="8" fillId="0" borderId="21" xfId="58" applyFont="1" applyFill="1" applyBorder="1" applyProtection="1">
      <alignment vertical="top"/>
      <protection hidden="1"/>
    </xf>
    <xf numFmtId="0" fontId="11" fillId="0" borderId="22" xfId="58" applyFont="1" applyFill="1" applyBorder="1" applyAlignment="1" applyProtection="1">
      <alignment horizontal="right" vertical="center"/>
      <protection hidden="1" locked="0"/>
    </xf>
    <xf numFmtId="49" fontId="11" fillId="0" borderId="21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22" xfId="58" applyFont="1" applyBorder="1" applyAlignment="1" applyProtection="1">
      <alignment horizontal="right" vertical="top"/>
      <protection hidden="1"/>
    </xf>
    <xf numFmtId="0" fontId="8" fillId="0" borderId="22" xfId="58" applyFont="1" applyBorder="1" applyAlignment="1" applyProtection="1">
      <alignment horizontal="left" vertical="top"/>
      <protection hidden="1"/>
    </xf>
    <xf numFmtId="0" fontId="8" fillId="0" borderId="21" xfId="58" applyFont="1" applyBorder="1" applyAlignment="1" applyProtection="1">
      <alignment horizontal="left"/>
      <protection hidden="1"/>
    </xf>
    <xf numFmtId="0" fontId="8" fillId="0" borderId="23" xfId="58" applyFont="1" applyBorder="1" applyProtection="1">
      <alignment vertical="top"/>
      <protection hidden="1"/>
    </xf>
    <xf numFmtId="0" fontId="8" fillId="0" borderId="22" xfId="58" applyFont="1" applyBorder="1" applyAlignment="1" applyProtection="1">
      <alignment horizontal="left"/>
      <protection hidden="1"/>
    </xf>
    <xf numFmtId="0" fontId="0" fillId="0" borderId="0" xfId="58" applyFont="1" applyBorder="1" applyAlignment="1">
      <alignment/>
      <protection/>
    </xf>
    <xf numFmtId="0" fontId="8" fillId="0" borderId="21" xfId="58" applyFont="1" applyBorder="1" applyAlignment="1" applyProtection="1">
      <alignment vertical="center"/>
      <protection hidden="1"/>
    </xf>
    <xf numFmtId="0" fontId="8" fillId="0" borderId="21" xfId="64" applyFont="1" applyFill="1" applyBorder="1" applyAlignment="1" applyProtection="1">
      <alignment vertical="center"/>
      <protection hidden="1"/>
    </xf>
    <xf numFmtId="0" fontId="0" fillId="0" borderId="21" xfId="58" applyFont="1" applyBorder="1" applyAlignment="1">
      <alignment/>
      <protection/>
    </xf>
    <xf numFmtId="0" fontId="11" fillId="0" borderId="22" xfId="58" applyFont="1" applyBorder="1" applyAlignment="1" applyProtection="1">
      <alignment vertical="center"/>
      <protection hidden="1"/>
    </xf>
    <xf numFmtId="0" fontId="8" fillId="0" borderId="24" xfId="58" applyFont="1" applyBorder="1" applyProtection="1">
      <alignment vertical="top"/>
      <protection hidden="1"/>
    </xf>
    <xf numFmtId="0" fontId="8" fillId="0" borderId="25" xfId="58" applyFont="1" applyFill="1" applyBorder="1" applyAlignment="1" applyProtection="1">
      <alignment horizontal="right" vertical="top" wrapText="1"/>
      <protection hidden="1"/>
    </xf>
    <xf numFmtId="0" fontId="8" fillId="0" borderId="26" xfId="58" applyFont="1" applyFill="1" applyBorder="1" applyAlignment="1" applyProtection="1">
      <alignment horizontal="right" vertical="top" wrapText="1"/>
      <protection hidden="1"/>
    </xf>
    <xf numFmtId="0" fontId="8" fillId="0" borderId="26" xfId="58" applyFont="1" applyFill="1" applyBorder="1" applyProtection="1">
      <alignment vertical="top"/>
      <protection hidden="1"/>
    </xf>
    <xf numFmtId="0" fontId="8" fillId="0" borderId="27" xfId="58" applyFont="1" applyFill="1" applyBorder="1" applyProtection="1">
      <alignment vertical="top"/>
      <protection hidden="1"/>
    </xf>
    <xf numFmtId="1" fontId="11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 horizontal="right" vertical="center"/>
      <protection hidden="1"/>
    </xf>
    <xf numFmtId="0" fontId="11" fillId="33" borderId="28" xfId="58" applyFont="1" applyFill="1" applyBorder="1" applyAlignment="1" applyProtection="1">
      <alignment horizontal="center" vertical="center"/>
      <protection hidden="1" locked="0"/>
    </xf>
    <xf numFmtId="0" fontId="8" fillId="0" borderId="0" xfId="58" applyFont="1">
      <alignment vertical="top"/>
      <protection/>
    </xf>
    <xf numFmtId="0" fontId="8" fillId="0" borderId="0" xfId="58" applyFont="1" applyAlignment="1" applyProtection="1">
      <alignment/>
      <protection hidden="1"/>
    </xf>
    <xf numFmtId="49" fontId="11" fillId="33" borderId="28" xfId="58" applyNumberFormat="1" applyFont="1" applyFill="1" applyBorder="1" applyAlignment="1" applyProtection="1">
      <alignment horizontal="right" vertical="center"/>
      <protection hidden="1" locked="0"/>
    </xf>
    <xf numFmtId="0" fontId="8" fillId="0" borderId="0" xfId="58" applyFont="1" applyAlignment="1" applyProtection="1">
      <alignment vertical="top"/>
      <protection hidden="1"/>
    </xf>
    <xf numFmtId="0" fontId="8" fillId="0" borderId="0" xfId="58" applyFo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3" fontId="3" fillId="0" borderId="13" xfId="0" applyNumberFormat="1" applyFont="1" applyFill="1" applyBorder="1" applyAlignment="1" applyProtection="1">
      <alignment horizontal="right" vertical="center"/>
      <protection hidden="1"/>
    </xf>
    <xf numFmtId="3" fontId="3" fillId="0" borderId="14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58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3" fontId="11" fillId="0" borderId="28" xfId="58" applyNumberFormat="1" applyFont="1" applyFill="1" applyBorder="1" applyAlignment="1" applyProtection="1">
      <alignment horizontal="right" vertical="center"/>
      <protection hidden="1" locked="0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19" fillId="0" borderId="29" xfId="57" applyNumberFormat="1" applyFont="1" applyFill="1" applyBorder="1" applyAlignment="1" applyProtection="1">
      <alignment horizontal="right" vertical="center" shrinkToFit="1"/>
      <protection locked="0"/>
    </xf>
    <xf numFmtId="0" fontId="8" fillId="0" borderId="22" xfId="58" applyFont="1" applyBorder="1" applyAlignment="1" applyProtection="1">
      <alignment horizontal="right" vertical="center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8" fillId="0" borderId="22" xfId="58" applyFont="1" applyBorder="1" applyAlignment="1" applyProtection="1">
      <alignment horizontal="right" wrapText="1"/>
      <protection hidden="1"/>
    </xf>
    <xf numFmtId="49" fontId="11" fillId="33" borderId="30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58" applyNumberFormat="1" applyFont="1" applyBorder="1" applyAlignment="1" applyProtection="1">
      <alignment horizontal="center" vertical="center"/>
      <protection hidden="1" locked="0"/>
    </xf>
    <xf numFmtId="0" fontId="11" fillId="0" borderId="22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Fill="1" applyBorder="1" applyAlignment="1" applyProtection="1">
      <alignment horizontal="left" vertical="center" wrapText="1"/>
      <protection hidden="1"/>
    </xf>
    <xf numFmtId="0" fontId="11" fillId="0" borderId="32" xfId="58" applyFont="1" applyFill="1" applyBorder="1" applyAlignment="1" applyProtection="1">
      <alignment horizontal="left" vertical="center" wrapText="1"/>
      <protection hidden="1"/>
    </xf>
    <xf numFmtId="0" fontId="12" fillId="0" borderId="22" xfId="64" applyFont="1" applyBorder="1" applyAlignment="1" applyProtection="1">
      <alignment horizontal="center" vertical="center" wrapText="1"/>
      <protection hidden="1"/>
    </xf>
    <xf numFmtId="0" fontId="12" fillId="0" borderId="0" xfId="64" applyFont="1" applyBorder="1" applyAlignment="1" applyProtection="1">
      <alignment horizontal="center" vertical="center" wrapText="1"/>
      <protection hidden="1"/>
    </xf>
    <xf numFmtId="0" fontId="12" fillId="0" borderId="21" xfId="64" applyFont="1" applyBorder="1" applyAlignment="1" applyProtection="1">
      <alignment horizontal="center" vertical="center" wrapText="1"/>
      <protection hidden="1"/>
    </xf>
    <xf numFmtId="0" fontId="8" fillId="0" borderId="22" xfId="58" applyFont="1" applyBorder="1" applyAlignment="1" applyProtection="1">
      <alignment horizontal="right" vertical="center"/>
      <protection hidden="1"/>
    </xf>
    <xf numFmtId="0" fontId="8" fillId="0" borderId="32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wrapText="1"/>
      <protection hidden="1"/>
    </xf>
    <xf numFmtId="0" fontId="3" fillId="0" borderId="22" xfId="58" applyFont="1" applyBorder="1" applyAlignment="1" applyProtection="1">
      <alignment horizontal="left" vertical="center" wrapText="1"/>
      <protection hidden="1"/>
    </xf>
    <xf numFmtId="0" fontId="8" fillId="0" borderId="32" xfId="58" applyFont="1" applyBorder="1" applyAlignment="1" applyProtection="1">
      <alignment horizontal="left" wrapText="1"/>
      <protection hidden="1"/>
    </xf>
    <xf numFmtId="0" fontId="11" fillId="33" borderId="30" xfId="58" applyFont="1" applyFill="1" applyBorder="1" applyAlignment="1" applyProtection="1">
      <alignment horizontal="left" vertical="center"/>
      <protection hidden="1" locked="0"/>
    </xf>
    <xf numFmtId="0" fontId="8" fillId="0" borderId="33" xfId="58" applyFont="1" applyBorder="1" applyAlignment="1">
      <alignment horizontal="left" vertical="center"/>
      <protection/>
    </xf>
    <xf numFmtId="0" fontId="8" fillId="0" borderId="31" xfId="58" applyFont="1" applyBorder="1" applyAlignment="1">
      <alignment horizontal="left" vertical="center"/>
      <protection/>
    </xf>
    <xf numFmtId="1" fontId="11" fillId="33" borderId="30" xfId="58" applyNumberFormat="1" applyFont="1" applyFill="1" applyBorder="1" applyAlignment="1" applyProtection="1">
      <alignment horizontal="center" vertical="center"/>
      <protection hidden="1" locked="0"/>
    </xf>
    <xf numFmtId="1" fontId="11" fillId="33" borderId="31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>
      <alignment horizontal="center"/>
      <protection/>
    </xf>
    <xf numFmtId="0" fontId="8" fillId="0" borderId="21" xfId="58" applyFont="1" applyBorder="1" applyAlignment="1">
      <alignment horizontal="center"/>
      <protection/>
    </xf>
    <xf numFmtId="0" fontId="4" fillId="33" borderId="30" xfId="53" applyFont="1" applyFill="1" applyBorder="1" applyAlignment="1" applyProtection="1">
      <alignment/>
      <protection hidden="1" locked="0"/>
    </xf>
    <xf numFmtId="0" fontId="11" fillId="0" borderId="33" xfId="58" applyFont="1" applyBorder="1" applyAlignment="1" applyProtection="1">
      <alignment/>
      <protection hidden="1" locked="0"/>
    </xf>
    <xf numFmtId="0" fontId="11" fillId="0" borderId="31" xfId="58" applyFont="1" applyBorder="1" applyAlignment="1" applyProtection="1">
      <alignment/>
      <protection hidden="1" locked="0"/>
    </xf>
    <xf numFmtId="0" fontId="8" fillId="0" borderId="33" xfId="58" applyFont="1" applyBorder="1" applyAlignment="1">
      <alignment horizontal="left"/>
      <protection/>
    </xf>
    <xf numFmtId="0" fontId="8" fillId="0" borderId="31" xfId="58" applyFont="1" applyBorder="1" applyAlignment="1">
      <alignment horizontal="left"/>
      <protection/>
    </xf>
    <xf numFmtId="0" fontId="8" fillId="0" borderId="15" xfId="58" applyFont="1" applyBorder="1" applyAlignment="1" applyProtection="1">
      <alignment horizontal="right" vertical="center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11" fillId="0" borderId="34" xfId="58" applyFont="1" applyFill="1" applyBorder="1" applyAlignment="1" applyProtection="1">
      <alignment horizontal="right" vertical="center"/>
      <protection hidden="1" locked="0"/>
    </xf>
    <xf numFmtId="0" fontId="8" fillId="0" borderId="33" xfId="58" applyFont="1" applyFill="1" applyBorder="1" applyAlignment="1">
      <alignment/>
      <protection/>
    </xf>
    <xf numFmtId="0" fontId="8" fillId="0" borderId="31" xfId="58" applyFont="1" applyFill="1" applyBorder="1" applyAlignment="1">
      <alignment/>
      <protection/>
    </xf>
    <xf numFmtId="0" fontId="11" fillId="0" borderId="30" xfId="58" applyFont="1" applyFill="1" applyBorder="1" applyAlignment="1" applyProtection="1">
      <alignment horizontal="right" vertical="center"/>
      <protection hidden="1" locked="0"/>
    </xf>
    <xf numFmtId="49" fontId="11" fillId="0" borderId="30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5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 horizontal="right" vertical="center"/>
      <protection hidden="1"/>
    </xf>
    <xf numFmtId="0" fontId="8" fillId="0" borderId="32" xfId="58" applyFont="1" applyBorder="1" applyAlignment="1" applyProtection="1">
      <alignment horizontal="right"/>
      <protection hidden="1"/>
    </xf>
    <xf numFmtId="0" fontId="8" fillId="0" borderId="22" xfId="58" applyFont="1" applyBorder="1" applyAlignment="1" applyProtection="1">
      <alignment horizontal="center" vertical="center"/>
      <protection hidden="1"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vertical="center"/>
      <protection/>
    </xf>
    <xf numFmtId="0" fontId="8" fillId="0" borderId="32" xfId="58" applyFont="1" applyBorder="1" applyAlignment="1" applyProtection="1">
      <alignment horizontal="right" wrapText="1"/>
      <protection hidden="1"/>
    </xf>
    <xf numFmtId="49" fontId="11" fillId="33" borderId="30" xfId="58" applyNumberFormat="1" applyFont="1" applyFill="1" applyBorder="1" applyAlignment="1" applyProtection="1">
      <alignment horizontal="left" vertical="center"/>
      <protection hidden="1" locked="0"/>
    </xf>
    <xf numFmtId="49" fontId="11" fillId="0" borderId="33" xfId="58" applyNumberFormat="1" applyFont="1" applyBorder="1" applyAlignment="1" applyProtection="1">
      <alignment horizontal="left" vertical="center"/>
      <protection hidden="1" locked="0"/>
    </xf>
    <xf numFmtId="49" fontId="11" fillId="0" borderId="31" xfId="58" applyNumberFormat="1" applyFont="1" applyBorder="1" applyAlignment="1" applyProtection="1">
      <alignment horizontal="left" vertical="center"/>
      <protection hidden="1" locked="0"/>
    </xf>
    <xf numFmtId="0" fontId="10" fillId="0" borderId="36" xfId="58" applyFont="1" applyFill="1" applyBorder="1" applyAlignment="1">
      <alignment vertical="top"/>
      <protection/>
    </xf>
    <xf numFmtId="0" fontId="10" fillId="0" borderId="19" xfId="58" applyFont="1" applyFill="1" applyBorder="1" applyAlignment="1">
      <alignment vertical="top"/>
      <protection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0" fontId="8" fillId="0" borderId="37" xfId="58" applyFont="1" applyBorder="1" applyAlignment="1" applyProtection="1">
      <alignment horizontal="center" vertical="top"/>
      <protection hidden="1"/>
    </xf>
    <xf numFmtId="0" fontId="8" fillId="0" borderId="37" xfId="58" applyFont="1" applyBorder="1" applyAlignment="1">
      <alignment horizontal="center"/>
      <protection/>
    </xf>
    <xf numFmtId="0" fontId="8" fillId="0" borderId="38" xfId="58" applyFont="1" applyBorder="1" applyAlignment="1">
      <alignment/>
      <protection/>
    </xf>
    <xf numFmtId="0" fontId="8" fillId="0" borderId="0" xfId="58" applyFont="1" applyBorder="1" applyAlignment="1" applyProtection="1">
      <alignment vertical="center"/>
      <protection hidden="1"/>
    </xf>
    <xf numFmtId="49" fontId="11" fillId="0" borderId="31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30" xfId="58" applyFont="1" applyFill="1" applyBorder="1" applyAlignment="1" applyProtection="1">
      <alignment horizontal="left" vertical="center"/>
      <protection hidden="1" locked="0"/>
    </xf>
    <xf numFmtId="0" fontId="8" fillId="0" borderId="35" xfId="58" applyFont="1" applyFill="1" applyBorder="1" applyAlignment="1">
      <alignment/>
      <protection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8" fillId="0" borderId="16" xfId="58" applyFont="1" applyBorder="1" applyAlignment="1" applyProtection="1">
      <alignment horizontal="center"/>
      <protection hidden="1"/>
    </xf>
    <xf numFmtId="0" fontId="11" fillId="33" borderId="30" xfId="0" applyFont="1" applyFill="1" applyBorder="1" applyAlignment="1" applyProtection="1">
      <alignment horizontal="left" vertical="center"/>
      <protection hidden="1" locked="0"/>
    </xf>
    <xf numFmtId="0" fontId="11" fillId="0" borderId="33" xfId="0" applyFont="1" applyBorder="1" applyAlignment="1" applyProtection="1">
      <alignment horizontal="left" vertical="center"/>
      <protection hidden="1" locked="0"/>
    </xf>
    <xf numFmtId="0" fontId="8" fillId="0" borderId="26" xfId="58" applyFont="1" applyFill="1" applyBorder="1" applyAlignment="1" applyProtection="1">
      <alignment horizontal="center" vertical="top"/>
      <protection hidden="1"/>
    </xf>
    <xf numFmtId="0" fontId="8" fillId="0" borderId="26" xfId="58" applyFont="1" applyFill="1" applyBorder="1" applyAlignment="1" applyProtection="1">
      <alignment horizontal="center"/>
      <protection hidden="1"/>
    </xf>
    <xf numFmtId="49" fontId="18" fillId="33" borderId="30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0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3" xfId="58" applyNumberFormat="1" applyFont="1" applyFill="1" applyBorder="1" applyAlignment="1" applyProtection="1">
      <alignment horizontal="left" vertical="center"/>
      <protection hidden="1" locked="0"/>
    </xf>
    <xf numFmtId="0" fontId="3" fillId="0" borderId="31" xfId="58" applyFont="1" applyFill="1" applyBorder="1" applyAlignment="1">
      <alignment horizontal="left" vertical="center"/>
      <protection/>
    </xf>
    <xf numFmtId="0" fontId="8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1" xfId="64" applyBorder="1" applyAlignment="1">
      <alignment/>
      <protection/>
    </xf>
    <xf numFmtId="0" fontId="0" fillId="0" borderId="3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2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29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3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29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49" fontId="2" fillId="0" borderId="47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49" xfId="64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49" fontId="2" fillId="0" borderId="50" xfId="0" applyNumberFormat="1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49" fontId="2" fillId="0" borderId="53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right" wrapText="1"/>
    </xf>
    <xf numFmtId="0" fontId="0" fillId="0" borderId="31" xfId="0" applyFont="1" applyFill="1" applyBorder="1" applyAlignment="1">
      <alignment horizontal="right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5" fillId="0" borderId="0" xfId="58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0" fontId="16" fillId="0" borderId="0" xfId="64" applyFont="1" applyBorder="1" applyAlignment="1">
      <alignment horizontal="left" vertical="top" wrapText="1"/>
      <protection/>
    </xf>
    <xf numFmtId="0" fontId="0" fillId="0" borderId="0" xfId="0" applyAlignment="1">
      <alignment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poba.hr" TargetMode="External" /><Relationship Id="rId2" Type="http://schemas.openxmlformats.org/officeDocument/2006/relationships/hyperlink" Target="http://www.pob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view="pageBreakPreview" zoomScale="110" zoomScaleSheetLayoutView="110" zoomScalePageLayoutView="0" workbookViewId="0" topLeftCell="A1">
      <selection activeCell="A1" sqref="A1:B1"/>
    </sheetView>
  </sheetViews>
  <sheetFormatPr defaultColWidth="9.140625" defaultRowHeight="12.75"/>
  <cols>
    <col min="1" max="1" width="9.140625" style="11" customWidth="1"/>
    <col min="2" max="2" width="14.140625" style="11" customWidth="1"/>
    <col min="3" max="3" width="9.140625" style="11" customWidth="1"/>
    <col min="4" max="4" width="11.140625" style="11" customWidth="1"/>
    <col min="5" max="5" width="10.7109375" style="11" customWidth="1"/>
    <col min="6" max="6" width="11.28125" style="11" customWidth="1"/>
    <col min="7" max="7" width="12.57421875" style="11" customWidth="1"/>
    <col min="8" max="8" width="19.00390625" style="11" customWidth="1"/>
    <col min="9" max="9" width="21.57421875" style="11" customWidth="1"/>
    <col min="10" max="16384" width="9.140625" style="11" customWidth="1"/>
  </cols>
  <sheetData>
    <row r="1" spans="1:9" ht="15.75">
      <c r="A1" s="186" t="s">
        <v>197</v>
      </c>
      <c r="B1" s="187"/>
      <c r="C1" s="70"/>
      <c r="D1" s="70"/>
      <c r="E1" s="70"/>
      <c r="F1" s="70"/>
      <c r="G1" s="70"/>
      <c r="H1" s="70"/>
      <c r="I1" s="71"/>
    </row>
    <row r="2" spans="1:9" ht="12.75">
      <c r="A2" s="142" t="s">
        <v>178</v>
      </c>
      <c r="B2" s="143"/>
      <c r="C2" s="143"/>
      <c r="D2" s="144"/>
      <c r="E2" s="45" t="s">
        <v>226</v>
      </c>
      <c r="F2" s="12"/>
      <c r="G2" s="13" t="s">
        <v>70</v>
      </c>
      <c r="H2" s="45" t="s">
        <v>228</v>
      </c>
      <c r="I2" s="72"/>
    </row>
    <row r="3" spans="1:9" ht="12.75">
      <c r="A3" s="73"/>
      <c r="B3" s="14"/>
      <c r="C3" s="14"/>
      <c r="D3" s="14"/>
      <c r="E3" s="15"/>
      <c r="F3" s="15"/>
      <c r="G3" s="14"/>
      <c r="H3" s="14"/>
      <c r="I3" s="74"/>
    </row>
    <row r="4" spans="1:9" ht="14.25" customHeight="1">
      <c r="A4" s="145" t="s">
        <v>198</v>
      </c>
      <c r="B4" s="146"/>
      <c r="C4" s="146"/>
      <c r="D4" s="146"/>
      <c r="E4" s="146"/>
      <c r="F4" s="146"/>
      <c r="G4" s="146"/>
      <c r="H4" s="146"/>
      <c r="I4" s="147"/>
    </row>
    <row r="5" spans="1:9" ht="12.75">
      <c r="A5" s="75"/>
      <c r="B5" s="17"/>
      <c r="C5" s="17"/>
      <c r="D5" s="17"/>
      <c r="E5" s="18"/>
      <c r="F5" s="76"/>
      <c r="G5" s="19"/>
      <c r="H5" s="20"/>
      <c r="I5" s="77"/>
    </row>
    <row r="6" spans="1:9" ht="12.75">
      <c r="A6" s="148" t="s">
        <v>155</v>
      </c>
      <c r="B6" s="149"/>
      <c r="C6" s="140" t="s">
        <v>211</v>
      </c>
      <c r="D6" s="141"/>
      <c r="E6" s="150"/>
      <c r="F6" s="150"/>
      <c r="G6" s="150"/>
      <c r="H6" s="150"/>
      <c r="I6" s="78"/>
    </row>
    <row r="7" spans="1:9" ht="12.75">
      <c r="A7" s="79"/>
      <c r="B7" s="80"/>
      <c r="C7" s="16"/>
      <c r="D7" s="16"/>
      <c r="E7" s="150"/>
      <c r="F7" s="150"/>
      <c r="G7" s="150"/>
      <c r="H7" s="150"/>
      <c r="I7" s="78"/>
    </row>
    <row r="8" spans="1:9" ht="12.75">
      <c r="A8" s="151" t="s">
        <v>7</v>
      </c>
      <c r="B8" s="152"/>
      <c r="C8" s="140" t="s">
        <v>212</v>
      </c>
      <c r="D8" s="141"/>
      <c r="E8" s="150"/>
      <c r="F8" s="150"/>
      <c r="G8" s="150"/>
      <c r="H8" s="150"/>
      <c r="I8" s="81"/>
    </row>
    <row r="9" spans="1:9" ht="12.75">
      <c r="A9" s="82"/>
      <c r="B9" s="83"/>
      <c r="C9" s="21"/>
      <c r="D9" s="16"/>
      <c r="E9" s="16"/>
      <c r="F9" s="16"/>
      <c r="G9" s="16"/>
      <c r="H9" s="16"/>
      <c r="I9" s="81"/>
    </row>
    <row r="10" spans="1:9" ht="12.75">
      <c r="A10" s="137" t="s">
        <v>69</v>
      </c>
      <c r="B10" s="138"/>
      <c r="C10" s="140" t="s">
        <v>213</v>
      </c>
      <c r="D10" s="141"/>
      <c r="E10" s="16"/>
      <c r="F10" s="16"/>
      <c r="G10" s="16"/>
      <c r="H10" s="16"/>
      <c r="I10" s="81"/>
    </row>
    <row r="11" spans="1:9" ht="12.75">
      <c r="A11" s="139"/>
      <c r="B11" s="138"/>
      <c r="C11" s="16"/>
      <c r="D11" s="16"/>
      <c r="E11" s="16"/>
      <c r="F11" s="16"/>
      <c r="G11" s="16"/>
      <c r="H11" s="16"/>
      <c r="I11" s="81"/>
    </row>
    <row r="12" spans="1:9" ht="12.75">
      <c r="A12" s="148" t="s">
        <v>8</v>
      </c>
      <c r="B12" s="149"/>
      <c r="C12" s="153" t="s">
        <v>214</v>
      </c>
      <c r="D12" s="154"/>
      <c r="E12" s="154"/>
      <c r="F12" s="154"/>
      <c r="G12" s="154"/>
      <c r="H12" s="154"/>
      <c r="I12" s="155"/>
    </row>
    <row r="13" spans="1:9" ht="12.75">
      <c r="A13" s="79"/>
      <c r="B13" s="80"/>
      <c r="C13" s="22"/>
      <c r="D13" s="16"/>
      <c r="E13" s="16"/>
      <c r="F13" s="16"/>
      <c r="G13" s="16"/>
      <c r="H13" s="16"/>
      <c r="I13" s="81"/>
    </row>
    <row r="14" spans="1:9" ht="12.75">
      <c r="A14" s="148" t="s">
        <v>29</v>
      </c>
      <c r="B14" s="149"/>
      <c r="C14" s="156">
        <v>48000</v>
      </c>
      <c r="D14" s="157"/>
      <c r="E14" s="16"/>
      <c r="F14" s="153" t="s">
        <v>215</v>
      </c>
      <c r="G14" s="154"/>
      <c r="H14" s="154"/>
      <c r="I14" s="155"/>
    </row>
    <row r="15" spans="1:9" ht="12.75">
      <c r="A15" s="79"/>
      <c r="B15" s="80"/>
      <c r="C15" s="16"/>
      <c r="D15" s="16"/>
      <c r="E15" s="16"/>
      <c r="F15" s="16"/>
      <c r="G15" s="16"/>
      <c r="H15" s="16"/>
      <c r="I15" s="81"/>
    </row>
    <row r="16" spans="1:9" ht="12.75">
      <c r="A16" s="148" t="s">
        <v>30</v>
      </c>
      <c r="B16" s="149"/>
      <c r="C16" s="153" t="s">
        <v>216</v>
      </c>
      <c r="D16" s="154"/>
      <c r="E16" s="154"/>
      <c r="F16" s="154"/>
      <c r="G16" s="154"/>
      <c r="H16" s="154"/>
      <c r="I16" s="155"/>
    </row>
    <row r="17" spans="1:9" ht="12.75">
      <c r="A17" s="79"/>
      <c r="B17" s="80"/>
      <c r="C17" s="16"/>
      <c r="D17" s="16"/>
      <c r="E17" s="16"/>
      <c r="F17" s="16"/>
      <c r="G17" s="16"/>
      <c r="H17" s="16"/>
      <c r="I17" s="81"/>
    </row>
    <row r="18" spans="1:9" ht="12.75">
      <c r="A18" s="148" t="s">
        <v>31</v>
      </c>
      <c r="B18" s="149"/>
      <c r="C18" s="160" t="s">
        <v>217</v>
      </c>
      <c r="D18" s="161"/>
      <c r="E18" s="161"/>
      <c r="F18" s="161"/>
      <c r="G18" s="161"/>
      <c r="H18" s="161"/>
      <c r="I18" s="162"/>
    </row>
    <row r="19" spans="1:9" ht="12.75">
      <c r="A19" s="79"/>
      <c r="B19" s="80"/>
      <c r="C19" s="22"/>
      <c r="D19" s="16"/>
      <c r="E19" s="16"/>
      <c r="F19" s="16"/>
      <c r="G19" s="16"/>
      <c r="H19" s="16"/>
      <c r="I19" s="81"/>
    </row>
    <row r="20" spans="1:9" ht="12.75">
      <c r="A20" s="148" t="s">
        <v>32</v>
      </c>
      <c r="B20" s="149"/>
      <c r="C20" s="160" t="s">
        <v>218</v>
      </c>
      <c r="D20" s="161"/>
      <c r="E20" s="161"/>
      <c r="F20" s="161"/>
      <c r="G20" s="161"/>
      <c r="H20" s="161"/>
      <c r="I20" s="162"/>
    </row>
    <row r="21" spans="1:9" ht="12.75">
      <c r="A21" s="79"/>
      <c r="B21" s="80"/>
      <c r="C21" s="22"/>
      <c r="D21" s="16"/>
      <c r="E21" s="16"/>
      <c r="F21" s="16"/>
      <c r="G21" s="16"/>
      <c r="H21" s="16"/>
      <c r="I21" s="81"/>
    </row>
    <row r="22" spans="1:9" ht="12.75">
      <c r="A22" s="148" t="s">
        <v>9</v>
      </c>
      <c r="B22" s="149"/>
      <c r="C22" s="111">
        <v>201</v>
      </c>
      <c r="D22" s="153" t="s">
        <v>215</v>
      </c>
      <c r="E22" s="163"/>
      <c r="F22" s="164"/>
      <c r="G22" s="165"/>
      <c r="H22" s="166"/>
      <c r="I22" s="84"/>
    </row>
    <row r="23" spans="1:9" ht="12.75">
      <c r="A23" s="79"/>
      <c r="B23" s="80"/>
      <c r="C23" s="16"/>
      <c r="D23" s="25"/>
      <c r="E23" s="25"/>
      <c r="F23" s="25"/>
      <c r="G23" s="25"/>
      <c r="H23" s="16"/>
      <c r="I23" s="81"/>
    </row>
    <row r="24" spans="1:9" ht="12.75">
      <c r="A24" s="148" t="s">
        <v>10</v>
      </c>
      <c r="B24" s="149"/>
      <c r="C24" s="111">
        <v>6</v>
      </c>
      <c r="D24" s="153" t="s">
        <v>219</v>
      </c>
      <c r="E24" s="163"/>
      <c r="F24" s="163"/>
      <c r="G24" s="164"/>
      <c r="H24" s="112" t="s">
        <v>11</v>
      </c>
      <c r="I24" s="134">
        <v>284</v>
      </c>
    </row>
    <row r="25" spans="1:9" ht="12.75">
      <c r="A25" s="79"/>
      <c r="B25" s="80"/>
      <c r="C25" s="16"/>
      <c r="D25" s="25"/>
      <c r="E25" s="25"/>
      <c r="F25" s="25"/>
      <c r="G25" s="80"/>
      <c r="H25" s="80" t="s">
        <v>207</v>
      </c>
      <c r="I25" s="85"/>
    </row>
    <row r="26" spans="1:9" ht="12.75">
      <c r="A26" s="148" t="s">
        <v>34</v>
      </c>
      <c r="B26" s="149"/>
      <c r="C26" s="113" t="s">
        <v>220</v>
      </c>
      <c r="D26" s="26"/>
      <c r="E26" s="114"/>
      <c r="F26" s="115"/>
      <c r="G26" s="175" t="s">
        <v>33</v>
      </c>
      <c r="H26" s="176"/>
      <c r="I26" s="116" t="s">
        <v>221</v>
      </c>
    </row>
    <row r="27" spans="1:9" ht="12.75">
      <c r="A27" s="79"/>
      <c r="B27" s="80"/>
      <c r="C27" s="16"/>
      <c r="D27" s="86"/>
      <c r="E27" s="86"/>
      <c r="F27" s="86"/>
      <c r="G27" s="86"/>
      <c r="H27" s="16"/>
      <c r="I27" s="87"/>
    </row>
    <row r="28" spans="1:9" ht="12.75">
      <c r="A28" s="177" t="s">
        <v>12</v>
      </c>
      <c r="B28" s="178"/>
      <c r="C28" s="179"/>
      <c r="D28" s="179"/>
      <c r="E28" s="180" t="s">
        <v>13</v>
      </c>
      <c r="F28" s="181"/>
      <c r="G28" s="181"/>
      <c r="H28" s="158" t="s">
        <v>14</v>
      </c>
      <c r="I28" s="159"/>
    </row>
    <row r="29" spans="1:9" ht="12.75">
      <c r="A29" s="88"/>
      <c r="B29" s="69"/>
      <c r="C29" s="69"/>
      <c r="D29" s="27"/>
      <c r="E29" s="16"/>
      <c r="F29" s="16"/>
      <c r="G29" s="16"/>
      <c r="H29" s="28"/>
      <c r="I29" s="87"/>
    </row>
    <row r="30" spans="1:9" ht="12.75">
      <c r="A30" s="169"/>
      <c r="B30" s="170"/>
      <c r="C30" s="170"/>
      <c r="D30" s="171"/>
      <c r="E30" s="172"/>
      <c r="F30" s="170"/>
      <c r="G30" s="170"/>
      <c r="H30" s="173"/>
      <c r="I30" s="174"/>
    </row>
    <row r="31" spans="1:9" ht="12.75">
      <c r="A31" s="89"/>
      <c r="B31" s="46"/>
      <c r="C31" s="47"/>
      <c r="D31" s="167"/>
      <c r="E31" s="167"/>
      <c r="F31" s="167"/>
      <c r="G31" s="168"/>
      <c r="H31" s="27"/>
      <c r="I31" s="90"/>
    </row>
    <row r="32" spans="1:9" ht="12.75">
      <c r="A32" s="169"/>
      <c r="B32" s="170"/>
      <c r="C32" s="170"/>
      <c r="D32" s="171"/>
      <c r="E32" s="172"/>
      <c r="F32" s="170"/>
      <c r="G32" s="170"/>
      <c r="H32" s="173"/>
      <c r="I32" s="174"/>
    </row>
    <row r="33" spans="1:9" ht="12.75">
      <c r="A33" s="89"/>
      <c r="B33" s="46"/>
      <c r="C33" s="47"/>
      <c r="D33" s="48"/>
      <c r="E33" s="48"/>
      <c r="F33" s="48"/>
      <c r="G33" s="49"/>
      <c r="H33" s="27"/>
      <c r="I33" s="91"/>
    </row>
    <row r="34" spans="1:9" ht="12.75">
      <c r="A34" s="169"/>
      <c r="B34" s="170"/>
      <c r="C34" s="170"/>
      <c r="D34" s="171"/>
      <c r="E34" s="172"/>
      <c r="F34" s="170"/>
      <c r="G34" s="170"/>
      <c r="H34" s="173"/>
      <c r="I34" s="174"/>
    </row>
    <row r="35" spans="1:9" ht="12.75">
      <c r="A35" s="89"/>
      <c r="B35" s="46"/>
      <c r="C35" s="47"/>
      <c r="D35" s="48"/>
      <c r="E35" s="48"/>
      <c r="F35" s="48"/>
      <c r="G35" s="49"/>
      <c r="H35" s="27"/>
      <c r="I35" s="91"/>
    </row>
    <row r="36" spans="1:9" ht="12.75">
      <c r="A36" s="169"/>
      <c r="B36" s="170"/>
      <c r="C36" s="170"/>
      <c r="D36" s="171"/>
      <c r="E36" s="172"/>
      <c r="F36" s="170"/>
      <c r="G36" s="170"/>
      <c r="H36" s="173"/>
      <c r="I36" s="174"/>
    </row>
    <row r="37" spans="1:9" ht="12.75">
      <c r="A37" s="92"/>
      <c r="B37" s="50"/>
      <c r="C37" s="188"/>
      <c r="D37" s="189"/>
      <c r="E37" s="27"/>
      <c r="F37" s="188"/>
      <c r="G37" s="189"/>
      <c r="H37" s="27"/>
      <c r="I37" s="93"/>
    </row>
    <row r="38" spans="1:9" ht="12.75">
      <c r="A38" s="169"/>
      <c r="B38" s="170"/>
      <c r="C38" s="170"/>
      <c r="D38" s="171"/>
      <c r="E38" s="172"/>
      <c r="F38" s="170"/>
      <c r="G38" s="170"/>
      <c r="H38" s="173"/>
      <c r="I38" s="174"/>
    </row>
    <row r="39" spans="1:9" ht="12.75">
      <c r="A39" s="92"/>
      <c r="B39" s="50"/>
      <c r="C39" s="43"/>
      <c r="D39" s="44"/>
      <c r="E39" s="27"/>
      <c r="F39" s="43"/>
      <c r="G39" s="44"/>
      <c r="H39" s="27"/>
      <c r="I39" s="93"/>
    </row>
    <row r="40" spans="1:9" ht="12.75">
      <c r="A40" s="169"/>
      <c r="B40" s="170"/>
      <c r="C40" s="170"/>
      <c r="D40" s="171"/>
      <c r="E40" s="172"/>
      <c r="F40" s="170"/>
      <c r="G40" s="170"/>
      <c r="H40" s="173"/>
      <c r="I40" s="174"/>
    </row>
    <row r="41" spans="1:9" ht="12.75">
      <c r="A41" s="94"/>
      <c r="B41" s="39"/>
      <c r="C41" s="39"/>
      <c r="D41" s="39"/>
      <c r="E41" s="24"/>
      <c r="F41" s="39"/>
      <c r="G41" s="39"/>
      <c r="H41" s="40"/>
      <c r="I41" s="95"/>
    </row>
    <row r="42" spans="1:9" ht="12.75">
      <c r="A42" s="96"/>
      <c r="B42" s="29"/>
      <c r="C42" s="30"/>
      <c r="D42" s="23"/>
      <c r="E42" s="16"/>
      <c r="F42" s="30"/>
      <c r="G42" s="23"/>
      <c r="H42" s="16"/>
      <c r="I42" s="81"/>
    </row>
    <row r="43" spans="1:9" ht="12.75">
      <c r="A43" s="97"/>
      <c r="B43" s="31"/>
      <c r="C43" s="31"/>
      <c r="D43" s="21"/>
      <c r="E43" s="21"/>
      <c r="F43" s="31"/>
      <c r="G43" s="21"/>
      <c r="H43" s="21"/>
      <c r="I43" s="98"/>
    </row>
    <row r="44" spans="1:9" ht="12.75">
      <c r="A44" s="137" t="s">
        <v>64</v>
      </c>
      <c r="B44" s="182"/>
      <c r="C44" s="173"/>
      <c r="D44" s="194"/>
      <c r="E44" s="16"/>
      <c r="F44" s="195"/>
      <c r="G44" s="170"/>
      <c r="H44" s="170"/>
      <c r="I44" s="196"/>
    </row>
    <row r="45" spans="1:9" ht="12.75">
      <c r="A45" s="96"/>
      <c r="B45" s="29"/>
      <c r="C45" s="197"/>
      <c r="D45" s="198"/>
      <c r="E45" s="16"/>
      <c r="F45" s="197"/>
      <c r="G45" s="199"/>
      <c r="H45" s="32"/>
      <c r="I45" s="99"/>
    </row>
    <row r="46" spans="1:9" ht="12.75">
      <c r="A46" s="137" t="s">
        <v>15</v>
      </c>
      <c r="B46" s="182"/>
      <c r="C46" s="200" t="s">
        <v>222</v>
      </c>
      <c r="D46" s="201"/>
      <c r="E46" s="201"/>
      <c r="F46" s="201"/>
      <c r="G46" s="201"/>
      <c r="H46" s="201"/>
      <c r="I46" s="201"/>
    </row>
    <row r="47" spans="1:9" ht="12.75">
      <c r="A47" s="79"/>
      <c r="B47" s="80"/>
      <c r="C47" s="117" t="s">
        <v>173</v>
      </c>
      <c r="D47" s="118"/>
      <c r="E47" s="118"/>
      <c r="F47" s="118"/>
      <c r="G47" s="118"/>
      <c r="H47" s="118"/>
      <c r="I47" s="118"/>
    </row>
    <row r="48" spans="1:9" ht="12.75">
      <c r="A48" s="137" t="s">
        <v>174</v>
      </c>
      <c r="B48" s="182"/>
      <c r="C48" s="183" t="s">
        <v>223</v>
      </c>
      <c r="D48" s="184"/>
      <c r="E48" s="185"/>
      <c r="F48" s="118"/>
      <c r="G48" s="112" t="s">
        <v>175</v>
      </c>
      <c r="H48" s="183" t="s">
        <v>224</v>
      </c>
      <c r="I48" s="185"/>
    </row>
    <row r="49" spans="1:9" ht="12.75">
      <c r="A49" s="79"/>
      <c r="B49" s="80"/>
      <c r="C49" s="117"/>
      <c r="D49" s="118"/>
      <c r="E49" s="118"/>
      <c r="F49" s="118"/>
      <c r="G49" s="118"/>
      <c r="H49" s="118"/>
      <c r="I49" s="118"/>
    </row>
    <row r="50" spans="1:9" ht="12.75">
      <c r="A50" s="137" t="s">
        <v>31</v>
      </c>
      <c r="B50" s="182"/>
      <c r="C50" s="204" t="s">
        <v>225</v>
      </c>
      <c r="D50" s="184"/>
      <c r="E50" s="184"/>
      <c r="F50" s="184"/>
      <c r="G50" s="184"/>
      <c r="H50" s="184"/>
      <c r="I50" s="185"/>
    </row>
    <row r="51" spans="1:9" ht="12.75">
      <c r="A51" s="79"/>
      <c r="B51" s="80"/>
      <c r="C51" s="118"/>
      <c r="D51" s="118"/>
      <c r="E51" s="118"/>
      <c r="F51" s="118"/>
      <c r="G51" s="118"/>
      <c r="H51" s="118"/>
      <c r="I51" s="118"/>
    </row>
    <row r="52" spans="1:9" ht="12.75">
      <c r="A52" s="148" t="s">
        <v>0</v>
      </c>
      <c r="B52" s="149"/>
      <c r="C52" s="205" t="s">
        <v>229</v>
      </c>
      <c r="D52" s="206"/>
      <c r="E52" s="206"/>
      <c r="F52" s="206"/>
      <c r="G52" s="206"/>
      <c r="H52" s="206"/>
      <c r="I52" s="207"/>
    </row>
    <row r="53" spans="1:9" ht="12.75">
      <c r="A53" s="100"/>
      <c r="B53" s="21"/>
      <c r="C53" s="193" t="s">
        <v>119</v>
      </c>
      <c r="D53" s="193"/>
      <c r="E53" s="193"/>
      <c r="F53" s="193"/>
      <c r="G53" s="193"/>
      <c r="H53" s="193"/>
      <c r="I53" s="119"/>
    </row>
    <row r="54" spans="1:9" ht="12.75">
      <c r="A54" s="100"/>
      <c r="B54" s="21"/>
      <c r="C54" s="33"/>
      <c r="D54" s="33"/>
      <c r="E54" s="33"/>
      <c r="F54" s="33"/>
      <c r="G54" s="33"/>
      <c r="H54" s="101"/>
      <c r="I54" s="102"/>
    </row>
    <row r="55" spans="1:9" ht="12.75">
      <c r="A55" s="100"/>
      <c r="B55" s="21"/>
      <c r="C55" s="33"/>
      <c r="D55" s="33"/>
      <c r="E55" s="33"/>
      <c r="F55" s="33"/>
      <c r="G55" s="33"/>
      <c r="H55" s="33"/>
      <c r="I55" s="102"/>
    </row>
    <row r="56" spans="1:9" ht="12.75">
      <c r="A56" s="100"/>
      <c r="B56" s="208" t="s">
        <v>16</v>
      </c>
      <c r="C56" s="209"/>
      <c r="D56" s="209"/>
      <c r="E56" s="209"/>
      <c r="F56" s="42"/>
      <c r="G56" s="42"/>
      <c r="H56" s="42"/>
      <c r="I56" s="103"/>
    </row>
    <row r="57" spans="1:9" ht="12.75">
      <c r="A57" s="100"/>
      <c r="B57" s="208" t="s">
        <v>205</v>
      </c>
      <c r="C57" s="209"/>
      <c r="D57" s="209"/>
      <c r="E57" s="209"/>
      <c r="F57" s="209"/>
      <c r="G57" s="209"/>
      <c r="H57" s="209"/>
      <c r="I57" s="210"/>
    </row>
    <row r="58" spans="1:9" ht="12.75">
      <c r="A58" s="100"/>
      <c r="B58" s="208" t="s">
        <v>204</v>
      </c>
      <c r="C58" s="209"/>
      <c r="D58" s="209"/>
      <c r="E58" s="209"/>
      <c r="F58" s="209"/>
      <c r="G58" s="209"/>
      <c r="H58" s="209"/>
      <c r="I58" s="103"/>
    </row>
    <row r="59" spans="1:9" ht="12.75">
      <c r="A59" s="100"/>
      <c r="B59" s="208" t="s">
        <v>199</v>
      </c>
      <c r="C59" s="209"/>
      <c r="D59" s="209"/>
      <c r="E59" s="209"/>
      <c r="F59" s="209"/>
      <c r="G59" s="209"/>
      <c r="H59" s="209"/>
      <c r="I59" s="210"/>
    </row>
    <row r="60" spans="1:9" ht="12.75">
      <c r="A60" s="100"/>
      <c r="B60" s="208" t="s">
        <v>206</v>
      </c>
      <c r="C60" s="209"/>
      <c r="D60" s="209"/>
      <c r="E60" s="209"/>
      <c r="F60" s="209"/>
      <c r="G60" s="209"/>
      <c r="H60" s="209"/>
      <c r="I60" s="210"/>
    </row>
    <row r="61" spans="1:9" ht="12.75">
      <c r="A61" s="100"/>
      <c r="B61" s="41"/>
      <c r="C61" s="41"/>
      <c r="D61" s="41"/>
      <c r="E61" s="41"/>
      <c r="F61" s="41"/>
      <c r="G61" s="41"/>
      <c r="H61" s="33"/>
      <c r="I61" s="102"/>
    </row>
    <row r="62" spans="1:9" ht="12.75">
      <c r="A62" s="100"/>
      <c r="B62" s="21"/>
      <c r="C62" s="101"/>
      <c r="D62" s="101"/>
      <c r="E62" s="101"/>
      <c r="F62" s="101"/>
      <c r="G62" s="101"/>
      <c r="H62" s="101"/>
      <c r="I62" s="104"/>
    </row>
    <row r="63" spans="1:9" ht="13.5" thickBot="1">
      <c r="A63" s="105" t="s">
        <v>17</v>
      </c>
      <c r="B63" s="16"/>
      <c r="C63" s="16"/>
      <c r="D63" s="16"/>
      <c r="E63" s="16"/>
      <c r="F63" s="16"/>
      <c r="G63" s="34"/>
      <c r="H63" s="35"/>
      <c r="I63" s="106"/>
    </row>
    <row r="64" spans="1:9" ht="12.75">
      <c r="A64" s="75"/>
      <c r="B64" s="16"/>
      <c r="C64" s="16"/>
      <c r="D64" s="16"/>
      <c r="E64" s="21" t="s">
        <v>176</v>
      </c>
      <c r="F64" s="69"/>
      <c r="G64" s="190" t="s">
        <v>177</v>
      </c>
      <c r="H64" s="191"/>
      <c r="I64" s="192"/>
    </row>
    <row r="65" spans="1:9" ht="12.75">
      <c r="A65" s="107"/>
      <c r="B65" s="108"/>
      <c r="C65" s="109"/>
      <c r="D65" s="109"/>
      <c r="E65" s="109"/>
      <c r="F65" s="109"/>
      <c r="G65" s="202"/>
      <c r="H65" s="203"/>
      <c r="I65" s="110"/>
    </row>
  </sheetData>
  <sheetProtection/>
  <protectedRanges>
    <protectedRange sqref="E2 H2 E30:G30 E32:G32 A30:D30 E30:G30 H30:I30 H32:I32 A32:D32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:F22" name="Range1_10"/>
    <protectedRange sqref="C24:G24 I24" name="Range1_11"/>
    <protectedRange sqref="C26 I26" name="Range1_12"/>
  </protectedRanges>
  <mergeCells count="74"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A44:B44"/>
    <mergeCell ref="C44:D44"/>
    <mergeCell ref="F44:I44"/>
    <mergeCell ref="C45:D45"/>
    <mergeCell ref="F45:G45"/>
    <mergeCell ref="A46:B46"/>
    <mergeCell ref="C46:I46"/>
    <mergeCell ref="H48:I48"/>
    <mergeCell ref="E40:G40"/>
    <mergeCell ref="H40:I40"/>
    <mergeCell ref="A1:B1"/>
    <mergeCell ref="C37:D37"/>
    <mergeCell ref="F37:G37"/>
    <mergeCell ref="A38:D38"/>
    <mergeCell ref="E38:G38"/>
    <mergeCell ref="A30:D30"/>
    <mergeCell ref="E30:G30"/>
    <mergeCell ref="H30:I30"/>
    <mergeCell ref="A48:B48"/>
    <mergeCell ref="C48:E48"/>
    <mergeCell ref="A34:D34"/>
    <mergeCell ref="E34:G34"/>
    <mergeCell ref="H34:I34"/>
    <mergeCell ref="A36:D36"/>
    <mergeCell ref="E36:G36"/>
    <mergeCell ref="H36:I36"/>
    <mergeCell ref="H38:I38"/>
    <mergeCell ref="A40:D4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poba.hr"/>
    <hyperlink ref="C20" r:id="rId2" display="www.poba.hr"/>
  </hyperlinks>
  <printOptions/>
  <pageMargins left="0.75" right="0.75" top="1" bottom="1" header="0.5" footer="0.5"/>
  <pageSetup horizontalDpi="600" verticalDpi="600" orientation="portrait" paperSize="9" scale="7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9" width="9.140625" style="51" customWidth="1"/>
    <col min="10" max="11" width="12.28125" style="51" bestFit="1" customWidth="1"/>
    <col min="12" max="16384" width="9.140625" style="51" customWidth="1"/>
  </cols>
  <sheetData>
    <row r="1" spans="1:11" ht="12.75">
      <c r="A1" s="248" t="s">
        <v>120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4:11" ht="12.75">
      <c r="D2" s="248" t="s">
        <v>179</v>
      </c>
      <c r="E2" s="248"/>
      <c r="F2" s="249" t="s">
        <v>228</v>
      </c>
      <c r="G2" s="250"/>
      <c r="J2" s="211" t="s">
        <v>188</v>
      </c>
      <c r="K2" s="211"/>
    </row>
    <row r="3" spans="1:11" ht="33.75">
      <c r="A3" s="245" t="s">
        <v>154</v>
      </c>
      <c r="B3" s="245"/>
      <c r="C3" s="245"/>
      <c r="D3" s="245"/>
      <c r="E3" s="245"/>
      <c r="F3" s="245"/>
      <c r="G3" s="245"/>
      <c r="H3" s="245"/>
      <c r="I3" s="54" t="s">
        <v>189</v>
      </c>
      <c r="J3" s="55" t="s">
        <v>227</v>
      </c>
      <c r="K3" s="55" t="s">
        <v>230</v>
      </c>
    </row>
    <row r="4" spans="1:11" ht="12.75">
      <c r="A4" s="246">
        <v>1</v>
      </c>
      <c r="B4" s="246"/>
      <c r="C4" s="246"/>
      <c r="D4" s="246"/>
      <c r="E4" s="246"/>
      <c r="F4" s="246"/>
      <c r="G4" s="246"/>
      <c r="H4" s="246"/>
      <c r="I4" s="56">
        <v>2</v>
      </c>
      <c r="J4" s="55">
        <v>3</v>
      </c>
      <c r="K4" s="55">
        <v>4</v>
      </c>
    </row>
    <row r="5" spans="1:11" ht="12.75">
      <c r="A5" s="212" t="s">
        <v>122</v>
      </c>
      <c r="B5" s="213"/>
      <c r="C5" s="213"/>
      <c r="D5" s="213"/>
      <c r="E5" s="213"/>
      <c r="F5" s="213"/>
      <c r="G5" s="213"/>
      <c r="H5" s="213"/>
      <c r="I5" s="213"/>
      <c r="J5" s="213"/>
      <c r="K5" s="214"/>
    </row>
    <row r="6" spans="1:11" ht="12.75">
      <c r="A6" s="215" t="s">
        <v>79</v>
      </c>
      <c r="B6" s="216"/>
      <c r="C6" s="216"/>
      <c r="D6" s="216"/>
      <c r="E6" s="216"/>
      <c r="F6" s="216"/>
      <c r="G6" s="216"/>
      <c r="H6" s="217"/>
      <c r="I6" s="5">
        <v>1</v>
      </c>
      <c r="J6" s="52">
        <f>SUM(J7:J8)</f>
        <v>420161167</v>
      </c>
      <c r="K6" s="52">
        <f>SUM(K7:K8)</f>
        <v>391050328</v>
      </c>
    </row>
    <row r="7" spans="1:11" ht="12.75">
      <c r="A7" s="218" t="s">
        <v>123</v>
      </c>
      <c r="B7" s="219"/>
      <c r="C7" s="219"/>
      <c r="D7" s="219"/>
      <c r="E7" s="219"/>
      <c r="F7" s="219"/>
      <c r="G7" s="219"/>
      <c r="H7" s="220"/>
      <c r="I7" s="6">
        <v>2</v>
      </c>
      <c r="J7" s="120">
        <v>41373800</v>
      </c>
      <c r="K7" s="120">
        <v>39170668</v>
      </c>
    </row>
    <row r="8" spans="1:11" ht="12.75">
      <c r="A8" s="218" t="s">
        <v>124</v>
      </c>
      <c r="B8" s="219"/>
      <c r="C8" s="219"/>
      <c r="D8" s="219"/>
      <c r="E8" s="219"/>
      <c r="F8" s="219"/>
      <c r="G8" s="219"/>
      <c r="H8" s="220"/>
      <c r="I8" s="6">
        <v>3</v>
      </c>
      <c r="J8" s="120">
        <v>378787367</v>
      </c>
      <c r="K8" s="120">
        <v>351879660</v>
      </c>
    </row>
    <row r="9" spans="1:11" ht="12.75">
      <c r="A9" s="218" t="s">
        <v>125</v>
      </c>
      <c r="B9" s="219"/>
      <c r="C9" s="219"/>
      <c r="D9" s="219"/>
      <c r="E9" s="219"/>
      <c r="F9" s="219"/>
      <c r="G9" s="219"/>
      <c r="H9" s="220"/>
      <c r="I9" s="6">
        <v>4</v>
      </c>
      <c r="J9" s="120">
        <v>308061238</v>
      </c>
      <c r="K9" s="120">
        <v>228398124</v>
      </c>
    </row>
    <row r="10" spans="1:11" ht="12.75">
      <c r="A10" s="218" t="s">
        <v>126</v>
      </c>
      <c r="B10" s="219"/>
      <c r="C10" s="219"/>
      <c r="D10" s="219"/>
      <c r="E10" s="219"/>
      <c r="F10" s="219"/>
      <c r="G10" s="219"/>
      <c r="H10" s="220"/>
      <c r="I10" s="6">
        <v>5</v>
      </c>
      <c r="J10" s="120">
        <v>29563000</v>
      </c>
      <c r="K10" s="120">
        <v>29496270</v>
      </c>
    </row>
    <row r="11" spans="1:11" ht="24" customHeight="1">
      <c r="A11" s="218" t="s">
        <v>39</v>
      </c>
      <c r="B11" s="219"/>
      <c r="C11" s="219"/>
      <c r="D11" s="219"/>
      <c r="E11" s="219"/>
      <c r="F11" s="219"/>
      <c r="G11" s="219"/>
      <c r="H11" s="220"/>
      <c r="I11" s="6">
        <v>6</v>
      </c>
      <c r="J11" s="120">
        <v>0</v>
      </c>
      <c r="K11" s="120">
        <v>0</v>
      </c>
    </row>
    <row r="12" spans="1:11" ht="27" customHeight="1">
      <c r="A12" s="218" t="s">
        <v>40</v>
      </c>
      <c r="B12" s="219"/>
      <c r="C12" s="219"/>
      <c r="D12" s="219"/>
      <c r="E12" s="219"/>
      <c r="F12" s="219"/>
      <c r="G12" s="219"/>
      <c r="H12" s="220"/>
      <c r="I12" s="6">
        <v>7</v>
      </c>
      <c r="J12" s="120">
        <v>443974317</v>
      </c>
      <c r="K12" s="120">
        <v>526734940</v>
      </c>
    </row>
    <row r="13" spans="1:11" ht="24.75" customHeight="1">
      <c r="A13" s="218" t="s">
        <v>127</v>
      </c>
      <c r="B13" s="219"/>
      <c r="C13" s="219"/>
      <c r="D13" s="219"/>
      <c r="E13" s="219"/>
      <c r="F13" s="219"/>
      <c r="G13" s="219"/>
      <c r="H13" s="220"/>
      <c r="I13" s="6">
        <v>8</v>
      </c>
      <c r="J13" s="120">
        <v>57679944</v>
      </c>
      <c r="K13" s="120">
        <v>57815084</v>
      </c>
    </row>
    <row r="14" spans="1:11" ht="31.5" customHeight="1">
      <c r="A14" s="218" t="s">
        <v>133</v>
      </c>
      <c r="B14" s="219"/>
      <c r="C14" s="219"/>
      <c r="D14" s="219"/>
      <c r="E14" s="219"/>
      <c r="F14" s="219"/>
      <c r="G14" s="219"/>
      <c r="H14" s="220"/>
      <c r="I14" s="6">
        <v>9</v>
      </c>
      <c r="J14" s="120">
        <v>0</v>
      </c>
      <c r="K14" s="120">
        <v>0</v>
      </c>
    </row>
    <row r="15" spans="1:11" ht="12.75">
      <c r="A15" s="218" t="s">
        <v>128</v>
      </c>
      <c r="B15" s="219"/>
      <c r="C15" s="219"/>
      <c r="D15" s="219"/>
      <c r="E15" s="219"/>
      <c r="F15" s="219"/>
      <c r="G15" s="219"/>
      <c r="H15" s="220"/>
      <c r="I15" s="6">
        <v>10</v>
      </c>
      <c r="J15" s="120">
        <v>0</v>
      </c>
      <c r="K15" s="120">
        <v>0</v>
      </c>
    </row>
    <row r="16" spans="1:11" ht="12.75">
      <c r="A16" s="218" t="s">
        <v>129</v>
      </c>
      <c r="B16" s="219"/>
      <c r="C16" s="219"/>
      <c r="D16" s="219"/>
      <c r="E16" s="219"/>
      <c r="F16" s="219"/>
      <c r="G16" s="219"/>
      <c r="H16" s="220"/>
      <c r="I16" s="6">
        <v>11</v>
      </c>
      <c r="J16" s="120">
        <v>18925020</v>
      </c>
      <c r="K16" s="120">
        <v>13923578</v>
      </c>
    </row>
    <row r="17" spans="1:11" ht="12.75">
      <c r="A17" s="218" t="s">
        <v>130</v>
      </c>
      <c r="B17" s="219"/>
      <c r="C17" s="219"/>
      <c r="D17" s="219"/>
      <c r="E17" s="219"/>
      <c r="F17" s="219"/>
      <c r="G17" s="219"/>
      <c r="H17" s="220"/>
      <c r="I17" s="6">
        <v>12</v>
      </c>
      <c r="J17" s="120">
        <v>1620530498</v>
      </c>
      <c r="K17" s="120">
        <v>1643389098</v>
      </c>
    </row>
    <row r="18" spans="1:11" ht="12.75">
      <c r="A18" s="221" t="s">
        <v>134</v>
      </c>
      <c r="B18" s="222"/>
      <c r="C18" s="222"/>
      <c r="D18" s="222"/>
      <c r="E18" s="222"/>
      <c r="F18" s="222"/>
      <c r="G18" s="222"/>
      <c r="H18" s="223"/>
      <c r="I18" s="6">
        <v>13</v>
      </c>
      <c r="J18" s="120">
        <v>4770000</v>
      </c>
      <c r="K18" s="120">
        <v>4770000</v>
      </c>
    </row>
    <row r="19" spans="1:11" ht="12.75">
      <c r="A19" s="218" t="s">
        <v>131</v>
      </c>
      <c r="B19" s="219"/>
      <c r="C19" s="219"/>
      <c r="D19" s="219"/>
      <c r="E19" s="219"/>
      <c r="F19" s="219"/>
      <c r="G19" s="219"/>
      <c r="H19" s="220"/>
      <c r="I19" s="6">
        <v>14</v>
      </c>
      <c r="J19" s="120">
        <v>6747795</v>
      </c>
      <c r="K19" s="120">
        <v>6747795</v>
      </c>
    </row>
    <row r="20" spans="1:11" ht="12.75">
      <c r="A20" s="218" t="s">
        <v>132</v>
      </c>
      <c r="B20" s="219"/>
      <c r="C20" s="219"/>
      <c r="D20" s="219"/>
      <c r="E20" s="219"/>
      <c r="F20" s="219"/>
      <c r="G20" s="219"/>
      <c r="H20" s="220"/>
      <c r="I20" s="6">
        <v>15</v>
      </c>
      <c r="J20" s="120">
        <v>93184772</v>
      </c>
      <c r="K20" s="120">
        <v>88714984</v>
      </c>
    </row>
    <row r="21" spans="1:11" ht="12.75">
      <c r="A21" s="218" t="s">
        <v>37</v>
      </c>
      <c r="B21" s="219"/>
      <c r="C21" s="219"/>
      <c r="D21" s="219"/>
      <c r="E21" s="219"/>
      <c r="F21" s="219"/>
      <c r="G21" s="219"/>
      <c r="H21" s="220"/>
      <c r="I21" s="6">
        <v>16</v>
      </c>
      <c r="J21" s="120">
        <v>64082372</v>
      </c>
      <c r="K21" s="120">
        <v>79962020</v>
      </c>
    </row>
    <row r="22" spans="1:11" ht="12.75">
      <c r="A22" s="233" t="s">
        <v>78</v>
      </c>
      <c r="B22" s="234"/>
      <c r="C22" s="234"/>
      <c r="D22" s="234"/>
      <c r="E22" s="234"/>
      <c r="F22" s="234"/>
      <c r="G22" s="234"/>
      <c r="H22" s="235"/>
      <c r="I22" s="7">
        <v>17</v>
      </c>
      <c r="J22" s="53">
        <f>SUM(J9:J21)+J6</f>
        <v>3067680123</v>
      </c>
      <c r="K22" s="53">
        <f>SUM(K9:K21)+K6</f>
        <v>3071002221</v>
      </c>
    </row>
    <row r="23" spans="1:11" ht="12.75">
      <c r="A23" s="230" t="s">
        <v>38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2"/>
    </row>
    <row r="24" spans="1:11" ht="12.75">
      <c r="A24" s="236" t="s">
        <v>80</v>
      </c>
      <c r="B24" s="237"/>
      <c r="C24" s="237"/>
      <c r="D24" s="237"/>
      <c r="E24" s="237"/>
      <c r="F24" s="237"/>
      <c r="G24" s="237"/>
      <c r="H24" s="238"/>
      <c r="I24" s="1">
        <v>18</v>
      </c>
      <c r="J24" s="124">
        <f>SUM(J25:J26)</f>
        <v>208156242</v>
      </c>
      <c r="K24" s="124">
        <f>SUM(K25:K26)</f>
        <v>212398594</v>
      </c>
    </row>
    <row r="25" spans="1:11" ht="12.75">
      <c r="A25" s="224" t="s">
        <v>41</v>
      </c>
      <c r="B25" s="225"/>
      <c r="C25" s="225"/>
      <c r="D25" s="225"/>
      <c r="E25" s="225"/>
      <c r="F25" s="225"/>
      <c r="G25" s="225"/>
      <c r="H25" s="226"/>
      <c r="I25" s="1">
        <v>19</v>
      </c>
      <c r="J25" s="125">
        <v>33600000</v>
      </c>
      <c r="K25" s="125">
        <v>40738712</v>
      </c>
    </row>
    <row r="26" spans="1:11" ht="12.75">
      <c r="A26" s="224" t="s">
        <v>42</v>
      </c>
      <c r="B26" s="225"/>
      <c r="C26" s="225"/>
      <c r="D26" s="225"/>
      <c r="E26" s="225"/>
      <c r="F26" s="225"/>
      <c r="G26" s="225"/>
      <c r="H26" s="226"/>
      <c r="I26" s="1">
        <v>20</v>
      </c>
      <c r="J26" s="125">
        <v>174556242</v>
      </c>
      <c r="K26" s="125">
        <v>171659882</v>
      </c>
    </row>
    <row r="27" spans="1:11" ht="12.75">
      <c r="A27" s="224" t="s">
        <v>43</v>
      </c>
      <c r="B27" s="225"/>
      <c r="C27" s="225"/>
      <c r="D27" s="225"/>
      <c r="E27" s="225"/>
      <c r="F27" s="225"/>
      <c r="G27" s="225"/>
      <c r="H27" s="226"/>
      <c r="I27" s="1">
        <v>21</v>
      </c>
      <c r="J27" s="122">
        <f>SUM(J28:J30)</f>
        <v>2296673623</v>
      </c>
      <c r="K27" s="122">
        <f>SUM(K28:K30)</f>
        <v>2303559015</v>
      </c>
    </row>
    <row r="28" spans="1:11" ht="12.75">
      <c r="A28" s="224" t="s">
        <v>44</v>
      </c>
      <c r="B28" s="225"/>
      <c r="C28" s="225"/>
      <c r="D28" s="225"/>
      <c r="E28" s="225"/>
      <c r="F28" s="225"/>
      <c r="G28" s="225"/>
      <c r="H28" s="226"/>
      <c r="I28" s="1">
        <v>22</v>
      </c>
      <c r="J28" s="125">
        <v>372017187</v>
      </c>
      <c r="K28" s="125">
        <v>388069497</v>
      </c>
    </row>
    <row r="29" spans="1:11" ht="12.75">
      <c r="A29" s="224" t="s">
        <v>45</v>
      </c>
      <c r="B29" s="225"/>
      <c r="C29" s="225"/>
      <c r="D29" s="225"/>
      <c r="E29" s="225"/>
      <c r="F29" s="225"/>
      <c r="G29" s="225"/>
      <c r="H29" s="226"/>
      <c r="I29" s="1">
        <v>23</v>
      </c>
      <c r="J29" s="125">
        <v>202988613</v>
      </c>
      <c r="K29" s="125">
        <v>223997446</v>
      </c>
    </row>
    <row r="30" spans="1:11" ht="12.75">
      <c r="A30" s="224" t="s">
        <v>46</v>
      </c>
      <c r="B30" s="225"/>
      <c r="C30" s="225"/>
      <c r="D30" s="225"/>
      <c r="E30" s="225"/>
      <c r="F30" s="225"/>
      <c r="G30" s="225"/>
      <c r="H30" s="226"/>
      <c r="I30" s="1">
        <v>24</v>
      </c>
      <c r="J30" s="125">
        <v>1721667823</v>
      </c>
      <c r="K30" s="125">
        <v>1691492072</v>
      </c>
    </row>
    <row r="31" spans="1:11" ht="12.75">
      <c r="A31" s="224" t="s">
        <v>77</v>
      </c>
      <c r="B31" s="225"/>
      <c r="C31" s="225"/>
      <c r="D31" s="225"/>
      <c r="E31" s="225"/>
      <c r="F31" s="225"/>
      <c r="G31" s="225"/>
      <c r="H31" s="226"/>
      <c r="I31" s="1">
        <v>25</v>
      </c>
      <c r="J31" s="122">
        <f>SUM(J32:J33)</f>
        <v>0</v>
      </c>
      <c r="K31" s="122">
        <f>SUM(K32:K33)</f>
        <v>0</v>
      </c>
    </row>
    <row r="32" spans="1:11" ht="12.75">
      <c r="A32" s="224" t="s">
        <v>47</v>
      </c>
      <c r="B32" s="225"/>
      <c r="C32" s="225"/>
      <c r="D32" s="225"/>
      <c r="E32" s="225"/>
      <c r="F32" s="225"/>
      <c r="G32" s="225"/>
      <c r="H32" s="226"/>
      <c r="I32" s="1">
        <v>26</v>
      </c>
      <c r="J32" s="125">
        <v>0</v>
      </c>
      <c r="K32" s="125">
        <v>0</v>
      </c>
    </row>
    <row r="33" spans="1:11" ht="12.75">
      <c r="A33" s="224" t="s">
        <v>48</v>
      </c>
      <c r="B33" s="225"/>
      <c r="C33" s="225"/>
      <c r="D33" s="225"/>
      <c r="E33" s="225"/>
      <c r="F33" s="225"/>
      <c r="G33" s="225"/>
      <c r="H33" s="226"/>
      <c r="I33" s="1">
        <v>27</v>
      </c>
      <c r="J33" s="125">
        <v>0</v>
      </c>
      <c r="K33" s="125">
        <v>0</v>
      </c>
    </row>
    <row r="34" spans="1:11" ht="21" customHeight="1">
      <c r="A34" s="224" t="s">
        <v>55</v>
      </c>
      <c r="B34" s="225"/>
      <c r="C34" s="225"/>
      <c r="D34" s="225"/>
      <c r="E34" s="225"/>
      <c r="F34" s="225"/>
      <c r="G34" s="225"/>
      <c r="H34" s="226"/>
      <c r="I34" s="1">
        <v>28</v>
      </c>
      <c r="J34" s="125">
        <v>0</v>
      </c>
      <c r="K34" s="125">
        <v>0</v>
      </c>
    </row>
    <row r="35" spans="1:11" ht="12.75">
      <c r="A35" s="224" t="s">
        <v>81</v>
      </c>
      <c r="B35" s="225"/>
      <c r="C35" s="225"/>
      <c r="D35" s="225"/>
      <c r="E35" s="225"/>
      <c r="F35" s="225"/>
      <c r="G35" s="225"/>
      <c r="H35" s="226"/>
      <c r="I35" s="1">
        <v>29</v>
      </c>
      <c r="J35" s="122">
        <f>SUM(J36:J37)</f>
        <v>0</v>
      </c>
      <c r="K35" s="122">
        <f>SUM(K36:K37)</f>
        <v>0</v>
      </c>
    </row>
    <row r="36" spans="1:11" ht="12.75">
      <c r="A36" s="224" t="s">
        <v>49</v>
      </c>
      <c r="B36" s="225"/>
      <c r="C36" s="225"/>
      <c r="D36" s="225"/>
      <c r="E36" s="225"/>
      <c r="F36" s="225"/>
      <c r="G36" s="225"/>
      <c r="H36" s="226"/>
      <c r="I36" s="1">
        <v>30</v>
      </c>
      <c r="J36" s="125">
        <v>0</v>
      </c>
      <c r="K36" s="125">
        <v>0</v>
      </c>
    </row>
    <row r="37" spans="1:11" ht="12.75">
      <c r="A37" s="224" t="s">
        <v>50</v>
      </c>
      <c r="B37" s="225"/>
      <c r="C37" s="225"/>
      <c r="D37" s="225"/>
      <c r="E37" s="225"/>
      <c r="F37" s="225"/>
      <c r="G37" s="225"/>
      <c r="H37" s="226"/>
      <c r="I37" s="1">
        <v>31</v>
      </c>
      <c r="J37" s="125">
        <v>0</v>
      </c>
      <c r="K37" s="125">
        <v>0</v>
      </c>
    </row>
    <row r="38" spans="1:11" ht="12.75">
      <c r="A38" s="224" t="s">
        <v>51</v>
      </c>
      <c r="B38" s="225"/>
      <c r="C38" s="225"/>
      <c r="D38" s="225"/>
      <c r="E38" s="225"/>
      <c r="F38" s="225"/>
      <c r="G38" s="225"/>
      <c r="H38" s="226"/>
      <c r="I38" s="1">
        <v>32</v>
      </c>
      <c r="J38" s="125">
        <v>0</v>
      </c>
      <c r="K38" s="125">
        <v>0</v>
      </c>
    </row>
    <row r="39" spans="1:11" ht="12.75">
      <c r="A39" s="224" t="s">
        <v>52</v>
      </c>
      <c r="B39" s="225"/>
      <c r="C39" s="225"/>
      <c r="D39" s="225"/>
      <c r="E39" s="225"/>
      <c r="F39" s="225"/>
      <c r="G39" s="225"/>
      <c r="H39" s="226"/>
      <c r="I39" s="1">
        <v>33</v>
      </c>
      <c r="J39" s="125">
        <v>75456240</v>
      </c>
      <c r="K39" s="125">
        <v>74513440</v>
      </c>
    </row>
    <row r="40" spans="1:11" ht="12.75">
      <c r="A40" s="224" t="s">
        <v>53</v>
      </c>
      <c r="B40" s="225"/>
      <c r="C40" s="225"/>
      <c r="D40" s="225"/>
      <c r="E40" s="225"/>
      <c r="F40" s="225"/>
      <c r="G40" s="225"/>
      <c r="H40" s="226"/>
      <c r="I40" s="1">
        <v>34</v>
      </c>
      <c r="J40" s="125">
        <v>93934276</v>
      </c>
      <c r="K40" s="125">
        <v>86291248</v>
      </c>
    </row>
    <row r="41" spans="1:11" ht="12.75">
      <c r="A41" s="227" t="s">
        <v>76</v>
      </c>
      <c r="B41" s="228"/>
      <c r="C41" s="228"/>
      <c r="D41" s="228"/>
      <c r="E41" s="228"/>
      <c r="F41" s="228"/>
      <c r="G41" s="228"/>
      <c r="H41" s="229"/>
      <c r="I41" s="2">
        <v>35</v>
      </c>
      <c r="J41" s="53">
        <f>J24+J27+J31+J34+J35+J38+J39+J40</f>
        <v>2674220381</v>
      </c>
      <c r="K41" s="53">
        <f>K24+K27+K31+K34+K35+K38+K39+K40</f>
        <v>2676762297</v>
      </c>
    </row>
    <row r="42" spans="1:11" ht="12.75">
      <c r="A42" s="230" t="s">
        <v>54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2"/>
    </row>
    <row r="43" spans="1:11" ht="12.75">
      <c r="A43" s="236" t="s">
        <v>56</v>
      </c>
      <c r="B43" s="237"/>
      <c r="C43" s="237"/>
      <c r="D43" s="237"/>
      <c r="E43" s="237"/>
      <c r="F43" s="237"/>
      <c r="G43" s="237"/>
      <c r="H43" s="238"/>
      <c r="I43" s="1">
        <v>36</v>
      </c>
      <c r="J43" s="121">
        <v>259433223</v>
      </c>
      <c r="K43" s="121">
        <v>259433223</v>
      </c>
    </row>
    <row r="44" spans="1:11" ht="12.75">
      <c r="A44" s="224" t="s">
        <v>57</v>
      </c>
      <c r="B44" s="225"/>
      <c r="C44" s="225"/>
      <c r="D44" s="225"/>
      <c r="E44" s="225"/>
      <c r="F44" s="225"/>
      <c r="G44" s="225"/>
      <c r="H44" s="226"/>
      <c r="I44" s="1">
        <v>37</v>
      </c>
      <c r="J44" s="120">
        <v>8129109</v>
      </c>
      <c r="K44" s="120">
        <v>1538665.94</v>
      </c>
    </row>
    <row r="45" spans="1:11" ht="12.75">
      <c r="A45" s="224" t="s">
        <v>58</v>
      </c>
      <c r="B45" s="225"/>
      <c r="C45" s="225"/>
      <c r="D45" s="225"/>
      <c r="E45" s="225"/>
      <c r="F45" s="225"/>
      <c r="G45" s="225"/>
      <c r="H45" s="226"/>
      <c r="I45" s="1">
        <v>38</v>
      </c>
      <c r="J45" s="120">
        <v>0</v>
      </c>
      <c r="K45" s="120">
        <v>0</v>
      </c>
    </row>
    <row r="46" spans="1:11" ht="12.75">
      <c r="A46" s="224" t="s">
        <v>59</v>
      </c>
      <c r="B46" s="225"/>
      <c r="C46" s="225"/>
      <c r="D46" s="225"/>
      <c r="E46" s="225"/>
      <c r="F46" s="225"/>
      <c r="G46" s="225"/>
      <c r="H46" s="226"/>
      <c r="I46" s="1">
        <v>39</v>
      </c>
      <c r="J46" s="120">
        <v>109504706</v>
      </c>
      <c r="K46" s="120">
        <v>117633814</v>
      </c>
    </row>
    <row r="47" spans="1:11" ht="12.75">
      <c r="A47" s="224" t="s">
        <v>60</v>
      </c>
      <c r="B47" s="225"/>
      <c r="C47" s="225"/>
      <c r="D47" s="225"/>
      <c r="E47" s="225"/>
      <c r="F47" s="225"/>
      <c r="G47" s="225"/>
      <c r="H47" s="226"/>
      <c r="I47" s="1">
        <v>40</v>
      </c>
      <c r="J47" s="120">
        <v>30204060</v>
      </c>
      <c r="K47" s="120">
        <v>30386622</v>
      </c>
    </row>
    <row r="48" spans="1:11" ht="30" customHeight="1">
      <c r="A48" s="224" t="s">
        <v>61</v>
      </c>
      <c r="B48" s="225"/>
      <c r="C48" s="225"/>
      <c r="D48" s="225"/>
      <c r="E48" s="225"/>
      <c r="F48" s="225"/>
      <c r="G48" s="225"/>
      <c r="H48" s="226"/>
      <c r="I48" s="1">
        <v>41</v>
      </c>
      <c r="J48" s="120">
        <v>-13811356</v>
      </c>
      <c r="K48" s="120">
        <v>-14752401</v>
      </c>
    </row>
    <row r="49" spans="1:11" ht="12.75">
      <c r="A49" s="224" t="s">
        <v>62</v>
      </c>
      <c r="B49" s="225"/>
      <c r="C49" s="225"/>
      <c r="D49" s="225"/>
      <c r="E49" s="225"/>
      <c r="F49" s="225"/>
      <c r="G49" s="225"/>
      <c r="H49" s="226"/>
      <c r="I49" s="1">
        <v>42</v>
      </c>
      <c r="J49" s="120">
        <v>0</v>
      </c>
      <c r="K49" s="120">
        <v>0</v>
      </c>
    </row>
    <row r="50" spans="1:11" ht="12.75">
      <c r="A50" s="239" t="s">
        <v>66</v>
      </c>
      <c r="B50" s="240"/>
      <c r="C50" s="240"/>
      <c r="D50" s="240"/>
      <c r="E50" s="240"/>
      <c r="F50" s="240"/>
      <c r="G50" s="240"/>
      <c r="H50" s="241"/>
      <c r="I50" s="1">
        <v>43</v>
      </c>
      <c r="J50" s="122">
        <f>SUM(J43:J49)</f>
        <v>393459742</v>
      </c>
      <c r="K50" s="122">
        <f>SUM(K43:K49)</f>
        <v>394239923.94</v>
      </c>
    </row>
    <row r="51" spans="1:11" ht="12.75">
      <c r="A51" s="227" t="s">
        <v>63</v>
      </c>
      <c r="B51" s="228"/>
      <c r="C51" s="228"/>
      <c r="D51" s="228"/>
      <c r="E51" s="228"/>
      <c r="F51" s="228"/>
      <c r="G51" s="228"/>
      <c r="H51" s="229"/>
      <c r="I51" s="1">
        <v>44</v>
      </c>
      <c r="J51" s="123">
        <f>J41+J50</f>
        <v>3067680123</v>
      </c>
      <c r="K51" s="123">
        <f>K41+K50</f>
        <v>3071002220.94</v>
      </c>
    </row>
    <row r="52" spans="1:11" ht="12.75">
      <c r="A52" s="230" t="s">
        <v>200</v>
      </c>
      <c r="B52" s="247"/>
      <c r="C52" s="247"/>
      <c r="D52" s="247"/>
      <c r="E52" s="247"/>
      <c r="F52" s="247"/>
      <c r="G52" s="247"/>
      <c r="H52" s="247"/>
      <c r="I52" s="231"/>
      <c r="J52" s="231"/>
      <c r="K52" s="232"/>
    </row>
    <row r="53" spans="1:11" ht="12.75">
      <c r="A53" s="239" t="s">
        <v>67</v>
      </c>
      <c r="B53" s="240"/>
      <c r="C53" s="240"/>
      <c r="D53" s="240"/>
      <c r="E53" s="240"/>
      <c r="F53" s="240"/>
      <c r="G53" s="240"/>
      <c r="H53" s="241"/>
      <c r="I53" s="1">
        <v>45</v>
      </c>
      <c r="J53" s="52"/>
      <c r="K53" s="52"/>
    </row>
    <row r="54" spans="1:11" ht="12.75">
      <c r="A54" s="224" t="s">
        <v>68</v>
      </c>
      <c r="B54" s="225"/>
      <c r="C54" s="225"/>
      <c r="D54" s="225"/>
      <c r="E54" s="225"/>
      <c r="F54" s="225"/>
      <c r="G54" s="225"/>
      <c r="H54" s="226"/>
      <c r="I54" s="1">
        <v>46</v>
      </c>
      <c r="J54" s="9"/>
      <c r="K54" s="9"/>
    </row>
    <row r="55" spans="1:11" ht="12.75">
      <c r="A55" s="242" t="s">
        <v>75</v>
      </c>
      <c r="B55" s="243"/>
      <c r="C55" s="243"/>
      <c r="D55" s="243"/>
      <c r="E55" s="243"/>
      <c r="F55" s="243"/>
      <c r="G55" s="243"/>
      <c r="H55" s="244"/>
      <c r="I55" s="4">
        <v>47</v>
      </c>
      <c r="J55" s="53">
        <f>J53-J54</f>
        <v>0</v>
      </c>
      <c r="K55" s="53">
        <f>K53-K54</f>
        <v>0</v>
      </c>
    </row>
  </sheetData>
  <sheetProtection/>
  <protectedRanges>
    <protectedRange sqref="F2:G2" name="Range1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27:H27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45:H45"/>
    <mergeCell ref="A53:H53"/>
    <mergeCell ref="A35:H35"/>
    <mergeCell ref="A28:H28"/>
    <mergeCell ref="A29:H29"/>
    <mergeCell ref="A30:H30"/>
    <mergeCell ref="A31:H31"/>
    <mergeCell ref="A32:H32"/>
    <mergeCell ref="A33:H33"/>
    <mergeCell ref="A46:H46"/>
    <mergeCell ref="A54:H54"/>
    <mergeCell ref="A47:H47"/>
    <mergeCell ref="A48:H48"/>
    <mergeCell ref="A41:H41"/>
    <mergeCell ref="A42:K42"/>
    <mergeCell ref="A22:H22"/>
    <mergeCell ref="A23:K23"/>
    <mergeCell ref="A24:H24"/>
    <mergeCell ref="A25:H25"/>
    <mergeCell ref="A26:H26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J2:K2"/>
    <mergeCell ref="A5:K5"/>
    <mergeCell ref="A6:H6"/>
    <mergeCell ref="A7:H7"/>
    <mergeCell ref="A8:H8"/>
    <mergeCell ref="A9:H9"/>
  </mergeCells>
  <conditionalFormatting sqref="J24:K24 J6:K22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46:K47 J25:K26 J32:K34 J7:K21 J43:K43 J28:K30">
      <formula1>0</formula1>
    </dataValidation>
  </dataValidations>
  <printOptions/>
  <pageMargins left="0.53" right="0.4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5" zoomScaleSheetLayoutView="115" zoomScalePageLayoutView="0" workbookViewId="0" topLeftCell="A1">
      <selection activeCell="A1" sqref="A1:L1"/>
    </sheetView>
  </sheetViews>
  <sheetFormatPr defaultColWidth="9.140625" defaultRowHeight="12.75"/>
  <cols>
    <col min="1" max="8" width="9.140625" style="51" customWidth="1"/>
    <col min="9" max="9" width="7.8515625" style="51" customWidth="1"/>
    <col min="10" max="10" width="9.7109375" style="51" customWidth="1"/>
    <col min="11" max="11" width="9.8515625" style="51" customWidth="1"/>
    <col min="12" max="12" width="9.140625" style="51" customWidth="1"/>
    <col min="13" max="13" width="9.57421875" style="51" customWidth="1"/>
    <col min="14" max="16384" width="9.140625" style="51" customWidth="1"/>
  </cols>
  <sheetData>
    <row r="1" spans="1:12" ht="15.75">
      <c r="A1" s="251" t="s">
        <v>121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3:13" ht="12.75" customHeight="1">
      <c r="C2" s="248" t="s">
        <v>180</v>
      </c>
      <c r="D2" s="248"/>
      <c r="E2" s="249" t="s">
        <v>226</v>
      </c>
      <c r="F2" s="250"/>
      <c r="G2" s="57" t="s">
        <v>70</v>
      </c>
      <c r="H2" s="249" t="s">
        <v>228</v>
      </c>
      <c r="I2" s="250"/>
      <c r="J2" s="252" t="s">
        <v>188</v>
      </c>
      <c r="K2" s="253"/>
      <c r="L2" s="253"/>
      <c r="M2" s="253"/>
    </row>
    <row r="3" spans="1:13" ht="23.25">
      <c r="A3" s="245" t="s">
        <v>154</v>
      </c>
      <c r="B3" s="245"/>
      <c r="C3" s="245"/>
      <c r="D3" s="245"/>
      <c r="E3" s="245"/>
      <c r="F3" s="245"/>
      <c r="G3" s="245"/>
      <c r="H3" s="245"/>
      <c r="I3" s="54" t="s">
        <v>190</v>
      </c>
      <c r="J3" s="246" t="s">
        <v>208</v>
      </c>
      <c r="K3" s="246"/>
      <c r="L3" s="246" t="s">
        <v>209</v>
      </c>
      <c r="M3" s="246"/>
    </row>
    <row r="4" spans="1:13" ht="45">
      <c r="A4" s="245"/>
      <c r="B4" s="245"/>
      <c r="C4" s="245"/>
      <c r="D4" s="245"/>
      <c r="E4" s="245"/>
      <c r="F4" s="245"/>
      <c r="G4" s="245"/>
      <c r="H4" s="245"/>
      <c r="I4" s="54"/>
      <c r="J4" s="55" t="s">
        <v>231</v>
      </c>
      <c r="K4" s="55" t="s">
        <v>232</v>
      </c>
      <c r="L4" s="55" t="s">
        <v>233</v>
      </c>
      <c r="M4" s="55" t="s">
        <v>234</v>
      </c>
    </row>
    <row r="5" spans="1:13" ht="12.75">
      <c r="A5" s="246">
        <v>1</v>
      </c>
      <c r="B5" s="246"/>
      <c r="C5" s="246"/>
      <c r="D5" s="246"/>
      <c r="E5" s="246"/>
      <c r="F5" s="246"/>
      <c r="G5" s="246"/>
      <c r="H5" s="246"/>
      <c r="I5" s="56">
        <v>2</v>
      </c>
      <c r="J5" s="55">
        <v>3</v>
      </c>
      <c r="K5" s="55">
        <v>4</v>
      </c>
      <c r="L5" s="55">
        <v>5</v>
      </c>
      <c r="M5" s="55">
        <v>6</v>
      </c>
    </row>
    <row r="6" spans="1:13" ht="12.75">
      <c r="A6" s="236" t="s">
        <v>135</v>
      </c>
      <c r="B6" s="237"/>
      <c r="C6" s="237"/>
      <c r="D6" s="237"/>
      <c r="E6" s="237"/>
      <c r="F6" s="237"/>
      <c r="G6" s="237"/>
      <c r="H6" s="238"/>
      <c r="I6" s="3">
        <v>48</v>
      </c>
      <c r="J6" s="10">
        <v>87205969</v>
      </c>
      <c r="K6" s="10">
        <v>43017025</v>
      </c>
      <c r="L6" s="10">
        <v>79140525</v>
      </c>
      <c r="M6" s="10">
        <v>40393640</v>
      </c>
    </row>
    <row r="7" spans="1:13" ht="12.75">
      <c r="A7" s="224" t="s">
        <v>136</v>
      </c>
      <c r="B7" s="225"/>
      <c r="C7" s="225"/>
      <c r="D7" s="225"/>
      <c r="E7" s="225"/>
      <c r="F7" s="225"/>
      <c r="G7" s="225"/>
      <c r="H7" s="226"/>
      <c r="I7" s="1">
        <v>49</v>
      </c>
      <c r="J7" s="10">
        <v>39407692</v>
      </c>
      <c r="K7" s="10">
        <v>19503077</v>
      </c>
      <c r="L7" s="10">
        <v>39800854</v>
      </c>
      <c r="M7" s="10">
        <v>19145875</v>
      </c>
    </row>
    <row r="8" spans="1:13" ht="12.75">
      <c r="A8" s="239" t="s">
        <v>73</v>
      </c>
      <c r="B8" s="240"/>
      <c r="C8" s="240"/>
      <c r="D8" s="240"/>
      <c r="E8" s="240"/>
      <c r="F8" s="240"/>
      <c r="G8" s="240"/>
      <c r="H8" s="241"/>
      <c r="I8" s="1">
        <v>50</v>
      </c>
      <c r="J8" s="58">
        <f>J6-J7</f>
        <v>47798277</v>
      </c>
      <c r="K8" s="58">
        <f>K6-K7</f>
        <v>23513948</v>
      </c>
      <c r="L8" s="58">
        <f>L6-L7</f>
        <v>39339671</v>
      </c>
      <c r="M8" s="58">
        <f>M6-M7</f>
        <v>21247765</v>
      </c>
    </row>
    <row r="9" spans="1:13" ht="12.75">
      <c r="A9" s="224" t="s">
        <v>137</v>
      </c>
      <c r="B9" s="225"/>
      <c r="C9" s="225"/>
      <c r="D9" s="225"/>
      <c r="E9" s="225"/>
      <c r="F9" s="225"/>
      <c r="G9" s="225"/>
      <c r="H9" s="226"/>
      <c r="I9" s="1">
        <v>51</v>
      </c>
      <c r="J9" s="10">
        <v>17199310</v>
      </c>
      <c r="K9" s="10">
        <v>8926189</v>
      </c>
      <c r="L9" s="10">
        <v>16700373</v>
      </c>
      <c r="M9" s="10">
        <v>8837285</v>
      </c>
    </row>
    <row r="10" spans="1:13" ht="12.75">
      <c r="A10" s="224" t="s">
        <v>138</v>
      </c>
      <c r="B10" s="225"/>
      <c r="C10" s="225"/>
      <c r="D10" s="225"/>
      <c r="E10" s="225"/>
      <c r="F10" s="225"/>
      <c r="G10" s="225"/>
      <c r="H10" s="226"/>
      <c r="I10" s="1">
        <v>52</v>
      </c>
      <c r="J10" s="10">
        <v>5468206</v>
      </c>
      <c r="K10" s="10">
        <v>2747481</v>
      </c>
      <c r="L10" s="10">
        <v>5239809.21</v>
      </c>
      <c r="M10" s="10">
        <v>2604662</v>
      </c>
    </row>
    <row r="11" spans="1:13" ht="12.75">
      <c r="A11" s="239" t="s">
        <v>72</v>
      </c>
      <c r="B11" s="240"/>
      <c r="C11" s="240"/>
      <c r="D11" s="240"/>
      <c r="E11" s="240"/>
      <c r="F11" s="240"/>
      <c r="G11" s="240"/>
      <c r="H11" s="241"/>
      <c r="I11" s="1">
        <v>53</v>
      </c>
      <c r="J11" s="58">
        <f>J9-J10</f>
        <v>11731104</v>
      </c>
      <c r="K11" s="58">
        <f>K9-K10</f>
        <v>6178708</v>
      </c>
      <c r="L11" s="58">
        <f>L9-L10</f>
        <v>11460563.79</v>
      </c>
      <c r="M11" s="58">
        <f>M9-M10</f>
        <v>6232623</v>
      </c>
    </row>
    <row r="12" spans="1:13" ht="24.75" customHeight="1">
      <c r="A12" s="224" t="s">
        <v>28</v>
      </c>
      <c r="B12" s="225"/>
      <c r="C12" s="225"/>
      <c r="D12" s="225"/>
      <c r="E12" s="225"/>
      <c r="F12" s="225"/>
      <c r="G12" s="225"/>
      <c r="H12" s="226"/>
      <c r="I12" s="1">
        <v>54</v>
      </c>
      <c r="J12" s="10">
        <v>0</v>
      </c>
      <c r="K12" s="10">
        <v>0</v>
      </c>
      <c r="L12" s="10"/>
      <c r="M12" s="10"/>
    </row>
    <row r="13" spans="1:13" ht="12.75">
      <c r="A13" s="224" t="s">
        <v>139</v>
      </c>
      <c r="B13" s="225"/>
      <c r="C13" s="225"/>
      <c r="D13" s="225"/>
      <c r="E13" s="225"/>
      <c r="F13" s="225"/>
      <c r="G13" s="225"/>
      <c r="H13" s="226"/>
      <c r="I13" s="1">
        <v>55</v>
      </c>
      <c r="J13" s="10">
        <v>4211239</v>
      </c>
      <c r="K13" s="10">
        <v>2241949</v>
      </c>
      <c r="L13" s="10">
        <v>2999115.28</v>
      </c>
      <c r="M13" s="10">
        <v>1582866</v>
      </c>
    </row>
    <row r="14" spans="1:13" ht="12.75">
      <c r="A14" s="224" t="s">
        <v>140</v>
      </c>
      <c r="B14" s="225"/>
      <c r="C14" s="225"/>
      <c r="D14" s="225"/>
      <c r="E14" s="225"/>
      <c r="F14" s="225"/>
      <c r="G14" s="225"/>
      <c r="H14" s="226"/>
      <c r="I14" s="1">
        <v>56</v>
      </c>
      <c r="J14" s="10">
        <v>0</v>
      </c>
      <c r="K14" s="10">
        <v>0</v>
      </c>
      <c r="L14" s="10">
        <v>0</v>
      </c>
      <c r="M14" s="10">
        <v>0</v>
      </c>
    </row>
    <row r="15" spans="1:13" ht="23.25" customHeight="1">
      <c r="A15" s="224" t="s">
        <v>141</v>
      </c>
      <c r="B15" s="225"/>
      <c r="C15" s="225"/>
      <c r="D15" s="225"/>
      <c r="E15" s="225"/>
      <c r="F15" s="225"/>
      <c r="G15" s="225"/>
      <c r="H15" s="226"/>
      <c r="I15" s="1">
        <v>57</v>
      </c>
      <c r="J15" s="10">
        <v>0</v>
      </c>
      <c r="K15" s="10">
        <v>0</v>
      </c>
      <c r="L15" s="10">
        <v>0</v>
      </c>
      <c r="M15" s="10">
        <v>0</v>
      </c>
    </row>
    <row r="16" spans="1:13" ht="12.75">
      <c r="A16" s="224" t="s">
        <v>142</v>
      </c>
      <c r="B16" s="225"/>
      <c r="C16" s="225"/>
      <c r="D16" s="225"/>
      <c r="E16" s="225"/>
      <c r="F16" s="225"/>
      <c r="G16" s="225"/>
      <c r="H16" s="226"/>
      <c r="I16" s="1">
        <v>58</v>
      </c>
      <c r="J16" s="10">
        <v>496415</v>
      </c>
      <c r="K16" s="10">
        <v>223889</v>
      </c>
      <c r="L16" s="10">
        <v>3734970.85</v>
      </c>
      <c r="M16" s="10">
        <v>931199</v>
      </c>
    </row>
    <row r="17" spans="1:13" ht="12.75">
      <c r="A17" s="224" t="s">
        <v>143</v>
      </c>
      <c r="B17" s="225"/>
      <c r="C17" s="225"/>
      <c r="D17" s="225"/>
      <c r="E17" s="225"/>
      <c r="F17" s="225"/>
      <c r="G17" s="225"/>
      <c r="H17" s="226"/>
      <c r="I17" s="1">
        <v>59</v>
      </c>
      <c r="J17" s="10">
        <v>0</v>
      </c>
      <c r="K17" s="10">
        <v>0</v>
      </c>
      <c r="L17" s="10">
        <v>0</v>
      </c>
      <c r="M17" s="10">
        <v>0</v>
      </c>
    </row>
    <row r="18" spans="1:13" ht="12.75">
      <c r="A18" s="224" t="s">
        <v>144</v>
      </c>
      <c r="B18" s="225"/>
      <c r="C18" s="225"/>
      <c r="D18" s="225"/>
      <c r="E18" s="225"/>
      <c r="F18" s="225"/>
      <c r="G18" s="225"/>
      <c r="H18" s="226"/>
      <c r="I18" s="1">
        <v>60</v>
      </c>
      <c r="J18" s="10">
        <v>0</v>
      </c>
      <c r="K18" s="10">
        <v>0</v>
      </c>
      <c r="L18" s="10">
        <v>0</v>
      </c>
      <c r="M18" s="10">
        <v>0</v>
      </c>
    </row>
    <row r="19" spans="1:13" ht="12.75">
      <c r="A19" s="224" t="s">
        <v>145</v>
      </c>
      <c r="B19" s="225"/>
      <c r="C19" s="225"/>
      <c r="D19" s="225"/>
      <c r="E19" s="225"/>
      <c r="F19" s="225"/>
      <c r="G19" s="225"/>
      <c r="H19" s="226"/>
      <c r="I19" s="1">
        <v>61</v>
      </c>
      <c r="J19" s="10">
        <v>0</v>
      </c>
      <c r="K19" s="10">
        <v>0</v>
      </c>
      <c r="L19" s="10">
        <v>0</v>
      </c>
      <c r="M19" s="10">
        <v>0</v>
      </c>
    </row>
    <row r="20" spans="1:13" ht="12.75">
      <c r="A20" s="224" t="s">
        <v>146</v>
      </c>
      <c r="B20" s="225"/>
      <c r="C20" s="225"/>
      <c r="D20" s="225"/>
      <c r="E20" s="225"/>
      <c r="F20" s="225"/>
      <c r="G20" s="225"/>
      <c r="H20" s="226"/>
      <c r="I20" s="1">
        <v>62</v>
      </c>
      <c r="J20" s="10">
        <v>1092752</v>
      </c>
      <c r="K20" s="10">
        <v>777257</v>
      </c>
      <c r="L20" s="10">
        <v>1387212.97</v>
      </c>
      <c r="M20" s="10">
        <v>1364924</v>
      </c>
    </row>
    <row r="21" spans="1:13" ht="12.75">
      <c r="A21" s="224" t="s">
        <v>147</v>
      </c>
      <c r="B21" s="225"/>
      <c r="C21" s="225"/>
      <c r="D21" s="225"/>
      <c r="E21" s="225"/>
      <c r="F21" s="225"/>
      <c r="G21" s="225"/>
      <c r="H21" s="226"/>
      <c r="I21" s="1">
        <v>63</v>
      </c>
      <c r="J21" s="10">
        <v>1081414</v>
      </c>
      <c r="K21" s="10">
        <v>1202700</v>
      </c>
      <c r="L21" s="10">
        <v>-1270609</v>
      </c>
      <c r="M21" s="10">
        <v>-2115435</v>
      </c>
    </row>
    <row r="22" spans="1:13" ht="12.75">
      <c r="A22" s="224" t="s">
        <v>18</v>
      </c>
      <c r="B22" s="225"/>
      <c r="C22" s="225"/>
      <c r="D22" s="225"/>
      <c r="E22" s="225"/>
      <c r="F22" s="225"/>
      <c r="G22" s="225"/>
      <c r="H22" s="226"/>
      <c r="I22" s="1">
        <v>64</v>
      </c>
      <c r="J22" s="10">
        <v>1896574</v>
      </c>
      <c r="K22" s="10">
        <v>1276623</v>
      </c>
      <c r="L22" s="10">
        <v>2661444</v>
      </c>
      <c r="M22" s="10">
        <v>1394647</v>
      </c>
    </row>
    <row r="23" spans="1:13" ht="12.75">
      <c r="A23" s="224" t="s">
        <v>19</v>
      </c>
      <c r="B23" s="225"/>
      <c r="C23" s="225"/>
      <c r="D23" s="225"/>
      <c r="E23" s="225"/>
      <c r="F23" s="225"/>
      <c r="G23" s="225"/>
      <c r="H23" s="226"/>
      <c r="I23" s="1">
        <v>65</v>
      </c>
      <c r="J23" s="10">
        <v>3358396</v>
      </c>
      <c r="K23" s="10">
        <v>2735898</v>
      </c>
      <c r="L23" s="10">
        <v>1033464</v>
      </c>
      <c r="M23" s="10">
        <v>-77571</v>
      </c>
    </row>
    <row r="24" spans="1:13" ht="12.75">
      <c r="A24" s="224" t="s">
        <v>20</v>
      </c>
      <c r="B24" s="225"/>
      <c r="C24" s="225"/>
      <c r="D24" s="225"/>
      <c r="E24" s="225"/>
      <c r="F24" s="225"/>
      <c r="G24" s="225"/>
      <c r="H24" s="226"/>
      <c r="I24" s="1">
        <v>66</v>
      </c>
      <c r="J24" s="10">
        <v>49801207</v>
      </c>
      <c r="K24" s="10">
        <v>25554342</v>
      </c>
      <c r="L24" s="10">
        <v>51904014</v>
      </c>
      <c r="M24" s="10">
        <v>28355049</v>
      </c>
    </row>
    <row r="25" spans="1:13" ht="25.5" customHeight="1">
      <c r="A25" s="239" t="s">
        <v>71</v>
      </c>
      <c r="B25" s="240"/>
      <c r="C25" s="240"/>
      <c r="D25" s="240"/>
      <c r="E25" s="240"/>
      <c r="F25" s="240"/>
      <c r="G25" s="240"/>
      <c r="H25" s="241"/>
      <c r="I25" s="1">
        <v>67</v>
      </c>
      <c r="J25" s="58">
        <f>J8+J11+SUM(J12:J22)-J23-J24</f>
        <v>15148172</v>
      </c>
      <c r="K25" s="58">
        <f>K8+K11+SUM(K12:K22)-K23-K24</f>
        <v>7124834</v>
      </c>
      <c r="L25" s="58">
        <f>L8+L11+SUM(L12:L22)-L23-L24</f>
        <v>7374890.890000001</v>
      </c>
      <c r="M25" s="58">
        <f>M8+M11+SUM(M12:M22)-M23-M24</f>
        <v>2361111</v>
      </c>
    </row>
    <row r="26" spans="1:13" ht="12.75">
      <c r="A26" s="224" t="s">
        <v>21</v>
      </c>
      <c r="B26" s="225"/>
      <c r="C26" s="225"/>
      <c r="D26" s="225"/>
      <c r="E26" s="225"/>
      <c r="F26" s="225"/>
      <c r="G26" s="225"/>
      <c r="H26" s="226"/>
      <c r="I26" s="1">
        <v>68</v>
      </c>
      <c r="J26" s="10">
        <v>3341645</v>
      </c>
      <c r="K26" s="10">
        <v>1476962</v>
      </c>
      <c r="L26" s="10">
        <v>5451559</v>
      </c>
      <c r="M26" s="10">
        <v>1878471</v>
      </c>
    </row>
    <row r="27" spans="1:13" ht="12.75">
      <c r="A27" s="239" t="s">
        <v>26</v>
      </c>
      <c r="B27" s="240"/>
      <c r="C27" s="240"/>
      <c r="D27" s="240"/>
      <c r="E27" s="240"/>
      <c r="F27" s="240"/>
      <c r="G27" s="240"/>
      <c r="H27" s="241"/>
      <c r="I27" s="1">
        <v>69</v>
      </c>
      <c r="J27" s="58">
        <f>J25-J26</f>
        <v>11806527</v>
      </c>
      <c r="K27" s="58">
        <f>K25-K26</f>
        <v>5647872</v>
      </c>
      <c r="L27" s="58">
        <f>L25-L26</f>
        <v>1923331.8900000006</v>
      </c>
      <c r="M27" s="58">
        <f>M25-M26</f>
        <v>482640</v>
      </c>
    </row>
    <row r="28" spans="1:13" ht="12.75">
      <c r="A28" s="239" t="s">
        <v>22</v>
      </c>
      <c r="B28" s="240"/>
      <c r="C28" s="240"/>
      <c r="D28" s="240"/>
      <c r="E28" s="240"/>
      <c r="F28" s="240"/>
      <c r="G28" s="240"/>
      <c r="H28" s="241"/>
      <c r="I28" s="1">
        <v>70</v>
      </c>
      <c r="J28" s="10">
        <v>2362194</v>
      </c>
      <c r="K28" s="10">
        <v>1130957</v>
      </c>
      <c r="L28" s="10">
        <v>384666</v>
      </c>
      <c r="M28" s="10">
        <v>96182</v>
      </c>
    </row>
    <row r="29" spans="1:13" ht="12.75">
      <c r="A29" s="239" t="s">
        <v>27</v>
      </c>
      <c r="B29" s="240"/>
      <c r="C29" s="240"/>
      <c r="D29" s="240"/>
      <c r="E29" s="240"/>
      <c r="F29" s="240"/>
      <c r="G29" s="240"/>
      <c r="H29" s="241"/>
      <c r="I29" s="1">
        <v>71</v>
      </c>
      <c r="J29" s="58">
        <f>J27-J28</f>
        <v>9444333</v>
      </c>
      <c r="K29" s="58">
        <f>K27-K28</f>
        <v>4516915</v>
      </c>
      <c r="L29" s="58">
        <f>L27-L28</f>
        <v>1538665.8900000006</v>
      </c>
      <c r="M29" s="58">
        <f>M27-M28</f>
        <v>386458</v>
      </c>
    </row>
    <row r="30" spans="1:13" ht="12.75">
      <c r="A30" s="224" t="s">
        <v>23</v>
      </c>
      <c r="B30" s="225"/>
      <c r="C30" s="225"/>
      <c r="D30" s="225"/>
      <c r="E30" s="225"/>
      <c r="F30" s="225"/>
      <c r="G30" s="225"/>
      <c r="H30" s="226"/>
      <c r="I30" s="1">
        <v>72</v>
      </c>
      <c r="J30" s="135"/>
      <c r="K30" s="135"/>
      <c r="L30" s="135"/>
      <c r="M30" s="135"/>
    </row>
    <row r="31" spans="1:13" ht="12.75" customHeight="1">
      <c r="A31" s="230" t="s">
        <v>201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55"/>
    </row>
    <row r="32" spans="1:13" ht="12.75">
      <c r="A32" s="256" t="s">
        <v>24</v>
      </c>
      <c r="B32" s="257"/>
      <c r="C32" s="257"/>
      <c r="D32" s="257"/>
      <c r="E32" s="257"/>
      <c r="F32" s="257"/>
      <c r="G32" s="257"/>
      <c r="H32" s="258"/>
      <c r="I32" s="3">
        <v>73</v>
      </c>
      <c r="J32" s="59"/>
      <c r="K32" s="59"/>
      <c r="L32" s="59"/>
      <c r="M32" s="59"/>
    </row>
    <row r="33" spans="1:13" ht="12.75">
      <c r="A33" s="239" t="s">
        <v>25</v>
      </c>
      <c r="B33" s="225"/>
      <c r="C33" s="225"/>
      <c r="D33" s="225"/>
      <c r="E33" s="225"/>
      <c r="F33" s="225"/>
      <c r="G33" s="225"/>
      <c r="H33" s="226"/>
      <c r="I33" s="1">
        <v>74</v>
      </c>
      <c r="J33" s="10"/>
      <c r="K33" s="10"/>
      <c r="L33" s="10"/>
      <c r="M33" s="10"/>
    </row>
    <row r="34" spans="1:13" ht="12.75">
      <c r="A34" s="254" t="s">
        <v>74</v>
      </c>
      <c r="B34" s="243"/>
      <c r="C34" s="243"/>
      <c r="D34" s="243"/>
      <c r="E34" s="243"/>
      <c r="F34" s="243"/>
      <c r="G34" s="243"/>
      <c r="H34" s="244"/>
      <c r="I34" s="4">
        <v>75</v>
      </c>
      <c r="J34" s="60">
        <f>J32-J33</f>
        <v>0</v>
      </c>
      <c r="K34" s="60">
        <f>K32-K33</f>
        <v>0</v>
      </c>
      <c r="L34" s="60">
        <f>L32-L33</f>
        <v>0</v>
      </c>
      <c r="M34" s="60">
        <f>M32-M33</f>
        <v>0</v>
      </c>
    </row>
  </sheetData>
  <sheetProtection/>
  <protectedRanges>
    <protectedRange sqref="E2:F2 H2:I2" name="Range1"/>
  </protectedRanges>
  <mergeCells count="39">
    <mergeCell ref="A23:H23"/>
    <mergeCell ref="A14:H14"/>
    <mergeCell ref="A15:H15"/>
    <mergeCell ref="A22:H22"/>
    <mergeCell ref="A32:H32"/>
    <mergeCell ref="A33:H33"/>
    <mergeCell ref="A27:H27"/>
    <mergeCell ref="A20:H20"/>
    <mergeCell ref="A21:H21"/>
    <mergeCell ref="A25:H25"/>
    <mergeCell ref="A26:H26"/>
    <mergeCell ref="A24:H24"/>
    <mergeCell ref="A5:H5"/>
    <mergeCell ref="A6:H6"/>
    <mergeCell ref="A7:H7"/>
    <mergeCell ref="A34:H34"/>
    <mergeCell ref="A28:H28"/>
    <mergeCell ref="A29:H29"/>
    <mergeCell ref="A30:H30"/>
    <mergeCell ref="A31:M31"/>
    <mergeCell ref="A8:H8"/>
    <mergeCell ref="A9:H9"/>
    <mergeCell ref="A19:H19"/>
    <mergeCell ref="A10:H10"/>
    <mergeCell ref="A11:H11"/>
    <mergeCell ref="A16:H16"/>
    <mergeCell ref="A17:H17"/>
    <mergeCell ref="A18:H18"/>
    <mergeCell ref="A13:H13"/>
    <mergeCell ref="A12:H12"/>
    <mergeCell ref="A4:H4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12:L18 J33:L33 J26:L26 J28:L28 J21:L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0:L30 J9:L10 J6:L7 J22:L24 J19:L2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7" width="9.140625" style="51" customWidth="1"/>
    <col min="8" max="8" width="13.28125" style="51" customWidth="1"/>
    <col min="9" max="9" width="9.140625" style="51" customWidth="1"/>
    <col min="10" max="11" width="11.421875" style="51" bestFit="1" customWidth="1"/>
    <col min="12" max="16384" width="9.140625" style="51" customWidth="1"/>
  </cols>
  <sheetData>
    <row r="1" spans="1:11" ht="15.75">
      <c r="A1" s="251" t="s">
        <v>183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3:11" ht="12.75">
      <c r="C2" s="248" t="s">
        <v>184</v>
      </c>
      <c r="D2" s="266"/>
      <c r="E2" s="249" t="s">
        <v>226</v>
      </c>
      <c r="F2" s="250"/>
      <c r="G2" s="57" t="s">
        <v>70</v>
      </c>
      <c r="H2" s="249" t="s">
        <v>228</v>
      </c>
      <c r="I2" s="250"/>
      <c r="J2" s="267" t="s">
        <v>188</v>
      </c>
      <c r="K2" s="211"/>
    </row>
    <row r="3" spans="1:11" ht="45">
      <c r="A3" s="284" t="s">
        <v>154</v>
      </c>
      <c r="B3" s="284"/>
      <c r="C3" s="284"/>
      <c r="D3" s="284"/>
      <c r="E3" s="284"/>
      <c r="F3" s="284"/>
      <c r="G3" s="284"/>
      <c r="H3" s="284"/>
      <c r="I3" s="62" t="s">
        <v>190</v>
      </c>
      <c r="J3" s="63" t="s">
        <v>235</v>
      </c>
      <c r="K3" s="63" t="s">
        <v>236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64">
        <v>2</v>
      </c>
      <c r="J4" s="65" t="s">
        <v>181</v>
      </c>
      <c r="K4" s="65" t="s">
        <v>182</v>
      </c>
    </row>
    <row r="5" spans="1:11" ht="12.75">
      <c r="A5" s="230" t="s">
        <v>82</v>
      </c>
      <c r="B5" s="247"/>
      <c r="C5" s="247"/>
      <c r="D5" s="247"/>
      <c r="E5" s="247"/>
      <c r="F5" s="247"/>
      <c r="G5" s="247"/>
      <c r="H5" s="247"/>
      <c r="I5" s="271"/>
      <c r="J5" s="271"/>
      <c r="K5" s="272"/>
    </row>
    <row r="6" spans="1:11" ht="12.75">
      <c r="A6" s="268" t="s">
        <v>187</v>
      </c>
      <c r="B6" s="286"/>
      <c r="C6" s="286"/>
      <c r="D6" s="286"/>
      <c r="E6" s="286"/>
      <c r="F6" s="286"/>
      <c r="G6" s="286"/>
      <c r="H6" s="287"/>
      <c r="I6" s="1">
        <v>1</v>
      </c>
      <c r="J6" s="61">
        <f>SUM(J7:J12)</f>
        <v>19527703</v>
      </c>
      <c r="K6" s="61">
        <f>SUM(K7:K12)</f>
        <v>12321974.43</v>
      </c>
    </row>
    <row r="7" spans="1:11" ht="12.75">
      <c r="A7" s="265" t="s">
        <v>83</v>
      </c>
      <c r="B7" s="279"/>
      <c r="C7" s="279"/>
      <c r="D7" s="279"/>
      <c r="E7" s="279"/>
      <c r="F7" s="279"/>
      <c r="G7" s="279"/>
      <c r="H7" s="280"/>
      <c r="I7" s="1">
        <v>2</v>
      </c>
      <c r="J7" s="10">
        <v>11806527</v>
      </c>
      <c r="K7" s="10">
        <v>1923332.42</v>
      </c>
    </row>
    <row r="8" spans="1:11" ht="12.75">
      <c r="A8" s="265" t="s">
        <v>84</v>
      </c>
      <c r="B8" s="279"/>
      <c r="C8" s="279"/>
      <c r="D8" s="279"/>
      <c r="E8" s="279"/>
      <c r="F8" s="279"/>
      <c r="G8" s="279"/>
      <c r="H8" s="280"/>
      <c r="I8" s="1">
        <v>3</v>
      </c>
      <c r="J8" s="10">
        <v>3341645</v>
      </c>
      <c r="K8" s="10">
        <v>5451559</v>
      </c>
    </row>
    <row r="9" spans="1:11" ht="12.75">
      <c r="A9" s="265" t="s">
        <v>85</v>
      </c>
      <c r="B9" s="279"/>
      <c r="C9" s="279"/>
      <c r="D9" s="279"/>
      <c r="E9" s="279"/>
      <c r="F9" s="279"/>
      <c r="G9" s="279"/>
      <c r="H9" s="280"/>
      <c r="I9" s="1">
        <v>4</v>
      </c>
      <c r="J9" s="10">
        <v>4578328</v>
      </c>
      <c r="K9" s="10">
        <v>5149046.01</v>
      </c>
    </row>
    <row r="10" spans="1:11" ht="23.25" customHeight="1">
      <c r="A10" s="265" t="s">
        <v>86</v>
      </c>
      <c r="B10" s="279"/>
      <c r="C10" s="279"/>
      <c r="D10" s="279"/>
      <c r="E10" s="279"/>
      <c r="F10" s="279"/>
      <c r="G10" s="279"/>
      <c r="H10" s="280"/>
      <c r="I10" s="1">
        <v>5</v>
      </c>
      <c r="J10" s="10">
        <v>0</v>
      </c>
      <c r="K10" s="10">
        <v>0</v>
      </c>
    </row>
    <row r="11" spans="1:11" ht="12.75">
      <c r="A11" s="265" t="s">
        <v>2</v>
      </c>
      <c r="B11" s="279"/>
      <c r="C11" s="279"/>
      <c r="D11" s="279"/>
      <c r="E11" s="279"/>
      <c r="F11" s="279"/>
      <c r="G11" s="279"/>
      <c r="H11" s="280"/>
      <c r="I11" s="1">
        <v>6</v>
      </c>
      <c r="J11" s="10">
        <v>-198797</v>
      </c>
      <c r="K11" s="10">
        <v>-201963</v>
      </c>
    </row>
    <row r="12" spans="1:11" ht="12.75">
      <c r="A12" s="265" t="s">
        <v>3</v>
      </c>
      <c r="B12" s="279"/>
      <c r="C12" s="279"/>
      <c r="D12" s="279"/>
      <c r="E12" s="279"/>
      <c r="F12" s="279"/>
      <c r="G12" s="279"/>
      <c r="H12" s="280"/>
      <c r="I12" s="1">
        <v>7</v>
      </c>
      <c r="J12" s="10">
        <v>0</v>
      </c>
      <c r="K12" s="10">
        <v>0</v>
      </c>
    </row>
    <row r="13" spans="1:11" ht="12.75">
      <c r="A13" s="259" t="s">
        <v>87</v>
      </c>
      <c r="B13" s="279"/>
      <c r="C13" s="279"/>
      <c r="D13" s="279"/>
      <c r="E13" s="279"/>
      <c r="F13" s="279"/>
      <c r="G13" s="279"/>
      <c r="H13" s="280"/>
      <c r="I13" s="1">
        <v>8</v>
      </c>
      <c r="J13" s="58">
        <f>SUM(J14:J21)</f>
        <v>93212828</v>
      </c>
      <c r="K13" s="58">
        <f>SUM(K14:K21)</f>
        <v>-118596071</v>
      </c>
    </row>
    <row r="14" spans="1:11" ht="12.75">
      <c r="A14" s="265" t="s">
        <v>88</v>
      </c>
      <c r="B14" s="279"/>
      <c r="C14" s="279"/>
      <c r="D14" s="279"/>
      <c r="E14" s="279"/>
      <c r="F14" s="279"/>
      <c r="G14" s="279"/>
      <c r="H14" s="280"/>
      <c r="I14" s="1">
        <v>9</v>
      </c>
      <c r="J14" s="10">
        <v>6115885</v>
      </c>
      <c r="K14" s="10">
        <v>-506176</v>
      </c>
    </row>
    <row r="15" spans="1:11" ht="12.75">
      <c r="A15" s="265" t="s">
        <v>89</v>
      </c>
      <c r="B15" s="279"/>
      <c r="C15" s="279"/>
      <c r="D15" s="279"/>
      <c r="E15" s="279"/>
      <c r="F15" s="279"/>
      <c r="G15" s="279"/>
      <c r="H15" s="280"/>
      <c r="I15" s="1">
        <v>10</v>
      </c>
      <c r="J15" s="10">
        <v>-27902406</v>
      </c>
      <c r="K15" s="10">
        <v>66730</v>
      </c>
    </row>
    <row r="16" spans="1:11" ht="12.75">
      <c r="A16" s="265" t="s">
        <v>90</v>
      </c>
      <c r="B16" s="279"/>
      <c r="C16" s="279"/>
      <c r="D16" s="279"/>
      <c r="E16" s="279"/>
      <c r="F16" s="279"/>
      <c r="G16" s="279"/>
      <c r="H16" s="280"/>
      <c r="I16" s="1">
        <v>11</v>
      </c>
      <c r="J16" s="10">
        <v>439042</v>
      </c>
      <c r="K16" s="10">
        <v>5001442</v>
      </c>
    </row>
    <row r="17" spans="1:11" ht="12.75">
      <c r="A17" s="265" t="s">
        <v>91</v>
      </c>
      <c r="B17" s="279"/>
      <c r="C17" s="279"/>
      <c r="D17" s="279"/>
      <c r="E17" s="279"/>
      <c r="F17" s="279"/>
      <c r="G17" s="279"/>
      <c r="H17" s="280"/>
      <c r="I17" s="1">
        <v>12</v>
      </c>
      <c r="J17" s="10">
        <v>53677012</v>
      </c>
      <c r="K17" s="10">
        <v>-28310158</v>
      </c>
    </row>
    <row r="18" spans="1:11" ht="25.5" customHeight="1">
      <c r="A18" s="265" t="s">
        <v>4</v>
      </c>
      <c r="B18" s="279"/>
      <c r="C18" s="279"/>
      <c r="D18" s="279"/>
      <c r="E18" s="279"/>
      <c r="F18" s="279"/>
      <c r="G18" s="279"/>
      <c r="H18" s="280"/>
      <c r="I18" s="1">
        <v>13</v>
      </c>
      <c r="J18" s="10">
        <v>0</v>
      </c>
      <c r="K18" s="10">
        <v>0</v>
      </c>
    </row>
    <row r="19" spans="1:11" ht="12.75">
      <c r="A19" s="265" t="s">
        <v>36</v>
      </c>
      <c r="B19" s="279"/>
      <c r="C19" s="279"/>
      <c r="D19" s="279"/>
      <c r="E19" s="279"/>
      <c r="F19" s="279"/>
      <c r="G19" s="279"/>
      <c r="H19" s="280"/>
      <c r="I19" s="1">
        <v>14</v>
      </c>
      <c r="J19" s="10">
        <v>58288168</v>
      </c>
      <c r="K19" s="10">
        <v>-83701668</v>
      </c>
    </row>
    <row r="20" spans="1:11" ht="22.5" customHeight="1">
      <c r="A20" s="281" t="s">
        <v>5</v>
      </c>
      <c r="B20" s="282"/>
      <c r="C20" s="282"/>
      <c r="D20" s="282"/>
      <c r="E20" s="282"/>
      <c r="F20" s="282"/>
      <c r="G20" s="282"/>
      <c r="H20" s="283"/>
      <c r="I20" s="1">
        <v>15</v>
      </c>
      <c r="J20" s="10">
        <v>0</v>
      </c>
      <c r="K20" s="10">
        <v>0</v>
      </c>
    </row>
    <row r="21" spans="1:11" ht="12.75">
      <c r="A21" s="265" t="s">
        <v>92</v>
      </c>
      <c r="B21" s="260"/>
      <c r="C21" s="260"/>
      <c r="D21" s="260"/>
      <c r="E21" s="260"/>
      <c r="F21" s="260"/>
      <c r="G21" s="260"/>
      <c r="H21" s="261"/>
      <c r="I21" s="1">
        <v>16</v>
      </c>
      <c r="J21" s="10">
        <v>2595127</v>
      </c>
      <c r="K21" s="10">
        <v>-11146241</v>
      </c>
    </row>
    <row r="22" spans="1:11" ht="12.75">
      <c r="A22" s="259" t="s">
        <v>93</v>
      </c>
      <c r="B22" s="260"/>
      <c r="C22" s="260"/>
      <c r="D22" s="260"/>
      <c r="E22" s="260"/>
      <c r="F22" s="260"/>
      <c r="G22" s="260"/>
      <c r="H22" s="261"/>
      <c r="I22" s="1">
        <v>17</v>
      </c>
      <c r="J22" s="58">
        <f>SUM(J23:J26)</f>
        <v>-135297565</v>
      </c>
      <c r="K22" s="58">
        <f>SUM(K23:K26)</f>
        <v>936910</v>
      </c>
    </row>
    <row r="23" spans="1:11" ht="12.75">
      <c r="A23" s="265" t="s">
        <v>94</v>
      </c>
      <c r="B23" s="260"/>
      <c r="C23" s="260"/>
      <c r="D23" s="260"/>
      <c r="E23" s="260"/>
      <c r="F23" s="260"/>
      <c r="G23" s="260"/>
      <c r="H23" s="261"/>
      <c r="I23" s="1">
        <v>18</v>
      </c>
      <c r="J23" s="10">
        <v>-83540743</v>
      </c>
      <c r="K23" s="10">
        <v>16052311</v>
      </c>
    </row>
    <row r="24" spans="1:11" ht="12.75">
      <c r="A24" s="265" t="s">
        <v>95</v>
      </c>
      <c r="B24" s="260"/>
      <c r="C24" s="260"/>
      <c r="D24" s="260"/>
      <c r="E24" s="260"/>
      <c r="F24" s="260"/>
      <c r="G24" s="260"/>
      <c r="H24" s="261"/>
      <c r="I24" s="1">
        <v>19</v>
      </c>
      <c r="J24" s="10">
        <v>-57558541</v>
      </c>
      <c r="K24" s="10">
        <v>-9166918</v>
      </c>
    </row>
    <row r="25" spans="1:11" ht="12.75">
      <c r="A25" s="265" t="s">
        <v>96</v>
      </c>
      <c r="B25" s="260"/>
      <c r="C25" s="260"/>
      <c r="D25" s="260"/>
      <c r="E25" s="260"/>
      <c r="F25" s="260"/>
      <c r="G25" s="260"/>
      <c r="H25" s="261"/>
      <c r="I25" s="1">
        <v>20</v>
      </c>
      <c r="J25" s="10">
        <v>0</v>
      </c>
      <c r="K25" s="10">
        <v>0</v>
      </c>
    </row>
    <row r="26" spans="1:11" ht="12.75">
      <c r="A26" s="265" t="s">
        <v>97</v>
      </c>
      <c r="B26" s="260"/>
      <c r="C26" s="260"/>
      <c r="D26" s="260"/>
      <c r="E26" s="260"/>
      <c r="F26" s="260"/>
      <c r="G26" s="260"/>
      <c r="H26" s="261"/>
      <c r="I26" s="1">
        <v>21</v>
      </c>
      <c r="J26" s="10">
        <v>5801719</v>
      </c>
      <c r="K26" s="10">
        <v>-5948483</v>
      </c>
    </row>
    <row r="27" spans="1:11" ht="23.25" customHeight="1">
      <c r="A27" s="259" t="s">
        <v>99</v>
      </c>
      <c r="B27" s="260"/>
      <c r="C27" s="260"/>
      <c r="D27" s="260"/>
      <c r="E27" s="260"/>
      <c r="F27" s="260"/>
      <c r="G27" s="260"/>
      <c r="H27" s="261"/>
      <c r="I27" s="1">
        <v>22</v>
      </c>
      <c r="J27" s="58">
        <f>J6+J13+J22</f>
        <v>-22557034</v>
      </c>
      <c r="K27" s="58">
        <f>K6+K13+K22</f>
        <v>-105337186.57</v>
      </c>
    </row>
    <row r="28" spans="1:11" ht="12.75">
      <c r="A28" s="273" t="s">
        <v>98</v>
      </c>
      <c r="B28" s="274"/>
      <c r="C28" s="274"/>
      <c r="D28" s="274"/>
      <c r="E28" s="274"/>
      <c r="F28" s="274"/>
      <c r="G28" s="274"/>
      <c r="H28" s="275"/>
      <c r="I28" s="1">
        <v>23</v>
      </c>
      <c r="J28" s="10">
        <v>1573946</v>
      </c>
      <c r="K28" s="136">
        <v>-1694545</v>
      </c>
    </row>
    <row r="29" spans="1:11" ht="12.75">
      <c r="A29" s="276" t="s">
        <v>65</v>
      </c>
      <c r="B29" s="277"/>
      <c r="C29" s="277"/>
      <c r="D29" s="277"/>
      <c r="E29" s="277"/>
      <c r="F29" s="277"/>
      <c r="G29" s="277"/>
      <c r="H29" s="278"/>
      <c r="I29" s="1">
        <v>24</v>
      </c>
      <c r="J29" s="60">
        <f>J27+J28</f>
        <v>-20983088</v>
      </c>
      <c r="K29" s="60">
        <f>K27+K28</f>
        <v>-107031731.57</v>
      </c>
    </row>
    <row r="30" spans="1:11" ht="12.75">
      <c r="A30" s="230" t="s">
        <v>100</v>
      </c>
      <c r="B30" s="247"/>
      <c r="C30" s="247"/>
      <c r="D30" s="247"/>
      <c r="E30" s="247"/>
      <c r="F30" s="247"/>
      <c r="G30" s="247"/>
      <c r="H30" s="247"/>
      <c r="I30" s="271"/>
      <c r="J30" s="271"/>
      <c r="K30" s="272"/>
    </row>
    <row r="31" spans="1:11" ht="12.75">
      <c r="A31" s="268" t="s">
        <v>101</v>
      </c>
      <c r="B31" s="269"/>
      <c r="C31" s="269"/>
      <c r="D31" s="269"/>
      <c r="E31" s="269"/>
      <c r="F31" s="269"/>
      <c r="G31" s="269"/>
      <c r="H31" s="270"/>
      <c r="I31" s="1">
        <v>25</v>
      </c>
      <c r="J31" s="127">
        <f>SUM(J32:J36)</f>
        <v>-25638194</v>
      </c>
      <c r="K31" s="127">
        <f>SUM(K32:K36)</f>
        <v>-5535187</v>
      </c>
    </row>
    <row r="32" spans="1:11" ht="23.25" customHeight="1">
      <c r="A32" s="265" t="s">
        <v>118</v>
      </c>
      <c r="B32" s="260"/>
      <c r="C32" s="260"/>
      <c r="D32" s="260"/>
      <c r="E32" s="260"/>
      <c r="F32" s="260"/>
      <c r="G32" s="260"/>
      <c r="H32" s="261"/>
      <c r="I32" s="1">
        <v>26</v>
      </c>
      <c r="J32" s="128">
        <v>-29031473</v>
      </c>
      <c r="K32" s="128">
        <v>-6787260</v>
      </c>
    </row>
    <row r="33" spans="1:11" ht="25.5" customHeight="1">
      <c r="A33" s="265" t="s">
        <v>102</v>
      </c>
      <c r="B33" s="260"/>
      <c r="C33" s="260"/>
      <c r="D33" s="260"/>
      <c r="E33" s="260"/>
      <c r="F33" s="260"/>
      <c r="G33" s="260"/>
      <c r="H33" s="261"/>
      <c r="I33" s="1">
        <v>27</v>
      </c>
      <c r="J33" s="128">
        <v>0</v>
      </c>
      <c r="K33" s="128">
        <v>0</v>
      </c>
    </row>
    <row r="34" spans="1:11" ht="23.25" customHeight="1">
      <c r="A34" s="265" t="s">
        <v>103</v>
      </c>
      <c r="B34" s="260"/>
      <c r="C34" s="260"/>
      <c r="D34" s="260"/>
      <c r="E34" s="260"/>
      <c r="F34" s="260"/>
      <c r="G34" s="260"/>
      <c r="H34" s="261"/>
      <c r="I34" s="1">
        <v>28</v>
      </c>
      <c r="J34" s="128">
        <v>2300527</v>
      </c>
      <c r="K34" s="128">
        <v>-135140</v>
      </c>
    </row>
    <row r="35" spans="1:11" ht="12.75">
      <c r="A35" s="265" t="s">
        <v>104</v>
      </c>
      <c r="B35" s="260"/>
      <c r="C35" s="260"/>
      <c r="D35" s="260"/>
      <c r="E35" s="260"/>
      <c r="F35" s="260"/>
      <c r="G35" s="260"/>
      <c r="H35" s="261"/>
      <c r="I35" s="1">
        <v>29</v>
      </c>
      <c r="J35" s="128">
        <v>1092752</v>
      </c>
      <c r="K35" s="128">
        <v>1387213</v>
      </c>
    </row>
    <row r="36" spans="1:11" ht="12.75">
      <c r="A36" s="265" t="s">
        <v>105</v>
      </c>
      <c r="B36" s="260"/>
      <c r="C36" s="260"/>
      <c r="D36" s="260"/>
      <c r="E36" s="260"/>
      <c r="F36" s="260"/>
      <c r="G36" s="260"/>
      <c r="H36" s="261"/>
      <c r="I36" s="1">
        <v>30</v>
      </c>
      <c r="J36" s="129">
        <v>0</v>
      </c>
      <c r="K36" s="129">
        <v>0</v>
      </c>
    </row>
    <row r="37" spans="1:11" ht="12.75">
      <c r="A37" s="230" t="s">
        <v>106</v>
      </c>
      <c r="B37" s="247"/>
      <c r="C37" s="247"/>
      <c r="D37" s="247"/>
      <c r="E37" s="247"/>
      <c r="F37" s="247"/>
      <c r="G37" s="247"/>
      <c r="H37" s="247"/>
      <c r="I37" s="271"/>
      <c r="J37" s="271"/>
      <c r="K37" s="272"/>
    </row>
    <row r="38" spans="1:11" ht="12.75">
      <c r="A38" s="268" t="s">
        <v>113</v>
      </c>
      <c r="B38" s="269"/>
      <c r="C38" s="269"/>
      <c r="D38" s="269"/>
      <c r="E38" s="269"/>
      <c r="F38" s="269"/>
      <c r="G38" s="269"/>
      <c r="H38" s="270"/>
      <c r="I38" s="1">
        <v>31</v>
      </c>
      <c r="J38" s="127">
        <f>SUM(J39:J44)</f>
        <v>-19278448</v>
      </c>
      <c r="K38" s="127">
        <f>SUM(K39:K44)</f>
        <v>3299551</v>
      </c>
    </row>
    <row r="39" spans="1:11" ht="12.75">
      <c r="A39" s="265" t="s">
        <v>107</v>
      </c>
      <c r="B39" s="260"/>
      <c r="C39" s="260"/>
      <c r="D39" s="260"/>
      <c r="E39" s="260"/>
      <c r="F39" s="260"/>
      <c r="G39" s="260"/>
      <c r="H39" s="261"/>
      <c r="I39" s="1">
        <v>32</v>
      </c>
      <c r="J39" s="128">
        <v>-19075248</v>
      </c>
      <c r="K39" s="128">
        <v>4242351</v>
      </c>
    </row>
    <row r="40" spans="1:11" ht="12.75">
      <c r="A40" s="265" t="s">
        <v>108</v>
      </c>
      <c r="B40" s="260"/>
      <c r="C40" s="260"/>
      <c r="D40" s="260"/>
      <c r="E40" s="260"/>
      <c r="F40" s="260"/>
      <c r="G40" s="260"/>
      <c r="H40" s="261"/>
      <c r="I40" s="1">
        <v>33</v>
      </c>
      <c r="J40" s="128">
        <v>0</v>
      </c>
      <c r="K40" s="128">
        <v>0</v>
      </c>
    </row>
    <row r="41" spans="1:11" ht="12.75">
      <c r="A41" s="265" t="s">
        <v>109</v>
      </c>
      <c r="B41" s="260"/>
      <c r="C41" s="260"/>
      <c r="D41" s="260"/>
      <c r="E41" s="260"/>
      <c r="F41" s="260"/>
      <c r="G41" s="260"/>
      <c r="H41" s="261"/>
      <c r="I41" s="1">
        <v>34</v>
      </c>
      <c r="J41" s="128">
        <v>-203200</v>
      </c>
      <c r="K41" s="128">
        <v>-942800</v>
      </c>
    </row>
    <row r="42" spans="1:11" ht="12.75">
      <c r="A42" s="265" t="s">
        <v>110</v>
      </c>
      <c r="B42" s="260"/>
      <c r="C42" s="260"/>
      <c r="D42" s="260"/>
      <c r="E42" s="260"/>
      <c r="F42" s="260"/>
      <c r="G42" s="260"/>
      <c r="H42" s="261"/>
      <c r="I42" s="1">
        <v>35</v>
      </c>
      <c r="J42" s="128">
        <v>0</v>
      </c>
      <c r="K42" s="128">
        <v>0</v>
      </c>
    </row>
    <row r="43" spans="1:11" ht="12.75">
      <c r="A43" s="265" t="s">
        <v>111</v>
      </c>
      <c r="B43" s="260"/>
      <c r="C43" s="260"/>
      <c r="D43" s="260"/>
      <c r="E43" s="260"/>
      <c r="F43" s="260"/>
      <c r="G43" s="260"/>
      <c r="H43" s="261"/>
      <c r="I43" s="1">
        <v>36</v>
      </c>
      <c r="J43" s="128">
        <v>0</v>
      </c>
      <c r="K43" s="128">
        <v>0</v>
      </c>
    </row>
    <row r="44" spans="1:11" ht="12.75">
      <c r="A44" s="265" t="s">
        <v>112</v>
      </c>
      <c r="B44" s="260"/>
      <c r="C44" s="260"/>
      <c r="D44" s="260"/>
      <c r="E44" s="260"/>
      <c r="F44" s="260"/>
      <c r="G44" s="260"/>
      <c r="H44" s="261"/>
      <c r="I44" s="1">
        <v>37</v>
      </c>
      <c r="J44" s="128">
        <v>0</v>
      </c>
      <c r="K44" s="128">
        <v>0</v>
      </c>
    </row>
    <row r="45" spans="1:11" ht="23.25" customHeight="1">
      <c r="A45" s="259" t="s">
        <v>114</v>
      </c>
      <c r="B45" s="260"/>
      <c r="C45" s="260"/>
      <c r="D45" s="260"/>
      <c r="E45" s="260"/>
      <c r="F45" s="260"/>
      <c r="G45" s="260"/>
      <c r="H45" s="261"/>
      <c r="I45" s="1">
        <v>38</v>
      </c>
      <c r="J45" s="130">
        <f>J29+J31+J38</f>
        <v>-65899730</v>
      </c>
      <c r="K45" s="130">
        <f>K29+K31+K38</f>
        <v>-109267367.57</v>
      </c>
    </row>
    <row r="46" spans="1:11" ht="12.75">
      <c r="A46" s="265" t="s">
        <v>115</v>
      </c>
      <c r="B46" s="260"/>
      <c r="C46" s="260"/>
      <c r="D46" s="260"/>
      <c r="E46" s="260"/>
      <c r="F46" s="260"/>
      <c r="G46" s="260"/>
      <c r="H46" s="261"/>
      <c r="I46" s="1">
        <v>39</v>
      </c>
      <c r="J46" s="128"/>
      <c r="K46" s="128"/>
    </row>
    <row r="47" spans="1:11" ht="12.75">
      <c r="A47" s="259" t="s">
        <v>6</v>
      </c>
      <c r="B47" s="260"/>
      <c r="C47" s="260"/>
      <c r="D47" s="260"/>
      <c r="E47" s="260"/>
      <c r="F47" s="260"/>
      <c r="G47" s="260"/>
      <c r="H47" s="261"/>
      <c r="I47" s="1">
        <v>40</v>
      </c>
      <c r="J47" s="130">
        <f>J45+J46</f>
        <v>-65899730</v>
      </c>
      <c r="K47" s="130">
        <f>K45+K46</f>
        <v>-109267367.57</v>
      </c>
    </row>
    <row r="48" spans="1:11" ht="12.75">
      <c r="A48" s="259" t="s">
        <v>116</v>
      </c>
      <c r="B48" s="260"/>
      <c r="C48" s="260"/>
      <c r="D48" s="260"/>
      <c r="E48" s="260"/>
      <c r="F48" s="260"/>
      <c r="G48" s="260"/>
      <c r="H48" s="261"/>
      <c r="I48" s="2">
        <v>41</v>
      </c>
      <c r="J48" s="128">
        <v>345116514</v>
      </c>
      <c r="K48" s="128">
        <v>518303817</v>
      </c>
    </row>
    <row r="49" spans="1:11" ht="12.75">
      <c r="A49" s="262" t="s">
        <v>117</v>
      </c>
      <c r="B49" s="263"/>
      <c r="C49" s="263"/>
      <c r="D49" s="263"/>
      <c r="E49" s="263"/>
      <c r="F49" s="263"/>
      <c r="G49" s="263"/>
      <c r="H49" s="264"/>
      <c r="I49" s="4">
        <v>42</v>
      </c>
      <c r="J49" s="131">
        <f>IF(J47+J48&gt;=0,J47+J48,0)</f>
        <v>279216784</v>
      </c>
      <c r="K49" s="131">
        <f>IF(K47+K48&gt;=0,K47+K48,0)</f>
        <v>409036449.43</v>
      </c>
    </row>
    <row r="50" spans="10:11" ht="12.75">
      <c r="J50" s="126"/>
      <c r="K50" s="126"/>
    </row>
  </sheetData>
  <sheetProtection/>
  <protectedRanges>
    <protectedRange sqref="E2:F2 H2:I2" name="Range1"/>
  </protectedRanges>
  <mergeCells count="52">
    <mergeCell ref="A3:H3"/>
    <mergeCell ref="A4:H4"/>
    <mergeCell ref="A5:K5"/>
    <mergeCell ref="A6:H6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K30"/>
    <mergeCell ref="A23:H23"/>
    <mergeCell ref="A24:H24"/>
    <mergeCell ref="A25:H25"/>
    <mergeCell ref="A26:H26"/>
    <mergeCell ref="A42:H42"/>
    <mergeCell ref="A35:H35"/>
    <mergeCell ref="A36:H36"/>
    <mergeCell ref="A37:K37"/>
    <mergeCell ref="A38:H38"/>
    <mergeCell ref="A39:H39"/>
    <mergeCell ref="A40:H40"/>
    <mergeCell ref="A1:K1"/>
    <mergeCell ref="E2:F2"/>
    <mergeCell ref="C2:D2"/>
    <mergeCell ref="H2:I2"/>
    <mergeCell ref="J2:K2"/>
    <mergeCell ref="A41:H41"/>
    <mergeCell ref="A31:H31"/>
    <mergeCell ref="A32:H32"/>
    <mergeCell ref="A33:H33"/>
    <mergeCell ref="A34:H34"/>
    <mergeCell ref="A47:H47"/>
    <mergeCell ref="A48:H48"/>
    <mergeCell ref="A49:H49"/>
    <mergeCell ref="A43:H43"/>
    <mergeCell ref="A44:H44"/>
    <mergeCell ref="A45:H45"/>
    <mergeCell ref="A46:H46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2:K42 J35:K35 J48:K48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46:K46 J44:K44 J14:K21 J10:K12 J39:K41 J29:K29 J23:K26 J32:K34 J7:K8">
      <formula1>9999999999</formula1>
    </dataValidation>
  </dataValidations>
  <printOptions/>
  <pageMargins left="0.51" right="0.58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Normal="150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2" width="9.140625" style="51" customWidth="1"/>
    <col min="3" max="3" width="30.57421875" style="51" customWidth="1"/>
    <col min="4" max="4" width="9.140625" style="51" customWidth="1"/>
    <col min="5" max="5" width="10.8515625" style="51" bestFit="1" customWidth="1"/>
    <col min="6" max="6" width="10.421875" style="51" bestFit="1" customWidth="1"/>
    <col min="7" max="7" width="10.8515625" style="51" bestFit="1" customWidth="1"/>
    <col min="8" max="8" width="9.8515625" style="51" bestFit="1" customWidth="1"/>
    <col min="9" max="9" width="8.8515625" style="51" bestFit="1" customWidth="1"/>
    <col min="10" max="10" width="10.421875" style="51" bestFit="1" customWidth="1"/>
    <col min="11" max="11" width="12.8515625" style="51" bestFit="1" customWidth="1"/>
    <col min="12" max="12" width="20.28125" style="51" bestFit="1" customWidth="1"/>
    <col min="13" max="16384" width="9.140625" style="51" customWidth="1"/>
  </cols>
  <sheetData>
    <row r="1" spans="1:12" ht="15.75">
      <c r="A1" s="251" t="s">
        <v>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3:12" ht="12.75" customHeight="1">
      <c r="C2" s="290" t="s">
        <v>185</v>
      </c>
      <c r="D2" s="291"/>
      <c r="E2" s="249" t="s">
        <v>226</v>
      </c>
      <c r="F2" s="250"/>
      <c r="G2" s="66" t="s">
        <v>70</v>
      </c>
      <c r="H2" s="249" t="s">
        <v>228</v>
      </c>
      <c r="I2" s="250"/>
      <c r="K2" s="211" t="s">
        <v>188</v>
      </c>
      <c r="L2" s="211"/>
    </row>
    <row r="3" spans="1:12" ht="12.75" customHeight="1">
      <c r="A3" s="284" t="s">
        <v>154</v>
      </c>
      <c r="B3" s="284"/>
      <c r="C3" s="284"/>
      <c r="D3" s="284" t="s">
        <v>190</v>
      </c>
      <c r="E3" s="285" t="s">
        <v>149</v>
      </c>
      <c r="F3" s="301"/>
      <c r="G3" s="301"/>
      <c r="H3" s="301"/>
      <c r="I3" s="301"/>
      <c r="J3" s="301"/>
      <c r="K3" s="285" t="s">
        <v>151</v>
      </c>
      <c r="L3" s="285" t="s">
        <v>152</v>
      </c>
    </row>
    <row r="4" spans="1:12" ht="90">
      <c r="A4" s="301"/>
      <c r="B4" s="301"/>
      <c r="C4" s="301"/>
      <c r="D4" s="301"/>
      <c r="E4" s="63" t="s">
        <v>172</v>
      </c>
      <c r="F4" s="63" t="s">
        <v>35</v>
      </c>
      <c r="G4" s="63" t="s">
        <v>148</v>
      </c>
      <c r="H4" s="63" t="s">
        <v>150</v>
      </c>
      <c r="I4" s="63" t="s">
        <v>164</v>
      </c>
      <c r="J4" s="67" t="s">
        <v>153</v>
      </c>
      <c r="K4" s="285"/>
      <c r="L4" s="285"/>
    </row>
    <row r="5" spans="1:12" ht="12.75">
      <c r="A5" s="298">
        <v>1</v>
      </c>
      <c r="B5" s="298"/>
      <c r="C5" s="298"/>
      <c r="D5" s="68">
        <v>2</v>
      </c>
      <c r="E5" s="65" t="s">
        <v>181</v>
      </c>
      <c r="F5" s="65" t="s">
        <v>182</v>
      </c>
      <c r="G5" s="65" t="s">
        <v>191</v>
      </c>
      <c r="H5" s="65" t="s">
        <v>192</v>
      </c>
      <c r="I5" s="65" t="s">
        <v>193</v>
      </c>
      <c r="J5" s="65" t="s">
        <v>194</v>
      </c>
      <c r="K5" s="65" t="s">
        <v>195</v>
      </c>
      <c r="L5" s="65" t="s">
        <v>196</v>
      </c>
    </row>
    <row r="6" spans="1:12" ht="12.75">
      <c r="A6" s="299" t="s">
        <v>156</v>
      </c>
      <c r="B6" s="300"/>
      <c r="C6" s="300"/>
      <c r="D6" s="8">
        <v>1</v>
      </c>
      <c r="E6" s="121">
        <v>267499600</v>
      </c>
      <c r="F6" s="121">
        <v>-11081779</v>
      </c>
      <c r="G6" s="121">
        <v>139961898</v>
      </c>
      <c r="H6" s="121">
        <v>8129109</v>
      </c>
      <c r="I6" s="121">
        <v>0</v>
      </c>
      <c r="J6" s="121">
        <v>-11049086</v>
      </c>
      <c r="K6" s="121">
        <v>0</v>
      </c>
      <c r="L6" s="121">
        <f>SUM(E6:K6)</f>
        <v>393459742</v>
      </c>
    </row>
    <row r="7" spans="1:12" ht="18.75" customHeight="1">
      <c r="A7" s="292" t="s">
        <v>157</v>
      </c>
      <c r="B7" s="293"/>
      <c r="C7" s="293"/>
      <c r="D7" s="1">
        <v>2</v>
      </c>
      <c r="E7" s="120"/>
      <c r="F7" s="120"/>
      <c r="G7" s="120"/>
      <c r="H7" s="120"/>
      <c r="I7" s="120"/>
      <c r="J7" s="120"/>
      <c r="K7" s="120"/>
      <c r="L7" s="120">
        <f>SUM(E7:K7)</f>
        <v>0</v>
      </c>
    </row>
    <row r="8" spans="1:12" ht="15.75" customHeight="1">
      <c r="A8" s="294" t="s">
        <v>158</v>
      </c>
      <c r="B8" s="295"/>
      <c r="C8" s="295"/>
      <c r="D8" s="1">
        <v>3</v>
      </c>
      <c r="E8" s="122">
        <f>SUM(E6:E7)</f>
        <v>267499600</v>
      </c>
      <c r="F8" s="122">
        <f aca="true" t="shared" si="0" ref="F8:L8">SUM(F6:F7)</f>
        <v>-11081779</v>
      </c>
      <c r="G8" s="122">
        <f t="shared" si="0"/>
        <v>139961898</v>
      </c>
      <c r="H8" s="122">
        <f t="shared" si="0"/>
        <v>8129109</v>
      </c>
      <c r="I8" s="122">
        <f t="shared" si="0"/>
        <v>0</v>
      </c>
      <c r="J8" s="122">
        <f t="shared" si="0"/>
        <v>-11049086</v>
      </c>
      <c r="K8" s="122">
        <f t="shared" si="0"/>
        <v>0</v>
      </c>
      <c r="L8" s="122">
        <f t="shared" si="0"/>
        <v>393459742</v>
      </c>
    </row>
    <row r="9" spans="1:12" ht="14.25" customHeight="1">
      <c r="A9" s="292" t="s">
        <v>159</v>
      </c>
      <c r="B9" s="293"/>
      <c r="C9" s="293"/>
      <c r="D9" s="1">
        <v>4</v>
      </c>
      <c r="E9" s="120"/>
      <c r="F9" s="120"/>
      <c r="G9" s="120"/>
      <c r="H9" s="120"/>
      <c r="I9" s="120"/>
      <c r="J9" s="120"/>
      <c r="K9" s="120"/>
      <c r="L9" s="120">
        <f>SUM(E9:K9)</f>
        <v>0</v>
      </c>
    </row>
    <row r="10" spans="1:12" ht="26.25" customHeight="1">
      <c r="A10" s="292" t="s">
        <v>160</v>
      </c>
      <c r="B10" s="293"/>
      <c r="C10" s="293"/>
      <c r="D10" s="1">
        <v>5</v>
      </c>
      <c r="E10" s="120"/>
      <c r="F10" s="120"/>
      <c r="G10" s="120"/>
      <c r="H10" s="120"/>
      <c r="I10" s="120"/>
      <c r="J10" s="120">
        <v>-752836</v>
      </c>
      <c r="K10" s="120"/>
      <c r="L10" s="120">
        <f>SUM(E10:K10)</f>
        <v>-752836</v>
      </c>
    </row>
    <row r="11" spans="1:12" ht="18.75" customHeight="1">
      <c r="A11" s="292" t="s">
        <v>161</v>
      </c>
      <c r="B11" s="293"/>
      <c r="C11" s="293"/>
      <c r="D11" s="1">
        <v>6</v>
      </c>
      <c r="E11" s="120"/>
      <c r="F11" s="120"/>
      <c r="G11" s="120"/>
      <c r="H11" s="120"/>
      <c r="I11" s="120"/>
      <c r="J11" s="120"/>
      <c r="K11" s="120"/>
      <c r="L11" s="120">
        <f>SUM(E11:K11)</f>
        <v>0</v>
      </c>
    </row>
    <row r="12" spans="1:12" ht="18" customHeight="1">
      <c r="A12" s="292" t="s">
        <v>162</v>
      </c>
      <c r="B12" s="293"/>
      <c r="C12" s="293"/>
      <c r="D12" s="1">
        <v>7</v>
      </c>
      <c r="E12" s="120"/>
      <c r="F12" s="120"/>
      <c r="G12" s="120"/>
      <c r="H12" s="120"/>
      <c r="I12" s="120"/>
      <c r="J12" s="120"/>
      <c r="K12" s="120"/>
      <c r="L12" s="120">
        <f>SUM(E12:K12)</f>
        <v>0</v>
      </c>
    </row>
    <row r="13" spans="1:12" ht="24" customHeight="1">
      <c r="A13" s="294" t="s">
        <v>163</v>
      </c>
      <c r="B13" s="295"/>
      <c r="C13" s="295"/>
      <c r="D13" s="1">
        <v>8</v>
      </c>
      <c r="E13" s="122">
        <f>SUM(E9:E12)</f>
        <v>0</v>
      </c>
      <c r="F13" s="122">
        <f aca="true" t="shared" si="1" ref="F13:L13">SUM(F9:F12)</f>
        <v>0</v>
      </c>
      <c r="G13" s="122">
        <f t="shared" si="1"/>
        <v>0</v>
      </c>
      <c r="H13" s="122">
        <f t="shared" si="1"/>
        <v>0</v>
      </c>
      <c r="I13" s="122">
        <f t="shared" si="1"/>
        <v>0</v>
      </c>
      <c r="J13" s="122">
        <f t="shared" si="1"/>
        <v>-752836</v>
      </c>
      <c r="K13" s="122">
        <f t="shared" si="1"/>
        <v>0</v>
      </c>
      <c r="L13" s="122">
        <f t="shared" si="1"/>
        <v>-752836</v>
      </c>
    </row>
    <row r="14" spans="1:12" ht="12.75">
      <c r="A14" s="292" t="s">
        <v>164</v>
      </c>
      <c r="B14" s="293"/>
      <c r="C14" s="293"/>
      <c r="D14" s="1">
        <v>9</v>
      </c>
      <c r="E14" s="120"/>
      <c r="F14" s="120"/>
      <c r="G14" s="120"/>
      <c r="H14" s="120"/>
      <c r="I14" s="120">
        <v>1538665.94</v>
      </c>
      <c r="J14" s="120"/>
      <c r="K14" s="120"/>
      <c r="L14" s="120">
        <f>SUM(E14:K14)</f>
        <v>1538665.94</v>
      </c>
    </row>
    <row r="15" spans="1:12" ht="12.75">
      <c r="A15" s="294" t="s">
        <v>165</v>
      </c>
      <c r="B15" s="295"/>
      <c r="C15" s="295"/>
      <c r="D15" s="1">
        <v>10</v>
      </c>
      <c r="E15" s="122">
        <f>SUM(E13:E14)</f>
        <v>0</v>
      </c>
      <c r="F15" s="122">
        <f aca="true" t="shared" si="2" ref="F15:L15">SUM(F13:F14)</f>
        <v>0</v>
      </c>
      <c r="G15" s="122">
        <f t="shared" si="2"/>
        <v>0</v>
      </c>
      <c r="H15" s="122">
        <f t="shared" si="2"/>
        <v>0</v>
      </c>
      <c r="I15" s="122">
        <f t="shared" si="2"/>
        <v>1538665.94</v>
      </c>
      <c r="J15" s="122">
        <f t="shared" si="2"/>
        <v>-752836</v>
      </c>
      <c r="K15" s="122">
        <f t="shared" si="2"/>
        <v>0</v>
      </c>
      <c r="L15" s="122">
        <f t="shared" si="2"/>
        <v>785829.94</v>
      </c>
    </row>
    <row r="16" spans="1:12" ht="12.75">
      <c r="A16" s="292" t="s">
        <v>166</v>
      </c>
      <c r="B16" s="293"/>
      <c r="C16" s="293"/>
      <c r="D16" s="1">
        <v>11</v>
      </c>
      <c r="E16" s="120"/>
      <c r="F16" s="120"/>
      <c r="G16" s="120"/>
      <c r="H16" s="120"/>
      <c r="I16" s="120"/>
      <c r="J16" s="120"/>
      <c r="K16" s="120"/>
      <c r="L16" s="120">
        <f>SUM(E16:K16)</f>
        <v>0</v>
      </c>
    </row>
    <row r="17" spans="1:12" ht="12.75">
      <c r="A17" s="292" t="s">
        <v>167</v>
      </c>
      <c r="B17" s="293"/>
      <c r="C17" s="293"/>
      <c r="D17" s="1">
        <v>12</v>
      </c>
      <c r="E17" s="120"/>
      <c r="F17" s="120"/>
      <c r="G17" s="120"/>
      <c r="H17" s="120"/>
      <c r="I17" s="120"/>
      <c r="J17" s="120"/>
      <c r="K17" s="120"/>
      <c r="L17" s="120">
        <f>SUM(E17:K17)</f>
        <v>0</v>
      </c>
    </row>
    <row r="18" spans="1:12" ht="12.75">
      <c r="A18" s="292" t="s">
        <v>168</v>
      </c>
      <c r="B18" s="293"/>
      <c r="C18" s="293"/>
      <c r="D18" s="1">
        <v>13</v>
      </c>
      <c r="E18" s="120"/>
      <c r="F18" s="120"/>
      <c r="G18" s="120">
        <v>-5648</v>
      </c>
      <c r="H18" s="120"/>
      <c r="I18" s="120"/>
      <c r="J18" s="120"/>
      <c r="K18" s="120"/>
      <c r="L18" s="120">
        <f>SUM(E18:K18)</f>
        <v>-5648</v>
      </c>
    </row>
    <row r="19" spans="1:12" ht="12.75">
      <c r="A19" s="292" t="s">
        <v>169</v>
      </c>
      <c r="B19" s="293"/>
      <c r="C19" s="293"/>
      <c r="D19" s="1">
        <v>14</v>
      </c>
      <c r="E19" s="120"/>
      <c r="F19" s="120"/>
      <c r="G19" s="120">
        <v>8129109</v>
      </c>
      <c r="H19" s="120">
        <v>-8129109</v>
      </c>
      <c r="I19" s="120"/>
      <c r="J19" s="120"/>
      <c r="K19" s="120"/>
      <c r="L19" s="120">
        <f>SUM(E19:K19)</f>
        <v>0</v>
      </c>
    </row>
    <row r="20" spans="1:12" ht="12.75">
      <c r="A20" s="292" t="s">
        <v>170</v>
      </c>
      <c r="B20" s="293"/>
      <c r="C20" s="293"/>
      <c r="D20" s="1">
        <v>15</v>
      </c>
      <c r="E20" s="120"/>
      <c r="F20" s="120"/>
      <c r="G20" s="120"/>
      <c r="H20" s="120"/>
      <c r="I20" s="120"/>
      <c r="J20" s="120"/>
      <c r="K20" s="120"/>
      <c r="L20" s="120">
        <f>SUM(E20:K20)</f>
        <v>0</v>
      </c>
    </row>
    <row r="21" spans="1:12" ht="12.75">
      <c r="A21" s="294" t="s">
        <v>171</v>
      </c>
      <c r="B21" s="295"/>
      <c r="C21" s="295"/>
      <c r="D21" s="1">
        <v>16</v>
      </c>
      <c r="E21" s="122">
        <f>SUM(E19:E20)</f>
        <v>0</v>
      </c>
      <c r="F21" s="122">
        <f aca="true" t="shared" si="3" ref="F21:L21">SUM(F19:F20)</f>
        <v>0</v>
      </c>
      <c r="G21" s="122">
        <f t="shared" si="3"/>
        <v>8129109</v>
      </c>
      <c r="H21" s="122">
        <f t="shared" si="3"/>
        <v>-8129109</v>
      </c>
      <c r="I21" s="122">
        <f t="shared" si="3"/>
        <v>0</v>
      </c>
      <c r="J21" s="122">
        <f t="shared" si="3"/>
        <v>0</v>
      </c>
      <c r="K21" s="122">
        <f t="shared" si="3"/>
        <v>0</v>
      </c>
      <c r="L21" s="122">
        <f t="shared" si="3"/>
        <v>0</v>
      </c>
    </row>
    <row r="22" spans="1:12" ht="25.5" customHeight="1">
      <c r="A22" s="296" t="s">
        <v>210</v>
      </c>
      <c r="B22" s="297"/>
      <c r="C22" s="297"/>
      <c r="D22" s="4">
        <v>17</v>
      </c>
      <c r="E22" s="123">
        <f>E8+E15+E16+E17+E18+E21</f>
        <v>267499600</v>
      </c>
      <c r="F22" s="123">
        <f aca="true" t="shared" si="4" ref="F22:L22">F8+F15+F16+F17+F18+F21</f>
        <v>-11081779</v>
      </c>
      <c r="G22" s="123">
        <f t="shared" si="4"/>
        <v>148085359</v>
      </c>
      <c r="H22" s="123">
        <f t="shared" si="4"/>
        <v>0</v>
      </c>
      <c r="I22" s="123">
        <f t="shared" si="4"/>
        <v>1538665.94</v>
      </c>
      <c r="J22" s="123">
        <f t="shared" si="4"/>
        <v>-11801922</v>
      </c>
      <c r="K22" s="123">
        <f t="shared" si="4"/>
        <v>0</v>
      </c>
      <c r="L22" s="123">
        <f t="shared" si="4"/>
        <v>394239923.94</v>
      </c>
    </row>
    <row r="23" spans="1:12" ht="12.75">
      <c r="A23" s="288" t="s">
        <v>202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</row>
  </sheetData>
  <sheetProtection/>
  <protectedRanges>
    <protectedRange sqref="E2:F2 H2:I2" name="Range1"/>
  </protectedRanges>
  <mergeCells count="29">
    <mergeCell ref="K3:K4"/>
    <mergeCell ref="L3:L4"/>
    <mergeCell ref="A5:C5"/>
    <mergeCell ref="A6:C6"/>
    <mergeCell ref="A3:C4"/>
    <mergeCell ref="D3:D4"/>
    <mergeCell ref="E3:J3"/>
    <mergeCell ref="A7:C7"/>
    <mergeCell ref="A8:C8"/>
    <mergeCell ref="A9:C9"/>
    <mergeCell ref="A16:C16"/>
    <mergeCell ref="A10:C10"/>
    <mergeCell ref="A17:C17"/>
    <mergeCell ref="A18:C18"/>
    <mergeCell ref="A11:C11"/>
    <mergeCell ref="A12:C12"/>
    <mergeCell ref="A13:C13"/>
    <mergeCell ref="A14:C14"/>
    <mergeCell ref="A15:C15"/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15" zoomScaleSheetLayoutView="115" zoomScalePageLayoutView="0" workbookViewId="0" topLeftCell="A1">
      <selection activeCell="F26" sqref="F26"/>
    </sheetView>
  </sheetViews>
  <sheetFormatPr defaultColWidth="9.140625" defaultRowHeight="12.75"/>
  <cols>
    <col min="1" max="16384" width="9.140625" style="11" customWidth="1"/>
  </cols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02" t="s">
        <v>186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s="132" customFormat="1" ht="47.25" customHeight="1">
      <c r="A4" s="304" t="s">
        <v>237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2.7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</row>
    <row r="6" spans="1:10" ht="12.7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</row>
    <row r="7" spans="1:10" ht="12.7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</row>
    <row r="8" spans="1:10" ht="12.75">
      <c r="A8" s="303" t="s">
        <v>203</v>
      </c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>
      <c r="A11" s="303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303"/>
      <c r="B12" s="303"/>
      <c r="C12" s="303"/>
      <c r="D12" s="303"/>
      <c r="E12" s="303"/>
      <c r="F12" s="303"/>
      <c r="G12" s="303"/>
      <c r="H12" s="303"/>
      <c r="I12" s="303"/>
      <c r="J12" s="303"/>
    </row>
    <row r="13" spans="1:10" ht="12.75">
      <c r="A13" s="303"/>
      <c r="B13" s="303"/>
      <c r="C13" s="303"/>
      <c r="D13" s="303"/>
      <c r="E13" s="303"/>
      <c r="F13" s="303"/>
      <c r="G13" s="303"/>
      <c r="H13" s="303"/>
      <c r="I13" s="303"/>
      <c r="J13" s="303"/>
    </row>
    <row r="14" spans="1:10" ht="12.75">
      <c r="A14" s="303"/>
      <c r="B14" s="303"/>
      <c r="C14" s="303"/>
      <c r="D14" s="303"/>
      <c r="E14" s="303"/>
      <c r="F14" s="303"/>
      <c r="G14" s="303"/>
      <c r="H14" s="303"/>
      <c r="I14" s="303"/>
      <c r="J14" s="303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2.75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5">
      <c r="A28" s="37"/>
      <c r="B28" s="37"/>
      <c r="C28" s="37"/>
      <c r="D28" s="37"/>
      <c r="E28" s="37"/>
      <c r="F28" s="37"/>
      <c r="G28" s="37"/>
      <c r="H28" s="37"/>
      <c r="I28" s="38"/>
      <c r="J28" s="37"/>
    </row>
    <row r="29" spans="1:10" ht="12.75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2.75">
      <c r="A30" s="37"/>
      <c r="B30" s="37"/>
      <c r="C30" s="37"/>
      <c r="D30" s="37"/>
      <c r="E30" s="37"/>
      <c r="F30" s="37"/>
      <c r="G30" s="37"/>
      <c r="H30" s="37"/>
      <c r="I30" s="37"/>
      <c r="J30" s="37"/>
    </row>
  </sheetData>
  <sheetProtection/>
  <mergeCells count="3">
    <mergeCell ref="A2:J2"/>
    <mergeCell ref="A8:J14"/>
    <mergeCell ref="A4:J4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Zeljka Artner-Pavkovic</cp:lastModifiedBy>
  <cp:lastPrinted>2011-04-30T10:13:51Z</cp:lastPrinted>
  <dcterms:created xsi:type="dcterms:W3CDTF">2008-10-17T11:51:54Z</dcterms:created>
  <dcterms:modified xsi:type="dcterms:W3CDTF">2013-07-30T09:30:10Z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