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05" windowWidth="25260" windowHeight="625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<sst xmlns="http://schemas.openxmlformats.org/spreadsheetml/2006/main" count="261" uniqueCount="239">
  <si>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</si>
  <si>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</si>
  <si>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</si>
  <si>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</si>
  <si>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</si>
  <si>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</si>
  <si>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</si>
  <si>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</si>
  <si>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</si>
  <si>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</si>
  <si>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</si>
  <si>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</si>
  <si>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</si>
  <si>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</si>
  <si>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</si>
  <si>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</si>
  <si>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</si>
  <si>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</si>
  <si>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</si>
  <si>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</si>
  <si>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</si>
  <si>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</si>
  <si>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</si>
  <si>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</si>
  <si>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</si>
  <si>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</si>
  <si>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</si>
  <si>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</si>
  <si>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</si>
  <si>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</si>
  <si>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</si>
  <si>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</si>
  <si>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</si>
  <si>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</si>
  <si>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</si>
  <si>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</si>
  <si>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</si>
  <si>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</si>
  <si>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</si>
  <si>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</si>
  <si>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</si>
  <si>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</si>
  <si>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</si>
  <si>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</si>
  <si>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</si>
  <si>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</si>
  <si>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</si>
  <si>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</si>
  <si>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</si>
  <si>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</si>
  <si>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</si>
  <si>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</si>
  <si>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</si>
  <si>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</si>
  <si>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</si>
  <si>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</si>
  <si>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</si>
  <si>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</si>
  <si>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</si>
  <si>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</si>
  <si>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</si>
  <si>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</si>
  <si>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</si>
  <si>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</si>
  <si>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</si>
  <si>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</si>
  <si>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</si>
  <si>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</si>
  <si>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</si>
  <si>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</si>
  <si>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</si>
  <si>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</si>
  <si>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</si>
  <si>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</si>
  <si>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</si>
  <si>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</si>
  <si>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</si>
  <si>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</si>
  <si>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</si>
  <si>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</si>
  <si>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</si>
  <si>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</si>
  <si>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</si>
  <si>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</si>
  <si>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</si>
  <si>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</si>
  <si>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</si>
  <si>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</si>
  <si>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</si>
  <si>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</si>
  <si>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</si>
  <si>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</si>
  <si>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</si>
  <si>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</si>
  <si>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</si>
  <si>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</si>
  <si>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</si>
  <si>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</si>
  <si>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</si>
  <si>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</si>
  <si>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</si>
  <si>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</si>
  <si>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</si>
  <si>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</si>
  <si>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</si>
  <si>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</si>
  <si>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</si>
  <si>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</si>
  <si>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</si>
  <si>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</si>
  <si>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</si>
  <si>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</si>
  <si>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</si>
  <si>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</si>
  <si>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</si>
  <si>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</si>
  <si>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</si>
  <si>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</si>
  <si>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</si>
  <si>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</si>
  <si>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</si>
  <si>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</si>
  <si>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</si>
  <si>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</si>
  <si>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</si>
  <si>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</si>
  <si>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</si>
  <si>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</si>
  <si>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</si>
  <si>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</si>
  <si>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</si>
  <si>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</si>
  <si>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</si>
  <si>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</si>
  <si>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</si>
  <si>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</si>
  <si>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</si>
  <si>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</si>
  <si>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</si>
  <si>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</si>
  <si>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</si>
  <si>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</si>
  <si>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</si>
  <si>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</si>
  <si>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</si>
  <si>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</si>
  <si>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</si>
  <si>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</si>
  <si>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</si>
  <si>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</si>
  <si>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</si>
  <si>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</si>
  <si>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</si>
  <si>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</si>
  <si>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</si>
  <si>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</si>
  <si>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</si>
  <si>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</si>
  <si>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</si>
  <si>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</si>
  <si>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</si>
  <si>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</si>
  <si>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</si>
  <si>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</si>
  <si>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</si>
  <si>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</si>
  <si>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</si>
  <si>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</si>
  <si>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</si>
  <si>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</si>
  <si>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</si>
  <si>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</si>
  <si>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</si>
  <si>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</si>
  <si>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</si>
  <si>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</si>
  <si>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</si>
  <si>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</si>
  <si>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</si>
  <si>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</si>
  <si>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</si>
  <si>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</si>
  <si>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</si>
  <si>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</si>
  <si>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</si>
  <si>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</si>
  <si>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</si>
  <si>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</si>
  <si>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</si>
  <si>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</si>
  <si>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</si>
  <si>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</si>
  <si>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</si>
  <si>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</si>
  <si>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</si>
  <si>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</si>
  <si>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</si>
  <si>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</si>
  <si>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</si>
  <si>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</si>
  <si>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</si>
  <si>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</si>
  <si>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</si>
  <si>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</si>
  <si>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</si>
  <si>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</si>
  <si>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</si>
  <si>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</si>
  <si>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</si>
  <si>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</si>
  <si>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</si>
  <si>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</si>
  <si>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</si>
  <si>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</si>
  <si>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</si>
  <si>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</si>
  <si>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</si>
  <si>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</si>
  <si>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</si>
  <si>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</si>
  <si>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</si>
  <si>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</si>
  <si>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</si>
  <si>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</si>
  <si>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</si>
  <si>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</si>
  <si>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01.01.2011.</t>
  </si>
  <si>
    <t>Prethodno razdoblje 31.12.2010.</t>
  </si>
  <si>
    <t>Božana Kovačević, Julio Kuruc</t>
  </si>
  <si>
    <t>30.09.2011.</t>
  </si>
  <si>
    <t>Tekuće razdoblje 30.09.2011.</t>
  </si>
  <si>
    <t>Kumulativ 01.01.2010.-30.09.2010.</t>
  </si>
  <si>
    <t>Tromjesečje 01.07.2010.-30.09.2010.</t>
  </si>
  <si>
    <t>Kumulativ 01.01.2011.-30.09.2011.</t>
  </si>
  <si>
    <t>Tromjesečje 01.07.2011.-30.09.2011.</t>
  </si>
  <si>
    <t>30.09.2011</t>
  </si>
  <si>
    <t>Prethodno razdoblje 01.01.2010.-30.09.2010.</t>
  </si>
  <si>
    <t>Tekuće razdoblje 01.01.2011.-30.09.2011.</t>
  </si>
  <si>
    <t>Bilješke uz financijske izvještaje prezentirane su u nekonsolidiranom nerevidiranom izvještaju poslovodstva o stanju društva za treće tromjesečje 2011.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</si>
</sst>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1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0" xfId="58" applyFont="1" applyBorder="1">
      <alignment vertical="top"/>
      <protection/>
    </xf>
    <xf numFmtId="0" fontId="8" fillId="0" borderId="21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5" xfId="58" applyFont="1" applyBorder="1">
      <alignment vertical="top"/>
      <protection/>
    </xf>
    <xf numFmtId="0" fontId="8" fillId="0" borderId="26" xfId="58" applyFont="1" applyBorder="1" applyProtection="1">
      <alignment vertical="top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8" xfId="58" applyFont="1" applyFill="1" applyBorder="1" applyAlignment="1" applyProtection="1">
      <alignment horizontal="right" vertical="top" wrapText="1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8" fillId="0" borderId="29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20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3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8" xfId="58" applyFont="1" applyFill="1" applyBorder="1" applyAlignment="1" applyProtection="1">
      <alignment horizontal="center" vertical="top"/>
      <protection hidden="1"/>
    </xf>
    <xf numFmtId="0" fontId="8" fillId="0" borderId="28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Fill="1" applyBorder="1" applyAlignment="1" applyProtection="1">
      <alignment horizontal="left" vertical="center"/>
      <protection hidden="1" locked="0"/>
    </xf>
    <xf numFmtId="0" fontId="8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0" fillId="0" borderId="0" xfId="0" applyAlignment="1">
      <alignment vertical="top" wrapText="1"/>
    </xf>
    <xf numFmtId="0" fontId="16" fillId="0" borderId="0" xfId="64" applyFont="1" applyBorder="1" applyAlignment="1">
      <alignment horizontal="left" vertical="top" wrapText="1"/>
      <protection/>
    </xf>
    <xf numFmtId="0" fontId="1" fillId="0" borderId="0" xfId="64" applyFont="1" applyBorder="1" applyAlignment="1">
      <alignment horizontal="justify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12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workbookViewId="0" topLeftCell="A1">
      <selection activeCell="C16" sqref="C16:I16"/>
    </sheetView>
  </sheetViews>
  <sheetFormatPr defaultColWidth="9.140625" defaultRowHeight="12.75"/>
  <cols>
    <col min="1" max="1" width="9.140625" style="135" customWidth="1"/>
    <col min="2" max="2" width="14.140625" style="135" customWidth="1"/>
    <col min="3" max="3" width="9.140625" style="135" customWidth="1"/>
    <col min="4" max="4" width="11.140625" style="135" customWidth="1"/>
    <col min="5" max="5" width="10.7109375" style="135" customWidth="1"/>
    <col min="6" max="6" width="11.28125" style="135" customWidth="1"/>
    <col min="7" max="7" width="12.57421875" style="135" customWidth="1"/>
    <col min="8" max="8" width="19.00390625" style="135" customWidth="1"/>
    <col min="9" max="9" width="22.28125" style="135" customWidth="1"/>
    <col min="10" max="16384" width="9.140625" style="11" customWidth="1"/>
  </cols>
  <sheetData>
    <row r="1" spans="1:10" ht="15.75">
      <c r="A1" s="183" t="s">
        <v>197</v>
      </c>
      <c r="B1" s="184"/>
      <c r="C1" s="74"/>
      <c r="D1" s="74"/>
      <c r="E1" s="74"/>
      <c r="F1" s="74"/>
      <c r="G1" s="74"/>
      <c r="H1" s="74"/>
      <c r="I1" s="75"/>
      <c r="J1" s="44"/>
    </row>
    <row r="2" spans="1:10" ht="12.75" customHeight="1">
      <c r="A2" s="142" t="s">
        <v>178</v>
      </c>
      <c r="B2" s="143"/>
      <c r="C2" s="143"/>
      <c r="D2" s="144"/>
      <c r="E2" s="25" t="s">
        <v>226</v>
      </c>
      <c r="F2" s="76"/>
      <c r="G2" s="12" t="s">
        <v>70</v>
      </c>
      <c r="H2" s="25" t="s">
        <v>229</v>
      </c>
      <c r="I2" s="45"/>
      <c r="J2" s="44"/>
    </row>
    <row r="3" spans="1:10" ht="12.75">
      <c r="A3" s="46"/>
      <c r="B3" s="13"/>
      <c r="C3" s="13"/>
      <c r="D3" s="13"/>
      <c r="E3" s="14"/>
      <c r="F3" s="14"/>
      <c r="G3" s="13"/>
      <c r="H3" s="13"/>
      <c r="I3" s="77"/>
      <c r="J3" s="44"/>
    </row>
    <row r="4" spans="1:10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  <c r="J4" s="44"/>
    </row>
    <row r="5" spans="1:10" ht="12.75">
      <c r="A5" s="78"/>
      <c r="B5" s="49"/>
      <c r="C5" s="49"/>
      <c r="D5" s="49"/>
      <c r="E5" s="15"/>
      <c r="F5" s="47"/>
      <c r="G5" s="16"/>
      <c r="H5" s="17"/>
      <c r="I5" s="79"/>
      <c r="J5" s="44"/>
    </row>
    <row r="6" spans="1:10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80"/>
      <c r="J6" s="44"/>
    </row>
    <row r="7" spans="1:10" ht="12.75">
      <c r="A7" s="81"/>
      <c r="B7" s="82"/>
      <c r="C7" s="19"/>
      <c r="D7" s="19"/>
      <c r="E7" s="150"/>
      <c r="F7" s="150"/>
      <c r="G7" s="150"/>
      <c r="H7" s="150"/>
      <c r="I7" s="80"/>
      <c r="J7" s="44"/>
    </row>
    <row r="8" spans="1:10" ht="12.75" customHeight="1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3"/>
      <c r="J8" s="44"/>
    </row>
    <row r="9" spans="1:10" ht="12.75">
      <c r="A9" s="84"/>
      <c r="B9" s="85"/>
      <c r="C9" s="86"/>
      <c r="D9" s="19"/>
      <c r="E9" s="19"/>
      <c r="F9" s="19"/>
      <c r="G9" s="19"/>
      <c r="H9" s="19"/>
      <c r="I9" s="83"/>
      <c r="J9" s="44"/>
    </row>
    <row r="10" spans="1:10" ht="12.75" customHeight="1">
      <c r="A10" s="137" t="s">
        <v>69</v>
      </c>
      <c r="B10" s="138"/>
      <c r="C10" s="140" t="s">
        <v>213</v>
      </c>
      <c r="D10" s="141"/>
      <c r="E10" s="19"/>
      <c r="F10" s="19"/>
      <c r="G10" s="19"/>
      <c r="H10" s="19"/>
      <c r="I10" s="83"/>
      <c r="J10" s="44"/>
    </row>
    <row r="11" spans="1:10" ht="12.75">
      <c r="A11" s="139"/>
      <c r="B11" s="138"/>
      <c r="C11" s="19"/>
      <c r="D11" s="19"/>
      <c r="E11" s="19"/>
      <c r="F11" s="19"/>
      <c r="G11" s="19"/>
      <c r="H11" s="19"/>
      <c r="I11" s="83"/>
      <c r="J11" s="44"/>
    </row>
    <row r="12" spans="1:10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  <c r="J12" s="44"/>
    </row>
    <row r="13" spans="1:10" ht="12.75">
      <c r="A13" s="81"/>
      <c r="B13" s="82"/>
      <c r="C13" s="87"/>
      <c r="D13" s="19"/>
      <c r="E13" s="19"/>
      <c r="F13" s="19"/>
      <c r="G13" s="19"/>
      <c r="H13" s="19"/>
      <c r="I13" s="83"/>
      <c r="J13" s="44"/>
    </row>
    <row r="14" spans="1:10" ht="12.75">
      <c r="A14" s="148" t="s">
        <v>29</v>
      </c>
      <c r="B14" s="149"/>
      <c r="C14" s="156">
        <v>48000</v>
      </c>
      <c r="D14" s="157"/>
      <c r="E14" s="19"/>
      <c r="F14" s="153" t="s">
        <v>215</v>
      </c>
      <c r="G14" s="154"/>
      <c r="H14" s="154"/>
      <c r="I14" s="155"/>
      <c r="J14" s="44"/>
    </row>
    <row r="15" spans="1:10" ht="12.75">
      <c r="A15" s="81"/>
      <c r="B15" s="82"/>
      <c r="C15" s="19"/>
      <c r="D15" s="19"/>
      <c r="E15" s="19"/>
      <c r="F15" s="19"/>
      <c r="G15" s="19"/>
      <c r="H15" s="19"/>
      <c r="I15" s="83"/>
      <c r="J15" s="44"/>
    </row>
    <row r="16" spans="1:10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  <c r="J16" s="44"/>
    </row>
    <row r="17" spans="1:10" ht="12.75">
      <c r="A17" s="81"/>
      <c r="B17" s="82"/>
      <c r="C17" s="19"/>
      <c r="D17" s="19"/>
      <c r="E17" s="19"/>
      <c r="F17" s="19"/>
      <c r="G17" s="19"/>
      <c r="H17" s="19"/>
      <c r="I17" s="83"/>
      <c r="J17" s="44"/>
    </row>
    <row r="18" spans="1:10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  <c r="J18" s="44"/>
    </row>
    <row r="19" spans="1:10" ht="12.75">
      <c r="A19" s="81"/>
      <c r="B19" s="82"/>
      <c r="C19" s="87"/>
      <c r="D19" s="19"/>
      <c r="E19" s="19"/>
      <c r="F19" s="19"/>
      <c r="G19" s="19"/>
      <c r="H19" s="19"/>
      <c r="I19" s="83"/>
      <c r="J19" s="44"/>
    </row>
    <row r="20" spans="1:10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  <c r="J20" s="44"/>
    </row>
    <row r="21" spans="1:10" ht="12.75">
      <c r="A21" s="81"/>
      <c r="B21" s="82"/>
      <c r="C21" s="87"/>
      <c r="D21" s="19"/>
      <c r="E21" s="19"/>
      <c r="F21" s="19"/>
      <c r="G21" s="19"/>
      <c r="H21" s="19"/>
      <c r="I21" s="83"/>
      <c r="J21" s="44"/>
    </row>
    <row r="22" spans="1:10" ht="12.75">
      <c r="A22" s="148" t="s">
        <v>9</v>
      </c>
      <c r="B22" s="149"/>
      <c r="C22" s="53">
        <v>201</v>
      </c>
      <c r="D22" s="153" t="s">
        <v>215</v>
      </c>
      <c r="E22" s="163"/>
      <c r="F22" s="164"/>
      <c r="G22" s="165"/>
      <c r="H22" s="166"/>
      <c r="I22" s="48"/>
      <c r="J22" s="44"/>
    </row>
    <row r="23" spans="1:10" ht="12.75">
      <c r="A23" s="81"/>
      <c r="B23" s="82"/>
      <c r="C23" s="19"/>
      <c r="D23" s="19"/>
      <c r="E23" s="19"/>
      <c r="F23" s="19"/>
      <c r="G23" s="19"/>
      <c r="H23" s="19"/>
      <c r="I23" s="83"/>
      <c r="J23" s="44"/>
    </row>
    <row r="24" spans="1:10" ht="12.75">
      <c r="A24" s="148" t="s">
        <v>10</v>
      </c>
      <c r="B24" s="149"/>
      <c r="C24" s="53">
        <v>6</v>
      </c>
      <c r="D24" s="153" t="s">
        <v>219</v>
      </c>
      <c r="E24" s="163"/>
      <c r="F24" s="163"/>
      <c r="G24" s="164"/>
      <c r="H24" s="88" t="s">
        <v>11</v>
      </c>
      <c r="I24" s="71">
        <v>313</v>
      </c>
      <c r="J24" s="44"/>
    </row>
    <row r="25" spans="1:10" ht="12.75">
      <c r="A25" s="81"/>
      <c r="B25" s="82"/>
      <c r="C25" s="19"/>
      <c r="D25" s="19"/>
      <c r="E25" s="19"/>
      <c r="F25" s="19"/>
      <c r="G25" s="82"/>
      <c r="H25" s="82" t="s">
        <v>207</v>
      </c>
      <c r="I25" s="89"/>
      <c r="J25" s="44"/>
    </row>
    <row r="26" spans="1:10" ht="12.75">
      <c r="A26" s="148" t="s">
        <v>34</v>
      </c>
      <c r="B26" s="149"/>
      <c r="C26" s="54" t="s">
        <v>220</v>
      </c>
      <c r="D26" s="20"/>
      <c r="E26" s="90"/>
      <c r="F26" s="55"/>
      <c r="G26" s="175" t="s">
        <v>33</v>
      </c>
      <c r="H26" s="149"/>
      <c r="I26" s="56" t="s">
        <v>221</v>
      </c>
      <c r="J26" s="44"/>
    </row>
    <row r="27" spans="1:10" ht="12.75">
      <c r="A27" s="81"/>
      <c r="B27" s="82"/>
      <c r="C27" s="19"/>
      <c r="D27" s="49"/>
      <c r="E27" s="49"/>
      <c r="F27" s="49"/>
      <c r="G27" s="49"/>
      <c r="H27" s="19"/>
      <c r="I27" s="91"/>
      <c r="J27" s="44"/>
    </row>
    <row r="28" spans="1:10" ht="12.75">
      <c r="A28" s="176" t="s">
        <v>12</v>
      </c>
      <c r="B28" s="177"/>
      <c r="C28" s="158"/>
      <c r="D28" s="158"/>
      <c r="E28" s="177" t="s">
        <v>13</v>
      </c>
      <c r="F28" s="178"/>
      <c r="G28" s="178"/>
      <c r="H28" s="158" t="s">
        <v>14</v>
      </c>
      <c r="I28" s="159"/>
      <c r="J28" s="44"/>
    </row>
    <row r="29" spans="1:10" ht="12.75">
      <c r="A29" s="92"/>
      <c r="B29" s="93"/>
      <c r="C29" s="93"/>
      <c r="D29" s="94"/>
      <c r="E29" s="19"/>
      <c r="F29" s="19"/>
      <c r="G29" s="19"/>
      <c r="H29" s="95"/>
      <c r="I29" s="91"/>
      <c r="J29" s="44"/>
    </row>
    <row r="30" spans="1:10" ht="12.75">
      <c r="A30" s="169"/>
      <c r="B30" s="170"/>
      <c r="C30" s="170"/>
      <c r="D30" s="171"/>
      <c r="E30" s="172"/>
      <c r="F30" s="170"/>
      <c r="G30" s="170"/>
      <c r="H30" s="173"/>
      <c r="I30" s="174"/>
      <c r="J30" s="44"/>
    </row>
    <row r="31" spans="1:10" ht="12.75">
      <c r="A31" s="96"/>
      <c r="B31" s="97"/>
      <c r="C31" s="98"/>
      <c r="D31" s="167"/>
      <c r="E31" s="167"/>
      <c r="F31" s="167"/>
      <c r="G31" s="168"/>
      <c r="H31" s="94"/>
      <c r="I31" s="101"/>
      <c r="J31" s="44"/>
    </row>
    <row r="32" spans="1:10" ht="12.75">
      <c r="A32" s="169"/>
      <c r="B32" s="170"/>
      <c r="C32" s="170"/>
      <c r="D32" s="171"/>
      <c r="E32" s="172"/>
      <c r="F32" s="170"/>
      <c r="G32" s="170"/>
      <c r="H32" s="173"/>
      <c r="I32" s="174"/>
      <c r="J32" s="44"/>
    </row>
    <row r="33" spans="1:10" ht="12.75">
      <c r="A33" s="96"/>
      <c r="B33" s="97"/>
      <c r="C33" s="98"/>
      <c r="D33" s="99"/>
      <c r="E33" s="99"/>
      <c r="F33" s="99"/>
      <c r="G33" s="100"/>
      <c r="H33" s="94"/>
      <c r="I33" s="102"/>
      <c r="J33" s="44"/>
    </row>
    <row r="34" spans="1:10" ht="12.75">
      <c r="A34" s="169"/>
      <c r="B34" s="170"/>
      <c r="C34" s="170"/>
      <c r="D34" s="171"/>
      <c r="E34" s="172"/>
      <c r="F34" s="170"/>
      <c r="G34" s="170"/>
      <c r="H34" s="173"/>
      <c r="I34" s="174"/>
      <c r="J34" s="44"/>
    </row>
    <row r="35" spans="1:10" ht="12.75">
      <c r="A35" s="96"/>
      <c r="B35" s="97"/>
      <c r="C35" s="98"/>
      <c r="D35" s="99"/>
      <c r="E35" s="99"/>
      <c r="F35" s="99"/>
      <c r="G35" s="100"/>
      <c r="H35" s="94"/>
      <c r="I35" s="102"/>
      <c r="J35" s="44"/>
    </row>
    <row r="36" spans="1:10" ht="12.75">
      <c r="A36" s="169"/>
      <c r="B36" s="170"/>
      <c r="C36" s="170"/>
      <c r="D36" s="171"/>
      <c r="E36" s="172"/>
      <c r="F36" s="170"/>
      <c r="G36" s="170"/>
      <c r="H36" s="173"/>
      <c r="I36" s="174"/>
      <c r="J36" s="44"/>
    </row>
    <row r="37" spans="1:10" ht="12.75">
      <c r="A37" s="103"/>
      <c r="B37" s="104"/>
      <c r="C37" s="185"/>
      <c r="D37" s="186"/>
      <c r="E37" s="94"/>
      <c r="F37" s="185"/>
      <c r="G37" s="186"/>
      <c r="H37" s="94"/>
      <c r="I37" s="107"/>
      <c r="J37" s="44"/>
    </row>
    <row r="38" spans="1:10" ht="12.75">
      <c r="A38" s="169"/>
      <c r="B38" s="170"/>
      <c r="C38" s="170"/>
      <c r="D38" s="171"/>
      <c r="E38" s="172"/>
      <c r="F38" s="170"/>
      <c r="G38" s="170"/>
      <c r="H38" s="173"/>
      <c r="I38" s="174"/>
      <c r="J38" s="44"/>
    </row>
    <row r="39" spans="1:10" ht="12.75">
      <c r="A39" s="103"/>
      <c r="B39" s="104"/>
      <c r="C39" s="105"/>
      <c r="D39" s="106"/>
      <c r="E39" s="94"/>
      <c r="F39" s="105"/>
      <c r="G39" s="106"/>
      <c r="H39" s="94"/>
      <c r="I39" s="107"/>
      <c r="J39" s="44"/>
    </row>
    <row r="40" spans="1:10" ht="12.75">
      <c r="A40" s="169"/>
      <c r="B40" s="170"/>
      <c r="C40" s="170"/>
      <c r="D40" s="171"/>
      <c r="E40" s="172"/>
      <c r="F40" s="170"/>
      <c r="G40" s="170"/>
      <c r="H40" s="173"/>
      <c r="I40" s="174"/>
      <c r="J40" s="44"/>
    </row>
    <row r="41" spans="1:10" ht="12.75">
      <c r="A41" s="50"/>
      <c r="B41" s="108"/>
      <c r="C41" s="108"/>
      <c r="D41" s="108"/>
      <c r="E41" s="18"/>
      <c r="F41" s="108"/>
      <c r="G41" s="108"/>
      <c r="H41" s="24"/>
      <c r="I41" s="51"/>
      <c r="J41" s="44"/>
    </row>
    <row r="42" spans="1:10" ht="12.75">
      <c r="A42" s="109"/>
      <c r="B42" s="110"/>
      <c r="C42" s="111"/>
      <c r="D42" s="112"/>
      <c r="E42" s="19"/>
      <c r="F42" s="111"/>
      <c r="G42" s="112"/>
      <c r="H42" s="19"/>
      <c r="I42" s="83"/>
      <c r="J42" s="44"/>
    </row>
    <row r="43" spans="1:10" ht="12.75">
      <c r="A43" s="113"/>
      <c r="B43" s="114"/>
      <c r="C43" s="114"/>
      <c r="D43" s="86"/>
      <c r="E43" s="86"/>
      <c r="F43" s="114"/>
      <c r="G43" s="86"/>
      <c r="H43" s="86"/>
      <c r="I43" s="115"/>
      <c r="J43" s="44"/>
    </row>
    <row r="44" spans="1:10" ht="12.75" customHeight="1">
      <c r="A44" s="137" t="s">
        <v>64</v>
      </c>
      <c r="B44" s="179"/>
      <c r="C44" s="173"/>
      <c r="D44" s="191"/>
      <c r="E44" s="19"/>
      <c r="F44" s="192"/>
      <c r="G44" s="170"/>
      <c r="H44" s="170"/>
      <c r="I44" s="193"/>
      <c r="J44" s="44"/>
    </row>
    <row r="45" spans="1:10" ht="12.75">
      <c r="A45" s="109"/>
      <c r="B45" s="110"/>
      <c r="C45" s="194"/>
      <c r="D45" s="195"/>
      <c r="E45" s="19"/>
      <c r="F45" s="194"/>
      <c r="G45" s="196"/>
      <c r="H45" s="116"/>
      <c r="I45" s="117"/>
      <c r="J45" s="44"/>
    </row>
    <row r="46" spans="1:10" ht="12.75" customHeight="1">
      <c r="A46" s="137" t="s">
        <v>15</v>
      </c>
      <c r="B46" s="179"/>
      <c r="C46" s="197" t="s">
        <v>222</v>
      </c>
      <c r="D46" s="198"/>
      <c r="E46" s="198"/>
      <c r="F46" s="198"/>
      <c r="G46" s="198"/>
      <c r="H46" s="198"/>
      <c r="I46" s="198"/>
      <c r="J46" s="44"/>
    </row>
    <row r="47" spans="1:10" ht="12.75">
      <c r="A47" s="81"/>
      <c r="B47" s="82"/>
      <c r="C47" s="118" t="s">
        <v>173</v>
      </c>
      <c r="D47" s="119"/>
      <c r="E47" s="119"/>
      <c r="F47" s="119"/>
      <c r="G47" s="119"/>
      <c r="H47" s="119"/>
      <c r="I47" s="119"/>
      <c r="J47" s="44"/>
    </row>
    <row r="48" spans="1:10" ht="12.75">
      <c r="A48" s="137" t="s">
        <v>174</v>
      </c>
      <c r="B48" s="179"/>
      <c r="C48" s="180" t="s">
        <v>223</v>
      </c>
      <c r="D48" s="181"/>
      <c r="E48" s="182"/>
      <c r="F48" s="119"/>
      <c r="G48" s="88" t="s">
        <v>175</v>
      </c>
      <c r="H48" s="180" t="s">
        <v>224</v>
      </c>
      <c r="I48" s="182"/>
      <c r="J48" s="44"/>
    </row>
    <row r="49" spans="1:10" ht="12.75">
      <c r="A49" s="81"/>
      <c r="B49" s="82"/>
      <c r="C49" s="118"/>
      <c r="D49" s="119"/>
      <c r="E49" s="119"/>
      <c r="F49" s="119"/>
      <c r="G49" s="119"/>
      <c r="H49" s="119"/>
      <c r="I49" s="119"/>
      <c r="J49" s="44"/>
    </row>
    <row r="50" spans="1:10" ht="12.75" customHeight="1">
      <c r="A50" s="137" t="s">
        <v>31</v>
      </c>
      <c r="B50" s="179"/>
      <c r="C50" s="201" t="s">
        <v>225</v>
      </c>
      <c r="D50" s="181"/>
      <c r="E50" s="181"/>
      <c r="F50" s="181"/>
      <c r="G50" s="181"/>
      <c r="H50" s="181"/>
      <c r="I50" s="182"/>
      <c r="J50" s="44"/>
    </row>
    <row r="51" spans="1:10" ht="12.75">
      <c r="A51" s="81"/>
      <c r="B51" s="82"/>
      <c r="C51" s="119"/>
      <c r="D51" s="119"/>
      <c r="E51" s="119"/>
      <c r="F51" s="119"/>
      <c r="G51" s="119"/>
      <c r="H51" s="119"/>
      <c r="I51" s="119"/>
      <c r="J51" s="44"/>
    </row>
    <row r="52" spans="1:10" ht="12.75">
      <c r="A52" s="148" t="s">
        <v>0</v>
      </c>
      <c r="B52" s="149"/>
      <c r="C52" s="202" t="s">
        <v>228</v>
      </c>
      <c r="D52" s="203"/>
      <c r="E52" s="203"/>
      <c r="F52" s="203"/>
      <c r="G52" s="203"/>
      <c r="H52" s="203"/>
      <c r="I52" s="204"/>
      <c r="J52" s="44"/>
    </row>
    <row r="53" spans="1:10" ht="12.75">
      <c r="A53" s="120"/>
      <c r="B53" s="86"/>
      <c r="C53" s="190" t="s">
        <v>119</v>
      </c>
      <c r="D53" s="190"/>
      <c r="E53" s="190"/>
      <c r="F53" s="190"/>
      <c r="G53" s="190"/>
      <c r="H53" s="190"/>
      <c r="I53" s="13"/>
      <c r="J53" s="44"/>
    </row>
    <row r="54" spans="1:10" ht="12.75">
      <c r="A54" s="120"/>
      <c r="B54" s="86"/>
      <c r="C54" s="121"/>
      <c r="D54" s="121"/>
      <c r="E54" s="121"/>
      <c r="F54" s="121"/>
      <c r="G54" s="121"/>
      <c r="H54" s="122"/>
      <c r="I54" s="123"/>
      <c r="J54" s="44"/>
    </row>
    <row r="55" spans="1:10" ht="12.75">
      <c r="A55" s="120"/>
      <c r="B55" s="86"/>
      <c r="C55" s="121"/>
      <c r="D55" s="121"/>
      <c r="E55" s="121"/>
      <c r="F55" s="121"/>
      <c r="G55" s="121"/>
      <c r="H55" s="121"/>
      <c r="I55" s="123"/>
      <c r="J55" s="44"/>
    </row>
    <row r="56" spans="1:10" ht="12.75">
      <c r="A56" s="120"/>
      <c r="B56" s="205" t="s">
        <v>16</v>
      </c>
      <c r="C56" s="206"/>
      <c r="D56" s="206"/>
      <c r="E56" s="206"/>
      <c r="F56" s="124"/>
      <c r="G56" s="124"/>
      <c r="H56" s="124"/>
      <c r="I56" s="125"/>
      <c r="J56" s="44"/>
    </row>
    <row r="57" spans="1:10" ht="12.75">
      <c r="A57" s="120"/>
      <c r="B57" s="205" t="s">
        <v>205</v>
      </c>
      <c r="C57" s="206"/>
      <c r="D57" s="206"/>
      <c r="E57" s="206"/>
      <c r="F57" s="206"/>
      <c r="G57" s="206"/>
      <c r="H57" s="206"/>
      <c r="I57" s="207"/>
      <c r="J57" s="44"/>
    </row>
    <row r="58" spans="1:10" ht="12.75">
      <c r="A58" s="120"/>
      <c r="B58" s="205" t="s">
        <v>204</v>
      </c>
      <c r="C58" s="206"/>
      <c r="D58" s="206"/>
      <c r="E58" s="206"/>
      <c r="F58" s="206"/>
      <c r="G58" s="206"/>
      <c r="H58" s="206"/>
      <c r="I58" s="125"/>
      <c r="J58" s="44"/>
    </row>
    <row r="59" spans="1:10" ht="12.75">
      <c r="A59" s="120"/>
      <c r="B59" s="205" t="s">
        <v>199</v>
      </c>
      <c r="C59" s="206"/>
      <c r="D59" s="206"/>
      <c r="E59" s="206"/>
      <c r="F59" s="206"/>
      <c r="G59" s="206"/>
      <c r="H59" s="206"/>
      <c r="I59" s="207"/>
      <c r="J59" s="44"/>
    </row>
    <row r="60" spans="1:10" ht="12.75">
      <c r="A60" s="120"/>
      <c r="B60" s="205" t="s">
        <v>206</v>
      </c>
      <c r="C60" s="206"/>
      <c r="D60" s="206"/>
      <c r="E60" s="206"/>
      <c r="F60" s="206"/>
      <c r="G60" s="206"/>
      <c r="H60" s="206"/>
      <c r="I60" s="207"/>
      <c r="J60" s="44"/>
    </row>
    <row r="61" spans="1:10" ht="12.75">
      <c r="A61" s="120"/>
      <c r="B61" s="126"/>
      <c r="C61" s="126"/>
      <c r="D61" s="126"/>
      <c r="E61" s="126"/>
      <c r="F61" s="126"/>
      <c r="G61" s="126"/>
      <c r="H61" s="121"/>
      <c r="I61" s="123"/>
      <c r="J61" s="44"/>
    </row>
    <row r="62" spans="1:10" ht="12.75">
      <c r="A62" s="120"/>
      <c r="B62" s="86"/>
      <c r="C62" s="122"/>
      <c r="D62" s="122"/>
      <c r="E62" s="122"/>
      <c r="F62" s="122"/>
      <c r="G62" s="122"/>
      <c r="H62" s="122"/>
      <c r="I62" s="127"/>
      <c r="J62" s="44"/>
    </row>
    <row r="63" spans="1:10" ht="13.5" thickBot="1">
      <c r="A63" s="52" t="s">
        <v>17</v>
      </c>
      <c r="B63" s="19"/>
      <c r="C63" s="19"/>
      <c r="D63" s="19"/>
      <c r="E63" s="19"/>
      <c r="F63" s="19"/>
      <c r="G63" s="128"/>
      <c r="H63" s="129"/>
      <c r="I63" s="130"/>
      <c r="J63" s="44"/>
    </row>
    <row r="64" spans="1:10" ht="12.75">
      <c r="A64" s="78"/>
      <c r="B64" s="19"/>
      <c r="C64" s="19"/>
      <c r="D64" s="19"/>
      <c r="E64" s="86" t="s">
        <v>176</v>
      </c>
      <c r="F64" s="93"/>
      <c r="G64" s="187" t="s">
        <v>177</v>
      </c>
      <c r="H64" s="188"/>
      <c r="I64" s="189"/>
      <c r="J64" s="44"/>
    </row>
    <row r="65" spans="1:10" ht="12.75">
      <c r="A65" s="131"/>
      <c r="B65" s="132"/>
      <c r="C65" s="133"/>
      <c r="D65" s="133"/>
      <c r="E65" s="133"/>
      <c r="F65" s="133"/>
      <c r="G65" s="199"/>
      <c r="H65" s="200"/>
      <c r="I65" s="134"/>
      <c r="J65" s="44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9" dxfId="11" operator="equal" stopIfTrue="1">
      <formula>"DA"</formula>
    </cfRule>
  </conditionalFormatting>
  <conditionalFormatting sqref="H2">
    <cfRule type="cellIs" priority="10" dxfId="1" operator="lessThan" stopIfTrue="1">
      <formula>#REF!</formula>
    </cfRule>
  </conditionalFormatting>
  <conditionalFormatting sqref="H29">
    <cfRule type="cellIs" priority="8" dxfId="11" operator="equal" stopIfTrue="1">
      <formula>"DA"</formula>
    </cfRule>
  </conditionalFormatting>
  <conditionalFormatting sqref="H2">
    <cfRule type="cellIs" priority="7" dxfId="1" operator="lessThan" stopIfTrue="1">
      <formula>#REF!</formula>
    </cfRule>
  </conditionalFormatting>
  <conditionalFormatting sqref="H29">
    <cfRule type="cellIs" priority="6" dxfId="11" operator="equal" stopIfTrue="1">
      <formula>"DA"</formula>
    </cfRule>
  </conditionalFormatting>
  <conditionalFormatting sqref="H2">
    <cfRule type="cellIs" priority="5" dxfId="1" operator="lessThan" stopIfTrue="1">
      <formula>#REF!</formula>
    </cfRule>
  </conditionalFormatting>
  <conditionalFormatting sqref="H29">
    <cfRule type="cellIs" priority="4" dxfId="11" operator="equal" stopIfTrue="1">
      <formula>"DA"</formula>
    </cfRule>
  </conditionalFormatting>
  <conditionalFormatting sqref="H2">
    <cfRule type="cellIs" priority="3" dxfId="1" operator="lessThan" stopIfTrue="1">
      <formula>#REF!</formula>
    </cfRule>
  </conditionalFormatting>
  <conditionalFormatting sqref="H29">
    <cfRule type="cellIs" priority="2" dxfId="11" operator="equal" stopIfTrue="1">
      <formula>"DA"</formula>
    </cfRule>
  </conditionalFormatting>
  <conditionalFormatting sqref="H2">
    <cfRule type="cellIs" priority="1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N5" sqref="N5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4:11" ht="12.75">
      <c r="D2" s="245" t="s">
        <v>179</v>
      </c>
      <c r="E2" s="245"/>
      <c r="F2" s="246" t="s">
        <v>229</v>
      </c>
      <c r="G2" s="247"/>
      <c r="J2" s="208" t="s">
        <v>188</v>
      </c>
      <c r="K2" s="208"/>
    </row>
    <row r="3" spans="1:11" ht="33.75">
      <c r="A3" s="242" t="s">
        <v>154</v>
      </c>
      <c r="B3" s="242"/>
      <c r="C3" s="242"/>
      <c r="D3" s="242"/>
      <c r="E3" s="242"/>
      <c r="F3" s="242"/>
      <c r="G3" s="242"/>
      <c r="H3" s="242"/>
      <c r="I3" s="29" t="s">
        <v>189</v>
      </c>
      <c r="J3" s="30" t="s">
        <v>227</v>
      </c>
      <c r="K3" s="30" t="s">
        <v>230</v>
      </c>
    </row>
    <row r="4" spans="1:11" ht="12.75">
      <c r="A4" s="243">
        <v>1</v>
      </c>
      <c r="B4" s="243"/>
      <c r="C4" s="243"/>
      <c r="D4" s="243"/>
      <c r="E4" s="243"/>
      <c r="F4" s="243"/>
      <c r="G4" s="243"/>
      <c r="H4" s="243"/>
      <c r="I4" s="31">
        <v>2</v>
      </c>
      <c r="J4" s="30">
        <v>3</v>
      </c>
      <c r="K4" s="136">
        <v>4</v>
      </c>
    </row>
    <row r="5" spans="1:11" ht="12.75">
      <c r="A5" s="209" t="s">
        <v>122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</row>
    <row r="6" spans="1:11" ht="12.75">
      <c r="A6" s="212" t="s">
        <v>79</v>
      </c>
      <c r="B6" s="213"/>
      <c r="C6" s="213"/>
      <c r="D6" s="213"/>
      <c r="E6" s="213"/>
      <c r="F6" s="213"/>
      <c r="G6" s="213"/>
      <c r="H6" s="214"/>
      <c r="I6" s="5">
        <v>1</v>
      </c>
      <c r="J6" s="27">
        <f>SUM(J7:J8)</f>
        <v>343725567</v>
      </c>
      <c r="K6" s="27">
        <f>SUM(K7:K8)</f>
        <v>314254452</v>
      </c>
    </row>
    <row r="7" spans="1:11" ht="12.75">
      <c r="A7" s="215" t="s">
        <v>123</v>
      </c>
      <c r="B7" s="216"/>
      <c r="C7" s="216"/>
      <c r="D7" s="216"/>
      <c r="E7" s="216"/>
      <c r="F7" s="216"/>
      <c r="G7" s="216"/>
      <c r="H7" s="217"/>
      <c r="I7" s="6">
        <v>2</v>
      </c>
      <c r="J7" s="57">
        <v>35026756</v>
      </c>
      <c r="K7" s="57">
        <v>36035848</v>
      </c>
    </row>
    <row r="8" spans="1:11" ht="12.75">
      <c r="A8" s="215" t="s">
        <v>124</v>
      </c>
      <c r="B8" s="216"/>
      <c r="C8" s="216"/>
      <c r="D8" s="216"/>
      <c r="E8" s="216"/>
      <c r="F8" s="216"/>
      <c r="G8" s="216"/>
      <c r="H8" s="217"/>
      <c r="I8" s="6">
        <v>3</v>
      </c>
      <c r="J8" s="57">
        <v>308698811</v>
      </c>
      <c r="K8" s="57">
        <v>278218604</v>
      </c>
    </row>
    <row r="9" spans="1:11" ht="12.75">
      <c r="A9" s="215" t="s">
        <v>125</v>
      </c>
      <c r="B9" s="216"/>
      <c r="C9" s="216"/>
      <c r="D9" s="216"/>
      <c r="E9" s="216"/>
      <c r="F9" s="216"/>
      <c r="G9" s="216"/>
      <c r="H9" s="217"/>
      <c r="I9" s="6">
        <v>4</v>
      </c>
      <c r="J9" s="57">
        <v>289039237</v>
      </c>
      <c r="K9" s="57">
        <v>162102741</v>
      </c>
    </row>
    <row r="10" spans="1:11" ht="12.75">
      <c r="A10" s="215" t="s">
        <v>126</v>
      </c>
      <c r="B10" s="216"/>
      <c r="C10" s="216"/>
      <c r="D10" s="216"/>
      <c r="E10" s="216"/>
      <c r="F10" s="216"/>
      <c r="G10" s="216"/>
      <c r="H10" s="217"/>
      <c r="I10" s="6">
        <v>5</v>
      </c>
      <c r="J10" s="57">
        <v>0</v>
      </c>
      <c r="K10" s="57">
        <v>0</v>
      </c>
    </row>
    <row r="11" spans="1:11" ht="24" customHeight="1">
      <c r="A11" s="215" t="s">
        <v>39</v>
      </c>
      <c r="B11" s="216"/>
      <c r="C11" s="216"/>
      <c r="D11" s="216"/>
      <c r="E11" s="216"/>
      <c r="F11" s="216"/>
      <c r="G11" s="216"/>
      <c r="H11" s="217"/>
      <c r="I11" s="6">
        <v>6</v>
      </c>
      <c r="J11" s="57">
        <v>0</v>
      </c>
      <c r="K11" s="57">
        <v>0</v>
      </c>
    </row>
    <row r="12" spans="1:11" ht="27" customHeight="1">
      <c r="A12" s="215" t="s">
        <v>40</v>
      </c>
      <c r="B12" s="216"/>
      <c r="C12" s="216"/>
      <c r="D12" s="216"/>
      <c r="E12" s="216"/>
      <c r="F12" s="216"/>
      <c r="G12" s="216"/>
      <c r="H12" s="217"/>
      <c r="I12" s="6">
        <v>7</v>
      </c>
      <c r="J12" s="57">
        <v>417681832</v>
      </c>
      <c r="K12" s="57">
        <v>470014889</v>
      </c>
    </row>
    <row r="13" spans="1:11" ht="24.75" customHeight="1">
      <c r="A13" s="215" t="s">
        <v>127</v>
      </c>
      <c r="B13" s="216"/>
      <c r="C13" s="216"/>
      <c r="D13" s="216"/>
      <c r="E13" s="216"/>
      <c r="F13" s="216"/>
      <c r="G13" s="216"/>
      <c r="H13" s="217"/>
      <c r="I13" s="6">
        <v>8</v>
      </c>
      <c r="J13" s="57">
        <v>97319018</v>
      </c>
      <c r="K13" s="57">
        <v>80544574</v>
      </c>
    </row>
    <row r="14" spans="1:11" ht="31.5" customHeight="1">
      <c r="A14" s="215" t="s">
        <v>133</v>
      </c>
      <c r="B14" s="216"/>
      <c r="C14" s="216"/>
      <c r="D14" s="216"/>
      <c r="E14" s="216"/>
      <c r="F14" s="216"/>
      <c r="G14" s="216"/>
      <c r="H14" s="217"/>
      <c r="I14" s="6">
        <v>9</v>
      </c>
      <c r="J14" s="57">
        <v>0</v>
      </c>
      <c r="K14" s="57">
        <v>0</v>
      </c>
    </row>
    <row r="15" spans="1:11" ht="12.75">
      <c r="A15" s="215" t="s">
        <v>128</v>
      </c>
      <c r="B15" s="216"/>
      <c r="C15" s="216"/>
      <c r="D15" s="216"/>
      <c r="E15" s="216"/>
      <c r="F15" s="216"/>
      <c r="G15" s="216"/>
      <c r="H15" s="217"/>
      <c r="I15" s="6">
        <v>10</v>
      </c>
      <c r="J15" s="57">
        <v>0</v>
      </c>
      <c r="K15" s="57">
        <v>0</v>
      </c>
    </row>
    <row r="16" spans="1:11" ht="12.75">
      <c r="A16" s="215" t="s">
        <v>129</v>
      </c>
      <c r="B16" s="216"/>
      <c r="C16" s="216"/>
      <c r="D16" s="216"/>
      <c r="E16" s="216"/>
      <c r="F16" s="216"/>
      <c r="G16" s="216"/>
      <c r="H16" s="217"/>
      <c r="I16" s="6">
        <v>11</v>
      </c>
      <c r="J16" s="57">
        <v>20000000</v>
      </c>
      <c r="K16" s="57">
        <v>27100292</v>
      </c>
    </row>
    <row r="17" spans="1:11" ht="12.75">
      <c r="A17" s="215" t="s">
        <v>130</v>
      </c>
      <c r="B17" s="216"/>
      <c r="C17" s="216"/>
      <c r="D17" s="216"/>
      <c r="E17" s="216"/>
      <c r="F17" s="216"/>
      <c r="G17" s="216"/>
      <c r="H17" s="217"/>
      <c r="I17" s="6">
        <v>12</v>
      </c>
      <c r="J17" s="57">
        <v>1517671804</v>
      </c>
      <c r="K17" s="57">
        <v>1585521434</v>
      </c>
    </row>
    <row r="18" spans="1:11" ht="12.75">
      <c r="A18" s="218" t="s">
        <v>134</v>
      </c>
      <c r="B18" s="219"/>
      <c r="C18" s="219"/>
      <c r="D18" s="219"/>
      <c r="E18" s="219"/>
      <c r="F18" s="219"/>
      <c r="G18" s="219"/>
      <c r="H18" s="220"/>
      <c r="I18" s="6">
        <v>13</v>
      </c>
      <c r="J18" s="57">
        <v>3570000</v>
      </c>
      <c r="K18" s="57">
        <v>3570000</v>
      </c>
    </row>
    <row r="19" spans="1:11" ht="12.75">
      <c r="A19" s="215" t="s">
        <v>131</v>
      </c>
      <c r="B19" s="216"/>
      <c r="C19" s="216"/>
      <c r="D19" s="216"/>
      <c r="E19" s="216"/>
      <c r="F19" s="216"/>
      <c r="G19" s="216"/>
      <c r="H19" s="217"/>
      <c r="I19" s="6">
        <v>14</v>
      </c>
      <c r="J19" s="57">
        <v>8605301</v>
      </c>
      <c r="K19" s="57">
        <v>6692145</v>
      </c>
    </row>
    <row r="20" spans="1:11" ht="12.75">
      <c r="A20" s="215" t="s">
        <v>132</v>
      </c>
      <c r="B20" s="216"/>
      <c r="C20" s="216"/>
      <c r="D20" s="216"/>
      <c r="E20" s="216"/>
      <c r="F20" s="216"/>
      <c r="G20" s="216"/>
      <c r="H20" s="217"/>
      <c r="I20" s="6">
        <v>15</v>
      </c>
      <c r="J20" s="57">
        <v>64564478</v>
      </c>
      <c r="K20" s="57">
        <v>69750703</v>
      </c>
    </row>
    <row r="21" spans="1:11" ht="12.75">
      <c r="A21" s="215" t="s">
        <v>37</v>
      </c>
      <c r="B21" s="216"/>
      <c r="C21" s="216"/>
      <c r="D21" s="216"/>
      <c r="E21" s="216"/>
      <c r="F21" s="216"/>
      <c r="G21" s="216"/>
      <c r="H21" s="217"/>
      <c r="I21" s="6">
        <v>16</v>
      </c>
      <c r="J21" s="57">
        <v>46845379</v>
      </c>
      <c r="K21" s="57">
        <v>52868450</v>
      </c>
    </row>
    <row r="22" spans="1:11" ht="12.75">
      <c r="A22" s="230" t="s">
        <v>78</v>
      </c>
      <c r="B22" s="231"/>
      <c r="C22" s="231"/>
      <c r="D22" s="231"/>
      <c r="E22" s="231"/>
      <c r="F22" s="231"/>
      <c r="G22" s="231"/>
      <c r="H22" s="232"/>
      <c r="I22" s="7">
        <v>17</v>
      </c>
      <c r="J22" s="28">
        <f>SUM(J9:J21)+J6</f>
        <v>2809022616</v>
      </c>
      <c r="K22" s="28">
        <f>SUM(K9:K21)+K6</f>
        <v>2772419680</v>
      </c>
    </row>
    <row r="23" spans="1:11" ht="12.75">
      <c r="A23" s="227" t="s">
        <v>38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9"/>
    </row>
    <row r="24" spans="1:11" ht="12.75">
      <c r="A24" s="233" t="s">
        <v>80</v>
      </c>
      <c r="B24" s="234"/>
      <c r="C24" s="234"/>
      <c r="D24" s="234"/>
      <c r="E24" s="234"/>
      <c r="F24" s="234"/>
      <c r="G24" s="234"/>
      <c r="H24" s="235"/>
      <c r="I24" s="1">
        <v>18</v>
      </c>
      <c r="J24" s="61">
        <v>135733972.53</v>
      </c>
      <c r="K24" s="61">
        <f>SUM(K25:K26)</f>
        <v>94935798</v>
      </c>
    </row>
    <row r="25" spans="1:11" ht="12.75">
      <c r="A25" s="221" t="s">
        <v>41</v>
      </c>
      <c r="B25" s="222"/>
      <c r="C25" s="222"/>
      <c r="D25" s="222"/>
      <c r="E25" s="222"/>
      <c r="F25" s="222"/>
      <c r="G25" s="222"/>
      <c r="H25" s="223"/>
      <c r="I25" s="1">
        <v>19</v>
      </c>
      <c r="J25" s="62">
        <v>52200000</v>
      </c>
      <c r="K25" s="62">
        <v>7200000</v>
      </c>
    </row>
    <row r="26" spans="1:11" ht="12.75">
      <c r="A26" s="221" t="s">
        <v>42</v>
      </c>
      <c r="B26" s="222"/>
      <c r="C26" s="222"/>
      <c r="D26" s="222"/>
      <c r="E26" s="222"/>
      <c r="F26" s="222"/>
      <c r="G26" s="222"/>
      <c r="H26" s="223"/>
      <c r="I26" s="1">
        <v>20</v>
      </c>
      <c r="J26" s="62">
        <v>83533972.53</v>
      </c>
      <c r="K26" s="62">
        <v>87735798</v>
      </c>
    </row>
    <row r="27" spans="1:11" ht="12.75">
      <c r="A27" s="221" t="s">
        <v>43</v>
      </c>
      <c r="B27" s="222"/>
      <c r="C27" s="222"/>
      <c r="D27" s="222"/>
      <c r="E27" s="222"/>
      <c r="F27" s="222"/>
      <c r="G27" s="222"/>
      <c r="H27" s="223"/>
      <c r="I27" s="1">
        <v>21</v>
      </c>
      <c r="J27" s="59">
        <v>2220234977.47</v>
      </c>
      <c r="K27" s="59">
        <f>SUM(K28:K30)</f>
        <v>2149890322</v>
      </c>
    </row>
    <row r="28" spans="1:11" ht="12.75">
      <c r="A28" s="221" t="s">
        <v>44</v>
      </c>
      <c r="B28" s="222"/>
      <c r="C28" s="222"/>
      <c r="D28" s="222"/>
      <c r="E28" s="222"/>
      <c r="F28" s="222"/>
      <c r="G28" s="222"/>
      <c r="H28" s="223"/>
      <c r="I28" s="1">
        <v>22</v>
      </c>
      <c r="J28" s="62">
        <v>352389998.34</v>
      </c>
      <c r="K28" s="62">
        <v>371255362</v>
      </c>
    </row>
    <row r="29" spans="1:11" ht="12.75">
      <c r="A29" s="221" t="s">
        <v>45</v>
      </c>
      <c r="B29" s="222"/>
      <c r="C29" s="222"/>
      <c r="D29" s="222"/>
      <c r="E29" s="222"/>
      <c r="F29" s="222"/>
      <c r="G29" s="222"/>
      <c r="H29" s="223"/>
      <c r="I29" s="1">
        <v>23</v>
      </c>
      <c r="J29" s="62">
        <v>259983161.3</v>
      </c>
      <c r="K29" s="62">
        <v>271243283</v>
      </c>
    </row>
    <row r="30" spans="1:11" ht="12.75">
      <c r="A30" s="221" t="s">
        <v>46</v>
      </c>
      <c r="B30" s="222"/>
      <c r="C30" s="222"/>
      <c r="D30" s="222"/>
      <c r="E30" s="222"/>
      <c r="F30" s="222"/>
      <c r="G30" s="222"/>
      <c r="H30" s="223"/>
      <c r="I30" s="1">
        <v>24</v>
      </c>
      <c r="J30" s="62">
        <v>1607861817.83</v>
      </c>
      <c r="K30" s="62">
        <v>1507391677</v>
      </c>
    </row>
    <row r="31" spans="1:11" ht="12.75">
      <c r="A31" s="221" t="s">
        <v>77</v>
      </c>
      <c r="B31" s="222"/>
      <c r="C31" s="222"/>
      <c r="D31" s="222"/>
      <c r="E31" s="222"/>
      <c r="F31" s="222"/>
      <c r="G31" s="222"/>
      <c r="H31" s="223"/>
      <c r="I31" s="1">
        <v>25</v>
      </c>
      <c r="J31" s="59">
        <v>0</v>
      </c>
      <c r="K31" s="59">
        <f>SUM(K32:K33)</f>
        <v>0</v>
      </c>
    </row>
    <row r="32" spans="1:11" ht="12.75">
      <c r="A32" s="221" t="s">
        <v>47</v>
      </c>
      <c r="B32" s="222"/>
      <c r="C32" s="222"/>
      <c r="D32" s="222"/>
      <c r="E32" s="222"/>
      <c r="F32" s="222"/>
      <c r="G32" s="222"/>
      <c r="H32" s="223"/>
      <c r="I32" s="1">
        <v>26</v>
      </c>
      <c r="J32" s="62">
        <v>0</v>
      </c>
      <c r="K32" s="62">
        <v>0</v>
      </c>
    </row>
    <row r="33" spans="1:11" ht="12.75">
      <c r="A33" s="221" t="s">
        <v>48</v>
      </c>
      <c r="B33" s="222"/>
      <c r="C33" s="222"/>
      <c r="D33" s="222"/>
      <c r="E33" s="222"/>
      <c r="F33" s="222"/>
      <c r="G33" s="222"/>
      <c r="H33" s="223"/>
      <c r="I33" s="1">
        <v>27</v>
      </c>
      <c r="J33" s="62">
        <v>0</v>
      </c>
      <c r="K33" s="62">
        <v>0</v>
      </c>
    </row>
    <row r="34" spans="1:11" ht="21" customHeight="1">
      <c r="A34" s="221" t="s">
        <v>55</v>
      </c>
      <c r="B34" s="222"/>
      <c r="C34" s="222"/>
      <c r="D34" s="222"/>
      <c r="E34" s="222"/>
      <c r="F34" s="222"/>
      <c r="G34" s="222"/>
      <c r="H34" s="223"/>
      <c r="I34" s="1">
        <v>28</v>
      </c>
      <c r="J34" s="62">
        <v>0</v>
      </c>
      <c r="K34" s="62">
        <v>0</v>
      </c>
    </row>
    <row r="35" spans="1:11" ht="12.75">
      <c r="A35" s="221" t="s">
        <v>81</v>
      </c>
      <c r="B35" s="222"/>
      <c r="C35" s="222"/>
      <c r="D35" s="222"/>
      <c r="E35" s="222"/>
      <c r="F35" s="222"/>
      <c r="G35" s="222"/>
      <c r="H35" s="223"/>
      <c r="I35" s="1">
        <v>29</v>
      </c>
      <c r="J35" s="59">
        <v>0</v>
      </c>
      <c r="K35" s="59">
        <f>SUM(K36:K37)</f>
        <v>0</v>
      </c>
    </row>
    <row r="36" spans="1:11" ht="12.75">
      <c r="A36" s="221" t="s">
        <v>49</v>
      </c>
      <c r="B36" s="222"/>
      <c r="C36" s="222"/>
      <c r="D36" s="222"/>
      <c r="E36" s="222"/>
      <c r="F36" s="222"/>
      <c r="G36" s="222"/>
      <c r="H36" s="223"/>
      <c r="I36" s="1">
        <v>30</v>
      </c>
      <c r="J36" s="62">
        <v>0</v>
      </c>
      <c r="K36" s="62">
        <v>0</v>
      </c>
    </row>
    <row r="37" spans="1:11" ht="12.75">
      <c r="A37" s="221" t="s">
        <v>50</v>
      </c>
      <c r="B37" s="222"/>
      <c r="C37" s="222"/>
      <c r="D37" s="222"/>
      <c r="E37" s="222"/>
      <c r="F37" s="222"/>
      <c r="G37" s="222"/>
      <c r="H37" s="223"/>
      <c r="I37" s="1">
        <v>31</v>
      </c>
      <c r="J37" s="62">
        <v>0</v>
      </c>
      <c r="K37" s="62">
        <v>0</v>
      </c>
    </row>
    <row r="38" spans="1:11" ht="12.75">
      <c r="A38" s="221" t="s">
        <v>51</v>
      </c>
      <c r="B38" s="222"/>
      <c r="C38" s="222"/>
      <c r="D38" s="222"/>
      <c r="E38" s="222"/>
      <c r="F38" s="222"/>
      <c r="G38" s="222"/>
      <c r="H38" s="223"/>
      <c r="I38" s="1">
        <v>32</v>
      </c>
      <c r="J38" s="62">
        <v>0</v>
      </c>
      <c r="K38" s="62">
        <v>0</v>
      </c>
    </row>
    <row r="39" spans="1:11" ht="12.75">
      <c r="A39" s="221" t="s">
        <v>52</v>
      </c>
      <c r="B39" s="222"/>
      <c r="C39" s="222"/>
      <c r="D39" s="222"/>
      <c r="E39" s="222"/>
      <c r="F39" s="222"/>
      <c r="G39" s="222"/>
      <c r="H39" s="223"/>
      <c r="I39" s="1">
        <v>33</v>
      </c>
      <c r="J39" s="62">
        <v>0</v>
      </c>
      <c r="K39" s="62">
        <v>74920230</v>
      </c>
    </row>
    <row r="40" spans="1:11" ht="12.75">
      <c r="A40" s="221" t="s">
        <v>53</v>
      </c>
      <c r="B40" s="222"/>
      <c r="C40" s="222"/>
      <c r="D40" s="222"/>
      <c r="E40" s="222"/>
      <c r="F40" s="222"/>
      <c r="G40" s="222"/>
      <c r="H40" s="223"/>
      <c r="I40" s="1">
        <v>34</v>
      </c>
      <c r="J40" s="62">
        <v>78430141.35</v>
      </c>
      <c r="K40" s="62">
        <v>79136255</v>
      </c>
    </row>
    <row r="41" spans="1:11" ht="12.75">
      <c r="A41" s="224" t="s">
        <v>76</v>
      </c>
      <c r="B41" s="225"/>
      <c r="C41" s="225"/>
      <c r="D41" s="225"/>
      <c r="E41" s="225"/>
      <c r="F41" s="225"/>
      <c r="G41" s="225"/>
      <c r="H41" s="226"/>
      <c r="I41" s="2">
        <v>35</v>
      </c>
      <c r="J41" s="28">
        <f>J24+J27+J31+J34+J35+J38+J39+J40</f>
        <v>2434399091.35</v>
      </c>
      <c r="K41" s="28">
        <f>K24+K27+K31+K34+K35+K38+K39+K40</f>
        <v>2398882605</v>
      </c>
    </row>
    <row r="42" spans="1:11" ht="12.75">
      <c r="A42" s="227" t="s">
        <v>54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9"/>
    </row>
    <row r="43" spans="1:11" ht="12.75">
      <c r="A43" s="233" t="s">
        <v>56</v>
      </c>
      <c r="B43" s="234"/>
      <c r="C43" s="234"/>
      <c r="D43" s="234"/>
      <c r="E43" s="234"/>
      <c r="F43" s="234"/>
      <c r="G43" s="234"/>
      <c r="H43" s="235"/>
      <c r="I43" s="1">
        <v>36</v>
      </c>
      <c r="J43" s="58">
        <v>259433222.94</v>
      </c>
      <c r="K43" s="58">
        <v>259433223</v>
      </c>
    </row>
    <row r="44" spans="1:11" ht="12.75">
      <c r="A44" s="221" t="s">
        <v>57</v>
      </c>
      <c r="B44" s="222"/>
      <c r="C44" s="222"/>
      <c r="D44" s="222"/>
      <c r="E44" s="222"/>
      <c r="F44" s="222"/>
      <c r="G44" s="222"/>
      <c r="H44" s="223"/>
      <c r="I44" s="1">
        <v>37</v>
      </c>
      <c r="J44" s="57">
        <v>12974310.63</v>
      </c>
      <c r="K44" s="57">
        <v>8873543</v>
      </c>
    </row>
    <row r="45" spans="1:11" ht="12.75">
      <c r="A45" s="221" t="s">
        <v>58</v>
      </c>
      <c r="B45" s="222"/>
      <c r="C45" s="222"/>
      <c r="D45" s="222"/>
      <c r="E45" s="222"/>
      <c r="F45" s="222"/>
      <c r="G45" s="222"/>
      <c r="H45" s="223"/>
      <c r="I45" s="1">
        <v>38</v>
      </c>
      <c r="J45" s="57">
        <v>0</v>
      </c>
      <c r="K45" s="57">
        <v>0</v>
      </c>
    </row>
    <row r="46" spans="1:11" ht="12.75">
      <c r="A46" s="221" t="s">
        <v>59</v>
      </c>
      <c r="B46" s="222"/>
      <c r="C46" s="222"/>
      <c r="D46" s="222"/>
      <c r="E46" s="222"/>
      <c r="F46" s="222"/>
      <c r="G46" s="222"/>
      <c r="H46" s="223"/>
      <c r="I46" s="1">
        <v>39</v>
      </c>
      <c r="J46" s="57">
        <v>84064564.23</v>
      </c>
      <c r="K46" s="57">
        <v>97038875</v>
      </c>
    </row>
    <row r="47" spans="1:11" ht="12.75">
      <c r="A47" s="221" t="s">
        <v>60</v>
      </c>
      <c r="B47" s="222"/>
      <c r="C47" s="222"/>
      <c r="D47" s="222"/>
      <c r="E47" s="222"/>
      <c r="F47" s="222"/>
      <c r="G47" s="222"/>
      <c r="H47" s="223"/>
      <c r="I47" s="1">
        <v>40</v>
      </c>
      <c r="J47" s="57">
        <v>29793065.8</v>
      </c>
      <c r="K47" s="57">
        <v>32272010</v>
      </c>
    </row>
    <row r="48" spans="1:11" ht="30" customHeight="1">
      <c r="A48" s="221" t="s">
        <v>61</v>
      </c>
      <c r="B48" s="222"/>
      <c r="C48" s="222"/>
      <c r="D48" s="222"/>
      <c r="E48" s="222"/>
      <c r="F48" s="222"/>
      <c r="G48" s="222"/>
      <c r="H48" s="223"/>
      <c r="I48" s="1">
        <v>41</v>
      </c>
      <c r="J48" s="57">
        <v>-11641639.01</v>
      </c>
      <c r="K48" s="57">
        <v>-24080576</v>
      </c>
    </row>
    <row r="49" spans="1:11" ht="12.75">
      <c r="A49" s="221" t="s">
        <v>62</v>
      </c>
      <c r="B49" s="222"/>
      <c r="C49" s="222"/>
      <c r="D49" s="222"/>
      <c r="E49" s="222"/>
      <c r="F49" s="222"/>
      <c r="G49" s="222"/>
      <c r="H49" s="223"/>
      <c r="I49" s="1">
        <v>42</v>
      </c>
      <c r="J49" s="57">
        <v>0</v>
      </c>
      <c r="K49" s="57">
        <v>0</v>
      </c>
    </row>
    <row r="50" spans="1:11" ht="12.75">
      <c r="A50" s="236" t="s">
        <v>66</v>
      </c>
      <c r="B50" s="237"/>
      <c r="C50" s="237"/>
      <c r="D50" s="237"/>
      <c r="E50" s="237"/>
      <c r="F50" s="237"/>
      <c r="G50" s="237"/>
      <c r="H50" s="238"/>
      <c r="I50" s="1">
        <v>43</v>
      </c>
      <c r="J50" s="59">
        <f>SUM(J43:J49)</f>
        <v>374623524.59000003</v>
      </c>
      <c r="K50" s="59">
        <v>373537075</v>
      </c>
    </row>
    <row r="51" spans="1:11" ht="12.75">
      <c r="A51" s="224" t="s">
        <v>63</v>
      </c>
      <c r="B51" s="225"/>
      <c r="C51" s="225"/>
      <c r="D51" s="225"/>
      <c r="E51" s="225"/>
      <c r="F51" s="225"/>
      <c r="G51" s="225"/>
      <c r="H51" s="226"/>
      <c r="I51" s="1">
        <v>44</v>
      </c>
      <c r="J51" s="60">
        <f>J41+J50</f>
        <v>2809022615.94</v>
      </c>
      <c r="K51" s="60">
        <f>K41+K50</f>
        <v>2772419680</v>
      </c>
    </row>
    <row r="52" spans="1:11" ht="12.75">
      <c r="A52" s="227" t="s">
        <v>200</v>
      </c>
      <c r="B52" s="244"/>
      <c r="C52" s="244"/>
      <c r="D52" s="244"/>
      <c r="E52" s="244"/>
      <c r="F52" s="244"/>
      <c r="G52" s="244"/>
      <c r="H52" s="244"/>
      <c r="I52" s="228"/>
      <c r="J52" s="228"/>
      <c r="K52" s="229"/>
    </row>
    <row r="53" spans="1:11" ht="12.75">
      <c r="A53" s="236" t="s">
        <v>67</v>
      </c>
      <c r="B53" s="237"/>
      <c r="C53" s="237"/>
      <c r="D53" s="237"/>
      <c r="E53" s="237"/>
      <c r="F53" s="237"/>
      <c r="G53" s="237"/>
      <c r="H53" s="238"/>
      <c r="I53" s="1">
        <v>45</v>
      </c>
      <c r="J53" s="27"/>
      <c r="K53" s="27"/>
    </row>
    <row r="54" spans="1:11" ht="12.75">
      <c r="A54" s="221" t="s">
        <v>68</v>
      </c>
      <c r="B54" s="222"/>
      <c r="C54" s="222"/>
      <c r="D54" s="222"/>
      <c r="E54" s="222"/>
      <c r="F54" s="222"/>
      <c r="G54" s="222"/>
      <c r="H54" s="223"/>
      <c r="I54" s="1">
        <v>46</v>
      </c>
      <c r="J54" s="9"/>
      <c r="K54" s="9"/>
    </row>
    <row r="55" spans="1:11" ht="12.75">
      <c r="A55" s="239" t="s">
        <v>75</v>
      </c>
      <c r="B55" s="240"/>
      <c r="C55" s="240"/>
      <c r="D55" s="240"/>
      <c r="E55" s="240"/>
      <c r="F55" s="240"/>
      <c r="G55" s="240"/>
      <c r="H55" s="241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43:K43 J7:K21 J32:K34 J25:K26 J46:K47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8" sqref="A18:H18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7109375" style="26" customWidth="1"/>
    <col min="11" max="11" width="11.8515625" style="26" customWidth="1"/>
    <col min="12" max="12" width="9.140625" style="26" customWidth="1"/>
    <col min="13" max="13" width="11.140625" style="26" customWidth="1"/>
    <col min="14" max="16384" width="9.140625" style="26" customWidth="1"/>
  </cols>
  <sheetData>
    <row r="1" spans="1:12" ht="15.75">
      <c r="A1" s="248" t="s">
        <v>121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3:13" ht="12.75" customHeight="1">
      <c r="C2" s="245" t="s">
        <v>180</v>
      </c>
      <c r="D2" s="245"/>
      <c r="E2" s="246" t="s">
        <v>226</v>
      </c>
      <c r="F2" s="247"/>
      <c r="G2" s="32" t="s">
        <v>70</v>
      </c>
      <c r="H2" s="246" t="s">
        <v>229</v>
      </c>
      <c r="I2" s="247"/>
      <c r="J2" s="249" t="s">
        <v>188</v>
      </c>
      <c r="K2" s="250"/>
      <c r="L2" s="250"/>
      <c r="M2" s="250"/>
    </row>
    <row r="3" spans="1:13" ht="23.25">
      <c r="A3" s="242" t="s">
        <v>154</v>
      </c>
      <c r="B3" s="242"/>
      <c r="C3" s="242"/>
      <c r="D3" s="242"/>
      <c r="E3" s="242"/>
      <c r="F3" s="242"/>
      <c r="G3" s="242"/>
      <c r="H3" s="242"/>
      <c r="I3" s="29" t="s">
        <v>190</v>
      </c>
      <c r="J3" s="243" t="s">
        <v>208</v>
      </c>
      <c r="K3" s="243"/>
      <c r="L3" s="243" t="s">
        <v>209</v>
      </c>
      <c r="M3" s="243"/>
    </row>
    <row r="4" spans="1:13" ht="33.75">
      <c r="A4" s="242"/>
      <c r="B4" s="242"/>
      <c r="C4" s="242"/>
      <c r="D4" s="242"/>
      <c r="E4" s="242"/>
      <c r="F4" s="242"/>
      <c r="G4" s="242"/>
      <c r="H4" s="242"/>
      <c r="I4" s="29"/>
      <c r="J4" s="30" t="s">
        <v>231</v>
      </c>
      <c r="K4" s="30" t="s">
        <v>232</v>
      </c>
      <c r="L4" s="30" t="s">
        <v>233</v>
      </c>
      <c r="M4" s="30" t="s">
        <v>234</v>
      </c>
    </row>
    <row r="5" spans="1:13" ht="12.75">
      <c r="A5" s="243">
        <v>1</v>
      </c>
      <c r="B5" s="243"/>
      <c r="C5" s="243"/>
      <c r="D5" s="243"/>
      <c r="E5" s="243"/>
      <c r="F5" s="243"/>
      <c r="G5" s="243"/>
      <c r="H5" s="243"/>
      <c r="I5" s="31">
        <v>2</v>
      </c>
      <c r="J5" s="30">
        <v>3</v>
      </c>
      <c r="K5" s="30">
        <v>4</v>
      </c>
      <c r="L5" s="30">
        <v>5</v>
      </c>
      <c r="M5" s="30">
        <v>6</v>
      </c>
    </row>
    <row r="6" spans="1:13" ht="12.75">
      <c r="A6" s="233" t="s">
        <v>135</v>
      </c>
      <c r="B6" s="234"/>
      <c r="C6" s="234"/>
      <c r="D6" s="234"/>
      <c r="E6" s="234"/>
      <c r="F6" s="234"/>
      <c r="G6" s="234"/>
      <c r="H6" s="235"/>
      <c r="I6" s="3">
        <v>48</v>
      </c>
      <c r="J6" s="10">
        <v>125366510</v>
      </c>
      <c r="K6" s="10">
        <v>43253779</v>
      </c>
      <c r="L6" s="10">
        <v>132087107</v>
      </c>
      <c r="M6" s="10">
        <v>43871213</v>
      </c>
    </row>
    <row r="7" spans="1:13" ht="12.75">
      <c r="A7" s="221" t="s">
        <v>136</v>
      </c>
      <c r="B7" s="222"/>
      <c r="C7" s="222"/>
      <c r="D7" s="222"/>
      <c r="E7" s="222"/>
      <c r="F7" s="222"/>
      <c r="G7" s="222"/>
      <c r="H7" s="223"/>
      <c r="I7" s="1">
        <v>49</v>
      </c>
      <c r="J7" s="10">
        <v>64204567</v>
      </c>
      <c r="K7" s="10">
        <v>20547290</v>
      </c>
      <c r="L7" s="10">
        <v>55627645</v>
      </c>
      <c r="M7" s="10">
        <v>18957221</v>
      </c>
    </row>
    <row r="8" spans="1:13" ht="12.75">
      <c r="A8" s="236" t="s">
        <v>73</v>
      </c>
      <c r="B8" s="237"/>
      <c r="C8" s="237"/>
      <c r="D8" s="237"/>
      <c r="E8" s="237"/>
      <c r="F8" s="237"/>
      <c r="G8" s="237"/>
      <c r="H8" s="238"/>
      <c r="I8" s="1">
        <v>50</v>
      </c>
      <c r="J8" s="33">
        <f>J6-J7</f>
        <v>61161943</v>
      </c>
      <c r="K8" s="33">
        <f>K6-K7</f>
        <v>22706489</v>
      </c>
      <c r="L8" s="33">
        <f>L6-L7</f>
        <v>76459462</v>
      </c>
      <c r="M8" s="33">
        <f>M6-M7</f>
        <v>24913992</v>
      </c>
    </row>
    <row r="9" spans="1:13" ht="12.75">
      <c r="A9" s="221" t="s">
        <v>137</v>
      </c>
      <c r="B9" s="222"/>
      <c r="C9" s="222"/>
      <c r="D9" s="222"/>
      <c r="E9" s="222"/>
      <c r="F9" s="222"/>
      <c r="G9" s="222"/>
      <c r="H9" s="223"/>
      <c r="I9" s="1">
        <v>51</v>
      </c>
      <c r="J9" s="10">
        <v>29320859</v>
      </c>
      <c r="K9" s="10">
        <v>10130650</v>
      </c>
      <c r="L9" s="10">
        <v>27736229</v>
      </c>
      <c r="M9" s="10">
        <v>9244709</v>
      </c>
    </row>
    <row r="10" spans="1:13" ht="12.75">
      <c r="A10" s="221" t="s">
        <v>138</v>
      </c>
      <c r="B10" s="222"/>
      <c r="C10" s="222"/>
      <c r="D10" s="222"/>
      <c r="E10" s="222"/>
      <c r="F10" s="222"/>
      <c r="G10" s="222"/>
      <c r="H10" s="223"/>
      <c r="I10" s="1">
        <v>52</v>
      </c>
      <c r="J10" s="10">
        <v>8983526</v>
      </c>
      <c r="K10" s="10">
        <v>3087711</v>
      </c>
      <c r="L10" s="10">
        <v>8434200</v>
      </c>
      <c r="M10" s="10">
        <v>2893196</v>
      </c>
    </row>
    <row r="11" spans="1:13" ht="12.75">
      <c r="A11" s="236" t="s">
        <v>72</v>
      </c>
      <c r="B11" s="237"/>
      <c r="C11" s="237"/>
      <c r="D11" s="237"/>
      <c r="E11" s="237"/>
      <c r="F11" s="237"/>
      <c r="G11" s="237"/>
      <c r="H11" s="238"/>
      <c r="I11" s="1">
        <v>53</v>
      </c>
      <c r="J11" s="33">
        <f>J9-J10</f>
        <v>20337333</v>
      </c>
      <c r="K11" s="33">
        <f>K9-K10</f>
        <v>7042939</v>
      </c>
      <c r="L11" s="33">
        <f>L9-L10</f>
        <v>19302029</v>
      </c>
      <c r="M11" s="33">
        <f>M9-M10</f>
        <v>6351513</v>
      </c>
    </row>
    <row r="12" spans="1:13" ht="24.75" customHeight="1">
      <c r="A12" s="221" t="s">
        <v>28</v>
      </c>
      <c r="B12" s="222"/>
      <c r="C12" s="222"/>
      <c r="D12" s="222"/>
      <c r="E12" s="222"/>
      <c r="F12" s="222"/>
      <c r="G12" s="222"/>
      <c r="H12" s="223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1" t="s">
        <v>139</v>
      </c>
      <c r="B13" s="222"/>
      <c r="C13" s="222"/>
      <c r="D13" s="222"/>
      <c r="E13" s="222"/>
      <c r="F13" s="222"/>
      <c r="G13" s="222"/>
      <c r="H13" s="223"/>
      <c r="I13" s="1">
        <v>55</v>
      </c>
      <c r="J13" s="10">
        <v>8695333</v>
      </c>
      <c r="K13" s="10">
        <v>3174200</v>
      </c>
      <c r="L13" s="10">
        <v>7176114</v>
      </c>
      <c r="M13" s="10">
        <v>2345124</v>
      </c>
    </row>
    <row r="14" spans="1:13" ht="12.75">
      <c r="A14" s="221" t="s">
        <v>140</v>
      </c>
      <c r="B14" s="222"/>
      <c r="C14" s="222"/>
      <c r="D14" s="222"/>
      <c r="E14" s="222"/>
      <c r="F14" s="222"/>
      <c r="G14" s="222"/>
      <c r="H14" s="223"/>
      <c r="I14" s="1">
        <v>56</v>
      </c>
      <c r="J14" s="10">
        <v>-5</v>
      </c>
      <c r="K14" s="10">
        <v>0</v>
      </c>
      <c r="L14" s="10">
        <v>0</v>
      </c>
      <c r="M14" s="10">
        <v>0</v>
      </c>
    </row>
    <row r="15" spans="1:13" ht="23.25" customHeight="1">
      <c r="A15" s="221" t="s">
        <v>141</v>
      </c>
      <c r="B15" s="222"/>
      <c r="C15" s="222"/>
      <c r="D15" s="222"/>
      <c r="E15" s="222"/>
      <c r="F15" s="222"/>
      <c r="G15" s="222"/>
      <c r="H15" s="223"/>
      <c r="I15" s="1">
        <v>57</v>
      </c>
      <c r="J15" s="10"/>
      <c r="K15" s="10">
        <v>0</v>
      </c>
      <c r="L15" s="10">
        <v>0</v>
      </c>
      <c r="M15" s="10">
        <v>0</v>
      </c>
    </row>
    <row r="16" spans="1:13" ht="12.75">
      <c r="A16" s="221" t="s">
        <v>142</v>
      </c>
      <c r="B16" s="222"/>
      <c r="C16" s="222"/>
      <c r="D16" s="222"/>
      <c r="E16" s="222"/>
      <c r="F16" s="222"/>
      <c r="G16" s="222"/>
      <c r="H16" s="223"/>
      <c r="I16" s="1">
        <v>58</v>
      </c>
      <c r="J16" s="10">
        <v>8344940</v>
      </c>
      <c r="K16" s="10">
        <v>8028761</v>
      </c>
      <c r="L16" s="10">
        <v>52418.35</v>
      </c>
      <c r="M16" s="10">
        <v>388</v>
      </c>
    </row>
    <row r="17" spans="1:13" ht="12.75">
      <c r="A17" s="221" t="s">
        <v>143</v>
      </c>
      <c r="B17" s="222"/>
      <c r="C17" s="222"/>
      <c r="D17" s="222"/>
      <c r="E17" s="222"/>
      <c r="F17" s="222"/>
      <c r="G17" s="222"/>
      <c r="H17" s="223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1" t="s">
        <v>144</v>
      </c>
      <c r="B18" s="222"/>
      <c r="C18" s="222"/>
      <c r="D18" s="222"/>
      <c r="E18" s="222"/>
      <c r="F18" s="222"/>
      <c r="G18" s="222"/>
      <c r="H18" s="223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1" t="s">
        <v>145</v>
      </c>
      <c r="B19" s="222"/>
      <c r="C19" s="222"/>
      <c r="D19" s="222"/>
      <c r="E19" s="222"/>
      <c r="F19" s="222"/>
      <c r="G19" s="222"/>
      <c r="H19" s="223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1" t="s">
        <v>146</v>
      </c>
      <c r="B20" s="222"/>
      <c r="C20" s="222"/>
      <c r="D20" s="222"/>
      <c r="E20" s="222"/>
      <c r="F20" s="222"/>
      <c r="G20" s="222"/>
      <c r="H20" s="223"/>
      <c r="I20" s="1">
        <v>62</v>
      </c>
      <c r="J20" s="10">
        <v>1464011.4</v>
      </c>
      <c r="K20" s="10">
        <v>886282</v>
      </c>
      <c r="L20" s="10">
        <v>1224134.99</v>
      </c>
      <c r="M20" s="10">
        <v>456504</v>
      </c>
    </row>
    <row r="21" spans="1:13" ht="12.75">
      <c r="A21" s="221" t="s">
        <v>147</v>
      </c>
      <c r="B21" s="222"/>
      <c r="C21" s="222"/>
      <c r="D21" s="222"/>
      <c r="E21" s="222"/>
      <c r="F21" s="222"/>
      <c r="G21" s="222"/>
      <c r="H21" s="223"/>
      <c r="I21" s="1">
        <v>63</v>
      </c>
      <c r="J21" s="10">
        <v>-446427.03</v>
      </c>
      <c r="K21" s="10">
        <v>-422654</v>
      </c>
      <c r="L21" s="10">
        <v>94690.8</v>
      </c>
      <c r="M21" s="10">
        <v>1207891</v>
      </c>
    </row>
    <row r="22" spans="1:13" ht="12.75">
      <c r="A22" s="221" t="s">
        <v>18</v>
      </c>
      <c r="B22" s="222"/>
      <c r="C22" s="222"/>
      <c r="D22" s="222"/>
      <c r="E22" s="222"/>
      <c r="F22" s="222"/>
      <c r="G22" s="222"/>
      <c r="H22" s="223"/>
      <c r="I22" s="1">
        <v>64</v>
      </c>
      <c r="J22" s="10">
        <v>1479951</v>
      </c>
      <c r="K22" s="10">
        <v>662721</v>
      </c>
      <c r="L22" s="10">
        <v>2016188</v>
      </c>
      <c r="M22" s="10">
        <v>1082040</v>
      </c>
    </row>
    <row r="23" spans="1:13" ht="12.75">
      <c r="A23" s="221" t="s">
        <v>19</v>
      </c>
      <c r="B23" s="222"/>
      <c r="C23" s="222"/>
      <c r="D23" s="222"/>
      <c r="E23" s="222"/>
      <c r="F23" s="222"/>
      <c r="G23" s="222"/>
      <c r="H23" s="223"/>
      <c r="I23" s="1">
        <v>65</v>
      </c>
      <c r="J23" s="10">
        <v>3971152.29</v>
      </c>
      <c r="K23" s="10">
        <v>1823359</v>
      </c>
      <c r="L23" s="10">
        <v>3105201.43</v>
      </c>
      <c r="M23" s="10">
        <v>1130885</v>
      </c>
    </row>
    <row r="24" spans="1:13" ht="12.75">
      <c r="A24" s="221" t="s">
        <v>20</v>
      </c>
      <c r="B24" s="222"/>
      <c r="C24" s="222"/>
      <c r="D24" s="222"/>
      <c r="E24" s="222"/>
      <c r="F24" s="222"/>
      <c r="G24" s="222"/>
      <c r="H24" s="223"/>
      <c r="I24" s="1">
        <v>66</v>
      </c>
      <c r="J24" s="10">
        <v>74309336</v>
      </c>
      <c r="K24" s="10">
        <v>24885337</v>
      </c>
      <c r="L24" s="10">
        <v>73300210</v>
      </c>
      <c r="M24" s="10">
        <v>23582429</v>
      </c>
    </row>
    <row r="25" spans="1:13" ht="25.5" customHeight="1">
      <c r="A25" s="236" t="s">
        <v>71</v>
      </c>
      <c r="B25" s="237"/>
      <c r="C25" s="237"/>
      <c r="D25" s="237"/>
      <c r="E25" s="237"/>
      <c r="F25" s="237"/>
      <c r="G25" s="237"/>
      <c r="H25" s="238"/>
      <c r="I25" s="1">
        <v>67</v>
      </c>
      <c r="J25" s="33">
        <f>J8+J11+SUM(J12:J22)-J23-J24</f>
        <v>22756591.08</v>
      </c>
      <c r="K25" s="33">
        <f>K8+K11+SUM(K12:K22)-K23-K24</f>
        <v>15370042</v>
      </c>
      <c r="L25" s="33">
        <f>L8+L11+SUM(L12:L22)-L23-L24</f>
        <v>29919625.709999993</v>
      </c>
      <c r="M25" s="33">
        <f>M8+M11+SUM(M12:M22)-M23-M24</f>
        <v>11644138</v>
      </c>
    </row>
    <row r="26" spans="1:13" ht="12.75">
      <c r="A26" s="221" t="s">
        <v>21</v>
      </c>
      <c r="B26" s="222"/>
      <c r="C26" s="222"/>
      <c r="D26" s="222"/>
      <c r="E26" s="222"/>
      <c r="F26" s="222"/>
      <c r="G26" s="222"/>
      <c r="H26" s="223"/>
      <c r="I26" s="1">
        <v>68</v>
      </c>
      <c r="J26" s="10">
        <v>7809229</v>
      </c>
      <c r="K26" s="10">
        <v>7899708</v>
      </c>
      <c r="L26" s="10">
        <v>18827697</v>
      </c>
      <c r="M26" s="10">
        <v>12485741</v>
      </c>
    </row>
    <row r="27" spans="1:13" ht="12.75">
      <c r="A27" s="236" t="s">
        <v>26</v>
      </c>
      <c r="B27" s="237"/>
      <c r="C27" s="237"/>
      <c r="D27" s="237"/>
      <c r="E27" s="237"/>
      <c r="F27" s="237"/>
      <c r="G27" s="237"/>
      <c r="H27" s="238"/>
      <c r="I27" s="1">
        <v>69</v>
      </c>
      <c r="J27" s="33">
        <f>J25-J26</f>
        <v>14947362.079999998</v>
      </c>
      <c r="K27" s="33">
        <f>K25-K26</f>
        <v>7470334</v>
      </c>
      <c r="L27" s="33">
        <f>L25-L26</f>
        <v>11091928.709999993</v>
      </c>
      <c r="M27" s="33">
        <f>M25-M26</f>
        <v>-841603</v>
      </c>
    </row>
    <row r="28" spans="1:13" ht="12.75">
      <c r="A28" s="236" t="s">
        <v>22</v>
      </c>
      <c r="B28" s="237"/>
      <c r="C28" s="237"/>
      <c r="D28" s="237"/>
      <c r="E28" s="237"/>
      <c r="F28" s="237"/>
      <c r="G28" s="237"/>
      <c r="H28" s="238"/>
      <c r="I28" s="1">
        <v>70</v>
      </c>
      <c r="J28" s="10">
        <v>2989472.47</v>
      </c>
      <c r="K28" s="10">
        <v>1489239</v>
      </c>
      <c r="L28" s="10">
        <v>2218385.64</v>
      </c>
      <c r="M28" s="10">
        <v>-168679</v>
      </c>
    </row>
    <row r="29" spans="1:13" ht="12.75">
      <c r="A29" s="236" t="s">
        <v>27</v>
      </c>
      <c r="B29" s="237"/>
      <c r="C29" s="237"/>
      <c r="D29" s="237"/>
      <c r="E29" s="237"/>
      <c r="F29" s="237"/>
      <c r="G29" s="237"/>
      <c r="H29" s="238"/>
      <c r="I29" s="1">
        <v>71</v>
      </c>
      <c r="J29" s="33">
        <f>J27-J28</f>
        <v>11957889.609999998</v>
      </c>
      <c r="K29" s="33">
        <f>K27-K28</f>
        <v>5981095</v>
      </c>
      <c r="L29" s="33">
        <f>L27-L28</f>
        <v>8873543.069999993</v>
      </c>
      <c r="M29" s="33">
        <f>M27-M28</f>
        <v>-672924</v>
      </c>
    </row>
    <row r="30" spans="1:13" ht="12.75">
      <c r="A30" s="221" t="s">
        <v>23</v>
      </c>
      <c r="B30" s="222"/>
      <c r="C30" s="222"/>
      <c r="D30" s="222"/>
      <c r="E30" s="222"/>
      <c r="F30" s="222"/>
      <c r="G30" s="222"/>
      <c r="H30" s="223"/>
      <c r="I30" s="1">
        <v>72</v>
      </c>
      <c r="J30" s="72"/>
      <c r="K30" s="72"/>
      <c r="L30" s="72"/>
      <c r="M30" s="72"/>
    </row>
    <row r="31" spans="1:13" ht="12.75" customHeight="1">
      <c r="A31" s="227" t="s">
        <v>201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52"/>
    </row>
    <row r="32" spans="1:13" ht="12.75">
      <c r="A32" s="253" t="s">
        <v>24</v>
      </c>
      <c r="B32" s="254"/>
      <c r="C32" s="254"/>
      <c r="D32" s="254"/>
      <c r="E32" s="254"/>
      <c r="F32" s="254"/>
      <c r="G32" s="254"/>
      <c r="H32" s="255"/>
      <c r="I32" s="3">
        <v>73</v>
      </c>
      <c r="J32" s="34"/>
      <c r="K32" s="34"/>
      <c r="L32" s="34"/>
      <c r="M32" s="34"/>
    </row>
    <row r="33" spans="1:13" ht="12.75">
      <c r="A33" s="236" t="s">
        <v>25</v>
      </c>
      <c r="B33" s="222"/>
      <c r="C33" s="222"/>
      <c r="D33" s="222"/>
      <c r="E33" s="222"/>
      <c r="F33" s="222"/>
      <c r="G33" s="222"/>
      <c r="H33" s="223"/>
      <c r="I33" s="1">
        <v>74</v>
      </c>
      <c r="J33" s="10"/>
      <c r="K33" s="10"/>
      <c r="L33" s="10"/>
      <c r="M33" s="10"/>
    </row>
    <row r="34" spans="1:13" ht="12.75">
      <c r="A34" s="251" t="s">
        <v>74</v>
      </c>
      <c r="B34" s="240"/>
      <c r="C34" s="240"/>
      <c r="D34" s="240"/>
      <c r="E34" s="240"/>
      <c r="F34" s="240"/>
      <c r="G34" s="240"/>
      <c r="H34" s="241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4:H4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:L1"/>
    <mergeCell ref="C2:D2"/>
    <mergeCell ref="E2:F2"/>
    <mergeCell ref="H2:I2"/>
    <mergeCell ref="J2:M2"/>
    <mergeCell ref="A3:H3"/>
    <mergeCell ref="J3:K3"/>
    <mergeCell ref="L3:M3"/>
    <mergeCell ref="A12:H1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O14" sqref="O14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48" t="s">
        <v>183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3:11" ht="12.75">
      <c r="C2" s="245" t="s">
        <v>184</v>
      </c>
      <c r="D2" s="263"/>
      <c r="E2" s="246" t="s">
        <v>226</v>
      </c>
      <c r="F2" s="247"/>
      <c r="G2" s="32" t="s">
        <v>70</v>
      </c>
      <c r="H2" s="246" t="s">
        <v>235</v>
      </c>
      <c r="I2" s="247"/>
      <c r="J2" s="264" t="s">
        <v>188</v>
      </c>
      <c r="K2" s="208"/>
    </row>
    <row r="3" spans="1:11" ht="45">
      <c r="A3" s="281" t="s">
        <v>154</v>
      </c>
      <c r="B3" s="281"/>
      <c r="C3" s="281"/>
      <c r="D3" s="281"/>
      <c r="E3" s="281"/>
      <c r="F3" s="281"/>
      <c r="G3" s="281"/>
      <c r="H3" s="281"/>
      <c r="I3" s="37" t="s">
        <v>190</v>
      </c>
      <c r="J3" s="38" t="s">
        <v>236</v>
      </c>
      <c r="K3" s="38" t="s">
        <v>237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39">
        <v>2</v>
      </c>
      <c r="J4" s="40" t="s">
        <v>181</v>
      </c>
      <c r="K4" s="40" t="s">
        <v>182</v>
      </c>
    </row>
    <row r="5" spans="1:11" ht="12.75">
      <c r="A5" s="227" t="s">
        <v>82</v>
      </c>
      <c r="B5" s="244"/>
      <c r="C5" s="244"/>
      <c r="D5" s="244"/>
      <c r="E5" s="244"/>
      <c r="F5" s="244"/>
      <c r="G5" s="244"/>
      <c r="H5" s="244"/>
      <c r="I5" s="268"/>
      <c r="J5" s="268"/>
      <c r="K5" s="269"/>
    </row>
    <row r="6" spans="1:11" ht="12.75">
      <c r="A6" s="265" t="s">
        <v>187</v>
      </c>
      <c r="B6" s="283"/>
      <c r="C6" s="283"/>
      <c r="D6" s="283"/>
      <c r="E6" s="283"/>
      <c r="F6" s="283"/>
      <c r="G6" s="283"/>
      <c r="H6" s="284"/>
      <c r="I6" s="1">
        <v>1</v>
      </c>
      <c r="J6" s="36">
        <f>SUM(J7:J12)</f>
        <v>32441035</v>
      </c>
      <c r="K6" s="36">
        <f>SUM(K7:K12)</f>
        <v>35500791</v>
      </c>
    </row>
    <row r="7" spans="1:11" ht="12.75">
      <c r="A7" s="262" t="s">
        <v>83</v>
      </c>
      <c r="B7" s="276"/>
      <c r="C7" s="276"/>
      <c r="D7" s="276"/>
      <c r="E7" s="276"/>
      <c r="F7" s="276"/>
      <c r="G7" s="276"/>
      <c r="H7" s="277"/>
      <c r="I7" s="1">
        <v>2</v>
      </c>
      <c r="J7" s="10">
        <v>14947362</v>
      </c>
      <c r="K7" s="10">
        <v>8873543</v>
      </c>
    </row>
    <row r="8" spans="1:11" ht="12.75">
      <c r="A8" s="262" t="s">
        <v>84</v>
      </c>
      <c r="B8" s="276"/>
      <c r="C8" s="276"/>
      <c r="D8" s="276"/>
      <c r="E8" s="276"/>
      <c r="F8" s="276"/>
      <c r="G8" s="276"/>
      <c r="H8" s="277"/>
      <c r="I8" s="1">
        <v>3</v>
      </c>
      <c r="J8" s="10">
        <v>7809229</v>
      </c>
      <c r="K8" s="10">
        <v>18827697</v>
      </c>
    </row>
    <row r="9" spans="1:11" ht="12.75">
      <c r="A9" s="262" t="s">
        <v>85</v>
      </c>
      <c r="B9" s="276"/>
      <c r="C9" s="276"/>
      <c r="D9" s="276"/>
      <c r="E9" s="276"/>
      <c r="F9" s="276"/>
      <c r="G9" s="276"/>
      <c r="H9" s="277"/>
      <c r="I9" s="1">
        <v>4</v>
      </c>
      <c r="J9" s="10">
        <v>9793897</v>
      </c>
      <c r="K9" s="10">
        <v>7878554</v>
      </c>
    </row>
    <row r="10" spans="1:11" ht="23.25" customHeight="1">
      <c r="A10" s="262" t="s">
        <v>86</v>
      </c>
      <c r="B10" s="276"/>
      <c r="C10" s="276"/>
      <c r="D10" s="276"/>
      <c r="E10" s="276"/>
      <c r="F10" s="276"/>
      <c r="G10" s="276"/>
      <c r="H10" s="277"/>
      <c r="I10" s="1">
        <v>5</v>
      </c>
      <c r="J10" s="10">
        <v>0</v>
      </c>
      <c r="K10" s="10">
        <v>0</v>
      </c>
    </row>
    <row r="11" spans="1:11" ht="12.75">
      <c r="A11" s="262" t="s">
        <v>2</v>
      </c>
      <c r="B11" s="276"/>
      <c r="C11" s="276"/>
      <c r="D11" s="276"/>
      <c r="E11" s="276"/>
      <c r="F11" s="276"/>
      <c r="G11" s="276"/>
      <c r="H11" s="277"/>
      <c r="I11" s="1">
        <v>6</v>
      </c>
      <c r="J11" s="10">
        <v>-109453</v>
      </c>
      <c r="K11" s="10">
        <v>-79003</v>
      </c>
    </row>
    <row r="12" spans="1:11" ht="12.75">
      <c r="A12" s="262" t="s">
        <v>3</v>
      </c>
      <c r="B12" s="276"/>
      <c r="C12" s="276"/>
      <c r="D12" s="276"/>
      <c r="E12" s="276"/>
      <c r="F12" s="276"/>
      <c r="G12" s="276"/>
      <c r="H12" s="277"/>
      <c r="I12" s="1">
        <v>7</v>
      </c>
      <c r="J12" s="10">
        <v>0</v>
      </c>
      <c r="K12" s="10"/>
    </row>
    <row r="13" spans="1:11" ht="12.75">
      <c r="A13" s="256" t="s">
        <v>87</v>
      </c>
      <c r="B13" s="276"/>
      <c r="C13" s="276"/>
      <c r="D13" s="276"/>
      <c r="E13" s="276"/>
      <c r="F13" s="276"/>
      <c r="G13" s="276"/>
      <c r="H13" s="277"/>
      <c r="I13" s="1">
        <v>8</v>
      </c>
      <c r="J13" s="33">
        <f>SUM(J14:J21)</f>
        <v>-415503492</v>
      </c>
      <c r="K13" s="33">
        <f>SUM(K14:K21)</f>
        <v>-166166140</v>
      </c>
    </row>
    <row r="14" spans="1:11" ht="12.75">
      <c r="A14" s="262" t="s">
        <v>88</v>
      </c>
      <c r="B14" s="276"/>
      <c r="C14" s="276"/>
      <c r="D14" s="276"/>
      <c r="E14" s="276"/>
      <c r="F14" s="276"/>
      <c r="G14" s="276"/>
      <c r="H14" s="277"/>
      <c r="I14" s="1">
        <v>9</v>
      </c>
      <c r="J14" s="10">
        <v>9586727</v>
      </c>
      <c r="K14" s="10">
        <v>-8172405</v>
      </c>
    </row>
    <row r="15" spans="1:11" ht="12.75">
      <c r="A15" s="262" t="s">
        <v>89</v>
      </c>
      <c r="B15" s="276"/>
      <c r="C15" s="276"/>
      <c r="D15" s="276"/>
      <c r="E15" s="276"/>
      <c r="F15" s="276"/>
      <c r="G15" s="276"/>
      <c r="H15" s="277"/>
      <c r="I15" s="1">
        <v>10</v>
      </c>
      <c r="J15" s="10">
        <v>89893840</v>
      </c>
      <c r="K15" s="10">
        <v>0</v>
      </c>
    </row>
    <row r="16" spans="1:11" ht="12.75">
      <c r="A16" s="262" t="s">
        <v>90</v>
      </c>
      <c r="B16" s="276"/>
      <c r="C16" s="276"/>
      <c r="D16" s="276"/>
      <c r="E16" s="276"/>
      <c r="F16" s="276"/>
      <c r="G16" s="276"/>
      <c r="H16" s="277"/>
      <c r="I16" s="1">
        <v>11</v>
      </c>
      <c r="J16" s="10">
        <v>-20000000</v>
      </c>
      <c r="K16" s="10">
        <v>-7100292</v>
      </c>
    </row>
    <row r="17" spans="1:11" ht="12.75">
      <c r="A17" s="262" t="s">
        <v>91</v>
      </c>
      <c r="B17" s="276"/>
      <c r="C17" s="276"/>
      <c r="D17" s="276"/>
      <c r="E17" s="276"/>
      <c r="F17" s="276"/>
      <c r="G17" s="276"/>
      <c r="H17" s="277"/>
      <c r="I17" s="1">
        <v>12</v>
      </c>
      <c r="J17" s="10">
        <v>-206118231</v>
      </c>
      <c r="K17" s="10">
        <v>-84677327</v>
      </c>
    </row>
    <row r="18" spans="1:11" ht="25.5" customHeight="1">
      <c r="A18" s="262" t="s">
        <v>4</v>
      </c>
      <c r="B18" s="276"/>
      <c r="C18" s="276"/>
      <c r="D18" s="276"/>
      <c r="E18" s="276"/>
      <c r="F18" s="276"/>
      <c r="G18" s="276"/>
      <c r="H18" s="277"/>
      <c r="I18" s="1">
        <v>13</v>
      </c>
      <c r="J18" s="10">
        <v>0</v>
      </c>
      <c r="K18" s="10">
        <v>0</v>
      </c>
    </row>
    <row r="19" spans="1:11" ht="12.75">
      <c r="A19" s="262" t="s">
        <v>36</v>
      </c>
      <c r="B19" s="276"/>
      <c r="C19" s="276"/>
      <c r="D19" s="276"/>
      <c r="E19" s="276"/>
      <c r="F19" s="276"/>
      <c r="G19" s="276"/>
      <c r="H19" s="277"/>
      <c r="I19" s="1">
        <v>14</v>
      </c>
      <c r="J19" s="10">
        <v>-278455138</v>
      </c>
      <c r="K19" s="10">
        <v>-64771994</v>
      </c>
    </row>
    <row r="20" spans="1:11" ht="22.5" customHeight="1">
      <c r="A20" s="278" t="s">
        <v>5</v>
      </c>
      <c r="B20" s="279"/>
      <c r="C20" s="279"/>
      <c r="D20" s="279"/>
      <c r="E20" s="279"/>
      <c r="F20" s="279"/>
      <c r="G20" s="279"/>
      <c r="H20" s="280"/>
      <c r="I20" s="1">
        <v>15</v>
      </c>
      <c r="J20" s="10">
        <v>0</v>
      </c>
      <c r="K20" s="10">
        <v>0</v>
      </c>
    </row>
    <row r="21" spans="1:11" ht="12.75">
      <c r="A21" s="262" t="s">
        <v>92</v>
      </c>
      <c r="B21" s="257"/>
      <c r="C21" s="257"/>
      <c r="D21" s="257"/>
      <c r="E21" s="257"/>
      <c r="F21" s="257"/>
      <c r="G21" s="257"/>
      <c r="H21" s="258"/>
      <c r="I21" s="1">
        <v>16</v>
      </c>
      <c r="J21" s="10">
        <v>-10410690</v>
      </c>
      <c r="K21" s="10">
        <v>-1444122</v>
      </c>
    </row>
    <row r="22" spans="1:11" ht="12.75">
      <c r="A22" s="256" t="s">
        <v>93</v>
      </c>
      <c r="B22" s="257"/>
      <c r="C22" s="257"/>
      <c r="D22" s="257"/>
      <c r="E22" s="257"/>
      <c r="F22" s="257"/>
      <c r="G22" s="257"/>
      <c r="H22" s="258"/>
      <c r="I22" s="1">
        <v>17</v>
      </c>
      <c r="J22" s="33">
        <f>SUM(J23:J26)</f>
        <v>42170020</v>
      </c>
      <c r="K22" s="33">
        <f>SUM(K23:K26)</f>
        <v>-69638541</v>
      </c>
    </row>
    <row r="23" spans="1:11" ht="12.75">
      <c r="A23" s="262" t="s">
        <v>94</v>
      </c>
      <c r="B23" s="257"/>
      <c r="C23" s="257"/>
      <c r="D23" s="257"/>
      <c r="E23" s="257"/>
      <c r="F23" s="257"/>
      <c r="G23" s="257"/>
      <c r="H23" s="258"/>
      <c r="I23" s="1">
        <v>18</v>
      </c>
      <c r="J23" s="10">
        <v>83444651</v>
      </c>
      <c r="K23" s="10">
        <v>18865364</v>
      </c>
    </row>
    <row r="24" spans="1:11" ht="12.75">
      <c r="A24" s="262" t="s">
        <v>95</v>
      </c>
      <c r="B24" s="257"/>
      <c r="C24" s="257"/>
      <c r="D24" s="257"/>
      <c r="E24" s="257"/>
      <c r="F24" s="257"/>
      <c r="G24" s="257"/>
      <c r="H24" s="258"/>
      <c r="I24" s="1">
        <v>19</v>
      </c>
      <c r="J24" s="10">
        <v>-29528144</v>
      </c>
      <c r="K24" s="10">
        <v>-89210019</v>
      </c>
    </row>
    <row r="25" spans="1:11" ht="12.75">
      <c r="A25" s="262" t="s">
        <v>96</v>
      </c>
      <c r="B25" s="257"/>
      <c r="C25" s="257"/>
      <c r="D25" s="257"/>
      <c r="E25" s="257"/>
      <c r="F25" s="257"/>
      <c r="G25" s="257"/>
      <c r="H25" s="258"/>
      <c r="I25" s="1">
        <v>20</v>
      </c>
      <c r="J25" s="10"/>
      <c r="K25" s="10">
        <v>0</v>
      </c>
    </row>
    <row r="26" spans="1:11" ht="12.75">
      <c r="A26" s="262" t="s">
        <v>97</v>
      </c>
      <c r="B26" s="257"/>
      <c r="C26" s="257"/>
      <c r="D26" s="257"/>
      <c r="E26" s="257"/>
      <c r="F26" s="257"/>
      <c r="G26" s="257"/>
      <c r="H26" s="258"/>
      <c r="I26" s="1">
        <v>21</v>
      </c>
      <c r="J26" s="10">
        <v>-11746487</v>
      </c>
      <c r="K26" s="10">
        <v>706114</v>
      </c>
    </row>
    <row r="27" spans="1:11" ht="23.25" customHeight="1">
      <c r="A27" s="256" t="s">
        <v>99</v>
      </c>
      <c r="B27" s="257"/>
      <c r="C27" s="257"/>
      <c r="D27" s="257"/>
      <c r="E27" s="257"/>
      <c r="F27" s="257"/>
      <c r="G27" s="257"/>
      <c r="H27" s="258"/>
      <c r="I27" s="1">
        <v>22</v>
      </c>
      <c r="J27" s="33">
        <f>J6+J13+J22</f>
        <v>-340892437</v>
      </c>
      <c r="K27" s="33">
        <f>K6+K13+K22</f>
        <v>-200303890</v>
      </c>
    </row>
    <row r="28" spans="1:11" ht="12.75">
      <c r="A28" s="270" t="s">
        <v>98</v>
      </c>
      <c r="B28" s="271"/>
      <c r="C28" s="271"/>
      <c r="D28" s="271"/>
      <c r="E28" s="271"/>
      <c r="F28" s="271"/>
      <c r="G28" s="271"/>
      <c r="H28" s="272"/>
      <c r="I28" s="1">
        <v>23</v>
      </c>
      <c r="J28" s="10">
        <v>-2989472</v>
      </c>
      <c r="K28" s="73">
        <v>-2218386</v>
      </c>
    </row>
    <row r="29" spans="1:11" ht="12.75">
      <c r="A29" s="273" t="s">
        <v>65</v>
      </c>
      <c r="B29" s="274"/>
      <c r="C29" s="274"/>
      <c r="D29" s="274"/>
      <c r="E29" s="274"/>
      <c r="F29" s="274"/>
      <c r="G29" s="274"/>
      <c r="H29" s="275"/>
      <c r="I29" s="1">
        <v>24</v>
      </c>
      <c r="J29" s="35">
        <f>J27+J28</f>
        <v>-343881909</v>
      </c>
      <c r="K29" s="35">
        <f>K27+K28</f>
        <v>-202522276</v>
      </c>
    </row>
    <row r="30" spans="1:11" ht="12.75">
      <c r="A30" s="227" t="s">
        <v>100</v>
      </c>
      <c r="B30" s="244"/>
      <c r="C30" s="244"/>
      <c r="D30" s="244"/>
      <c r="E30" s="244"/>
      <c r="F30" s="244"/>
      <c r="G30" s="244"/>
      <c r="H30" s="244"/>
      <c r="I30" s="268"/>
      <c r="J30" s="268"/>
      <c r="K30" s="269"/>
    </row>
    <row r="31" spans="1:11" ht="12.75">
      <c r="A31" s="265" t="s">
        <v>101</v>
      </c>
      <c r="B31" s="266"/>
      <c r="C31" s="266"/>
      <c r="D31" s="266"/>
      <c r="E31" s="266"/>
      <c r="F31" s="266"/>
      <c r="G31" s="266"/>
      <c r="H31" s="267"/>
      <c r="I31" s="1">
        <v>25</v>
      </c>
      <c r="J31" s="64">
        <f>SUM(J32:J36)</f>
        <v>-16970054.6</v>
      </c>
      <c r="K31" s="64">
        <f>SUM(K32:K36)</f>
        <v>3862296.99</v>
      </c>
    </row>
    <row r="32" spans="1:11" ht="23.25" customHeight="1">
      <c r="A32" s="262" t="s">
        <v>118</v>
      </c>
      <c r="B32" s="257"/>
      <c r="C32" s="257"/>
      <c r="D32" s="257"/>
      <c r="E32" s="257"/>
      <c r="F32" s="257"/>
      <c r="G32" s="257"/>
      <c r="H32" s="258"/>
      <c r="I32" s="1">
        <v>26</v>
      </c>
      <c r="J32" s="65">
        <v>-3282750</v>
      </c>
      <c r="K32" s="65">
        <v>-14136282</v>
      </c>
    </row>
    <row r="33" spans="1:11" ht="25.5" customHeight="1">
      <c r="A33" s="262" t="s">
        <v>102</v>
      </c>
      <c r="B33" s="257"/>
      <c r="C33" s="257"/>
      <c r="D33" s="257"/>
      <c r="E33" s="257"/>
      <c r="F33" s="257"/>
      <c r="G33" s="257"/>
      <c r="H33" s="258"/>
      <c r="I33" s="1">
        <v>27</v>
      </c>
      <c r="J33" s="65">
        <v>-1330556</v>
      </c>
      <c r="K33" s="65">
        <v>0</v>
      </c>
    </row>
    <row r="34" spans="1:11" ht="23.25" customHeight="1">
      <c r="A34" s="262" t="s">
        <v>103</v>
      </c>
      <c r="B34" s="257"/>
      <c r="C34" s="257"/>
      <c r="D34" s="257"/>
      <c r="E34" s="257"/>
      <c r="F34" s="257"/>
      <c r="G34" s="257"/>
      <c r="H34" s="258"/>
      <c r="I34" s="1">
        <v>28</v>
      </c>
      <c r="J34" s="65">
        <v>-13820760</v>
      </c>
      <c r="K34" s="65">
        <v>16774444</v>
      </c>
    </row>
    <row r="35" spans="1:11" ht="12.75">
      <c r="A35" s="262" t="s">
        <v>104</v>
      </c>
      <c r="B35" s="257"/>
      <c r="C35" s="257"/>
      <c r="D35" s="257"/>
      <c r="E35" s="257"/>
      <c r="F35" s="257"/>
      <c r="G35" s="257"/>
      <c r="H35" s="258"/>
      <c r="I35" s="1">
        <v>29</v>
      </c>
      <c r="J35" s="65">
        <v>1464011.4</v>
      </c>
      <c r="K35" s="65">
        <v>1224134.99</v>
      </c>
    </row>
    <row r="36" spans="1:11" ht="12.75">
      <c r="A36" s="262" t="s">
        <v>105</v>
      </c>
      <c r="B36" s="257"/>
      <c r="C36" s="257"/>
      <c r="D36" s="257"/>
      <c r="E36" s="257"/>
      <c r="F36" s="257"/>
      <c r="G36" s="257"/>
      <c r="H36" s="258"/>
      <c r="I36" s="1">
        <v>30</v>
      </c>
      <c r="J36" s="66">
        <v>0</v>
      </c>
      <c r="K36" s="66">
        <v>0</v>
      </c>
    </row>
    <row r="37" spans="1:11" ht="12.75">
      <c r="A37" s="227" t="s">
        <v>106</v>
      </c>
      <c r="B37" s="244"/>
      <c r="C37" s="244"/>
      <c r="D37" s="244"/>
      <c r="E37" s="244"/>
      <c r="F37" s="244"/>
      <c r="G37" s="244"/>
      <c r="H37" s="244"/>
      <c r="I37" s="268"/>
      <c r="J37" s="268"/>
      <c r="K37" s="269"/>
    </row>
    <row r="38" spans="1:11" ht="12.75">
      <c r="A38" s="265" t="s">
        <v>113</v>
      </c>
      <c r="B38" s="266"/>
      <c r="C38" s="266"/>
      <c r="D38" s="266"/>
      <c r="E38" s="266"/>
      <c r="F38" s="266"/>
      <c r="G38" s="266"/>
      <c r="H38" s="267"/>
      <c r="I38" s="1">
        <v>31</v>
      </c>
      <c r="J38" s="64">
        <f>SUM(J39:J44)</f>
        <v>-91935594</v>
      </c>
      <c r="K38" s="64">
        <f>SUM(K39:K44)</f>
        <v>34122055</v>
      </c>
    </row>
    <row r="39" spans="1:11" ht="12.75">
      <c r="A39" s="262" t="s">
        <v>107</v>
      </c>
      <c r="B39" s="257"/>
      <c r="C39" s="257"/>
      <c r="D39" s="257"/>
      <c r="E39" s="257"/>
      <c r="F39" s="257"/>
      <c r="G39" s="257"/>
      <c r="H39" s="258"/>
      <c r="I39" s="1">
        <v>32</v>
      </c>
      <c r="J39" s="65">
        <v>-91935594</v>
      </c>
      <c r="K39" s="65">
        <v>-40798175</v>
      </c>
    </row>
    <row r="40" spans="1:11" ht="12.75">
      <c r="A40" s="262" t="s">
        <v>108</v>
      </c>
      <c r="B40" s="257"/>
      <c r="C40" s="257"/>
      <c r="D40" s="257"/>
      <c r="E40" s="257"/>
      <c r="F40" s="257"/>
      <c r="G40" s="257"/>
      <c r="H40" s="258"/>
      <c r="I40" s="1">
        <v>33</v>
      </c>
      <c r="J40" s="65">
        <v>0</v>
      </c>
      <c r="K40" s="65">
        <v>0</v>
      </c>
    </row>
    <row r="41" spans="1:11" ht="12.75">
      <c r="A41" s="262" t="s">
        <v>109</v>
      </c>
      <c r="B41" s="257"/>
      <c r="C41" s="257"/>
      <c r="D41" s="257"/>
      <c r="E41" s="257"/>
      <c r="F41" s="257"/>
      <c r="G41" s="257"/>
      <c r="H41" s="258"/>
      <c r="I41" s="1">
        <v>34</v>
      </c>
      <c r="J41" s="65">
        <v>0</v>
      </c>
      <c r="K41" s="65">
        <v>74920230</v>
      </c>
    </row>
    <row r="42" spans="1:11" ht="12.75">
      <c r="A42" s="262" t="s">
        <v>110</v>
      </c>
      <c r="B42" s="257"/>
      <c r="C42" s="257"/>
      <c r="D42" s="257"/>
      <c r="E42" s="257"/>
      <c r="F42" s="257"/>
      <c r="G42" s="257"/>
      <c r="H42" s="258"/>
      <c r="I42" s="1">
        <v>35</v>
      </c>
      <c r="J42" s="65">
        <v>0</v>
      </c>
      <c r="K42" s="65">
        <v>0</v>
      </c>
    </row>
    <row r="43" spans="1:11" ht="12.75">
      <c r="A43" s="262" t="s">
        <v>111</v>
      </c>
      <c r="B43" s="257"/>
      <c r="C43" s="257"/>
      <c r="D43" s="257"/>
      <c r="E43" s="257"/>
      <c r="F43" s="257"/>
      <c r="G43" s="257"/>
      <c r="H43" s="258"/>
      <c r="I43" s="1">
        <v>36</v>
      </c>
      <c r="J43" s="65">
        <v>0</v>
      </c>
      <c r="K43" s="65">
        <v>0</v>
      </c>
    </row>
    <row r="44" spans="1:11" ht="12.75">
      <c r="A44" s="262" t="s">
        <v>112</v>
      </c>
      <c r="B44" s="257"/>
      <c r="C44" s="257"/>
      <c r="D44" s="257"/>
      <c r="E44" s="257"/>
      <c r="F44" s="257"/>
      <c r="G44" s="257"/>
      <c r="H44" s="258"/>
      <c r="I44" s="1">
        <v>37</v>
      </c>
      <c r="J44" s="65">
        <v>0</v>
      </c>
      <c r="K44" s="65">
        <v>0</v>
      </c>
    </row>
    <row r="45" spans="1:11" ht="23.25" customHeight="1">
      <c r="A45" s="256" t="s">
        <v>114</v>
      </c>
      <c r="B45" s="257"/>
      <c r="C45" s="257"/>
      <c r="D45" s="257"/>
      <c r="E45" s="257"/>
      <c r="F45" s="257"/>
      <c r="G45" s="257"/>
      <c r="H45" s="258"/>
      <c r="I45" s="1">
        <v>38</v>
      </c>
      <c r="J45" s="67">
        <f>J29+J31+J38</f>
        <v>-452787557.6</v>
      </c>
      <c r="K45" s="67">
        <f>K29+K31+K38</f>
        <v>-164537924.01</v>
      </c>
    </row>
    <row r="46" spans="1:11" ht="12.75">
      <c r="A46" s="262" t="s">
        <v>115</v>
      </c>
      <c r="B46" s="257"/>
      <c r="C46" s="257"/>
      <c r="D46" s="257"/>
      <c r="E46" s="257"/>
      <c r="F46" s="257"/>
      <c r="G46" s="257"/>
      <c r="H46" s="258"/>
      <c r="I46" s="1">
        <v>39</v>
      </c>
      <c r="J46" s="65"/>
      <c r="K46" s="65"/>
    </row>
    <row r="47" spans="1:11" ht="12.75">
      <c r="A47" s="256" t="s">
        <v>6</v>
      </c>
      <c r="B47" s="257"/>
      <c r="C47" s="257"/>
      <c r="D47" s="257"/>
      <c r="E47" s="257"/>
      <c r="F47" s="257"/>
      <c r="G47" s="257"/>
      <c r="H47" s="258"/>
      <c r="I47" s="1">
        <v>40</v>
      </c>
      <c r="J47" s="67">
        <f>J45+J46</f>
        <v>-452787557.6</v>
      </c>
      <c r="K47" s="67">
        <f>K45+K46</f>
        <v>-164537924.01</v>
      </c>
    </row>
    <row r="48" spans="1:11" ht="12.75">
      <c r="A48" s="256" t="s">
        <v>116</v>
      </c>
      <c r="B48" s="257"/>
      <c r="C48" s="257"/>
      <c r="D48" s="257"/>
      <c r="E48" s="257"/>
      <c r="F48" s="257"/>
      <c r="G48" s="257"/>
      <c r="H48" s="258"/>
      <c r="I48" s="2">
        <v>41</v>
      </c>
      <c r="J48" s="65">
        <v>878605405.46</v>
      </c>
      <c r="K48" s="65">
        <v>444697239</v>
      </c>
    </row>
    <row r="49" spans="1:11" ht="12.75">
      <c r="A49" s="259" t="s">
        <v>117</v>
      </c>
      <c r="B49" s="260"/>
      <c r="C49" s="260"/>
      <c r="D49" s="260"/>
      <c r="E49" s="260"/>
      <c r="F49" s="260"/>
      <c r="G49" s="260"/>
      <c r="H49" s="261"/>
      <c r="I49" s="4">
        <v>42</v>
      </c>
      <c r="J49" s="68">
        <f>IF(J47+J48&gt;=0,J47+J48,0)</f>
        <v>425817847.86</v>
      </c>
      <c r="K49" s="68">
        <f>IF(K47+K48&gt;=0,K47+K48,0)</f>
        <v>280159314.99</v>
      </c>
    </row>
    <row r="50" spans="10:11" ht="12.75">
      <c r="J50" s="63"/>
      <c r="K50" s="63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57421875" style="26" customWidth="1"/>
    <col min="9" max="9" width="8.8515625" style="26" bestFit="1" customWidth="1"/>
    <col min="10" max="10" width="11.57421875" style="26" customWidth="1"/>
    <col min="11" max="11" width="9.57421875" style="26" customWidth="1"/>
    <col min="12" max="12" width="12.00390625" style="26" customWidth="1"/>
    <col min="13" max="16384" width="9.140625" style="26" customWidth="1"/>
  </cols>
  <sheetData>
    <row r="1" spans="1:12" ht="15.75">
      <c r="A1" s="248" t="s">
        <v>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3:12" ht="12.75" customHeight="1">
      <c r="C2" s="287" t="s">
        <v>185</v>
      </c>
      <c r="D2" s="288"/>
      <c r="E2" s="246" t="s">
        <v>226</v>
      </c>
      <c r="F2" s="247"/>
      <c r="G2" s="41" t="s">
        <v>70</v>
      </c>
      <c r="H2" s="246" t="s">
        <v>229</v>
      </c>
      <c r="I2" s="247"/>
      <c r="K2" s="208" t="s">
        <v>188</v>
      </c>
      <c r="L2" s="208"/>
    </row>
    <row r="3" spans="1:12" ht="12.75" customHeight="1">
      <c r="A3" s="281" t="s">
        <v>154</v>
      </c>
      <c r="B3" s="281"/>
      <c r="C3" s="281"/>
      <c r="D3" s="281" t="s">
        <v>190</v>
      </c>
      <c r="E3" s="282" t="s">
        <v>149</v>
      </c>
      <c r="F3" s="298"/>
      <c r="G3" s="298"/>
      <c r="H3" s="298"/>
      <c r="I3" s="298"/>
      <c r="J3" s="298"/>
      <c r="K3" s="282" t="s">
        <v>151</v>
      </c>
      <c r="L3" s="282" t="s">
        <v>152</v>
      </c>
    </row>
    <row r="4" spans="1:12" ht="92.25" customHeight="1">
      <c r="A4" s="298"/>
      <c r="B4" s="298"/>
      <c r="C4" s="298"/>
      <c r="D4" s="298"/>
      <c r="E4" s="38" t="s">
        <v>172</v>
      </c>
      <c r="F4" s="38" t="s">
        <v>35</v>
      </c>
      <c r="G4" s="38" t="s">
        <v>148</v>
      </c>
      <c r="H4" s="38" t="s">
        <v>150</v>
      </c>
      <c r="I4" s="38" t="s">
        <v>164</v>
      </c>
      <c r="J4" s="42" t="s">
        <v>153</v>
      </c>
      <c r="K4" s="282"/>
      <c r="L4" s="282"/>
    </row>
    <row r="5" spans="1:12" ht="12.75">
      <c r="A5" s="295">
        <v>1</v>
      </c>
      <c r="B5" s="295"/>
      <c r="C5" s="295"/>
      <c r="D5" s="43">
        <v>2</v>
      </c>
      <c r="E5" s="40" t="s">
        <v>181</v>
      </c>
      <c r="F5" s="40" t="s">
        <v>182</v>
      </c>
      <c r="G5" s="40" t="s">
        <v>191</v>
      </c>
      <c r="H5" s="40" t="s">
        <v>192</v>
      </c>
      <c r="I5" s="40" t="s">
        <v>193</v>
      </c>
      <c r="J5" s="40" t="s">
        <v>194</v>
      </c>
      <c r="K5" s="40" t="s">
        <v>195</v>
      </c>
      <c r="L5" s="40" t="s">
        <v>196</v>
      </c>
    </row>
    <row r="6" spans="1:12" ht="12.75">
      <c r="A6" s="296" t="s">
        <v>156</v>
      </c>
      <c r="B6" s="297"/>
      <c r="C6" s="297"/>
      <c r="D6" s="8">
        <v>1</v>
      </c>
      <c r="E6" s="58">
        <v>267499600</v>
      </c>
      <c r="F6" s="58">
        <v>-11081779</v>
      </c>
      <c r="G6" s="58">
        <v>114572488</v>
      </c>
      <c r="H6" s="58">
        <v>12974310</v>
      </c>
      <c r="I6" s="58">
        <v>0</v>
      </c>
      <c r="J6" s="58">
        <v>-9341094</v>
      </c>
      <c r="K6" s="58">
        <v>0</v>
      </c>
      <c r="L6" s="58">
        <f>SUM(E6:K6)</f>
        <v>374623525</v>
      </c>
    </row>
    <row r="7" spans="1:12" ht="18.75" customHeight="1">
      <c r="A7" s="289" t="s">
        <v>157</v>
      </c>
      <c r="B7" s="290"/>
      <c r="C7" s="290"/>
      <c r="D7" s="1">
        <v>2</v>
      </c>
      <c r="E7" s="57"/>
      <c r="F7" s="57"/>
      <c r="G7" s="57"/>
      <c r="H7" s="57"/>
      <c r="I7" s="57"/>
      <c r="J7" s="57"/>
      <c r="K7" s="57"/>
      <c r="L7" s="57">
        <f>SUM(E7:K7)</f>
        <v>0</v>
      </c>
    </row>
    <row r="8" spans="1:12" ht="15.75" customHeight="1">
      <c r="A8" s="291" t="s">
        <v>158</v>
      </c>
      <c r="B8" s="292"/>
      <c r="C8" s="292"/>
      <c r="D8" s="1">
        <v>3</v>
      </c>
      <c r="E8" s="59">
        <f>SUM(E6:E7)</f>
        <v>267499600</v>
      </c>
      <c r="F8" s="59">
        <f aca="true" t="shared" si="0" ref="F8:L8">SUM(F6:F7)</f>
        <v>-11081779</v>
      </c>
      <c r="G8" s="59">
        <f t="shared" si="0"/>
        <v>114572488</v>
      </c>
      <c r="H8" s="59">
        <f t="shared" si="0"/>
        <v>12974310</v>
      </c>
      <c r="I8" s="59">
        <f t="shared" si="0"/>
        <v>0</v>
      </c>
      <c r="J8" s="59">
        <f t="shared" si="0"/>
        <v>-9341094</v>
      </c>
      <c r="K8" s="59">
        <f t="shared" si="0"/>
        <v>0</v>
      </c>
      <c r="L8" s="59">
        <f t="shared" si="0"/>
        <v>374623525</v>
      </c>
    </row>
    <row r="9" spans="1:12" ht="14.25" customHeight="1">
      <c r="A9" s="289" t="s">
        <v>159</v>
      </c>
      <c r="B9" s="290"/>
      <c r="C9" s="290"/>
      <c r="D9" s="1">
        <v>4</v>
      </c>
      <c r="E9" s="57"/>
      <c r="F9" s="57"/>
      <c r="G9" s="57"/>
      <c r="H9" s="57"/>
      <c r="I9" s="57"/>
      <c r="J9" s="57"/>
      <c r="K9" s="57"/>
      <c r="L9" s="57">
        <f>SUM(E9:K9)</f>
        <v>0</v>
      </c>
    </row>
    <row r="10" spans="1:12" ht="26.25" customHeight="1">
      <c r="A10" s="289" t="s">
        <v>160</v>
      </c>
      <c r="B10" s="290"/>
      <c r="C10" s="290"/>
      <c r="D10" s="1">
        <v>5</v>
      </c>
      <c r="E10" s="57"/>
      <c r="F10" s="57"/>
      <c r="G10" s="57"/>
      <c r="H10" s="57"/>
      <c r="I10" s="57"/>
      <c r="J10" s="57">
        <v>-12438937</v>
      </c>
      <c r="K10" s="57"/>
      <c r="L10" s="57">
        <f>SUM(E10:K10)</f>
        <v>-12438937</v>
      </c>
    </row>
    <row r="11" spans="1:12" ht="18.75" customHeight="1">
      <c r="A11" s="289" t="s">
        <v>161</v>
      </c>
      <c r="B11" s="290"/>
      <c r="C11" s="290"/>
      <c r="D11" s="1">
        <v>6</v>
      </c>
      <c r="E11" s="57"/>
      <c r="F11" s="57"/>
      <c r="G11" s="57"/>
      <c r="H11" s="57"/>
      <c r="I11" s="57"/>
      <c r="J11" s="57">
        <v>2487787</v>
      </c>
      <c r="K11" s="57"/>
      <c r="L11" s="57">
        <f>SUM(E11:K11)</f>
        <v>2487787</v>
      </c>
    </row>
    <row r="12" spans="1:12" ht="18" customHeight="1">
      <c r="A12" s="289" t="s">
        <v>162</v>
      </c>
      <c r="B12" s="290"/>
      <c r="C12" s="290"/>
      <c r="D12" s="1">
        <v>7</v>
      </c>
      <c r="E12" s="57"/>
      <c r="F12" s="57"/>
      <c r="G12" s="57"/>
      <c r="H12" s="57"/>
      <c r="I12" s="57"/>
      <c r="J12" s="57"/>
      <c r="K12" s="57"/>
      <c r="L12" s="57">
        <f>SUM(E12:K12)</f>
        <v>0</v>
      </c>
    </row>
    <row r="13" spans="1:12" ht="24" customHeight="1">
      <c r="A13" s="291" t="s">
        <v>163</v>
      </c>
      <c r="B13" s="292"/>
      <c r="C13" s="292"/>
      <c r="D13" s="1">
        <v>8</v>
      </c>
      <c r="E13" s="59">
        <f>SUM(E9:E12)</f>
        <v>0</v>
      </c>
      <c r="F13" s="59">
        <f aca="true" t="shared" si="1" ref="F13:L13">SUM(F9:F12)</f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-9951150</v>
      </c>
      <c r="K13" s="59">
        <f t="shared" si="1"/>
        <v>0</v>
      </c>
      <c r="L13" s="59">
        <f t="shared" si="1"/>
        <v>-9951150</v>
      </c>
    </row>
    <row r="14" spans="1:12" ht="12.75">
      <c r="A14" s="289" t="s">
        <v>164</v>
      </c>
      <c r="B14" s="290"/>
      <c r="C14" s="290"/>
      <c r="D14" s="1">
        <v>9</v>
      </c>
      <c r="E14" s="57"/>
      <c r="F14" s="57"/>
      <c r="G14" s="57"/>
      <c r="H14" s="57"/>
      <c r="I14" s="57">
        <v>8873543</v>
      </c>
      <c r="J14" s="57"/>
      <c r="K14" s="57"/>
      <c r="L14" s="57">
        <f>SUM(E14:K14)</f>
        <v>8873543</v>
      </c>
    </row>
    <row r="15" spans="1:12" ht="12.75">
      <c r="A15" s="291" t="s">
        <v>165</v>
      </c>
      <c r="B15" s="292"/>
      <c r="C15" s="292"/>
      <c r="D15" s="1">
        <v>10</v>
      </c>
      <c r="E15" s="59">
        <f>SUM(E13:E14)</f>
        <v>0</v>
      </c>
      <c r="F15" s="59">
        <f aca="true" t="shared" si="2" ref="F15:L15">SUM(F13:F14)</f>
        <v>0</v>
      </c>
      <c r="G15" s="59">
        <f t="shared" si="2"/>
        <v>0</v>
      </c>
      <c r="H15" s="59">
        <f t="shared" si="2"/>
        <v>0</v>
      </c>
      <c r="I15" s="59">
        <f t="shared" si="2"/>
        <v>8873543</v>
      </c>
      <c r="J15" s="59">
        <f t="shared" si="2"/>
        <v>-9951150</v>
      </c>
      <c r="K15" s="59">
        <f t="shared" si="2"/>
        <v>0</v>
      </c>
      <c r="L15" s="59">
        <f t="shared" si="2"/>
        <v>-1077607</v>
      </c>
    </row>
    <row r="16" spans="1:12" ht="12.75">
      <c r="A16" s="289" t="s">
        <v>166</v>
      </c>
      <c r="B16" s="290"/>
      <c r="C16" s="290"/>
      <c r="D16" s="1">
        <v>11</v>
      </c>
      <c r="E16" s="57"/>
      <c r="F16" s="57"/>
      <c r="G16" s="57"/>
      <c r="H16" s="57"/>
      <c r="I16" s="57"/>
      <c r="J16" s="57"/>
      <c r="K16" s="57"/>
      <c r="L16" s="57">
        <f>SUM(E16:K16)</f>
        <v>0</v>
      </c>
    </row>
    <row r="17" spans="1:12" ht="12.75">
      <c r="A17" s="289" t="s">
        <v>167</v>
      </c>
      <c r="B17" s="290"/>
      <c r="C17" s="290"/>
      <c r="D17" s="1">
        <v>12</v>
      </c>
      <c r="E17" s="57"/>
      <c r="F17" s="57"/>
      <c r="G17" s="57"/>
      <c r="H17" s="57"/>
      <c r="I17" s="57"/>
      <c r="J17" s="57"/>
      <c r="K17" s="57"/>
      <c r="L17" s="57">
        <f>SUM(E17:K17)</f>
        <v>0</v>
      </c>
    </row>
    <row r="18" spans="1:12" ht="12.75">
      <c r="A18" s="289" t="s">
        <v>168</v>
      </c>
      <c r="B18" s="290"/>
      <c r="C18" s="290"/>
      <c r="D18" s="1">
        <v>13</v>
      </c>
      <c r="E18" s="57"/>
      <c r="F18" s="57"/>
      <c r="G18" s="57">
        <v>-36626</v>
      </c>
      <c r="H18" s="57"/>
      <c r="I18" s="57"/>
      <c r="J18" s="57">
        <v>27783</v>
      </c>
      <c r="K18" s="57"/>
      <c r="L18" s="57">
        <f>SUM(E18:K18)</f>
        <v>-8843</v>
      </c>
    </row>
    <row r="19" spans="1:12" ht="12.75">
      <c r="A19" s="289" t="s">
        <v>169</v>
      </c>
      <c r="B19" s="290"/>
      <c r="C19" s="290"/>
      <c r="D19" s="1">
        <v>14</v>
      </c>
      <c r="E19" s="57"/>
      <c r="F19" s="57"/>
      <c r="G19" s="57">
        <v>12974310</v>
      </c>
      <c r="H19" s="57">
        <v>-12974310</v>
      </c>
      <c r="I19" s="57"/>
      <c r="J19" s="57"/>
      <c r="K19" s="57"/>
      <c r="L19" s="57">
        <f>SUM(E19:K19)</f>
        <v>0</v>
      </c>
    </row>
    <row r="20" spans="1:12" ht="12.75">
      <c r="A20" s="289" t="s">
        <v>170</v>
      </c>
      <c r="B20" s="290"/>
      <c r="C20" s="290"/>
      <c r="D20" s="1">
        <v>15</v>
      </c>
      <c r="E20" s="57"/>
      <c r="F20" s="57"/>
      <c r="G20" s="57"/>
      <c r="H20" s="57"/>
      <c r="I20" s="57"/>
      <c r="J20" s="57"/>
      <c r="K20" s="57"/>
      <c r="L20" s="57">
        <f>SUM(E20:K20)</f>
        <v>0</v>
      </c>
    </row>
    <row r="21" spans="1:12" ht="12.75">
      <c r="A21" s="291" t="s">
        <v>171</v>
      </c>
      <c r="B21" s="292"/>
      <c r="C21" s="292"/>
      <c r="D21" s="1">
        <v>16</v>
      </c>
      <c r="E21" s="59">
        <f>SUM(E19:E20)</f>
        <v>0</v>
      </c>
      <c r="F21" s="59">
        <f aca="true" t="shared" si="3" ref="F21:L21">SUM(F19:F20)</f>
        <v>0</v>
      </c>
      <c r="G21" s="59">
        <f t="shared" si="3"/>
        <v>12974310</v>
      </c>
      <c r="H21" s="59">
        <f t="shared" si="3"/>
        <v>-12974310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</row>
    <row r="22" spans="1:12" ht="25.5" customHeight="1">
      <c r="A22" s="293" t="s">
        <v>210</v>
      </c>
      <c r="B22" s="294"/>
      <c r="C22" s="294"/>
      <c r="D22" s="4">
        <v>17</v>
      </c>
      <c r="E22" s="60">
        <f>E8+E15+E16+E17+E18+E21</f>
        <v>267499600</v>
      </c>
      <c r="F22" s="60">
        <f aca="true" t="shared" si="4" ref="F22:L22">F8+F15+F16+F17+F18+F21</f>
        <v>-11081779</v>
      </c>
      <c r="G22" s="60">
        <f t="shared" si="4"/>
        <v>127510172</v>
      </c>
      <c r="H22" s="60">
        <f t="shared" si="4"/>
        <v>0</v>
      </c>
      <c r="I22" s="60">
        <f t="shared" si="4"/>
        <v>8873543</v>
      </c>
      <c r="J22" s="60">
        <f t="shared" si="4"/>
        <v>-19264461</v>
      </c>
      <c r="K22" s="60">
        <f t="shared" si="4"/>
        <v>0</v>
      </c>
      <c r="L22" s="60">
        <f t="shared" si="4"/>
        <v>373537075</v>
      </c>
    </row>
    <row r="23" spans="1:12" ht="12.75">
      <c r="A23" s="285" t="s">
        <v>202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G26" sqref="G26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99" t="s">
        <v>186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9" customFormat="1" ht="47.25" customHeight="1">
      <c r="A4" s="301" t="s">
        <v>238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2.75" customHeight="1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12.75">
      <c r="A8" s="302" t="s">
        <v>203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VLalos</cp:lastModifiedBy>
  <cp:lastPrinted>2011-10-28T09:48:29Z</cp:lastPrinted>
  <dcterms:created xsi:type="dcterms:W3CDTF">2008-10-17T11:51:54Z</dcterms:created>
  <dcterms:modified xsi:type="dcterms:W3CDTF">2011-10-28T09:50:33Z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