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19\"/>
    </mc:Choice>
  </mc:AlternateContent>
  <workbookProtection workbookPassword="CA29" lockStructure="1"/>
  <bookViews>
    <workbookView xWindow="0" yWindow="0" windowWidth="28800" windowHeight="14565"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34" i="21" l="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s="1"/>
  <c r="K45" i="19" l="1"/>
  <c r="K67" i="19" s="1"/>
  <c r="J45" i="19"/>
  <c r="J67" i="19" s="1"/>
  <c r="I63" i="18"/>
  <c r="I78" i="18" s="1"/>
  <c r="H45" i="19"/>
  <c r="H67" i="19" s="1"/>
  <c r="R26" i="22"/>
  <c r="R9" i="22"/>
</calcChain>
</file>

<file path=xl/sharedStrings.xml><?xml version="1.0" encoding="utf-8"?>
<sst xmlns="http://schemas.openxmlformats.org/spreadsheetml/2006/main" count="353" uniqueCount="314">
  <si>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</si>
  <si>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</si>
  <si>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</si>
  <si>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</si>
  <si>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</si>
  <si>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</si>
  <si>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</si>
  <si>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</si>
  <si>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</si>
  <si>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</si>
  <si>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</si>
  <si>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</si>
  <si>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</si>
  <si>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</si>
  <si>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</si>
  <si>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</si>
  <si>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</si>
  <si>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</si>
  <si>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</si>
  <si>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</si>
  <si>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</si>
  <si>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</si>
  <si>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</si>
  <si>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</si>
  <si>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</si>
  <si>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</si>
  <si>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</si>
  <si>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</si>
  <si>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</si>
  <si>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</si>
  <si>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</si>
  <si>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</si>
  <si>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</si>
  <si>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</si>
  <si>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</si>
  <si>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</si>
  <si>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</si>
  <si>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</si>
  <si>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</si>
  <si>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</si>
  <si>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</si>
  <si>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</si>
  <si>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</si>
  <si>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</si>
  <si>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</si>
  <si>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</si>
  <si>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</si>
  <si>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</si>
  <si>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</si>
  <si>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</si>
  <si>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</si>
  <si>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</si>
  <si>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</si>
  <si>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</si>
  <si>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</si>
  <si>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</si>
  <si>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</si>
  <si>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</si>
  <si>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</si>
  <si>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</si>
  <si>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</si>
  <si>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</si>
  <si>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</si>
  <si>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</si>
  <si>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</si>
  <si>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</si>
  <si>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</si>
  <si>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</si>
  <si>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</si>
  <si>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</si>
  <si>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</si>
  <si>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</si>
  <si>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</si>
  <si>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</si>
  <si>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</si>
  <si>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</si>
  <si>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</si>
  <si>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</si>
  <si>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</si>
  <si>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</si>
  <si>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</si>
  <si>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</si>
  <si>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</si>
  <si>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</si>
  <si>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</si>
  <si>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</si>
  <si>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</si>
  <si>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</si>
  <si>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</si>
  <si>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</si>
  <si>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</si>
  <si>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</si>
  <si>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</si>
  <si>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</si>
  <si>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</si>
  <si>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</si>
  <si>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</si>
  <si>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</si>
  <si>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</si>
  <si>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</si>
  <si>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</si>
  <si>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</si>
  <si>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</si>
  <si>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</si>
  <si>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</si>
  <si>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</si>
  <si>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</si>
  <si>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</si>
  <si>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</si>
  <si>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</si>
  <si>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</si>
  <si>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</si>
  <si>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</si>
  <si>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</si>
  <si>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</si>
  <si>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</si>
  <si>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</si>
  <si>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</si>
  <si>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</si>
  <si>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</si>
  <si>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</si>
  <si>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</si>
  <si>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</si>
  <si>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</si>
  <si>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</si>
  <si>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</si>
  <si>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</si>
  <si>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</si>
  <si>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</si>
  <si>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</si>
  <si>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</si>
  <si>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</si>
  <si>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</si>
  <si>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</si>
  <si>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</si>
  <si>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</si>
  <si>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</si>
  <si>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</si>
  <si>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</si>
  <si>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</si>
  <si>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</si>
  <si>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</si>
  <si>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</si>
  <si>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</si>
  <si>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</si>
  <si>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</si>
  <si>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</si>
  <si>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</si>
  <si>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</si>
  <si>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</si>
  <si>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</si>
  <si>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</si>
  <si>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</si>
  <si>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</si>
  <si>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</si>
  <si>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</si>
  <si>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</si>
  <si>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</si>
  <si>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</si>
  <si>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</si>
  <si>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</si>
  <si>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</si>
  <si>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</si>
  <si>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</si>
  <si>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</si>
  <si>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</si>
  <si>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</si>
  <si>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</si>
  <si>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</si>
  <si>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</si>
  <si>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</si>
  <si>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</si>
  <si>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</si>
  <si>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</si>
  <si>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</si>
  <si>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</si>
  <si>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</si>
  <si>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</si>
  <si>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</si>
  <si>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</si>
  <si>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</si>
  <si>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</si>
  <si>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</si>
  <si>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</si>
  <si>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</si>
  <si>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</si>
  <si>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</si>
  <si>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</si>
  <si>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</si>
  <si>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</si>
  <si>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</si>
  <si>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</si>
  <si>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</si>
  <si>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</si>
  <si>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</si>
  <si>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</si>
  <si>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</si>
  <si>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</si>
  <si>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</si>
  <si>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</si>
  <si>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</si>
  <si>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</si>
  <si>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</si>
  <si>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</si>
  <si>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</si>
  <si>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</si>
  <si>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</si>
  <si>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</si>
  <si>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</si>
  <si>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</si>
  <si>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</si>
  <si>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</si>
  <si>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</si>
  <si>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</si>
  <si>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</si>
  <si>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</si>
  <si>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</si>
  <si>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</si>
  <si>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</si>
  <si>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</si>
  <si>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</si>
  <si>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</si>
  <si>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</si>
  <si>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</si>
  <si>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</si>
  <si>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</si>
  <si>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</si>
  <si>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</si>
  <si>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</si>
  <si>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</si>
  <si>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</si>
  <si>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</si>
  <si>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</si>
  <si>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</si>
  <si>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</si>
  <si>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</si>
  <si>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</si>
  <si>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</si>
  <si>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</si>
  <si>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</si>
  <si>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</si>
  <si>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</si>
  <si>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</si>
  <si>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</si>
  <si>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</si>
  <si>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</si>
  <si>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</si>
  <si>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</si>
  <si>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</si>
  <si>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</si>
  <si>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</si>
  <si>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</si>
  <si>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</si>
  <si>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</si>
  <si>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</si>
  <si>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</si>
  <si>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</si>
  <si>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</si>
  <si>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</si>
  <si>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</si>
  <si>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</si>
  <si>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</si>
  <si>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</si>
  <si>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</si>
  <si>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</si>
  <si>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</si>
  <si>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</si>
  <si>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</si>
  <si>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</si>
  <si>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</si>
  <si>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</si>
  <si>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</si>
  <si>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</si>
  <si>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</si>
  <si>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</si>
  <si>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</si>
  <si>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</si>
  <si>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</si>
  <si>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</si>
  <si>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</si>
  <si>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31.03.2019</t>
  </si>
  <si>
    <t>1. Promjene računovodstvenih politika</t>
  </si>
  <si>
    <t>2.  Podjela dionica</t>
  </si>
  <si>
    <t>Banka u promatranom razdoblju nije izvršila podjelu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</si>
  <si>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</si>
  <si>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</si>
  <si>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</si>
  <si>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</si>
  <si>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</si>
  <si>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</si>
  <si>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</si>
  <si>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</si>
  <si>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 xml:space="preserve">BILJEŠKE UZ FINANCIJSKE IZVJEŠTAJE - TFI
(sastavljaju se za tromjesečna izvještajna razdoblja)
Naziv izdavatelja:   PRIVREDNA BANKA ZAGREB D.D.______________________________________________
OIB:   02535697732________________________________________________________
Izvještajno razdoblje: 01.01.2019 - 31.03.2019.Bilješke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</si>
  <si>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Tijekom 2019. godine Banka je uskladila računovodstvene politike s odredbama MSFI 16.</t>
  </si>
  <si>
    <t xml:space="preserve">U vlasničkoj strukturi Banke tijekom prvog kvartala 2019. godine nije bilo promjena u učešću velikih dioničara. </t>
  </si>
  <si>
    <t>Na dan 31. ožujka 2019. godine struktura vlasništva Banke bila je:</t>
  </si>
  <si>
    <t>Tijekom prvog kvartala 2019. godine nije bilo pripajanja i spajanja.</t>
  </si>
  <si>
    <t>03269841</t>
  </si>
  <si>
    <t>HR</t>
  </si>
  <si>
    <t>080002817</t>
  </si>
  <si>
    <t>02535697732</t>
  </si>
  <si>
    <t>549300ZHFZ4CSK7VS460</t>
  </si>
  <si>
    <t>185</t>
  </si>
  <si>
    <t>PRIVREDNA BANKA ZAGREB D.D.</t>
  </si>
  <si>
    <t>ZAGREB</t>
  </si>
  <si>
    <t>RADNIČKA 50</t>
  </si>
  <si>
    <t>pbz@pbz.hr</t>
  </si>
  <si>
    <t>www.pbz.hr</t>
  </si>
  <si>
    <t>Sandra Milković</t>
  </si>
  <si>
    <t>01/6361-992</t>
  </si>
  <si>
    <t>sandra.milkovic@pbz.hr</t>
  </si>
  <si>
    <t>Obveznik: PRIVREDNA BANKA ZAGREB D.D.</t>
  </si>
  <si>
    <t xml:space="preserve">stanje na dan 31.03.2019 </t>
  </si>
  <si>
    <t>za razdoblje od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</si>
</sst>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sz val="12"/>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32" fillId="10" borderId="0" xfId="6" applyFont="1" applyFill="1" applyAlignment="1"/>
    <xf numFmtId="0" fontId="7" fillId="10" borderId="0" xfId="6" applyFont="1" applyFill="1" applyAlignment="1"/>
    <xf numFmtId="0" fontId="2" fillId="10" borderId="0" xfId="6" applyFont="1" applyFill="1" applyAlignment="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3" fillId="0" borderId="27" xfId="6" applyNumberFormat="1" applyFont="1" applyFill="1" applyBorder="1" applyAlignment="1" applyProtection="1">
      <alignment horizontal="center" vertical="center"/>
      <protection locked="0" hidden="1"/>
    </xf>
    <xf numFmtId="49" fontId="33"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 fillId="10" borderId="0" xfId="0" applyFont="1" applyFill="1" applyBorder="1" applyAlignment="1">
      <alignment horizontal="left" wrapText="1"/>
    </xf>
  </cellXfs>
  <cellStyles count="7">
    <cellStyle name="Hyperlink 2" xfId="2"/>
    <cellStyle name="Normal" xfId="0" builtinId="0"/>
    <cellStyle name="Normal 2" xfId="3"/>
    <cellStyle name="Normal 3" xfId="4"/>
    <cellStyle name="Normal_TFI-KI" xfId="6"/>
    <cellStyle name="Stil 1"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C60" sqref="C60:J60"/>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v>43466</v>
      </c>
      <c r="F4" s="122"/>
      <c r="G4" s="63" t="s">
        <v>0</v>
      </c>
      <c r="H4" s="123">
        <v>43555</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2019</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297</v>
      </c>
      <c r="D11" s="130"/>
      <c r="E11" s="77"/>
      <c r="F11" s="138" t="s">
        <v>263</v>
      </c>
      <c r="G11" s="128"/>
      <c r="H11" s="139" t="s">
        <v>298</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299</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300</v>
      </c>
      <c r="D15" s="130"/>
      <c r="E15" s="149"/>
      <c r="F15" s="150"/>
      <c r="G15" s="83" t="s">
        <v>264</v>
      </c>
      <c r="H15" s="151" t="s">
        <v>301</v>
      </c>
      <c r="I15" s="152"/>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41" t="s">
        <v>302</v>
      </c>
      <c r="D17" s="142"/>
      <c r="E17" s="86"/>
      <c r="F17" s="86"/>
      <c r="G17" s="86"/>
      <c r="H17" s="86"/>
      <c r="I17" s="86"/>
      <c r="J17" s="84"/>
    </row>
    <row r="18" spans="1:10" x14ac:dyDescent="0.25">
      <c r="A18" s="143"/>
      <c r="B18" s="144"/>
      <c r="C18" s="133"/>
      <c r="D18" s="133"/>
      <c r="E18" s="133"/>
      <c r="F18" s="133"/>
      <c r="G18" s="133"/>
      <c r="H18" s="133"/>
      <c r="I18" s="80"/>
      <c r="J18" s="82"/>
    </row>
    <row r="19" spans="1:10" x14ac:dyDescent="0.25">
      <c r="A19" s="136" t="s">
        <v>243</v>
      </c>
      <c r="B19" s="145"/>
      <c r="C19" s="146" t="s">
        <v>303</v>
      </c>
      <c r="D19" s="147"/>
      <c r="E19" s="147"/>
      <c r="F19" s="147"/>
      <c r="G19" s="147"/>
      <c r="H19" s="147"/>
      <c r="I19" s="147"/>
      <c r="J19" s="148"/>
    </row>
    <row r="20" spans="1:10" x14ac:dyDescent="0.25">
      <c r="A20" s="79"/>
      <c r="B20" s="80"/>
      <c r="C20" s="87"/>
      <c r="D20" s="80"/>
      <c r="E20" s="133"/>
      <c r="F20" s="133"/>
      <c r="G20" s="133"/>
      <c r="H20" s="133"/>
      <c r="I20" s="80"/>
      <c r="J20" s="82"/>
    </row>
    <row r="21" spans="1:10" x14ac:dyDescent="0.25">
      <c r="A21" s="136" t="s">
        <v>244</v>
      </c>
      <c r="B21" s="145"/>
      <c r="C21" s="151">
        <v>10000</v>
      </c>
      <c r="D21" s="152"/>
      <c r="E21" s="133"/>
      <c r="F21" s="133"/>
      <c r="G21" s="146" t="s">
        <v>304</v>
      </c>
      <c r="H21" s="147"/>
      <c r="I21" s="147"/>
      <c r="J21" s="148"/>
    </row>
    <row r="22" spans="1:10" x14ac:dyDescent="0.25">
      <c r="A22" s="79"/>
      <c r="B22" s="80"/>
      <c r="C22" s="80"/>
      <c r="D22" s="80"/>
      <c r="E22" s="133"/>
      <c r="F22" s="133"/>
      <c r="G22" s="133"/>
      <c r="H22" s="133"/>
      <c r="I22" s="80"/>
      <c r="J22" s="82"/>
    </row>
    <row r="23" spans="1:10" x14ac:dyDescent="0.25">
      <c r="A23" s="136" t="s">
        <v>245</v>
      </c>
      <c r="B23" s="145"/>
      <c r="C23" s="146" t="s">
        <v>305</v>
      </c>
      <c r="D23" s="147"/>
      <c r="E23" s="147"/>
      <c r="F23" s="147"/>
      <c r="G23" s="147"/>
      <c r="H23" s="147"/>
      <c r="I23" s="147"/>
      <c r="J23" s="148"/>
    </row>
    <row r="24" spans="1:10" x14ac:dyDescent="0.25">
      <c r="A24" s="79"/>
      <c r="B24" s="80"/>
      <c r="C24" s="80"/>
      <c r="D24" s="80"/>
      <c r="E24" s="133"/>
      <c r="F24" s="133"/>
      <c r="G24" s="133"/>
      <c r="H24" s="133"/>
      <c r="I24" s="80"/>
      <c r="J24" s="82"/>
    </row>
    <row r="25" spans="1:10" x14ac:dyDescent="0.25">
      <c r="A25" s="136" t="s">
        <v>246</v>
      </c>
      <c r="B25" s="145"/>
      <c r="C25" s="156" t="s">
        <v>306</v>
      </c>
      <c r="D25" s="157"/>
      <c r="E25" s="157"/>
      <c r="F25" s="157"/>
      <c r="G25" s="157"/>
      <c r="H25" s="157"/>
      <c r="I25" s="157"/>
      <c r="J25" s="158"/>
    </row>
    <row r="26" spans="1:10" x14ac:dyDescent="0.25">
      <c r="A26" s="79"/>
      <c r="B26" s="80"/>
      <c r="C26" s="87"/>
      <c r="D26" s="80"/>
      <c r="E26" s="133"/>
      <c r="F26" s="133"/>
      <c r="G26" s="133"/>
      <c r="H26" s="133"/>
      <c r="I26" s="80"/>
      <c r="J26" s="82"/>
    </row>
    <row r="27" spans="1:10" x14ac:dyDescent="0.25">
      <c r="A27" s="136" t="s">
        <v>247</v>
      </c>
      <c r="B27" s="145"/>
      <c r="C27" s="156" t="s">
        <v>307</v>
      </c>
      <c r="D27" s="157"/>
      <c r="E27" s="157"/>
      <c r="F27" s="157"/>
      <c r="G27" s="157"/>
      <c r="H27" s="157"/>
      <c r="I27" s="157"/>
      <c r="J27" s="158"/>
    </row>
    <row r="28" spans="1:10" ht="13.9" customHeight="1" x14ac:dyDescent="0.25">
      <c r="A28" s="79"/>
      <c r="B28" s="80"/>
      <c r="C28" s="87"/>
      <c r="D28" s="80"/>
      <c r="E28" s="133"/>
      <c r="F28" s="133"/>
      <c r="G28" s="133"/>
      <c r="H28" s="133"/>
      <c r="I28" s="80"/>
      <c r="J28" s="82"/>
    </row>
    <row r="29" spans="1:10" ht="22.9" customHeight="1" x14ac:dyDescent="0.25">
      <c r="A29" s="153" t="s">
        <v>257</v>
      </c>
      <c r="B29" s="154"/>
      <c r="C29" s="88">
        <v>3597</v>
      </c>
      <c r="D29" s="89"/>
      <c r="E29" s="155"/>
      <c r="F29" s="155"/>
      <c r="G29" s="155"/>
      <c r="H29" s="155"/>
      <c r="I29" s="90"/>
      <c r="J29" s="91"/>
    </row>
    <row r="30" spans="1:10" x14ac:dyDescent="0.25">
      <c r="A30" s="79"/>
      <c r="B30" s="80"/>
      <c r="C30" s="80"/>
      <c r="D30" s="80"/>
      <c r="E30" s="133"/>
      <c r="F30" s="133"/>
      <c r="G30" s="133"/>
      <c r="H30" s="133"/>
      <c r="I30" s="90"/>
      <c r="J30" s="91"/>
    </row>
    <row r="31" spans="1:10" x14ac:dyDescent="0.25">
      <c r="A31" s="136" t="s">
        <v>248</v>
      </c>
      <c r="B31" s="145"/>
      <c r="C31" s="104" t="s">
        <v>267</v>
      </c>
      <c r="D31" s="159" t="s">
        <v>266</v>
      </c>
      <c r="E31" s="160"/>
      <c r="F31" s="160"/>
      <c r="G31" s="160"/>
      <c r="H31" s="92"/>
      <c r="I31" s="93" t="s">
        <v>267</v>
      </c>
      <c r="J31" s="94" t="s">
        <v>268</v>
      </c>
    </row>
    <row r="32" spans="1:10" x14ac:dyDescent="0.25">
      <c r="A32" s="136"/>
      <c r="B32" s="145"/>
      <c r="C32" s="95"/>
      <c r="D32" s="63"/>
      <c r="E32" s="150"/>
      <c r="F32" s="150"/>
      <c r="G32" s="150"/>
      <c r="H32" s="150"/>
      <c r="I32" s="90"/>
      <c r="J32" s="91"/>
    </row>
    <row r="33" spans="1:10" x14ac:dyDescent="0.25">
      <c r="A33" s="136" t="s">
        <v>258</v>
      </c>
      <c r="B33" s="145"/>
      <c r="C33" s="88" t="s">
        <v>270</v>
      </c>
      <c r="D33" s="159" t="s">
        <v>269</v>
      </c>
      <c r="E33" s="160"/>
      <c r="F33" s="160"/>
      <c r="G33" s="160"/>
      <c r="H33" s="86"/>
      <c r="I33" s="93" t="s">
        <v>270</v>
      </c>
      <c r="J33" s="94" t="s">
        <v>271</v>
      </c>
    </row>
    <row r="34" spans="1:10" x14ac:dyDescent="0.25">
      <c r="A34" s="79"/>
      <c r="B34" s="80"/>
      <c r="C34" s="80"/>
      <c r="D34" s="80"/>
      <c r="E34" s="133"/>
      <c r="F34" s="133"/>
      <c r="G34" s="133"/>
      <c r="H34" s="133"/>
      <c r="I34" s="80"/>
      <c r="J34" s="82"/>
    </row>
    <row r="35" spans="1:10" x14ac:dyDescent="0.25">
      <c r="A35" s="159" t="s">
        <v>259</v>
      </c>
      <c r="B35" s="160"/>
      <c r="C35" s="160"/>
      <c r="D35" s="160"/>
      <c r="E35" s="160" t="s">
        <v>249</v>
      </c>
      <c r="F35" s="160"/>
      <c r="G35" s="160"/>
      <c r="H35" s="160"/>
      <c r="I35" s="160"/>
      <c r="J35" s="96" t="s">
        <v>250</v>
      </c>
    </row>
    <row r="36" spans="1:10" x14ac:dyDescent="0.25">
      <c r="A36" s="79"/>
      <c r="B36" s="80"/>
      <c r="C36" s="80"/>
      <c r="D36" s="80"/>
      <c r="E36" s="133"/>
      <c r="F36" s="133"/>
      <c r="G36" s="133"/>
      <c r="H36" s="133"/>
      <c r="I36" s="80"/>
      <c r="J36" s="91"/>
    </row>
    <row r="37" spans="1:10" x14ac:dyDescent="0.25">
      <c r="A37" s="161"/>
      <c r="B37" s="162"/>
      <c r="C37" s="162"/>
      <c r="D37" s="162"/>
      <c r="E37" s="161"/>
      <c r="F37" s="162"/>
      <c r="G37" s="162"/>
      <c r="H37" s="162"/>
      <c r="I37" s="163"/>
      <c r="J37" s="97"/>
    </row>
    <row r="38" spans="1:10" x14ac:dyDescent="0.25">
      <c r="A38" s="79"/>
      <c r="B38" s="80"/>
      <c r="C38" s="87"/>
      <c r="D38" s="164"/>
      <c r="E38" s="164"/>
      <c r="F38" s="164"/>
      <c r="G38" s="164"/>
      <c r="H38" s="164"/>
      <c r="I38" s="164"/>
      <c r="J38" s="82"/>
    </row>
    <row r="39" spans="1:10" x14ac:dyDescent="0.25">
      <c r="A39" s="161"/>
      <c r="B39" s="162"/>
      <c r="C39" s="162"/>
      <c r="D39" s="163"/>
      <c r="E39" s="161"/>
      <c r="F39" s="162"/>
      <c r="G39" s="162"/>
      <c r="H39" s="162"/>
      <c r="I39" s="163"/>
      <c r="J39" s="88"/>
    </row>
    <row r="40" spans="1:10" x14ac:dyDescent="0.25">
      <c r="A40" s="79"/>
      <c r="B40" s="80"/>
      <c r="C40" s="87"/>
      <c r="D40" s="98"/>
      <c r="E40" s="164"/>
      <c r="F40" s="164"/>
      <c r="G40" s="164"/>
      <c r="H40" s="164"/>
      <c r="I40" s="81"/>
      <c r="J40" s="82"/>
    </row>
    <row r="41" spans="1:10" x14ac:dyDescent="0.25">
      <c r="A41" s="161"/>
      <c r="B41" s="162"/>
      <c r="C41" s="162"/>
      <c r="D41" s="163"/>
      <c r="E41" s="161"/>
      <c r="F41" s="162"/>
      <c r="G41" s="162"/>
      <c r="H41" s="162"/>
      <c r="I41" s="163"/>
      <c r="J41" s="88"/>
    </row>
    <row r="42" spans="1:10" x14ac:dyDescent="0.25">
      <c r="A42" s="79"/>
      <c r="B42" s="80"/>
      <c r="C42" s="87"/>
      <c r="D42" s="98"/>
      <c r="E42" s="164"/>
      <c r="F42" s="164"/>
      <c r="G42" s="164"/>
      <c r="H42" s="164"/>
      <c r="I42" s="81"/>
      <c r="J42" s="82"/>
    </row>
    <row r="43" spans="1:10" x14ac:dyDescent="0.25">
      <c r="A43" s="161"/>
      <c r="B43" s="162"/>
      <c r="C43" s="162"/>
      <c r="D43" s="163"/>
      <c r="E43" s="161"/>
      <c r="F43" s="162"/>
      <c r="G43" s="162"/>
      <c r="H43" s="162"/>
      <c r="I43" s="163"/>
      <c r="J43" s="88"/>
    </row>
    <row r="44" spans="1:10" x14ac:dyDescent="0.25">
      <c r="A44" s="99"/>
      <c r="B44" s="87"/>
      <c r="C44" s="165"/>
      <c r="D44" s="165"/>
      <c r="E44" s="133"/>
      <c r="F44" s="133"/>
      <c r="G44" s="165"/>
      <c r="H44" s="165"/>
      <c r="I44" s="165"/>
      <c r="J44" s="82"/>
    </row>
    <row r="45" spans="1:10" x14ac:dyDescent="0.25">
      <c r="A45" s="161"/>
      <c r="B45" s="162"/>
      <c r="C45" s="162"/>
      <c r="D45" s="163"/>
      <c r="E45" s="161"/>
      <c r="F45" s="162"/>
      <c r="G45" s="162"/>
      <c r="H45" s="162"/>
      <c r="I45" s="163"/>
      <c r="J45" s="88"/>
    </row>
    <row r="46" spans="1:10" x14ac:dyDescent="0.25">
      <c r="A46" s="99"/>
      <c r="B46" s="87"/>
      <c r="C46" s="87"/>
      <c r="D46" s="80"/>
      <c r="E46" s="166"/>
      <c r="F46" s="166"/>
      <c r="G46" s="165"/>
      <c r="H46" s="165"/>
      <c r="I46" s="80"/>
      <c r="J46" s="82"/>
    </row>
    <row r="47" spans="1:10" x14ac:dyDescent="0.25">
      <c r="A47" s="161"/>
      <c r="B47" s="162"/>
      <c r="C47" s="162"/>
      <c r="D47" s="163"/>
      <c r="E47" s="161"/>
      <c r="F47" s="162"/>
      <c r="G47" s="162"/>
      <c r="H47" s="162"/>
      <c r="I47" s="163"/>
      <c r="J47" s="88"/>
    </row>
    <row r="48" spans="1:10" x14ac:dyDescent="0.25">
      <c r="A48" s="99"/>
      <c r="B48" s="87"/>
      <c r="C48" s="87"/>
      <c r="D48" s="80"/>
      <c r="E48" s="133"/>
      <c r="F48" s="133"/>
      <c r="G48" s="165"/>
      <c r="H48" s="165"/>
      <c r="I48" s="80"/>
      <c r="J48" s="100" t="s">
        <v>272</v>
      </c>
    </row>
    <row r="49" spans="1:10" x14ac:dyDescent="0.25">
      <c r="A49" s="99"/>
      <c r="B49" s="87"/>
      <c r="C49" s="87"/>
      <c r="D49" s="80"/>
      <c r="E49" s="133"/>
      <c r="F49" s="133"/>
      <c r="G49" s="165"/>
      <c r="H49" s="165"/>
      <c r="I49" s="80"/>
      <c r="J49" s="100" t="s">
        <v>273</v>
      </c>
    </row>
    <row r="50" spans="1:10" ht="14.45" customHeight="1" x14ac:dyDescent="0.25">
      <c r="A50" s="127" t="s">
        <v>251</v>
      </c>
      <c r="B50" s="138"/>
      <c r="C50" s="151" t="s">
        <v>273</v>
      </c>
      <c r="D50" s="152"/>
      <c r="E50" s="174" t="s">
        <v>274</v>
      </c>
      <c r="F50" s="154"/>
      <c r="G50" s="146"/>
      <c r="H50" s="147"/>
      <c r="I50" s="147"/>
      <c r="J50" s="148"/>
    </row>
    <row r="51" spans="1:10" x14ac:dyDescent="0.25">
      <c r="A51" s="99"/>
      <c r="B51" s="87"/>
      <c r="C51" s="165"/>
      <c r="D51" s="165"/>
      <c r="E51" s="133"/>
      <c r="F51" s="133"/>
      <c r="G51" s="175" t="s">
        <v>275</v>
      </c>
      <c r="H51" s="175"/>
      <c r="I51" s="175"/>
      <c r="J51" s="71"/>
    </row>
    <row r="52" spans="1:10" ht="13.9" customHeight="1" x14ac:dyDescent="0.25">
      <c r="A52" s="127" t="s">
        <v>252</v>
      </c>
      <c r="B52" s="138"/>
      <c r="C52" s="167" t="s">
        <v>308</v>
      </c>
      <c r="D52" s="168"/>
      <c r="E52" s="168"/>
      <c r="F52" s="168"/>
      <c r="G52" s="168"/>
      <c r="H52" s="168"/>
      <c r="I52" s="168"/>
      <c r="J52" s="169"/>
    </row>
    <row r="53" spans="1:10" x14ac:dyDescent="0.25">
      <c r="A53" s="79"/>
      <c r="B53" s="80"/>
      <c r="C53" s="155" t="s">
        <v>253</v>
      </c>
      <c r="D53" s="155"/>
      <c r="E53" s="155"/>
      <c r="F53" s="155"/>
      <c r="G53" s="155"/>
      <c r="H53" s="155"/>
      <c r="I53" s="155"/>
      <c r="J53" s="82"/>
    </row>
    <row r="54" spans="1:10" x14ac:dyDescent="0.25">
      <c r="A54" s="127" t="s">
        <v>254</v>
      </c>
      <c r="B54" s="138"/>
      <c r="C54" s="170" t="s">
        <v>309</v>
      </c>
      <c r="D54" s="171"/>
      <c r="E54" s="172"/>
      <c r="F54" s="133"/>
      <c r="G54" s="133"/>
      <c r="H54" s="160"/>
      <c r="I54" s="160"/>
      <c r="J54" s="173"/>
    </row>
    <row r="55" spans="1:10" x14ac:dyDescent="0.25">
      <c r="A55" s="79"/>
      <c r="B55" s="80"/>
      <c r="C55" s="87"/>
      <c r="D55" s="80"/>
      <c r="E55" s="133"/>
      <c r="F55" s="133"/>
      <c r="G55" s="133"/>
      <c r="H55" s="133"/>
      <c r="I55" s="80"/>
      <c r="J55" s="82"/>
    </row>
    <row r="56" spans="1:10" ht="14.45" customHeight="1" x14ac:dyDescent="0.25">
      <c r="A56" s="127" t="s">
        <v>246</v>
      </c>
      <c r="B56" s="138"/>
      <c r="C56" s="176" t="s">
        <v>310</v>
      </c>
      <c r="D56" s="177"/>
      <c r="E56" s="177"/>
      <c r="F56" s="177"/>
      <c r="G56" s="177"/>
      <c r="H56" s="177"/>
      <c r="I56" s="177"/>
      <c r="J56" s="178"/>
    </row>
    <row r="57" spans="1:10" x14ac:dyDescent="0.25">
      <c r="A57" s="79"/>
      <c r="B57" s="80"/>
      <c r="C57" s="80"/>
      <c r="D57" s="80"/>
      <c r="E57" s="133"/>
      <c r="F57" s="133"/>
      <c r="G57" s="133"/>
      <c r="H57" s="133"/>
      <c r="I57" s="80"/>
      <c r="J57" s="82"/>
    </row>
    <row r="58" spans="1:10" x14ac:dyDescent="0.25">
      <c r="A58" s="127" t="s">
        <v>276</v>
      </c>
      <c r="B58" s="138"/>
      <c r="C58" s="176"/>
      <c r="D58" s="177"/>
      <c r="E58" s="177"/>
      <c r="F58" s="177"/>
      <c r="G58" s="177"/>
      <c r="H58" s="177"/>
      <c r="I58" s="177"/>
      <c r="J58" s="178"/>
    </row>
    <row r="59" spans="1:10" ht="14.45" customHeight="1" x14ac:dyDescent="0.25">
      <c r="A59" s="79"/>
      <c r="B59" s="80"/>
      <c r="C59" s="179" t="s">
        <v>277</v>
      </c>
      <c r="D59" s="179"/>
      <c r="E59" s="179"/>
      <c r="F59" s="179"/>
      <c r="G59" s="80"/>
      <c r="H59" s="80"/>
      <c r="I59" s="80"/>
      <c r="J59" s="82"/>
    </row>
    <row r="60" spans="1:10" x14ac:dyDescent="0.25">
      <c r="A60" s="127" t="s">
        <v>278</v>
      </c>
      <c r="B60" s="138"/>
      <c r="C60" s="176"/>
      <c r="D60" s="177"/>
      <c r="E60" s="177"/>
      <c r="F60" s="177"/>
      <c r="G60" s="177"/>
      <c r="H60" s="177"/>
      <c r="I60" s="177"/>
      <c r="J60" s="178"/>
    </row>
    <row r="61" spans="1:10" ht="14.45" customHeight="1" x14ac:dyDescent="0.25">
      <c r="A61" s="101"/>
      <c r="B61" s="102"/>
      <c r="C61" s="180" t="s">
        <v>279</v>
      </c>
      <c r="D61" s="180"/>
      <c r="E61" s="180"/>
      <c r="F61" s="180"/>
      <c r="G61" s="18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53" zoomScale="110" zoomScaleNormal="100" workbookViewId="0">
      <selection activeCell="H65" sqref="H65:I75"/>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1" t="s">
        <v>1</v>
      </c>
      <c r="B1" s="192"/>
      <c r="C1" s="192"/>
      <c r="D1" s="192"/>
      <c r="E1" s="192"/>
      <c r="F1" s="192"/>
      <c r="G1" s="192"/>
      <c r="H1" s="192"/>
    </row>
    <row r="2" spans="1:9" x14ac:dyDescent="0.2">
      <c r="A2" s="193" t="s">
        <v>312</v>
      </c>
      <c r="B2" s="194"/>
      <c r="C2" s="194"/>
      <c r="D2" s="194"/>
      <c r="E2" s="194"/>
      <c r="F2" s="194"/>
      <c r="G2" s="194"/>
      <c r="H2" s="194"/>
    </row>
    <row r="3" spans="1:9" x14ac:dyDescent="0.2">
      <c r="A3" s="202" t="s">
        <v>12</v>
      </c>
      <c r="B3" s="203"/>
      <c r="C3" s="203"/>
      <c r="D3" s="203"/>
      <c r="E3" s="203"/>
      <c r="F3" s="203"/>
      <c r="G3" s="203"/>
      <c r="H3" s="203"/>
      <c r="I3" s="204"/>
    </row>
    <row r="4" spans="1:9" x14ac:dyDescent="0.2">
      <c r="A4" s="199" t="s">
        <v>311</v>
      </c>
      <c r="B4" s="200"/>
      <c r="C4" s="200"/>
      <c r="D4" s="200"/>
      <c r="E4" s="200"/>
      <c r="F4" s="200"/>
      <c r="G4" s="200"/>
      <c r="H4" s="200"/>
      <c r="I4" s="201"/>
    </row>
    <row r="5" spans="1:9" ht="67.5" x14ac:dyDescent="0.2">
      <c r="A5" s="197" t="s">
        <v>2</v>
      </c>
      <c r="B5" s="198"/>
      <c r="C5" s="198"/>
      <c r="D5" s="198"/>
      <c r="E5" s="198"/>
      <c r="F5" s="198"/>
      <c r="G5" s="2" t="s">
        <v>4</v>
      </c>
      <c r="H5" s="26" t="s">
        <v>227</v>
      </c>
      <c r="I5" s="26" t="s">
        <v>228</v>
      </c>
    </row>
    <row r="6" spans="1:9" x14ac:dyDescent="0.2">
      <c r="A6" s="195">
        <v>1</v>
      </c>
      <c r="B6" s="196"/>
      <c r="C6" s="196"/>
      <c r="D6" s="196"/>
      <c r="E6" s="196"/>
      <c r="F6" s="196"/>
      <c r="G6" s="3">
        <v>2</v>
      </c>
      <c r="H6" s="26">
        <v>3</v>
      </c>
      <c r="I6" s="26">
        <v>4</v>
      </c>
    </row>
    <row r="7" spans="1:9" x14ac:dyDescent="0.2">
      <c r="A7" s="206"/>
      <c r="B7" s="206"/>
      <c r="C7" s="206"/>
      <c r="D7" s="206"/>
      <c r="E7" s="206"/>
      <c r="F7" s="206"/>
      <c r="G7" s="206"/>
      <c r="H7" s="206"/>
      <c r="I7" s="207"/>
    </row>
    <row r="8" spans="1:9" x14ac:dyDescent="0.2">
      <c r="A8" s="184" t="s">
        <v>14</v>
      </c>
      <c r="B8" s="185"/>
      <c r="C8" s="185"/>
      <c r="D8" s="185"/>
      <c r="E8" s="185"/>
      <c r="F8" s="185"/>
      <c r="G8" s="185"/>
      <c r="H8" s="185"/>
      <c r="I8" s="185"/>
    </row>
    <row r="9" spans="1:9" ht="28.5" customHeight="1" x14ac:dyDescent="0.2">
      <c r="A9" s="208" t="s">
        <v>22</v>
      </c>
      <c r="B9" s="208"/>
      <c r="C9" s="208"/>
      <c r="D9" s="208"/>
      <c r="E9" s="208"/>
      <c r="F9" s="208"/>
      <c r="G9" s="4">
        <v>1</v>
      </c>
      <c r="H9" s="27">
        <f>H10+H11+H12</f>
        <v>14178366572</v>
      </c>
      <c r="I9" s="27">
        <f>I10+I11+I12</f>
        <v>13478671291</v>
      </c>
    </row>
    <row r="10" spans="1:9" x14ac:dyDescent="0.2">
      <c r="A10" s="209" t="s">
        <v>23</v>
      </c>
      <c r="B10" s="209"/>
      <c r="C10" s="209"/>
      <c r="D10" s="209"/>
      <c r="E10" s="209"/>
      <c r="F10" s="209"/>
      <c r="G10" s="5">
        <v>2</v>
      </c>
      <c r="H10" s="28">
        <v>1769603838</v>
      </c>
      <c r="I10" s="28">
        <v>1551706010</v>
      </c>
    </row>
    <row r="11" spans="1:9" x14ac:dyDescent="0.2">
      <c r="A11" s="209" t="s">
        <v>24</v>
      </c>
      <c r="B11" s="209"/>
      <c r="C11" s="209"/>
      <c r="D11" s="209"/>
      <c r="E11" s="209"/>
      <c r="F11" s="209"/>
      <c r="G11" s="5">
        <v>3</v>
      </c>
      <c r="H11" s="28">
        <v>9678383932</v>
      </c>
      <c r="I11" s="28">
        <v>10957393087</v>
      </c>
    </row>
    <row r="12" spans="1:9" x14ac:dyDescent="0.2">
      <c r="A12" s="205" t="s">
        <v>25</v>
      </c>
      <c r="B12" s="205"/>
      <c r="C12" s="205"/>
      <c r="D12" s="205"/>
      <c r="E12" s="205"/>
      <c r="F12" s="205"/>
      <c r="G12" s="5">
        <v>4</v>
      </c>
      <c r="H12" s="28">
        <v>2730378802</v>
      </c>
      <c r="I12" s="28">
        <v>969572194</v>
      </c>
    </row>
    <row r="13" spans="1:9" x14ac:dyDescent="0.2">
      <c r="A13" s="187" t="s">
        <v>26</v>
      </c>
      <c r="B13" s="187"/>
      <c r="C13" s="187"/>
      <c r="D13" s="187"/>
      <c r="E13" s="187"/>
      <c r="F13" s="187"/>
      <c r="G13" s="4">
        <v>5</v>
      </c>
      <c r="H13" s="29">
        <f>H14+H15+H16+H17</f>
        <v>828803031</v>
      </c>
      <c r="I13" s="29">
        <f>I14+I15+I16+I17</f>
        <v>859954091</v>
      </c>
    </row>
    <row r="14" spans="1:9" x14ac:dyDescent="0.2">
      <c r="A14" s="183" t="s">
        <v>27</v>
      </c>
      <c r="B14" s="183"/>
      <c r="C14" s="183"/>
      <c r="D14" s="183"/>
      <c r="E14" s="183"/>
      <c r="F14" s="183"/>
      <c r="G14" s="5">
        <v>6</v>
      </c>
      <c r="H14" s="28">
        <v>934081</v>
      </c>
      <c r="I14" s="28">
        <v>6494442</v>
      </c>
    </row>
    <row r="15" spans="1:9" x14ac:dyDescent="0.2">
      <c r="A15" s="183" t="s">
        <v>28</v>
      </c>
      <c r="B15" s="183"/>
      <c r="C15" s="183"/>
      <c r="D15" s="183"/>
      <c r="E15" s="183"/>
      <c r="F15" s="183"/>
      <c r="G15" s="5">
        <v>7</v>
      </c>
      <c r="H15" s="28">
        <v>0</v>
      </c>
      <c r="I15" s="28">
        <v>0</v>
      </c>
    </row>
    <row r="16" spans="1:9" x14ac:dyDescent="0.2">
      <c r="A16" s="183" t="s">
        <v>29</v>
      </c>
      <c r="B16" s="183"/>
      <c r="C16" s="183"/>
      <c r="D16" s="183"/>
      <c r="E16" s="183"/>
      <c r="F16" s="183"/>
      <c r="G16" s="5">
        <v>8</v>
      </c>
      <c r="H16" s="28">
        <v>827868950</v>
      </c>
      <c r="I16" s="28">
        <v>853459649</v>
      </c>
    </row>
    <row r="17" spans="1:9" x14ac:dyDescent="0.2">
      <c r="A17" s="183" t="s">
        <v>30</v>
      </c>
      <c r="B17" s="183"/>
      <c r="C17" s="183"/>
      <c r="D17" s="183"/>
      <c r="E17" s="183"/>
      <c r="F17" s="183"/>
      <c r="G17" s="5">
        <v>9</v>
      </c>
      <c r="H17" s="28">
        <v>0</v>
      </c>
      <c r="I17" s="28">
        <v>0</v>
      </c>
    </row>
    <row r="18" spans="1:9" ht="32.450000000000003" customHeight="1" x14ac:dyDescent="0.2">
      <c r="A18" s="187" t="s">
        <v>31</v>
      </c>
      <c r="B18" s="187"/>
      <c r="C18" s="187"/>
      <c r="D18" s="187"/>
      <c r="E18" s="187"/>
      <c r="F18" s="187"/>
      <c r="G18" s="4">
        <v>10</v>
      </c>
      <c r="H18" s="29">
        <f>H19+H20+H21</f>
        <v>35940173</v>
      </c>
      <c r="I18" s="29">
        <f>I19+I20+I21</f>
        <v>37840275</v>
      </c>
    </row>
    <row r="19" spans="1:9" x14ac:dyDescent="0.2">
      <c r="A19" s="183" t="s">
        <v>28</v>
      </c>
      <c r="B19" s="183"/>
      <c r="C19" s="183"/>
      <c r="D19" s="183"/>
      <c r="E19" s="183"/>
      <c r="F19" s="183"/>
      <c r="G19" s="5">
        <v>11</v>
      </c>
      <c r="H19" s="28">
        <v>35940173</v>
      </c>
      <c r="I19" s="28">
        <v>37840275</v>
      </c>
    </row>
    <row r="20" spans="1:9" x14ac:dyDescent="0.2">
      <c r="A20" s="183" t="s">
        <v>29</v>
      </c>
      <c r="B20" s="183"/>
      <c r="C20" s="183"/>
      <c r="D20" s="183"/>
      <c r="E20" s="183"/>
      <c r="F20" s="183"/>
      <c r="G20" s="5">
        <v>12</v>
      </c>
      <c r="H20" s="28">
        <v>0</v>
      </c>
      <c r="I20" s="28">
        <v>0</v>
      </c>
    </row>
    <row r="21" spans="1:9" x14ac:dyDescent="0.2">
      <c r="A21" s="183" t="s">
        <v>30</v>
      </c>
      <c r="B21" s="183"/>
      <c r="C21" s="183"/>
      <c r="D21" s="183"/>
      <c r="E21" s="183"/>
      <c r="F21" s="183"/>
      <c r="G21" s="5">
        <v>13</v>
      </c>
      <c r="H21" s="28">
        <v>0</v>
      </c>
      <c r="I21" s="28">
        <v>0</v>
      </c>
    </row>
    <row r="22" spans="1:9" x14ac:dyDescent="0.2">
      <c r="A22" s="187" t="s">
        <v>32</v>
      </c>
      <c r="B22" s="187"/>
      <c r="C22" s="187"/>
      <c r="D22" s="187"/>
      <c r="E22" s="187"/>
      <c r="F22" s="187"/>
      <c r="G22" s="4">
        <v>14</v>
      </c>
      <c r="H22" s="29">
        <f>H23+H24</f>
        <v>0</v>
      </c>
      <c r="I22" s="29">
        <f>I23+I24</f>
        <v>0</v>
      </c>
    </row>
    <row r="23" spans="1:9" x14ac:dyDescent="0.2">
      <c r="A23" s="183" t="s">
        <v>29</v>
      </c>
      <c r="B23" s="183"/>
      <c r="C23" s="183"/>
      <c r="D23" s="183"/>
      <c r="E23" s="183"/>
      <c r="F23" s="183"/>
      <c r="G23" s="5">
        <v>15</v>
      </c>
      <c r="H23" s="28">
        <v>0</v>
      </c>
      <c r="I23" s="28">
        <v>0</v>
      </c>
    </row>
    <row r="24" spans="1:9" x14ac:dyDescent="0.2">
      <c r="A24" s="183" t="s">
        <v>30</v>
      </c>
      <c r="B24" s="183"/>
      <c r="C24" s="183"/>
      <c r="D24" s="183"/>
      <c r="E24" s="183"/>
      <c r="F24" s="183"/>
      <c r="G24" s="5">
        <v>16</v>
      </c>
      <c r="H24" s="28">
        <v>0</v>
      </c>
      <c r="I24" s="28">
        <v>0</v>
      </c>
    </row>
    <row r="25" spans="1:9" ht="22.9" customHeight="1" x14ac:dyDescent="0.2">
      <c r="A25" s="187" t="s">
        <v>33</v>
      </c>
      <c r="B25" s="187"/>
      <c r="C25" s="187"/>
      <c r="D25" s="187"/>
      <c r="E25" s="187"/>
      <c r="F25" s="187"/>
      <c r="G25" s="4">
        <v>17</v>
      </c>
      <c r="H25" s="29">
        <f>H26+H27+H28</f>
        <v>6807453268</v>
      </c>
      <c r="I25" s="29">
        <f>I26+I27+I28</f>
        <v>7584864334</v>
      </c>
    </row>
    <row r="26" spans="1:9" x14ac:dyDescent="0.2">
      <c r="A26" s="183" t="s">
        <v>28</v>
      </c>
      <c r="B26" s="183"/>
      <c r="C26" s="183"/>
      <c r="D26" s="183"/>
      <c r="E26" s="183"/>
      <c r="F26" s="183"/>
      <c r="G26" s="5">
        <v>18</v>
      </c>
      <c r="H26" s="28">
        <v>62658105</v>
      </c>
      <c r="I26" s="28">
        <v>56848921</v>
      </c>
    </row>
    <row r="27" spans="1:9" x14ac:dyDescent="0.2">
      <c r="A27" s="183" t="s">
        <v>29</v>
      </c>
      <c r="B27" s="183"/>
      <c r="C27" s="183"/>
      <c r="D27" s="183"/>
      <c r="E27" s="183"/>
      <c r="F27" s="183"/>
      <c r="G27" s="5">
        <v>19</v>
      </c>
      <c r="H27" s="28">
        <v>6744795163</v>
      </c>
      <c r="I27" s="28">
        <v>7528015413</v>
      </c>
    </row>
    <row r="28" spans="1:9" x14ac:dyDescent="0.2">
      <c r="A28" s="183" t="s">
        <v>30</v>
      </c>
      <c r="B28" s="183"/>
      <c r="C28" s="183"/>
      <c r="D28" s="183"/>
      <c r="E28" s="183"/>
      <c r="F28" s="183"/>
      <c r="G28" s="5">
        <v>20</v>
      </c>
      <c r="H28" s="28">
        <v>0</v>
      </c>
      <c r="I28" s="28">
        <v>0</v>
      </c>
    </row>
    <row r="29" spans="1:9" x14ac:dyDescent="0.2">
      <c r="A29" s="187" t="s">
        <v>34</v>
      </c>
      <c r="B29" s="187"/>
      <c r="C29" s="187"/>
      <c r="D29" s="187"/>
      <c r="E29" s="187"/>
      <c r="F29" s="187"/>
      <c r="G29" s="4">
        <v>21</v>
      </c>
      <c r="H29" s="29">
        <f>H30+H31</f>
        <v>57960101612</v>
      </c>
      <c r="I29" s="29">
        <f>I30+I31</f>
        <v>57098430570</v>
      </c>
    </row>
    <row r="30" spans="1:9" x14ac:dyDescent="0.2">
      <c r="A30" s="183" t="s">
        <v>29</v>
      </c>
      <c r="B30" s="183"/>
      <c r="C30" s="183"/>
      <c r="D30" s="183"/>
      <c r="E30" s="183"/>
      <c r="F30" s="183"/>
      <c r="G30" s="5">
        <v>22</v>
      </c>
      <c r="H30" s="28">
        <v>662829123</v>
      </c>
      <c r="I30" s="28">
        <v>665194917</v>
      </c>
    </row>
    <row r="31" spans="1:9" x14ac:dyDescent="0.2">
      <c r="A31" s="183" t="s">
        <v>30</v>
      </c>
      <c r="B31" s="183"/>
      <c r="C31" s="183"/>
      <c r="D31" s="183"/>
      <c r="E31" s="183"/>
      <c r="F31" s="183"/>
      <c r="G31" s="5">
        <v>23</v>
      </c>
      <c r="H31" s="28">
        <v>57297272489</v>
      </c>
      <c r="I31" s="28">
        <v>56433235653</v>
      </c>
    </row>
    <row r="32" spans="1:9" x14ac:dyDescent="0.2">
      <c r="A32" s="183" t="s">
        <v>35</v>
      </c>
      <c r="B32" s="183"/>
      <c r="C32" s="183"/>
      <c r="D32" s="183"/>
      <c r="E32" s="183"/>
      <c r="F32" s="183"/>
      <c r="G32" s="5">
        <v>24</v>
      </c>
      <c r="H32" s="28">
        <v>0</v>
      </c>
      <c r="I32" s="28">
        <v>0</v>
      </c>
    </row>
    <row r="33" spans="1:9" ht="23.45" customHeight="1" x14ac:dyDescent="0.2">
      <c r="A33" s="183" t="s">
        <v>36</v>
      </c>
      <c r="B33" s="183"/>
      <c r="C33" s="183"/>
      <c r="D33" s="183"/>
      <c r="E33" s="183"/>
      <c r="F33" s="183"/>
      <c r="G33" s="5">
        <v>25</v>
      </c>
      <c r="H33" s="28">
        <v>0</v>
      </c>
      <c r="I33" s="28">
        <v>0</v>
      </c>
    </row>
    <row r="34" spans="1:9" x14ac:dyDescent="0.2">
      <c r="A34" s="183" t="s">
        <v>37</v>
      </c>
      <c r="B34" s="183"/>
      <c r="C34" s="183"/>
      <c r="D34" s="183"/>
      <c r="E34" s="183"/>
      <c r="F34" s="183"/>
      <c r="G34" s="5">
        <v>26</v>
      </c>
      <c r="H34" s="28">
        <v>1961732229</v>
      </c>
      <c r="I34" s="28">
        <v>1961732229</v>
      </c>
    </row>
    <row r="35" spans="1:9" x14ac:dyDescent="0.2">
      <c r="A35" s="183" t="s">
        <v>38</v>
      </c>
      <c r="B35" s="183"/>
      <c r="C35" s="183"/>
      <c r="D35" s="183"/>
      <c r="E35" s="183"/>
      <c r="F35" s="183"/>
      <c r="G35" s="5">
        <v>27</v>
      </c>
      <c r="H35" s="28">
        <v>636494798</v>
      </c>
      <c r="I35" s="28">
        <v>950381483</v>
      </c>
    </row>
    <row r="36" spans="1:9" x14ac:dyDescent="0.2">
      <c r="A36" s="183" t="s">
        <v>39</v>
      </c>
      <c r="B36" s="183"/>
      <c r="C36" s="183"/>
      <c r="D36" s="183"/>
      <c r="E36" s="183"/>
      <c r="F36" s="183"/>
      <c r="G36" s="5">
        <v>28</v>
      </c>
      <c r="H36" s="28">
        <v>204256809</v>
      </c>
      <c r="I36" s="28">
        <v>188342797</v>
      </c>
    </row>
    <row r="37" spans="1:9" x14ac:dyDescent="0.2">
      <c r="A37" s="183" t="s">
        <v>40</v>
      </c>
      <c r="B37" s="183"/>
      <c r="C37" s="183"/>
      <c r="D37" s="183"/>
      <c r="E37" s="183"/>
      <c r="F37" s="183"/>
      <c r="G37" s="5">
        <v>29</v>
      </c>
      <c r="H37" s="28">
        <v>218503510</v>
      </c>
      <c r="I37" s="28">
        <v>215928211</v>
      </c>
    </row>
    <row r="38" spans="1:9" x14ac:dyDescent="0.2">
      <c r="A38" s="183" t="s">
        <v>41</v>
      </c>
      <c r="B38" s="183"/>
      <c r="C38" s="183"/>
      <c r="D38" s="183"/>
      <c r="E38" s="183"/>
      <c r="F38" s="183"/>
      <c r="G38" s="5">
        <v>30</v>
      </c>
      <c r="H38" s="28">
        <v>89282575</v>
      </c>
      <c r="I38" s="28">
        <v>95917185</v>
      </c>
    </row>
    <row r="39" spans="1:9" ht="31.15" customHeight="1" x14ac:dyDescent="0.2">
      <c r="A39" s="183" t="s">
        <v>42</v>
      </c>
      <c r="B39" s="183"/>
      <c r="C39" s="183"/>
      <c r="D39" s="183"/>
      <c r="E39" s="183"/>
      <c r="F39" s="183"/>
      <c r="G39" s="5">
        <v>31</v>
      </c>
      <c r="H39" s="28">
        <v>102364879</v>
      </c>
      <c r="I39" s="28">
        <v>102364879</v>
      </c>
    </row>
    <row r="40" spans="1:9" x14ac:dyDescent="0.2">
      <c r="A40" s="181" t="s">
        <v>43</v>
      </c>
      <c r="B40" s="181"/>
      <c r="C40" s="181"/>
      <c r="D40" s="181"/>
      <c r="E40" s="181"/>
      <c r="F40" s="181"/>
      <c r="G40" s="4">
        <v>32</v>
      </c>
      <c r="H40" s="27">
        <f>H9+H13+H18+H22+H25+H29+H32+H33+H34+H35+H36+H37+H38+H39</f>
        <v>83023299456</v>
      </c>
      <c r="I40" s="27">
        <f>I9+I13+I18+I22+I25+I29+I32+I33+I34+I35+I36+I37+I38+I39</f>
        <v>82574427345</v>
      </c>
    </row>
    <row r="41" spans="1:9" x14ac:dyDescent="0.2">
      <c r="A41" s="184" t="s">
        <v>15</v>
      </c>
      <c r="B41" s="185"/>
      <c r="C41" s="185"/>
      <c r="D41" s="185"/>
      <c r="E41" s="185"/>
      <c r="F41" s="185"/>
      <c r="G41" s="185"/>
      <c r="H41" s="185"/>
      <c r="I41" s="185"/>
    </row>
    <row r="42" spans="1:9" x14ac:dyDescent="0.2">
      <c r="A42" s="186" t="s">
        <v>44</v>
      </c>
      <c r="B42" s="187"/>
      <c r="C42" s="187"/>
      <c r="D42" s="187"/>
      <c r="E42" s="187"/>
      <c r="F42" s="187"/>
      <c r="G42" s="4">
        <v>33</v>
      </c>
      <c r="H42" s="27">
        <f>H43+H44+H45+H46+H47</f>
        <v>3863137</v>
      </c>
      <c r="I42" s="27">
        <f>I43+I44+I45+I46+I47</f>
        <v>391233</v>
      </c>
    </row>
    <row r="43" spans="1:9" x14ac:dyDescent="0.2">
      <c r="A43" s="183" t="s">
        <v>45</v>
      </c>
      <c r="B43" s="183"/>
      <c r="C43" s="183"/>
      <c r="D43" s="183"/>
      <c r="E43" s="183"/>
      <c r="F43" s="183"/>
      <c r="G43" s="5">
        <v>34</v>
      </c>
      <c r="H43" s="28">
        <v>3863137</v>
      </c>
      <c r="I43" s="28">
        <v>391233</v>
      </c>
    </row>
    <row r="44" spans="1:9" x14ac:dyDescent="0.2">
      <c r="A44" s="183" t="s">
        <v>46</v>
      </c>
      <c r="B44" s="183"/>
      <c r="C44" s="183"/>
      <c r="D44" s="183"/>
      <c r="E44" s="183"/>
      <c r="F44" s="183"/>
      <c r="G44" s="5">
        <v>35</v>
      </c>
      <c r="H44" s="28">
        <v>0</v>
      </c>
      <c r="I44" s="28">
        <v>0</v>
      </c>
    </row>
    <row r="45" spans="1:9" x14ac:dyDescent="0.2">
      <c r="A45" s="183" t="s">
        <v>47</v>
      </c>
      <c r="B45" s="183"/>
      <c r="C45" s="183"/>
      <c r="D45" s="183"/>
      <c r="E45" s="183"/>
      <c r="F45" s="183"/>
      <c r="G45" s="5">
        <v>36</v>
      </c>
      <c r="H45" s="28">
        <v>0</v>
      </c>
      <c r="I45" s="28">
        <v>0</v>
      </c>
    </row>
    <row r="46" spans="1:9" x14ac:dyDescent="0.2">
      <c r="A46" s="183" t="s">
        <v>48</v>
      </c>
      <c r="B46" s="183"/>
      <c r="C46" s="183"/>
      <c r="D46" s="183"/>
      <c r="E46" s="183"/>
      <c r="F46" s="183"/>
      <c r="G46" s="5">
        <v>37</v>
      </c>
      <c r="H46" s="28">
        <v>0</v>
      </c>
      <c r="I46" s="28">
        <v>0</v>
      </c>
    </row>
    <row r="47" spans="1:9" x14ac:dyDescent="0.2">
      <c r="A47" s="183" t="s">
        <v>49</v>
      </c>
      <c r="B47" s="183"/>
      <c r="C47" s="183"/>
      <c r="D47" s="183"/>
      <c r="E47" s="183"/>
      <c r="F47" s="183"/>
      <c r="G47" s="5">
        <v>38</v>
      </c>
      <c r="H47" s="28">
        <v>0</v>
      </c>
      <c r="I47" s="28">
        <v>0</v>
      </c>
    </row>
    <row r="48" spans="1:9" ht="22.15" customHeight="1" x14ac:dyDescent="0.2">
      <c r="A48" s="186" t="s">
        <v>50</v>
      </c>
      <c r="B48" s="187"/>
      <c r="C48" s="187"/>
      <c r="D48" s="187"/>
      <c r="E48" s="187"/>
      <c r="F48" s="187"/>
      <c r="G48" s="4">
        <v>39</v>
      </c>
      <c r="H48" s="27">
        <f>H49+H50+H51</f>
        <v>0</v>
      </c>
      <c r="I48" s="27">
        <f>I49+I50+I51</f>
        <v>0</v>
      </c>
    </row>
    <row r="49" spans="1:9" x14ac:dyDescent="0.2">
      <c r="A49" s="183" t="s">
        <v>47</v>
      </c>
      <c r="B49" s="183"/>
      <c r="C49" s="183"/>
      <c r="D49" s="183"/>
      <c r="E49" s="183"/>
      <c r="F49" s="183"/>
      <c r="G49" s="5">
        <v>40</v>
      </c>
      <c r="H49" s="28">
        <v>0</v>
      </c>
      <c r="I49" s="28">
        <v>0</v>
      </c>
    </row>
    <row r="50" spans="1:9" x14ac:dyDescent="0.2">
      <c r="A50" s="183" t="s">
        <v>48</v>
      </c>
      <c r="B50" s="183"/>
      <c r="C50" s="183"/>
      <c r="D50" s="183"/>
      <c r="E50" s="183"/>
      <c r="F50" s="183"/>
      <c r="G50" s="5">
        <v>41</v>
      </c>
      <c r="H50" s="28">
        <v>0</v>
      </c>
      <c r="I50" s="28">
        <v>0</v>
      </c>
    </row>
    <row r="51" spans="1:9" x14ac:dyDescent="0.2">
      <c r="A51" s="183" t="s">
        <v>49</v>
      </c>
      <c r="B51" s="183"/>
      <c r="C51" s="183"/>
      <c r="D51" s="183"/>
      <c r="E51" s="183"/>
      <c r="F51" s="183"/>
      <c r="G51" s="5">
        <v>42</v>
      </c>
      <c r="H51" s="28">
        <v>0</v>
      </c>
      <c r="I51" s="28">
        <v>0</v>
      </c>
    </row>
    <row r="52" spans="1:9" x14ac:dyDescent="0.2">
      <c r="A52" s="186" t="s">
        <v>51</v>
      </c>
      <c r="B52" s="187"/>
      <c r="C52" s="187"/>
      <c r="D52" s="187"/>
      <c r="E52" s="187"/>
      <c r="F52" s="187"/>
      <c r="G52" s="4">
        <v>43</v>
      </c>
      <c r="H52" s="27">
        <f>H53+H54+H55</f>
        <v>67566727788</v>
      </c>
      <c r="I52" s="27">
        <f>I53+I54+I55</f>
        <v>66853358145</v>
      </c>
    </row>
    <row r="53" spans="1:9" x14ac:dyDescent="0.2">
      <c r="A53" s="183" t="s">
        <v>47</v>
      </c>
      <c r="B53" s="183"/>
      <c r="C53" s="183"/>
      <c r="D53" s="183"/>
      <c r="E53" s="183"/>
      <c r="F53" s="183"/>
      <c r="G53" s="5">
        <v>44</v>
      </c>
      <c r="H53" s="28">
        <v>67551654289</v>
      </c>
      <c r="I53" s="28">
        <v>66838158465</v>
      </c>
    </row>
    <row r="54" spans="1:9" x14ac:dyDescent="0.2">
      <c r="A54" s="183" t="s">
        <v>48</v>
      </c>
      <c r="B54" s="183"/>
      <c r="C54" s="183"/>
      <c r="D54" s="183"/>
      <c r="E54" s="183"/>
      <c r="F54" s="183"/>
      <c r="G54" s="5">
        <v>45</v>
      </c>
      <c r="H54" s="28">
        <v>0</v>
      </c>
      <c r="I54" s="28">
        <v>0</v>
      </c>
    </row>
    <row r="55" spans="1:9" x14ac:dyDescent="0.2">
      <c r="A55" s="183" t="s">
        <v>49</v>
      </c>
      <c r="B55" s="183"/>
      <c r="C55" s="183"/>
      <c r="D55" s="183"/>
      <c r="E55" s="183"/>
      <c r="F55" s="183"/>
      <c r="G55" s="5">
        <v>46</v>
      </c>
      <c r="H55" s="28">
        <v>15073499</v>
      </c>
      <c r="I55" s="28">
        <v>15199680</v>
      </c>
    </row>
    <row r="56" spans="1:9" x14ac:dyDescent="0.2">
      <c r="A56" s="183" t="s">
        <v>52</v>
      </c>
      <c r="B56" s="183"/>
      <c r="C56" s="183"/>
      <c r="D56" s="183"/>
      <c r="E56" s="183"/>
      <c r="F56" s="183"/>
      <c r="G56" s="5">
        <v>47</v>
      </c>
      <c r="H56" s="28">
        <v>0</v>
      </c>
      <c r="I56" s="28">
        <v>0</v>
      </c>
    </row>
    <row r="57" spans="1:9" ht="26.45" customHeight="1" x14ac:dyDescent="0.2">
      <c r="A57" s="188" t="s">
        <v>53</v>
      </c>
      <c r="B57" s="188"/>
      <c r="C57" s="188"/>
      <c r="D57" s="188"/>
      <c r="E57" s="188"/>
      <c r="F57" s="188"/>
      <c r="G57" s="5">
        <v>48</v>
      </c>
      <c r="H57" s="28">
        <v>0</v>
      </c>
      <c r="I57" s="28">
        <v>0</v>
      </c>
    </row>
    <row r="58" spans="1:9" x14ac:dyDescent="0.2">
      <c r="A58" s="188" t="s">
        <v>54</v>
      </c>
      <c r="B58" s="188"/>
      <c r="C58" s="188"/>
      <c r="D58" s="188"/>
      <c r="E58" s="188"/>
      <c r="F58" s="188"/>
      <c r="G58" s="5">
        <v>49</v>
      </c>
      <c r="H58" s="28">
        <v>505966596</v>
      </c>
      <c r="I58" s="28">
        <v>494714570</v>
      </c>
    </row>
    <row r="59" spans="1:9" x14ac:dyDescent="0.2">
      <c r="A59" s="188" t="s">
        <v>55</v>
      </c>
      <c r="B59" s="183"/>
      <c r="C59" s="183"/>
      <c r="D59" s="183"/>
      <c r="E59" s="183"/>
      <c r="F59" s="183"/>
      <c r="G59" s="5">
        <v>50</v>
      </c>
      <c r="H59" s="28">
        <v>32170562</v>
      </c>
      <c r="I59" s="28">
        <v>33540900</v>
      </c>
    </row>
    <row r="60" spans="1:9" x14ac:dyDescent="0.2">
      <c r="A60" s="188" t="s">
        <v>56</v>
      </c>
      <c r="B60" s="188"/>
      <c r="C60" s="188"/>
      <c r="D60" s="188"/>
      <c r="E60" s="188"/>
      <c r="F60" s="188"/>
      <c r="G60" s="5">
        <v>51</v>
      </c>
      <c r="H60" s="28">
        <v>0</v>
      </c>
      <c r="I60" s="28">
        <v>0</v>
      </c>
    </row>
    <row r="61" spans="1:9" x14ac:dyDescent="0.2">
      <c r="A61" s="188" t="s">
        <v>57</v>
      </c>
      <c r="B61" s="188"/>
      <c r="C61" s="188"/>
      <c r="D61" s="188"/>
      <c r="E61" s="188"/>
      <c r="F61" s="188"/>
      <c r="G61" s="5">
        <v>52</v>
      </c>
      <c r="H61" s="28">
        <v>763790268</v>
      </c>
      <c r="I61" s="28">
        <v>771010545</v>
      </c>
    </row>
    <row r="62" spans="1:9" ht="27" customHeight="1" x14ac:dyDescent="0.2">
      <c r="A62" s="188" t="s">
        <v>58</v>
      </c>
      <c r="B62" s="188"/>
      <c r="C62" s="188"/>
      <c r="D62" s="188"/>
      <c r="E62" s="188"/>
      <c r="F62" s="188"/>
      <c r="G62" s="5">
        <v>53</v>
      </c>
      <c r="H62" s="28">
        <v>0</v>
      </c>
      <c r="I62" s="28">
        <v>0</v>
      </c>
    </row>
    <row r="63" spans="1:9" x14ac:dyDescent="0.2">
      <c r="A63" s="181" t="s">
        <v>59</v>
      </c>
      <c r="B63" s="182"/>
      <c r="C63" s="182"/>
      <c r="D63" s="182"/>
      <c r="E63" s="182"/>
      <c r="F63" s="182"/>
      <c r="G63" s="4">
        <v>54</v>
      </c>
      <c r="H63" s="27">
        <f>H42+H48+H52+H56+H57+H58+H59+H60+H61+H62</f>
        <v>68872518351</v>
      </c>
      <c r="I63" s="27">
        <f>I42+I48+I52+I56+I57+I58+I59+I60+I61+I62</f>
        <v>68153015393</v>
      </c>
    </row>
    <row r="64" spans="1:9" x14ac:dyDescent="0.2">
      <c r="A64" s="189" t="s">
        <v>16</v>
      </c>
      <c r="B64" s="190"/>
      <c r="C64" s="190"/>
      <c r="D64" s="190"/>
      <c r="E64" s="190"/>
      <c r="F64" s="190"/>
      <c r="G64" s="190"/>
      <c r="H64" s="190"/>
      <c r="I64" s="190"/>
    </row>
    <row r="65" spans="1:9" x14ac:dyDescent="0.2">
      <c r="A65" s="183" t="s">
        <v>60</v>
      </c>
      <c r="B65" s="183"/>
      <c r="C65" s="183"/>
      <c r="D65" s="183"/>
      <c r="E65" s="183"/>
      <c r="F65" s="183"/>
      <c r="G65" s="5">
        <v>55</v>
      </c>
      <c r="H65" s="28">
        <v>1907476900</v>
      </c>
      <c r="I65" s="28">
        <v>1907476900</v>
      </c>
    </row>
    <row r="66" spans="1:9" x14ac:dyDescent="0.2">
      <c r="A66" s="183" t="s">
        <v>61</v>
      </c>
      <c r="B66" s="183"/>
      <c r="C66" s="183"/>
      <c r="D66" s="183"/>
      <c r="E66" s="183"/>
      <c r="F66" s="183"/>
      <c r="G66" s="5">
        <v>56</v>
      </c>
      <c r="H66" s="28">
        <v>1569599850</v>
      </c>
      <c r="I66" s="28">
        <v>1569599850</v>
      </c>
    </row>
    <row r="67" spans="1:9" x14ac:dyDescent="0.2">
      <c r="A67" s="183" t="s">
        <v>62</v>
      </c>
      <c r="B67" s="183"/>
      <c r="C67" s="183"/>
      <c r="D67" s="183"/>
      <c r="E67" s="183"/>
      <c r="F67" s="183"/>
      <c r="G67" s="5">
        <v>57</v>
      </c>
      <c r="H67" s="28">
        <v>0</v>
      </c>
      <c r="I67" s="28">
        <v>0</v>
      </c>
    </row>
    <row r="68" spans="1:9" x14ac:dyDescent="0.2">
      <c r="A68" s="183" t="s">
        <v>63</v>
      </c>
      <c r="B68" s="183"/>
      <c r="C68" s="183"/>
      <c r="D68" s="183"/>
      <c r="E68" s="183"/>
      <c r="F68" s="183"/>
      <c r="G68" s="5">
        <v>58</v>
      </c>
      <c r="H68" s="28">
        <v>0</v>
      </c>
      <c r="I68" s="28">
        <v>0</v>
      </c>
    </row>
    <row r="69" spans="1:9" x14ac:dyDescent="0.2">
      <c r="A69" s="183" t="s">
        <v>64</v>
      </c>
      <c r="B69" s="183"/>
      <c r="C69" s="183"/>
      <c r="D69" s="183"/>
      <c r="E69" s="183"/>
      <c r="F69" s="183"/>
      <c r="G69" s="5">
        <v>59</v>
      </c>
      <c r="H69" s="28">
        <v>59311709</v>
      </c>
      <c r="I69" s="28">
        <v>65554359</v>
      </c>
    </row>
    <row r="70" spans="1:9" x14ac:dyDescent="0.2">
      <c r="A70" s="183" t="s">
        <v>65</v>
      </c>
      <c r="B70" s="183"/>
      <c r="C70" s="183"/>
      <c r="D70" s="183"/>
      <c r="E70" s="183"/>
      <c r="F70" s="183"/>
      <c r="G70" s="5">
        <v>60</v>
      </c>
      <c r="H70" s="28">
        <v>8939435524</v>
      </c>
      <c r="I70" s="28">
        <v>10319256122</v>
      </c>
    </row>
    <row r="71" spans="1:9" x14ac:dyDescent="0.2">
      <c r="A71" s="183" t="s">
        <v>66</v>
      </c>
      <c r="B71" s="183"/>
      <c r="C71" s="183"/>
      <c r="D71" s="183"/>
      <c r="E71" s="183"/>
      <c r="F71" s="183"/>
      <c r="G71" s="5">
        <v>61</v>
      </c>
      <c r="H71" s="28">
        <v>96430868</v>
      </c>
      <c r="I71" s="28">
        <v>96430868</v>
      </c>
    </row>
    <row r="72" spans="1:9" x14ac:dyDescent="0.2">
      <c r="A72" s="183" t="s">
        <v>67</v>
      </c>
      <c r="B72" s="183"/>
      <c r="C72" s="183"/>
      <c r="D72" s="183"/>
      <c r="E72" s="183"/>
      <c r="F72" s="183"/>
      <c r="G72" s="5">
        <v>62</v>
      </c>
      <c r="H72" s="28">
        <v>274706317</v>
      </c>
      <c r="I72" s="28">
        <v>274706317</v>
      </c>
    </row>
    <row r="73" spans="1:9" x14ac:dyDescent="0.2">
      <c r="A73" s="183" t="s">
        <v>68</v>
      </c>
      <c r="B73" s="183"/>
      <c r="C73" s="183"/>
      <c r="D73" s="183"/>
      <c r="E73" s="183"/>
      <c r="F73" s="183"/>
      <c r="G73" s="5">
        <v>63</v>
      </c>
      <c r="H73" s="28">
        <v>-76000661</v>
      </c>
      <c r="I73" s="28">
        <v>-76000661</v>
      </c>
    </row>
    <row r="74" spans="1:9" x14ac:dyDescent="0.2">
      <c r="A74" s="183" t="s">
        <v>69</v>
      </c>
      <c r="B74" s="183"/>
      <c r="C74" s="183"/>
      <c r="D74" s="183"/>
      <c r="E74" s="183"/>
      <c r="F74" s="183"/>
      <c r="G74" s="5">
        <v>64</v>
      </c>
      <c r="H74" s="28">
        <v>1379820598</v>
      </c>
      <c r="I74" s="28">
        <v>264388197</v>
      </c>
    </row>
    <row r="75" spans="1:9" x14ac:dyDescent="0.2">
      <c r="A75" s="183" t="s">
        <v>70</v>
      </c>
      <c r="B75" s="183"/>
      <c r="C75" s="183"/>
      <c r="D75" s="183"/>
      <c r="E75" s="183"/>
      <c r="F75" s="183"/>
      <c r="G75" s="5">
        <v>65</v>
      </c>
      <c r="H75" s="28">
        <v>0</v>
      </c>
      <c r="I75" s="28">
        <v>0</v>
      </c>
    </row>
    <row r="76" spans="1:9" x14ac:dyDescent="0.2">
      <c r="A76" s="183" t="s">
        <v>71</v>
      </c>
      <c r="B76" s="183"/>
      <c r="C76" s="183"/>
      <c r="D76" s="183"/>
      <c r="E76" s="183"/>
      <c r="F76" s="183"/>
      <c r="G76" s="5">
        <v>66</v>
      </c>
      <c r="H76" s="28">
        <v>0</v>
      </c>
      <c r="I76" s="28">
        <v>0</v>
      </c>
    </row>
    <row r="77" spans="1:9" x14ac:dyDescent="0.2">
      <c r="A77" s="181" t="s">
        <v>72</v>
      </c>
      <c r="B77" s="181"/>
      <c r="C77" s="181"/>
      <c r="D77" s="181"/>
      <c r="E77" s="181"/>
      <c r="F77" s="181"/>
      <c r="G77" s="4">
        <v>67</v>
      </c>
      <c r="H77" s="27">
        <f>H65+H66+H67+H68+H69+H70+H71+H72+H73+H74+H75+H76</f>
        <v>14150781105</v>
      </c>
      <c r="I77" s="27">
        <f>I65+I66+I67+I68+I69+I70+I71+I72+I73+I74+I75+I76</f>
        <v>14421411952</v>
      </c>
    </row>
    <row r="78" spans="1:9" x14ac:dyDescent="0.2">
      <c r="A78" s="181" t="s">
        <v>73</v>
      </c>
      <c r="B78" s="182"/>
      <c r="C78" s="182"/>
      <c r="D78" s="182"/>
      <c r="E78" s="182"/>
      <c r="F78" s="182"/>
      <c r="G78" s="4">
        <v>68</v>
      </c>
      <c r="H78" s="27">
        <f>H63+H77</f>
        <v>83023299456</v>
      </c>
      <c r="I78" s="27">
        <f>I63+I77</f>
        <v>82574427345</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opLeftCell="A49" zoomScaleNormal="100" zoomScaleSheetLayoutView="110" workbookViewId="0">
      <selection activeCell="J44" sqref="J44"/>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2" t="s">
        <v>5</v>
      </c>
      <c r="B1" s="192"/>
      <c r="C1" s="192"/>
      <c r="D1" s="192"/>
      <c r="E1" s="192"/>
      <c r="F1" s="192"/>
      <c r="G1" s="192"/>
      <c r="H1" s="192"/>
    </row>
    <row r="2" spans="1:11" x14ac:dyDescent="0.2">
      <c r="A2" s="211" t="s">
        <v>280</v>
      </c>
      <c r="B2" s="194"/>
      <c r="C2" s="194"/>
      <c r="D2" s="194"/>
      <c r="E2" s="194"/>
      <c r="F2" s="194"/>
      <c r="G2" s="194"/>
      <c r="H2" s="194"/>
    </row>
    <row r="3" spans="1:11" x14ac:dyDescent="0.2">
      <c r="A3" s="220" t="s">
        <v>12</v>
      </c>
      <c r="B3" s="221"/>
      <c r="C3" s="221"/>
      <c r="D3" s="221"/>
      <c r="E3" s="221"/>
      <c r="F3" s="221"/>
      <c r="G3" s="221"/>
      <c r="H3" s="221"/>
      <c r="I3" s="204"/>
      <c r="J3" s="204"/>
      <c r="K3" s="204"/>
    </row>
    <row r="4" spans="1:11" x14ac:dyDescent="0.2">
      <c r="A4" s="222" t="s">
        <v>311</v>
      </c>
      <c r="B4" s="200"/>
      <c r="C4" s="200"/>
      <c r="D4" s="200"/>
      <c r="E4" s="200"/>
      <c r="F4" s="200"/>
      <c r="G4" s="200"/>
      <c r="H4" s="200"/>
      <c r="I4" s="201"/>
      <c r="J4" s="201"/>
      <c r="K4" s="201"/>
    </row>
    <row r="5" spans="1:11" ht="22.5" customHeight="1" x14ac:dyDescent="0.2">
      <c r="A5" s="218" t="s">
        <v>2</v>
      </c>
      <c r="B5" s="198"/>
      <c r="C5" s="198"/>
      <c r="D5" s="198"/>
      <c r="E5" s="198"/>
      <c r="F5" s="198"/>
      <c r="G5" s="218" t="s">
        <v>6</v>
      </c>
      <c r="H5" s="216" t="s">
        <v>229</v>
      </c>
      <c r="I5" s="217"/>
      <c r="J5" s="216" t="s">
        <v>224</v>
      </c>
      <c r="K5" s="217"/>
    </row>
    <row r="6" spans="1:11" x14ac:dyDescent="0.2">
      <c r="A6" s="198"/>
      <c r="B6" s="198"/>
      <c r="C6" s="198"/>
      <c r="D6" s="198"/>
      <c r="E6" s="198"/>
      <c r="F6" s="198"/>
      <c r="G6" s="198"/>
      <c r="H6" s="32" t="s">
        <v>225</v>
      </c>
      <c r="I6" s="32" t="s">
        <v>226</v>
      </c>
      <c r="J6" s="32" t="s">
        <v>225</v>
      </c>
      <c r="K6" s="32" t="s">
        <v>226</v>
      </c>
    </row>
    <row r="7" spans="1:11" x14ac:dyDescent="0.2">
      <c r="A7" s="210">
        <v>1</v>
      </c>
      <c r="B7" s="196"/>
      <c r="C7" s="196"/>
      <c r="D7" s="196"/>
      <c r="E7" s="196"/>
      <c r="F7" s="196"/>
      <c r="G7" s="7">
        <v>2</v>
      </c>
      <c r="H7" s="32">
        <v>3</v>
      </c>
      <c r="I7" s="32">
        <v>4</v>
      </c>
      <c r="J7" s="32">
        <v>5</v>
      </c>
      <c r="K7" s="32">
        <v>6</v>
      </c>
    </row>
    <row r="8" spans="1:11" x14ac:dyDescent="0.2">
      <c r="A8" s="214" t="s">
        <v>75</v>
      </c>
      <c r="B8" s="214"/>
      <c r="C8" s="214"/>
      <c r="D8" s="214"/>
      <c r="E8" s="214"/>
      <c r="F8" s="214"/>
      <c r="G8" s="5">
        <v>1</v>
      </c>
      <c r="H8" s="33">
        <v>621426337</v>
      </c>
      <c r="I8" s="33">
        <v>621426337</v>
      </c>
      <c r="J8" s="33">
        <v>594348013</v>
      </c>
      <c r="K8" s="33">
        <v>594348013</v>
      </c>
    </row>
    <row r="9" spans="1:11" x14ac:dyDescent="0.2">
      <c r="A9" s="214" t="s">
        <v>74</v>
      </c>
      <c r="B9" s="214"/>
      <c r="C9" s="214"/>
      <c r="D9" s="214"/>
      <c r="E9" s="214"/>
      <c r="F9" s="214"/>
      <c r="G9" s="5">
        <v>2</v>
      </c>
      <c r="H9" s="33">
        <v>80442773</v>
      </c>
      <c r="I9" s="33">
        <v>80442773</v>
      </c>
      <c r="J9" s="33">
        <v>55713066</v>
      </c>
      <c r="K9" s="33">
        <v>55713066</v>
      </c>
    </row>
    <row r="10" spans="1:11" x14ac:dyDescent="0.2">
      <c r="A10" s="214" t="s">
        <v>76</v>
      </c>
      <c r="B10" s="214"/>
      <c r="C10" s="214"/>
      <c r="D10" s="214"/>
      <c r="E10" s="214"/>
      <c r="F10" s="214"/>
      <c r="G10" s="5">
        <v>3</v>
      </c>
      <c r="H10" s="33">
        <v>0</v>
      </c>
      <c r="I10" s="33">
        <v>0</v>
      </c>
      <c r="J10" s="33">
        <v>0</v>
      </c>
      <c r="K10" s="33">
        <v>0</v>
      </c>
    </row>
    <row r="11" spans="1:11" x14ac:dyDescent="0.2">
      <c r="A11" s="214" t="s">
        <v>77</v>
      </c>
      <c r="B11" s="214"/>
      <c r="C11" s="214"/>
      <c r="D11" s="214"/>
      <c r="E11" s="214"/>
      <c r="F11" s="214"/>
      <c r="G11" s="5">
        <v>4</v>
      </c>
      <c r="H11" s="33">
        <v>72475</v>
      </c>
      <c r="I11" s="33">
        <v>72475</v>
      </c>
      <c r="J11" s="33">
        <v>82955</v>
      </c>
      <c r="K11" s="33">
        <v>82955</v>
      </c>
    </row>
    <row r="12" spans="1:11" x14ac:dyDescent="0.2">
      <c r="A12" s="214" t="s">
        <v>78</v>
      </c>
      <c r="B12" s="214"/>
      <c r="C12" s="214"/>
      <c r="D12" s="214"/>
      <c r="E12" s="214"/>
      <c r="F12" s="214"/>
      <c r="G12" s="5">
        <v>5</v>
      </c>
      <c r="H12" s="33">
        <v>204437621</v>
      </c>
      <c r="I12" s="33">
        <v>204437621</v>
      </c>
      <c r="J12" s="33">
        <v>213387738</v>
      </c>
      <c r="K12" s="33">
        <v>213387738</v>
      </c>
    </row>
    <row r="13" spans="1:11" x14ac:dyDescent="0.2">
      <c r="A13" s="214" t="s">
        <v>79</v>
      </c>
      <c r="B13" s="214"/>
      <c r="C13" s="214"/>
      <c r="D13" s="214"/>
      <c r="E13" s="214"/>
      <c r="F13" s="214"/>
      <c r="G13" s="5">
        <v>6</v>
      </c>
      <c r="H13" s="33">
        <v>53608508</v>
      </c>
      <c r="I13" s="33">
        <v>53608508</v>
      </c>
      <c r="J13" s="33">
        <v>58546086</v>
      </c>
      <c r="K13" s="33">
        <v>58546086</v>
      </c>
    </row>
    <row r="14" spans="1:11" ht="40.15" customHeight="1" x14ac:dyDescent="0.2">
      <c r="A14" s="214" t="s">
        <v>80</v>
      </c>
      <c r="B14" s="214"/>
      <c r="C14" s="214"/>
      <c r="D14" s="214"/>
      <c r="E14" s="214"/>
      <c r="F14" s="214"/>
      <c r="G14" s="5">
        <v>7</v>
      </c>
      <c r="H14" s="33">
        <v>6636347</v>
      </c>
      <c r="I14" s="33">
        <v>6636347</v>
      </c>
      <c r="J14" s="33">
        <v>-61362</v>
      </c>
      <c r="K14" s="33">
        <v>-61362</v>
      </c>
    </row>
    <row r="15" spans="1:11" ht="24.6" customHeight="1" x14ac:dyDescent="0.2">
      <c r="A15" s="214" t="s">
        <v>81</v>
      </c>
      <c r="B15" s="214"/>
      <c r="C15" s="214"/>
      <c r="D15" s="214"/>
      <c r="E15" s="214"/>
      <c r="F15" s="214"/>
      <c r="G15" s="5">
        <v>8</v>
      </c>
      <c r="H15" s="33">
        <v>25641881</v>
      </c>
      <c r="I15" s="33">
        <v>25641881</v>
      </c>
      <c r="J15" s="33">
        <v>70564688</v>
      </c>
      <c r="K15" s="33">
        <v>70564688</v>
      </c>
    </row>
    <row r="16" spans="1:11" ht="27" customHeight="1" x14ac:dyDescent="0.2">
      <c r="A16" s="214" t="s">
        <v>82</v>
      </c>
      <c r="B16" s="214"/>
      <c r="C16" s="214"/>
      <c r="D16" s="214"/>
      <c r="E16" s="214"/>
      <c r="F16" s="214"/>
      <c r="G16" s="5">
        <v>9</v>
      </c>
      <c r="H16" s="33">
        <v>335933</v>
      </c>
      <c r="I16" s="33">
        <v>335933</v>
      </c>
      <c r="J16" s="33">
        <v>2032416</v>
      </c>
      <c r="K16" s="33">
        <v>2032416</v>
      </c>
    </row>
    <row r="17" spans="1:11" ht="22.15" customHeight="1" x14ac:dyDescent="0.2">
      <c r="A17" s="214" t="s">
        <v>83</v>
      </c>
      <c r="B17" s="214"/>
      <c r="C17" s="214"/>
      <c r="D17" s="214"/>
      <c r="E17" s="214"/>
      <c r="F17" s="214"/>
      <c r="G17" s="5">
        <v>10</v>
      </c>
      <c r="H17" s="33">
        <v>0</v>
      </c>
      <c r="I17" s="33">
        <v>0</v>
      </c>
      <c r="J17" s="33">
        <v>0</v>
      </c>
      <c r="K17" s="33">
        <v>0</v>
      </c>
    </row>
    <row r="18" spans="1:11" x14ac:dyDescent="0.2">
      <c r="A18" s="214" t="s">
        <v>84</v>
      </c>
      <c r="B18" s="214"/>
      <c r="C18" s="214"/>
      <c r="D18" s="214"/>
      <c r="E18" s="214"/>
      <c r="F18" s="214"/>
      <c r="G18" s="5">
        <v>11</v>
      </c>
      <c r="H18" s="33">
        <v>0</v>
      </c>
      <c r="I18" s="33">
        <v>0</v>
      </c>
      <c r="J18" s="33">
        <v>0</v>
      </c>
      <c r="K18" s="33">
        <v>0</v>
      </c>
    </row>
    <row r="19" spans="1:11" x14ac:dyDescent="0.2">
      <c r="A19" s="214" t="s">
        <v>85</v>
      </c>
      <c r="B19" s="214"/>
      <c r="C19" s="214"/>
      <c r="D19" s="214"/>
      <c r="E19" s="214"/>
      <c r="F19" s="214"/>
      <c r="G19" s="5">
        <v>12</v>
      </c>
      <c r="H19" s="33">
        <v>24755100</v>
      </c>
      <c r="I19" s="33">
        <v>24755100</v>
      </c>
      <c r="J19" s="33">
        <v>-16934168</v>
      </c>
      <c r="K19" s="33">
        <v>-16934168</v>
      </c>
    </row>
    <row r="20" spans="1:11" x14ac:dyDescent="0.2">
      <c r="A20" s="214" t="s">
        <v>86</v>
      </c>
      <c r="B20" s="214"/>
      <c r="C20" s="214"/>
      <c r="D20" s="214"/>
      <c r="E20" s="214"/>
      <c r="F20" s="214"/>
      <c r="G20" s="5">
        <v>13</v>
      </c>
      <c r="H20" s="33">
        <v>0</v>
      </c>
      <c r="I20" s="33">
        <v>0</v>
      </c>
      <c r="J20" s="33">
        <v>0</v>
      </c>
      <c r="K20" s="33">
        <v>0</v>
      </c>
    </row>
    <row r="21" spans="1:11" x14ac:dyDescent="0.2">
      <c r="A21" s="214" t="s">
        <v>87</v>
      </c>
      <c r="B21" s="214"/>
      <c r="C21" s="214"/>
      <c r="D21" s="214"/>
      <c r="E21" s="214"/>
      <c r="F21" s="214"/>
      <c r="G21" s="5">
        <v>14</v>
      </c>
      <c r="H21" s="33">
        <v>12189231</v>
      </c>
      <c r="I21" s="33">
        <v>12189231</v>
      </c>
      <c r="J21" s="33">
        <v>15341632</v>
      </c>
      <c r="K21" s="33">
        <v>15341632</v>
      </c>
    </row>
    <row r="22" spans="1:11" x14ac:dyDescent="0.2">
      <c r="A22" s="214" t="s">
        <v>88</v>
      </c>
      <c r="B22" s="214"/>
      <c r="C22" s="214"/>
      <c r="D22" s="214"/>
      <c r="E22" s="214"/>
      <c r="F22" s="214"/>
      <c r="G22" s="5">
        <v>15</v>
      </c>
      <c r="H22" s="33">
        <v>89066235</v>
      </c>
      <c r="I22" s="33">
        <v>89066235</v>
      </c>
      <c r="J22" s="33">
        <v>70861755</v>
      </c>
      <c r="K22" s="33">
        <v>70861755</v>
      </c>
    </row>
    <row r="23" spans="1:11" ht="25.9" customHeight="1" x14ac:dyDescent="0.2">
      <c r="A23" s="181" t="s">
        <v>89</v>
      </c>
      <c r="B23" s="181"/>
      <c r="C23" s="181"/>
      <c r="D23" s="181"/>
      <c r="E23" s="181"/>
      <c r="F23" s="181"/>
      <c r="G23" s="4">
        <v>16</v>
      </c>
      <c r="H23" s="34">
        <f>H8-H9-H10+H11+H12-H13+H14+H15+H16+H17+H18+H19+H20+H21-H22</f>
        <v>672377409</v>
      </c>
      <c r="I23" s="34">
        <f t="shared" ref="I23:K23" si="0">I8-I9-I10+I11+I12-I13+I14+I15+I16+I17+I18+I19+I20+I21-I22</f>
        <v>672377409</v>
      </c>
      <c r="J23" s="34">
        <f t="shared" si="0"/>
        <v>693641005</v>
      </c>
      <c r="K23" s="34">
        <f t="shared" si="0"/>
        <v>693641005</v>
      </c>
    </row>
    <row r="24" spans="1:11" x14ac:dyDescent="0.2">
      <c r="A24" s="214" t="s">
        <v>90</v>
      </c>
      <c r="B24" s="214"/>
      <c r="C24" s="214"/>
      <c r="D24" s="214"/>
      <c r="E24" s="214"/>
      <c r="F24" s="214"/>
      <c r="G24" s="5">
        <v>17</v>
      </c>
      <c r="H24" s="33">
        <v>300611594</v>
      </c>
      <c r="I24" s="33">
        <v>300611594</v>
      </c>
      <c r="J24" s="33">
        <v>287495260</v>
      </c>
      <c r="K24" s="33">
        <v>287495260</v>
      </c>
    </row>
    <row r="25" spans="1:11" x14ac:dyDescent="0.2">
      <c r="A25" s="214" t="s">
        <v>91</v>
      </c>
      <c r="B25" s="214"/>
      <c r="C25" s="214"/>
      <c r="D25" s="214"/>
      <c r="E25" s="214"/>
      <c r="F25" s="214"/>
      <c r="G25" s="5">
        <v>18</v>
      </c>
      <c r="H25" s="33">
        <v>34118473</v>
      </c>
      <c r="I25" s="33">
        <v>34118473</v>
      </c>
      <c r="J25" s="33">
        <v>43087587</v>
      </c>
      <c r="K25" s="33">
        <v>43087587</v>
      </c>
    </row>
    <row r="26" spans="1:11" x14ac:dyDescent="0.2">
      <c r="A26" s="214" t="s">
        <v>92</v>
      </c>
      <c r="B26" s="214"/>
      <c r="C26" s="214"/>
      <c r="D26" s="214"/>
      <c r="E26" s="214"/>
      <c r="F26" s="214"/>
      <c r="G26" s="5">
        <v>19</v>
      </c>
      <c r="H26" s="33">
        <v>-6423849</v>
      </c>
      <c r="I26" s="33">
        <v>-6423849</v>
      </c>
      <c r="J26" s="33">
        <v>-4154522</v>
      </c>
      <c r="K26" s="33">
        <v>-4154522</v>
      </c>
    </row>
    <row r="27" spans="1:11" x14ac:dyDescent="0.2">
      <c r="A27" s="214" t="s">
        <v>93</v>
      </c>
      <c r="B27" s="214"/>
      <c r="C27" s="214"/>
      <c r="D27" s="214"/>
      <c r="E27" s="214"/>
      <c r="F27" s="214"/>
      <c r="G27" s="5">
        <v>20</v>
      </c>
      <c r="H27" s="33">
        <v>-14763797</v>
      </c>
      <c r="I27" s="33">
        <v>-14763797</v>
      </c>
      <c r="J27" s="33">
        <v>-4081081</v>
      </c>
      <c r="K27" s="33">
        <v>-4081081</v>
      </c>
    </row>
    <row r="28" spans="1:11" ht="24.6" customHeight="1" x14ac:dyDescent="0.2">
      <c r="A28" s="214" t="s">
        <v>94</v>
      </c>
      <c r="B28" s="214"/>
      <c r="C28" s="214"/>
      <c r="D28" s="214"/>
      <c r="E28" s="214"/>
      <c r="F28" s="214"/>
      <c r="G28" s="5">
        <v>21</v>
      </c>
      <c r="H28" s="33">
        <v>-2069589</v>
      </c>
      <c r="I28" s="33">
        <v>-2069589</v>
      </c>
      <c r="J28" s="33">
        <v>39684453</v>
      </c>
      <c r="K28" s="33">
        <v>39684453</v>
      </c>
    </row>
    <row r="29" spans="1:11" ht="24.6" customHeight="1" x14ac:dyDescent="0.2">
      <c r="A29" s="214" t="s">
        <v>95</v>
      </c>
      <c r="B29" s="214"/>
      <c r="C29" s="214"/>
      <c r="D29" s="214"/>
      <c r="E29" s="214"/>
      <c r="F29" s="214"/>
      <c r="G29" s="5">
        <v>22</v>
      </c>
      <c r="H29" s="33">
        <v>0</v>
      </c>
      <c r="I29" s="33">
        <v>0</v>
      </c>
      <c r="J29" s="33">
        <v>0</v>
      </c>
      <c r="K29" s="33">
        <v>0</v>
      </c>
    </row>
    <row r="30" spans="1:11" ht="24.6" customHeight="1" x14ac:dyDescent="0.2">
      <c r="A30" s="214" t="s">
        <v>96</v>
      </c>
      <c r="B30" s="214"/>
      <c r="C30" s="214"/>
      <c r="D30" s="214"/>
      <c r="E30" s="214"/>
      <c r="F30" s="214"/>
      <c r="G30" s="5">
        <v>23</v>
      </c>
      <c r="H30" s="33">
        <v>0</v>
      </c>
      <c r="I30" s="33">
        <v>0</v>
      </c>
      <c r="J30" s="33">
        <v>45634</v>
      </c>
      <c r="K30" s="33">
        <v>45634</v>
      </c>
    </row>
    <row r="31" spans="1:11" x14ac:dyDescent="0.2">
      <c r="A31" s="214" t="s">
        <v>97</v>
      </c>
      <c r="B31" s="214"/>
      <c r="C31" s="214"/>
      <c r="D31" s="214"/>
      <c r="E31" s="214"/>
      <c r="F31" s="214"/>
      <c r="G31" s="5">
        <v>24</v>
      </c>
      <c r="H31" s="33">
        <v>0</v>
      </c>
      <c r="I31" s="33">
        <v>0</v>
      </c>
      <c r="J31" s="33">
        <v>0</v>
      </c>
      <c r="K31" s="33">
        <v>0</v>
      </c>
    </row>
    <row r="32" spans="1:11" ht="23.45" customHeight="1" x14ac:dyDescent="0.2">
      <c r="A32" s="214" t="s">
        <v>98</v>
      </c>
      <c r="B32" s="214"/>
      <c r="C32" s="214"/>
      <c r="D32" s="214"/>
      <c r="E32" s="214"/>
      <c r="F32" s="214"/>
      <c r="G32" s="5">
        <v>25</v>
      </c>
      <c r="H32" s="33">
        <v>0</v>
      </c>
      <c r="I32" s="33">
        <v>0</v>
      </c>
      <c r="J32" s="33">
        <v>0</v>
      </c>
      <c r="K32" s="33">
        <v>0</v>
      </c>
    </row>
    <row r="33" spans="1:11" ht="23.45" customHeight="1" x14ac:dyDescent="0.2">
      <c r="A33" s="214" t="s">
        <v>99</v>
      </c>
      <c r="B33" s="214"/>
      <c r="C33" s="214"/>
      <c r="D33" s="214"/>
      <c r="E33" s="214"/>
      <c r="F33" s="214"/>
      <c r="G33" s="5">
        <v>26</v>
      </c>
      <c r="H33" s="33">
        <v>0</v>
      </c>
      <c r="I33" s="33">
        <v>0</v>
      </c>
      <c r="J33" s="33">
        <v>0</v>
      </c>
      <c r="K33" s="33">
        <v>0</v>
      </c>
    </row>
    <row r="34" spans="1:11" ht="23.45" customHeight="1" x14ac:dyDescent="0.2">
      <c r="A34" s="182" t="s">
        <v>100</v>
      </c>
      <c r="B34" s="182"/>
      <c r="C34" s="182"/>
      <c r="D34" s="182"/>
      <c r="E34" s="182"/>
      <c r="F34" s="182"/>
      <c r="G34" s="4">
        <v>27</v>
      </c>
      <c r="H34" s="34">
        <f>H23-H24-H25+H26-H27-H28-H29-H30+H31+H32+H33</f>
        <v>348056879</v>
      </c>
      <c r="I34" s="34">
        <f t="shared" ref="I34:K34" si="1">I23-I24-I25+I26-I27-I28-I29-I30+I31+I32+I33</f>
        <v>348056879</v>
      </c>
      <c r="J34" s="34">
        <f t="shared" si="1"/>
        <v>323254630</v>
      </c>
      <c r="K34" s="34">
        <f t="shared" si="1"/>
        <v>323254630</v>
      </c>
    </row>
    <row r="35" spans="1:11" ht="23.45" customHeight="1" x14ac:dyDescent="0.2">
      <c r="A35" s="214" t="s">
        <v>101</v>
      </c>
      <c r="B35" s="214"/>
      <c r="C35" s="214"/>
      <c r="D35" s="214"/>
      <c r="E35" s="214"/>
      <c r="F35" s="214"/>
      <c r="G35" s="5">
        <v>28</v>
      </c>
      <c r="H35" s="33">
        <v>62650238</v>
      </c>
      <c r="I35" s="33">
        <v>62650238</v>
      </c>
      <c r="J35" s="33">
        <v>58866433</v>
      </c>
      <c r="K35" s="33">
        <v>58866433</v>
      </c>
    </row>
    <row r="36" spans="1:11" ht="23.45" customHeight="1" x14ac:dyDescent="0.2">
      <c r="A36" s="182" t="s">
        <v>102</v>
      </c>
      <c r="B36" s="182"/>
      <c r="C36" s="182"/>
      <c r="D36" s="182"/>
      <c r="E36" s="182"/>
      <c r="F36" s="182"/>
      <c r="G36" s="4">
        <v>29</v>
      </c>
      <c r="H36" s="34">
        <f>H34-H35</f>
        <v>285406641</v>
      </c>
      <c r="I36" s="34">
        <f t="shared" ref="I36:K36" si="2">I34-I35</f>
        <v>285406641</v>
      </c>
      <c r="J36" s="34">
        <f t="shared" si="2"/>
        <v>264388197</v>
      </c>
      <c r="K36" s="34">
        <f t="shared" si="2"/>
        <v>264388197</v>
      </c>
    </row>
    <row r="37" spans="1:11" ht="23.45" customHeight="1" x14ac:dyDescent="0.2">
      <c r="A37" s="182" t="s">
        <v>103</v>
      </c>
      <c r="B37" s="182"/>
      <c r="C37" s="182"/>
      <c r="D37" s="182"/>
      <c r="E37" s="182"/>
      <c r="F37" s="182"/>
      <c r="G37" s="4">
        <v>30</v>
      </c>
      <c r="H37" s="34">
        <f>H38-H39</f>
        <v>0</v>
      </c>
      <c r="I37" s="34">
        <f t="shared" ref="I37:K37" si="3">I38-I39</f>
        <v>0</v>
      </c>
      <c r="J37" s="34">
        <f t="shared" si="3"/>
        <v>0</v>
      </c>
      <c r="K37" s="34">
        <f t="shared" si="3"/>
        <v>0</v>
      </c>
    </row>
    <row r="38" spans="1:11" ht="23.45" customHeight="1" x14ac:dyDescent="0.2">
      <c r="A38" s="214" t="s">
        <v>104</v>
      </c>
      <c r="B38" s="214"/>
      <c r="C38" s="214"/>
      <c r="D38" s="214"/>
      <c r="E38" s="214"/>
      <c r="F38" s="214"/>
      <c r="G38" s="5">
        <v>31</v>
      </c>
      <c r="H38" s="33">
        <v>0</v>
      </c>
      <c r="I38" s="33">
        <v>0</v>
      </c>
      <c r="J38" s="33">
        <v>0</v>
      </c>
      <c r="K38" s="33">
        <v>0</v>
      </c>
    </row>
    <row r="39" spans="1:11" ht="23.45" customHeight="1" x14ac:dyDescent="0.2">
      <c r="A39" s="214" t="s">
        <v>105</v>
      </c>
      <c r="B39" s="214"/>
      <c r="C39" s="214"/>
      <c r="D39" s="214"/>
      <c r="E39" s="214"/>
      <c r="F39" s="214"/>
      <c r="G39" s="5">
        <v>32</v>
      </c>
      <c r="H39" s="33">
        <v>0</v>
      </c>
      <c r="I39" s="33">
        <v>0</v>
      </c>
      <c r="J39" s="33">
        <v>0</v>
      </c>
      <c r="K39" s="33">
        <v>0</v>
      </c>
    </row>
    <row r="40" spans="1:11" x14ac:dyDescent="0.2">
      <c r="A40" s="182" t="s">
        <v>106</v>
      </c>
      <c r="B40" s="182"/>
      <c r="C40" s="182"/>
      <c r="D40" s="182"/>
      <c r="E40" s="182"/>
      <c r="F40" s="182"/>
      <c r="G40" s="4">
        <v>33</v>
      </c>
      <c r="H40" s="34">
        <f>H36+H37</f>
        <v>285406641</v>
      </c>
      <c r="I40" s="34">
        <f>I36+I37</f>
        <v>285406641</v>
      </c>
      <c r="J40" s="34">
        <f>J36+J37</f>
        <v>264388197</v>
      </c>
      <c r="K40" s="34">
        <f>K36+K37</f>
        <v>264388197</v>
      </c>
    </row>
    <row r="41" spans="1:11" x14ac:dyDescent="0.2">
      <c r="A41" s="214" t="s">
        <v>107</v>
      </c>
      <c r="B41" s="214"/>
      <c r="C41" s="214"/>
      <c r="D41" s="214"/>
      <c r="E41" s="214"/>
      <c r="F41" s="214"/>
      <c r="G41" s="5">
        <v>34</v>
      </c>
      <c r="H41" s="33">
        <v>0</v>
      </c>
      <c r="I41" s="33">
        <v>0</v>
      </c>
      <c r="J41" s="33">
        <v>0</v>
      </c>
      <c r="K41" s="33">
        <v>0</v>
      </c>
    </row>
    <row r="42" spans="1:11" x14ac:dyDescent="0.2">
      <c r="A42" s="214" t="s">
        <v>108</v>
      </c>
      <c r="B42" s="214"/>
      <c r="C42" s="214"/>
      <c r="D42" s="214"/>
      <c r="E42" s="214"/>
      <c r="F42" s="214"/>
      <c r="G42" s="5">
        <v>35</v>
      </c>
      <c r="H42" s="33">
        <v>0</v>
      </c>
      <c r="I42" s="33">
        <v>0</v>
      </c>
      <c r="J42" s="33">
        <v>0</v>
      </c>
      <c r="K42" s="33">
        <v>0</v>
      </c>
    </row>
    <row r="43" spans="1:11" x14ac:dyDescent="0.2">
      <c r="A43" s="189" t="s">
        <v>17</v>
      </c>
      <c r="B43" s="189"/>
      <c r="C43" s="189"/>
      <c r="D43" s="189"/>
      <c r="E43" s="189"/>
      <c r="F43" s="189"/>
      <c r="G43" s="219"/>
      <c r="H43" s="219"/>
      <c r="I43" s="219"/>
      <c r="J43" s="207"/>
      <c r="K43" s="207"/>
    </row>
    <row r="44" spans="1:11" x14ac:dyDescent="0.2">
      <c r="A44" s="181" t="s">
        <v>109</v>
      </c>
      <c r="B44" s="181"/>
      <c r="C44" s="181"/>
      <c r="D44" s="181"/>
      <c r="E44" s="181"/>
      <c r="F44" s="181"/>
      <c r="G44" s="4">
        <v>36</v>
      </c>
      <c r="H44" s="34">
        <f>H40</f>
        <v>285406641</v>
      </c>
      <c r="I44" s="34">
        <f>I40</f>
        <v>285406641</v>
      </c>
      <c r="J44" s="34">
        <f>J40</f>
        <v>264388197</v>
      </c>
      <c r="K44" s="34">
        <f>K40</f>
        <v>264388197</v>
      </c>
    </row>
    <row r="45" spans="1:11" x14ac:dyDescent="0.2">
      <c r="A45" s="181" t="s">
        <v>235</v>
      </c>
      <c r="B45" s="181"/>
      <c r="C45" s="181"/>
      <c r="D45" s="181"/>
      <c r="E45" s="181"/>
      <c r="F45" s="181"/>
      <c r="G45" s="4">
        <v>37</v>
      </c>
      <c r="H45" s="35">
        <f>H46+H58</f>
        <v>5629873</v>
      </c>
      <c r="I45" s="35">
        <f>I46+I58</f>
        <v>7006978</v>
      </c>
      <c r="J45" s="35">
        <f>J46+J58</f>
        <v>6273826</v>
      </c>
      <c r="K45" s="35">
        <f>K46+K58</f>
        <v>6273826</v>
      </c>
    </row>
    <row r="46" spans="1:11" ht="26.45" customHeight="1" x14ac:dyDescent="0.2">
      <c r="A46" s="186" t="s">
        <v>236</v>
      </c>
      <c r="B46" s="186"/>
      <c r="C46" s="186"/>
      <c r="D46" s="186"/>
      <c r="E46" s="186"/>
      <c r="F46" s="186"/>
      <c r="G46" s="4">
        <v>38</v>
      </c>
      <c r="H46" s="35">
        <f>SUM(H47:H53)+H56+H57</f>
        <v>-1377105</v>
      </c>
      <c r="I46" s="35">
        <f>SUM(I47:I53)+I56+I57</f>
        <v>0</v>
      </c>
      <c r="J46" s="35">
        <f>SUM(J47:J53)+J56+J57</f>
        <v>-4763531</v>
      </c>
      <c r="K46" s="35">
        <f>SUM(K47:K53)+K56+K57</f>
        <v>-4763531</v>
      </c>
    </row>
    <row r="47" spans="1:11" x14ac:dyDescent="0.2">
      <c r="A47" s="213" t="s">
        <v>110</v>
      </c>
      <c r="B47" s="213"/>
      <c r="C47" s="213"/>
      <c r="D47" s="213"/>
      <c r="E47" s="213"/>
      <c r="F47" s="213"/>
      <c r="G47" s="5">
        <v>39</v>
      </c>
      <c r="H47" s="33">
        <v>0</v>
      </c>
      <c r="I47" s="33">
        <v>0</v>
      </c>
      <c r="J47" s="33">
        <v>0</v>
      </c>
      <c r="K47" s="33">
        <v>0</v>
      </c>
    </row>
    <row r="48" spans="1:11" x14ac:dyDescent="0.2">
      <c r="A48" s="213" t="s">
        <v>111</v>
      </c>
      <c r="B48" s="213"/>
      <c r="C48" s="213"/>
      <c r="D48" s="213"/>
      <c r="E48" s="213"/>
      <c r="F48" s="213"/>
      <c r="G48" s="5">
        <v>40</v>
      </c>
      <c r="H48" s="33">
        <v>0</v>
      </c>
      <c r="I48" s="33">
        <v>0</v>
      </c>
      <c r="J48" s="33">
        <v>0</v>
      </c>
      <c r="K48" s="33">
        <v>0</v>
      </c>
    </row>
    <row r="49" spans="1:11" ht="24.6" customHeight="1" x14ac:dyDescent="0.2">
      <c r="A49" s="213" t="s">
        <v>232</v>
      </c>
      <c r="B49" s="213"/>
      <c r="C49" s="213"/>
      <c r="D49" s="213"/>
      <c r="E49" s="213"/>
      <c r="F49" s="213"/>
      <c r="G49" s="5">
        <v>41</v>
      </c>
      <c r="H49" s="33">
        <v>0</v>
      </c>
      <c r="I49" s="33">
        <v>0</v>
      </c>
      <c r="J49" s="33">
        <v>0</v>
      </c>
      <c r="K49" s="33">
        <v>0</v>
      </c>
    </row>
    <row r="50" spans="1:11" x14ac:dyDescent="0.2">
      <c r="A50" s="213" t="s">
        <v>112</v>
      </c>
      <c r="B50" s="213"/>
      <c r="C50" s="213"/>
      <c r="D50" s="213"/>
      <c r="E50" s="213"/>
      <c r="F50" s="213"/>
      <c r="G50" s="5">
        <v>42</v>
      </c>
      <c r="H50" s="33">
        <v>0</v>
      </c>
      <c r="I50" s="33">
        <v>0</v>
      </c>
      <c r="J50" s="33">
        <v>0</v>
      </c>
      <c r="K50" s="33">
        <v>0</v>
      </c>
    </row>
    <row r="51" spans="1:11" ht="27.6" customHeight="1" x14ac:dyDescent="0.2">
      <c r="A51" s="213" t="s">
        <v>233</v>
      </c>
      <c r="B51" s="213"/>
      <c r="C51" s="213"/>
      <c r="D51" s="213"/>
      <c r="E51" s="213"/>
      <c r="F51" s="213"/>
      <c r="G51" s="5">
        <v>43</v>
      </c>
      <c r="H51" s="33">
        <v>0</v>
      </c>
      <c r="I51" s="33">
        <v>0</v>
      </c>
      <c r="J51" s="33">
        <v>0</v>
      </c>
      <c r="K51" s="33">
        <v>0</v>
      </c>
    </row>
    <row r="52" spans="1:11" ht="25.15" customHeight="1" x14ac:dyDescent="0.2">
      <c r="A52" s="213" t="s">
        <v>113</v>
      </c>
      <c r="B52" s="213"/>
      <c r="C52" s="213"/>
      <c r="D52" s="213"/>
      <c r="E52" s="213"/>
      <c r="F52" s="213"/>
      <c r="G52" s="5">
        <v>44</v>
      </c>
      <c r="H52" s="33">
        <v>-1667307</v>
      </c>
      <c r="I52" s="33">
        <v>0</v>
      </c>
      <c r="J52" s="33">
        <v>-5809184</v>
      </c>
      <c r="K52" s="33">
        <v>-5809184</v>
      </c>
    </row>
    <row r="53" spans="1:11" x14ac:dyDescent="0.2">
      <c r="A53" s="183" t="s">
        <v>114</v>
      </c>
      <c r="B53" s="183"/>
      <c r="C53" s="183"/>
      <c r="D53" s="183"/>
      <c r="E53" s="183"/>
      <c r="F53" s="183"/>
      <c r="G53" s="5">
        <v>45</v>
      </c>
      <c r="H53" s="33">
        <v>0</v>
      </c>
      <c r="I53" s="33">
        <v>0</v>
      </c>
      <c r="J53" s="33">
        <v>0</v>
      </c>
      <c r="K53" s="33">
        <v>0</v>
      </c>
    </row>
    <row r="54" spans="1:11" ht="12.75" customHeight="1" x14ac:dyDescent="0.2">
      <c r="A54" s="183" t="s">
        <v>115</v>
      </c>
      <c r="B54" s="183"/>
      <c r="C54" s="183"/>
      <c r="D54" s="183"/>
      <c r="E54" s="183"/>
      <c r="F54" s="183"/>
      <c r="G54" s="5">
        <v>46</v>
      </c>
      <c r="H54" s="33">
        <v>0</v>
      </c>
      <c r="I54" s="33">
        <v>0</v>
      </c>
      <c r="J54" s="33">
        <v>0</v>
      </c>
      <c r="K54" s="33">
        <v>0</v>
      </c>
    </row>
    <row r="55" spans="1:11" ht="12.75" customHeight="1" x14ac:dyDescent="0.2">
      <c r="A55" s="183" t="s">
        <v>116</v>
      </c>
      <c r="B55" s="183"/>
      <c r="C55" s="183"/>
      <c r="D55" s="183"/>
      <c r="E55" s="183"/>
      <c r="F55" s="183"/>
      <c r="G55" s="5">
        <v>47</v>
      </c>
      <c r="H55" s="33">
        <v>0</v>
      </c>
      <c r="I55" s="33">
        <v>0</v>
      </c>
      <c r="J55" s="33">
        <v>0</v>
      </c>
      <c r="K55" s="33">
        <v>0</v>
      </c>
    </row>
    <row r="56" spans="1:11" ht="12.75" customHeight="1" x14ac:dyDescent="0.2">
      <c r="A56" s="183" t="s">
        <v>117</v>
      </c>
      <c r="B56" s="183"/>
      <c r="C56" s="183"/>
      <c r="D56" s="183"/>
      <c r="E56" s="183"/>
      <c r="F56" s="183"/>
      <c r="G56" s="5">
        <v>48</v>
      </c>
      <c r="H56" s="33">
        <v>0</v>
      </c>
      <c r="I56" s="33">
        <v>0</v>
      </c>
      <c r="J56" s="33">
        <v>0</v>
      </c>
      <c r="K56" s="33">
        <v>0</v>
      </c>
    </row>
    <row r="57" spans="1:11" ht="13.9" customHeight="1" x14ac:dyDescent="0.2">
      <c r="A57" s="183" t="s">
        <v>234</v>
      </c>
      <c r="B57" s="183"/>
      <c r="C57" s="183"/>
      <c r="D57" s="183"/>
      <c r="E57" s="183"/>
      <c r="F57" s="183"/>
      <c r="G57" s="5">
        <v>49</v>
      </c>
      <c r="H57" s="33">
        <v>290202</v>
      </c>
      <c r="I57" s="33">
        <v>0</v>
      </c>
      <c r="J57" s="33">
        <v>1045653</v>
      </c>
      <c r="K57" s="33">
        <v>1045653</v>
      </c>
    </row>
    <row r="58" spans="1:11" ht="23.45" customHeight="1" x14ac:dyDescent="0.2">
      <c r="A58" s="186" t="s">
        <v>237</v>
      </c>
      <c r="B58" s="186"/>
      <c r="C58" s="186"/>
      <c r="D58" s="186"/>
      <c r="E58" s="186"/>
      <c r="F58" s="186"/>
      <c r="G58" s="4">
        <v>50</v>
      </c>
      <c r="H58" s="35">
        <f>SUM(H59:H66)</f>
        <v>7006978</v>
      </c>
      <c r="I58" s="35">
        <f>SUM(I59:I66)</f>
        <v>7006978</v>
      </c>
      <c r="J58" s="35">
        <f>SUM(J59:J66)</f>
        <v>11037357</v>
      </c>
      <c r="K58" s="35">
        <f>SUM(K59:K66)</f>
        <v>11037357</v>
      </c>
    </row>
    <row r="59" spans="1:11" ht="12.75" customHeight="1" x14ac:dyDescent="0.2">
      <c r="A59" s="183" t="s">
        <v>118</v>
      </c>
      <c r="B59" s="183"/>
      <c r="C59" s="183"/>
      <c r="D59" s="183"/>
      <c r="E59" s="183"/>
      <c r="F59" s="183"/>
      <c r="G59" s="5">
        <v>51</v>
      </c>
      <c r="H59" s="33">
        <v>0</v>
      </c>
      <c r="I59" s="33">
        <v>0</v>
      </c>
      <c r="J59" s="33">
        <v>0</v>
      </c>
      <c r="K59" s="33">
        <v>0</v>
      </c>
    </row>
    <row r="60" spans="1:11" ht="12.75" customHeight="1" x14ac:dyDescent="0.2">
      <c r="A60" s="183" t="s">
        <v>119</v>
      </c>
      <c r="B60" s="183"/>
      <c r="C60" s="183"/>
      <c r="D60" s="183"/>
      <c r="E60" s="183"/>
      <c r="F60" s="183"/>
      <c r="G60" s="5">
        <v>52</v>
      </c>
      <c r="H60" s="33">
        <v>0</v>
      </c>
      <c r="I60" s="33">
        <v>0</v>
      </c>
      <c r="J60" s="33">
        <v>0</v>
      </c>
      <c r="K60" s="33">
        <v>0</v>
      </c>
    </row>
    <row r="61" spans="1:11" ht="12.75" customHeight="1" x14ac:dyDescent="0.2">
      <c r="A61" s="183" t="s">
        <v>120</v>
      </c>
      <c r="B61" s="183"/>
      <c r="C61" s="183"/>
      <c r="D61" s="183"/>
      <c r="E61" s="183"/>
      <c r="F61" s="183"/>
      <c r="G61" s="5">
        <v>53</v>
      </c>
      <c r="H61" s="33">
        <v>0</v>
      </c>
      <c r="I61" s="33">
        <v>0</v>
      </c>
      <c r="J61" s="33">
        <v>0</v>
      </c>
      <c r="K61" s="33">
        <v>0</v>
      </c>
    </row>
    <row r="62" spans="1:11" ht="12.75" customHeight="1" x14ac:dyDescent="0.2">
      <c r="A62" s="183" t="s">
        <v>121</v>
      </c>
      <c r="B62" s="183"/>
      <c r="C62" s="183"/>
      <c r="D62" s="183"/>
      <c r="E62" s="183"/>
      <c r="F62" s="183"/>
      <c r="G62" s="5">
        <v>54</v>
      </c>
      <c r="H62" s="33">
        <v>0</v>
      </c>
      <c r="I62" s="33">
        <v>0</v>
      </c>
      <c r="J62" s="33">
        <v>0</v>
      </c>
      <c r="K62" s="33">
        <v>0</v>
      </c>
    </row>
    <row r="63" spans="1:11" ht="12.75" customHeight="1" x14ac:dyDescent="0.2">
      <c r="A63" s="183" t="s">
        <v>122</v>
      </c>
      <c r="B63" s="183"/>
      <c r="C63" s="183"/>
      <c r="D63" s="183"/>
      <c r="E63" s="183"/>
      <c r="F63" s="183"/>
      <c r="G63" s="5">
        <v>55</v>
      </c>
      <c r="H63" s="33">
        <v>8533006</v>
      </c>
      <c r="I63" s="33">
        <v>8533006</v>
      </c>
      <c r="J63" s="33">
        <v>13453348</v>
      </c>
      <c r="K63" s="33">
        <v>13453348</v>
      </c>
    </row>
    <row r="64" spans="1:11" ht="12.75" customHeight="1" x14ac:dyDescent="0.2">
      <c r="A64" s="183" t="s">
        <v>112</v>
      </c>
      <c r="B64" s="183"/>
      <c r="C64" s="183"/>
      <c r="D64" s="183"/>
      <c r="E64" s="183"/>
      <c r="F64" s="183"/>
      <c r="G64" s="5">
        <v>56</v>
      </c>
      <c r="H64" s="33">
        <v>0</v>
      </c>
      <c r="I64" s="33">
        <v>0</v>
      </c>
      <c r="J64" s="33">
        <v>0</v>
      </c>
      <c r="K64" s="33">
        <v>0</v>
      </c>
    </row>
    <row r="65" spans="1:11" ht="25.15" customHeight="1" x14ac:dyDescent="0.2">
      <c r="A65" s="183" t="s">
        <v>123</v>
      </c>
      <c r="B65" s="183"/>
      <c r="C65" s="183"/>
      <c r="D65" s="183"/>
      <c r="E65" s="183"/>
      <c r="F65" s="183"/>
      <c r="G65" s="5">
        <v>57</v>
      </c>
      <c r="H65" s="33">
        <v>0</v>
      </c>
      <c r="I65" s="33">
        <v>0</v>
      </c>
      <c r="J65" s="33">
        <v>0</v>
      </c>
      <c r="K65" s="33">
        <v>0</v>
      </c>
    </row>
    <row r="66" spans="1:11" ht="24" customHeight="1" x14ac:dyDescent="0.2">
      <c r="A66" s="183" t="s">
        <v>124</v>
      </c>
      <c r="B66" s="183"/>
      <c r="C66" s="183"/>
      <c r="D66" s="183"/>
      <c r="E66" s="183"/>
      <c r="F66" s="183"/>
      <c r="G66" s="5">
        <v>58</v>
      </c>
      <c r="H66" s="33">
        <v>-1526028</v>
      </c>
      <c r="I66" s="33">
        <v>-1526028</v>
      </c>
      <c r="J66" s="33">
        <v>-2415991</v>
      </c>
      <c r="K66" s="33">
        <v>-2415991</v>
      </c>
    </row>
    <row r="67" spans="1:11" ht="12.75" customHeight="1" x14ac:dyDescent="0.2">
      <c r="A67" s="186" t="s">
        <v>238</v>
      </c>
      <c r="B67" s="186"/>
      <c r="C67" s="186"/>
      <c r="D67" s="186"/>
      <c r="E67" s="186"/>
      <c r="F67" s="186"/>
      <c r="G67" s="4">
        <v>59</v>
      </c>
      <c r="H67" s="35">
        <f>H44+H45</f>
        <v>291036514</v>
      </c>
      <c r="I67" s="35">
        <f>I44+I45</f>
        <v>292413619</v>
      </c>
      <c r="J67" s="35">
        <f>J44+J45</f>
        <v>270662023</v>
      </c>
      <c r="K67" s="35">
        <f>K44+K45</f>
        <v>270662023</v>
      </c>
    </row>
    <row r="68" spans="1:11" ht="12.75" customHeight="1" x14ac:dyDescent="0.2">
      <c r="A68" s="188" t="s">
        <v>125</v>
      </c>
      <c r="B68" s="188"/>
      <c r="C68" s="188"/>
      <c r="D68" s="188"/>
      <c r="E68" s="188"/>
      <c r="F68" s="188"/>
      <c r="G68" s="5">
        <v>60</v>
      </c>
      <c r="H68" s="33">
        <v>0</v>
      </c>
      <c r="I68" s="33">
        <v>0</v>
      </c>
      <c r="J68" s="33">
        <v>0</v>
      </c>
      <c r="K68" s="33">
        <v>0</v>
      </c>
    </row>
    <row r="69" spans="1:11" x14ac:dyDescent="0.2">
      <c r="A69" s="215" t="s">
        <v>126</v>
      </c>
      <c r="B69" s="215"/>
      <c r="C69" s="215"/>
      <c r="D69" s="215"/>
      <c r="E69" s="215"/>
      <c r="F69" s="215"/>
      <c r="G69" s="5">
        <v>61</v>
      </c>
      <c r="H69" s="33">
        <v>0</v>
      </c>
      <c r="I69" s="33">
        <v>0</v>
      </c>
      <c r="J69" s="33">
        <v>0</v>
      </c>
      <c r="K69" s="33">
        <v>0</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49" zoomScale="110" zoomScaleNormal="100" workbookViewId="0">
      <selection activeCell="I53" sqref="I5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2" t="s">
        <v>180</v>
      </c>
      <c r="B1" s="228"/>
      <c r="C1" s="228"/>
      <c r="D1" s="228"/>
      <c r="E1" s="228"/>
      <c r="F1" s="228"/>
      <c r="G1" s="228"/>
      <c r="H1" s="228"/>
    </row>
    <row r="2" spans="1:9" ht="12.75" customHeight="1" x14ac:dyDescent="0.2">
      <c r="A2" s="211" t="s">
        <v>280</v>
      </c>
      <c r="B2" s="194"/>
      <c r="C2" s="194"/>
      <c r="D2" s="194"/>
      <c r="E2" s="194"/>
      <c r="F2" s="194"/>
      <c r="G2" s="194"/>
      <c r="H2" s="194"/>
    </row>
    <row r="3" spans="1:9" x14ac:dyDescent="0.2">
      <c r="A3" s="232" t="s">
        <v>12</v>
      </c>
      <c r="B3" s="233"/>
      <c r="C3" s="233"/>
      <c r="D3" s="233"/>
      <c r="E3" s="233"/>
      <c r="F3" s="233"/>
      <c r="G3" s="233"/>
      <c r="H3" s="233"/>
      <c r="I3" s="204"/>
    </row>
    <row r="4" spans="1:9" x14ac:dyDescent="0.2">
      <c r="A4" s="239" t="s">
        <v>311</v>
      </c>
      <c r="B4" s="200"/>
      <c r="C4" s="200"/>
      <c r="D4" s="200"/>
      <c r="E4" s="200"/>
      <c r="F4" s="200"/>
      <c r="G4" s="200"/>
      <c r="H4" s="200"/>
      <c r="I4" s="201"/>
    </row>
    <row r="5" spans="1:9" ht="45.75" thickBot="1" x14ac:dyDescent="0.25">
      <c r="A5" s="229" t="s">
        <v>2</v>
      </c>
      <c r="B5" s="230"/>
      <c r="C5" s="230"/>
      <c r="D5" s="230"/>
      <c r="E5" s="230"/>
      <c r="F5" s="231"/>
      <c r="G5" s="8" t="s">
        <v>6</v>
      </c>
      <c r="H5" s="36" t="s">
        <v>229</v>
      </c>
      <c r="I5" s="36" t="s">
        <v>224</v>
      </c>
    </row>
    <row r="6" spans="1:9" x14ac:dyDescent="0.2">
      <c r="A6" s="234">
        <v>1</v>
      </c>
      <c r="B6" s="235"/>
      <c r="C6" s="235"/>
      <c r="D6" s="235"/>
      <c r="E6" s="235"/>
      <c r="F6" s="236"/>
      <c r="G6" s="9">
        <v>2</v>
      </c>
      <c r="H6" s="37" t="s">
        <v>7</v>
      </c>
      <c r="I6" s="37" t="s">
        <v>8</v>
      </c>
    </row>
    <row r="7" spans="1:9" x14ac:dyDescent="0.2">
      <c r="A7" s="226" t="s">
        <v>134</v>
      </c>
      <c r="B7" s="227"/>
      <c r="C7" s="227"/>
      <c r="D7" s="227"/>
      <c r="E7" s="227"/>
      <c r="F7" s="227"/>
      <c r="G7" s="227"/>
      <c r="H7" s="227"/>
      <c r="I7" s="227"/>
    </row>
    <row r="8" spans="1:9" x14ac:dyDescent="0.2">
      <c r="A8" s="225" t="s">
        <v>127</v>
      </c>
      <c r="B8" s="225"/>
      <c r="C8" s="225"/>
      <c r="D8" s="225"/>
      <c r="E8" s="225"/>
      <c r="F8" s="225"/>
      <c r="G8" s="10">
        <v>1</v>
      </c>
      <c r="H8" s="39">
        <v>0</v>
      </c>
      <c r="I8" s="38">
        <v>0</v>
      </c>
    </row>
    <row r="9" spans="1:9" x14ac:dyDescent="0.2">
      <c r="A9" s="223" t="s">
        <v>128</v>
      </c>
      <c r="B9" s="223"/>
      <c r="C9" s="223"/>
      <c r="D9" s="223"/>
      <c r="E9" s="223"/>
      <c r="F9" s="223"/>
      <c r="G9" s="11">
        <v>2</v>
      </c>
      <c r="H9" s="39">
        <v>0</v>
      </c>
      <c r="I9" s="39">
        <v>0</v>
      </c>
    </row>
    <row r="10" spans="1:9" x14ac:dyDescent="0.2">
      <c r="A10" s="223" t="s">
        <v>129</v>
      </c>
      <c r="B10" s="223"/>
      <c r="C10" s="223"/>
      <c r="D10" s="223"/>
      <c r="E10" s="223"/>
      <c r="F10" s="223"/>
      <c r="G10" s="11">
        <v>3</v>
      </c>
      <c r="H10" s="39">
        <v>0</v>
      </c>
      <c r="I10" s="39">
        <v>0</v>
      </c>
    </row>
    <row r="11" spans="1:9" x14ac:dyDescent="0.2">
      <c r="A11" s="223" t="s">
        <v>130</v>
      </c>
      <c r="B11" s="223"/>
      <c r="C11" s="223"/>
      <c r="D11" s="223"/>
      <c r="E11" s="223"/>
      <c r="F11" s="223"/>
      <c r="G11" s="11">
        <v>4</v>
      </c>
      <c r="H11" s="39">
        <v>0</v>
      </c>
      <c r="I11" s="39">
        <v>0</v>
      </c>
    </row>
    <row r="12" spans="1:9" x14ac:dyDescent="0.2">
      <c r="A12" s="223" t="s">
        <v>131</v>
      </c>
      <c r="B12" s="223"/>
      <c r="C12" s="223"/>
      <c r="D12" s="223"/>
      <c r="E12" s="223"/>
      <c r="F12" s="223"/>
      <c r="G12" s="11">
        <v>5</v>
      </c>
      <c r="H12" s="39">
        <v>0</v>
      </c>
      <c r="I12" s="39">
        <v>0</v>
      </c>
    </row>
    <row r="13" spans="1:9" ht="22.5" customHeight="1" x14ac:dyDescent="0.2">
      <c r="A13" s="223" t="s">
        <v>151</v>
      </c>
      <c r="B13" s="223"/>
      <c r="C13" s="223"/>
      <c r="D13" s="223"/>
      <c r="E13" s="223"/>
      <c r="F13" s="223"/>
      <c r="G13" s="11">
        <v>6</v>
      </c>
      <c r="H13" s="39">
        <v>0</v>
      </c>
      <c r="I13" s="39">
        <v>0</v>
      </c>
    </row>
    <row r="14" spans="1:9" x14ac:dyDescent="0.2">
      <c r="A14" s="223" t="s">
        <v>132</v>
      </c>
      <c r="B14" s="223"/>
      <c r="C14" s="223"/>
      <c r="D14" s="223"/>
      <c r="E14" s="223"/>
      <c r="F14" s="223"/>
      <c r="G14" s="11">
        <v>7</v>
      </c>
      <c r="H14" s="39">
        <v>0</v>
      </c>
      <c r="I14" s="39">
        <v>0</v>
      </c>
    </row>
    <row r="15" spans="1:9" x14ac:dyDescent="0.2">
      <c r="A15" s="224" t="s">
        <v>133</v>
      </c>
      <c r="B15" s="224"/>
      <c r="C15" s="224"/>
      <c r="D15" s="224"/>
      <c r="E15" s="224"/>
      <c r="F15" s="224"/>
      <c r="G15" s="12">
        <v>8</v>
      </c>
      <c r="H15" s="39">
        <v>0</v>
      </c>
      <c r="I15" s="40">
        <v>0</v>
      </c>
    </row>
    <row r="16" spans="1:9" x14ac:dyDescent="0.2">
      <c r="A16" s="226" t="s">
        <v>135</v>
      </c>
      <c r="B16" s="227"/>
      <c r="C16" s="227"/>
      <c r="D16" s="227"/>
      <c r="E16" s="227"/>
      <c r="F16" s="227"/>
      <c r="G16" s="227"/>
      <c r="H16" s="227"/>
      <c r="I16" s="227"/>
    </row>
    <row r="17" spans="1:9" x14ac:dyDescent="0.2">
      <c r="A17" s="225" t="s">
        <v>136</v>
      </c>
      <c r="B17" s="225"/>
      <c r="C17" s="225"/>
      <c r="D17" s="225"/>
      <c r="E17" s="225"/>
      <c r="F17" s="225"/>
      <c r="G17" s="10">
        <v>9</v>
      </c>
      <c r="H17" s="38">
        <v>348056879</v>
      </c>
      <c r="I17" s="38">
        <v>323254630</v>
      </c>
    </row>
    <row r="18" spans="1:9" x14ac:dyDescent="0.2">
      <c r="A18" s="223" t="s">
        <v>137</v>
      </c>
      <c r="B18" s="223"/>
      <c r="C18" s="223"/>
      <c r="D18" s="223"/>
      <c r="E18" s="223"/>
      <c r="F18" s="223"/>
      <c r="G18" s="11"/>
      <c r="H18" s="39"/>
      <c r="I18" s="39">
        <v>0</v>
      </c>
    </row>
    <row r="19" spans="1:9" x14ac:dyDescent="0.2">
      <c r="A19" s="223" t="s">
        <v>138</v>
      </c>
      <c r="B19" s="223"/>
      <c r="C19" s="223"/>
      <c r="D19" s="223"/>
      <c r="E19" s="223"/>
      <c r="F19" s="223"/>
      <c r="G19" s="11">
        <v>10</v>
      </c>
      <c r="H19" s="39">
        <v>23257235</v>
      </c>
      <c r="I19" s="39">
        <v>35649006</v>
      </c>
    </row>
    <row r="20" spans="1:9" x14ac:dyDescent="0.2">
      <c r="A20" s="223" t="s">
        <v>139</v>
      </c>
      <c r="B20" s="223"/>
      <c r="C20" s="223"/>
      <c r="D20" s="223"/>
      <c r="E20" s="223"/>
      <c r="F20" s="223"/>
      <c r="G20" s="11">
        <v>11</v>
      </c>
      <c r="H20" s="39">
        <v>34118473</v>
      </c>
      <c r="I20" s="39">
        <v>43087587</v>
      </c>
    </row>
    <row r="21" spans="1:9" ht="23.25" customHeight="1" x14ac:dyDescent="0.2">
      <c r="A21" s="223" t="s">
        <v>140</v>
      </c>
      <c r="B21" s="223"/>
      <c r="C21" s="223"/>
      <c r="D21" s="223"/>
      <c r="E21" s="223"/>
      <c r="F21" s="223"/>
      <c r="G21" s="11">
        <v>12</v>
      </c>
      <c r="H21" s="39">
        <v>-335933</v>
      </c>
      <c r="I21" s="39">
        <v>-2032416</v>
      </c>
    </row>
    <row r="22" spans="1:9" x14ac:dyDescent="0.2">
      <c r="A22" s="223" t="s">
        <v>141</v>
      </c>
      <c r="B22" s="223"/>
      <c r="C22" s="223"/>
      <c r="D22" s="223"/>
      <c r="E22" s="223"/>
      <c r="F22" s="223"/>
      <c r="G22" s="11">
        <v>13</v>
      </c>
      <c r="H22" s="39">
        <v>-477536</v>
      </c>
      <c r="I22" s="39">
        <v>-1000000</v>
      </c>
    </row>
    <row r="23" spans="1:9" x14ac:dyDescent="0.2">
      <c r="A23" s="223" t="s">
        <v>142</v>
      </c>
      <c r="B23" s="223"/>
      <c r="C23" s="223"/>
      <c r="D23" s="223"/>
      <c r="E23" s="223"/>
      <c r="F23" s="223"/>
      <c r="G23" s="11">
        <v>14</v>
      </c>
      <c r="H23" s="39">
        <v>0</v>
      </c>
      <c r="I23" s="39">
        <v>0</v>
      </c>
    </row>
    <row r="24" spans="1:9" x14ac:dyDescent="0.2">
      <c r="A24" s="226" t="s">
        <v>143</v>
      </c>
      <c r="B24" s="227"/>
      <c r="C24" s="227"/>
      <c r="D24" s="227"/>
      <c r="E24" s="227"/>
      <c r="F24" s="227"/>
      <c r="G24" s="227"/>
      <c r="H24" s="227"/>
      <c r="I24" s="227"/>
    </row>
    <row r="25" spans="1:9" x14ac:dyDescent="0.2">
      <c r="A25" s="225" t="s">
        <v>144</v>
      </c>
      <c r="B25" s="225"/>
      <c r="C25" s="225"/>
      <c r="D25" s="225"/>
      <c r="E25" s="225"/>
      <c r="F25" s="225"/>
      <c r="G25" s="10">
        <v>15</v>
      </c>
      <c r="H25" s="38">
        <v>-8954844</v>
      </c>
      <c r="I25" s="38">
        <v>-56606255</v>
      </c>
    </row>
    <row r="26" spans="1:9" x14ac:dyDescent="0.2">
      <c r="A26" s="223" t="s">
        <v>145</v>
      </c>
      <c r="B26" s="223"/>
      <c r="C26" s="223"/>
      <c r="D26" s="223"/>
      <c r="E26" s="223"/>
      <c r="F26" s="223"/>
      <c r="G26" s="11">
        <v>16</v>
      </c>
      <c r="H26" s="39">
        <v>-1965396266</v>
      </c>
      <c r="I26" s="39">
        <v>-466060617</v>
      </c>
    </row>
    <row r="27" spans="1:9" x14ac:dyDescent="0.2">
      <c r="A27" s="223" t="s">
        <v>146</v>
      </c>
      <c r="B27" s="223"/>
      <c r="C27" s="223"/>
      <c r="D27" s="223"/>
      <c r="E27" s="223"/>
      <c r="F27" s="223"/>
      <c r="G27" s="11">
        <v>17</v>
      </c>
      <c r="H27" s="39">
        <v>-1367014121</v>
      </c>
      <c r="I27" s="39">
        <v>-341369964</v>
      </c>
    </row>
    <row r="28" spans="1:9" ht="25.5" customHeight="1" x14ac:dyDescent="0.2">
      <c r="A28" s="223" t="s">
        <v>147</v>
      </c>
      <c r="B28" s="223"/>
      <c r="C28" s="223"/>
      <c r="D28" s="223"/>
      <c r="E28" s="223"/>
      <c r="F28" s="223"/>
      <c r="G28" s="11">
        <v>18</v>
      </c>
      <c r="H28" s="39">
        <v>-2735654691</v>
      </c>
      <c r="I28" s="39">
        <v>-772232027</v>
      </c>
    </row>
    <row r="29" spans="1:9" ht="23.25" customHeight="1" x14ac:dyDescent="0.2">
      <c r="A29" s="223" t="s">
        <v>148</v>
      </c>
      <c r="B29" s="223"/>
      <c r="C29" s="223"/>
      <c r="D29" s="223"/>
      <c r="E29" s="223"/>
      <c r="F29" s="223"/>
      <c r="G29" s="11">
        <v>19</v>
      </c>
      <c r="H29" s="39">
        <v>6870945</v>
      </c>
      <c r="I29" s="39">
        <v>-31151060</v>
      </c>
    </row>
    <row r="30" spans="1:9" ht="27.75" customHeight="1" x14ac:dyDescent="0.2">
      <c r="A30" s="223" t="s">
        <v>149</v>
      </c>
      <c r="B30" s="223"/>
      <c r="C30" s="223"/>
      <c r="D30" s="223"/>
      <c r="E30" s="223"/>
      <c r="F30" s="223"/>
      <c r="G30" s="11">
        <v>20</v>
      </c>
      <c r="H30" s="39">
        <v>0</v>
      </c>
      <c r="I30" s="39">
        <v>0</v>
      </c>
    </row>
    <row r="31" spans="1:9" ht="27.75" customHeight="1" x14ac:dyDescent="0.2">
      <c r="A31" s="223" t="s">
        <v>150</v>
      </c>
      <c r="B31" s="223"/>
      <c r="C31" s="223"/>
      <c r="D31" s="223"/>
      <c r="E31" s="223"/>
      <c r="F31" s="223"/>
      <c r="G31" s="11">
        <v>21</v>
      </c>
      <c r="H31" s="39">
        <v>1613206387</v>
      </c>
      <c r="I31" s="39">
        <v>132314</v>
      </c>
    </row>
    <row r="32" spans="1:9" ht="29.25" customHeight="1" x14ac:dyDescent="0.2">
      <c r="A32" s="223" t="s">
        <v>152</v>
      </c>
      <c r="B32" s="223"/>
      <c r="C32" s="223"/>
      <c r="D32" s="223"/>
      <c r="E32" s="223"/>
      <c r="F32" s="223"/>
      <c r="G32" s="11">
        <v>22</v>
      </c>
      <c r="H32" s="39">
        <v>9893481</v>
      </c>
      <c r="I32" s="39">
        <v>-2365794</v>
      </c>
    </row>
    <row r="33" spans="1:9" x14ac:dyDescent="0.2">
      <c r="A33" s="223" t="s">
        <v>153</v>
      </c>
      <c r="B33" s="223"/>
      <c r="C33" s="223"/>
      <c r="D33" s="223"/>
      <c r="E33" s="223"/>
      <c r="F33" s="223"/>
      <c r="G33" s="11">
        <v>23</v>
      </c>
      <c r="H33" s="39">
        <v>2143898791</v>
      </c>
      <c r="I33" s="39">
        <v>2597423298</v>
      </c>
    </row>
    <row r="34" spans="1:9" x14ac:dyDescent="0.2">
      <c r="A34" s="223" t="s">
        <v>154</v>
      </c>
      <c r="B34" s="223"/>
      <c r="C34" s="223"/>
      <c r="D34" s="223"/>
      <c r="E34" s="223"/>
      <c r="F34" s="223"/>
      <c r="G34" s="11">
        <v>24</v>
      </c>
      <c r="H34" s="39">
        <v>-524248976</v>
      </c>
      <c r="I34" s="39">
        <f>-402483145-16726464</f>
        <v>-419209609</v>
      </c>
    </row>
    <row r="35" spans="1:9" x14ac:dyDescent="0.2">
      <c r="A35" s="223" t="s">
        <v>155</v>
      </c>
      <c r="B35" s="223"/>
      <c r="C35" s="223"/>
      <c r="D35" s="223"/>
      <c r="E35" s="223"/>
      <c r="F35" s="223"/>
      <c r="G35" s="11">
        <v>25</v>
      </c>
      <c r="H35" s="41">
        <v>-904527523</v>
      </c>
      <c r="I35" s="41">
        <v>168844241</v>
      </c>
    </row>
    <row r="36" spans="1:9" x14ac:dyDescent="0.2">
      <c r="A36" s="223" t="s">
        <v>156</v>
      </c>
      <c r="B36" s="223"/>
      <c r="C36" s="223"/>
      <c r="D36" s="223"/>
      <c r="E36" s="223"/>
      <c r="F36" s="223"/>
      <c r="G36" s="11">
        <v>26</v>
      </c>
      <c r="H36" s="41">
        <v>143174348</v>
      </c>
      <c r="I36" s="41">
        <v>477496101</v>
      </c>
    </row>
    <row r="37" spans="1:9" x14ac:dyDescent="0.2">
      <c r="A37" s="223" t="s">
        <v>157</v>
      </c>
      <c r="B37" s="223"/>
      <c r="C37" s="223"/>
      <c r="D37" s="223"/>
      <c r="E37" s="223"/>
      <c r="F37" s="223"/>
      <c r="G37" s="11">
        <v>27</v>
      </c>
      <c r="H37" s="41">
        <v>152492521</v>
      </c>
      <c r="I37" s="41">
        <v>-1339156223</v>
      </c>
    </row>
    <row r="38" spans="1:9" x14ac:dyDescent="0.2">
      <c r="A38" s="223" t="s">
        <v>158</v>
      </c>
      <c r="B38" s="223"/>
      <c r="C38" s="223"/>
      <c r="D38" s="223"/>
      <c r="E38" s="223"/>
      <c r="F38" s="223"/>
      <c r="G38" s="11">
        <v>28</v>
      </c>
      <c r="H38" s="41">
        <v>6438871</v>
      </c>
      <c r="I38" s="41">
        <v>-3471904</v>
      </c>
    </row>
    <row r="39" spans="1:9" x14ac:dyDescent="0.2">
      <c r="A39" s="223" t="s">
        <v>159</v>
      </c>
      <c r="B39" s="223"/>
      <c r="C39" s="223"/>
      <c r="D39" s="223"/>
      <c r="E39" s="223"/>
      <c r="F39" s="223"/>
      <c r="G39" s="11">
        <v>29</v>
      </c>
      <c r="H39" s="41">
        <v>2597981781</v>
      </c>
      <c r="I39" s="41">
        <v>105990380</v>
      </c>
    </row>
    <row r="40" spans="1:9" x14ac:dyDescent="0.2">
      <c r="A40" s="223" t="s">
        <v>160</v>
      </c>
      <c r="B40" s="223"/>
      <c r="C40" s="223"/>
      <c r="D40" s="223"/>
      <c r="E40" s="223"/>
      <c r="F40" s="223"/>
      <c r="G40" s="11">
        <v>30</v>
      </c>
      <c r="H40" s="41">
        <v>621108170</v>
      </c>
      <c r="I40" s="41">
        <v>625583325</v>
      </c>
    </row>
    <row r="41" spans="1:9" x14ac:dyDescent="0.2">
      <c r="A41" s="223" t="s">
        <v>161</v>
      </c>
      <c r="B41" s="223"/>
      <c r="C41" s="223"/>
      <c r="D41" s="223"/>
      <c r="E41" s="223"/>
      <c r="F41" s="223"/>
      <c r="G41" s="11">
        <v>31</v>
      </c>
      <c r="H41" s="41">
        <v>0</v>
      </c>
      <c r="I41" s="41">
        <v>0</v>
      </c>
    </row>
    <row r="42" spans="1:9" x14ac:dyDescent="0.2">
      <c r="A42" s="223" t="s">
        <v>162</v>
      </c>
      <c r="B42" s="223"/>
      <c r="C42" s="223"/>
      <c r="D42" s="223"/>
      <c r="E42" s="223"/>
      <c r="F42" s="223"/>
      <c r="G42" s="11">
        <v>32</v>
      </c>
      <c r="H42" s="41">
        <v>-152793656</v>
      </c>
      <c r="I42" s="41">
        <v>-114014982</v>
      </c>
    </row>
    <row r="43" spans="1:9" x14ac:dyDescent="0.2">
      <c r="A43" s="223" t="s">
        <v>163</v>
      </c>
      <c r="B43" s="223"/>
      <c r="C43" s="223"/>
      <c r="D43" s="223"/>
      <c r="E43" s="223"/>
      <c r="F43" s="223"/>
      <c r="G43" s="11">
        <v>33</v>
      </c>
      <c r="H43" s="41">
        <v>-82611847</v>
      </c>
      <c r="I43" s="41">
        <v>-56291134</v>
      </c>
    </row>
    <row r="44" spans="1:9" ht="13.5" customHeight="1" x14ac:dyDescent="0.2">
      <c r="A44" s="237" t="s">
        <v>164</v>
      </c>
      <c r="B44" s="237"/>
      <c r="C44" s="237"/>
      <c r="D44" s="237"/>
      <c r="E44" s="237"/>
      <c r="F44" s="237"/>
      <c r="G44" s="13">
        <v>34</v>
      </c>
      <c r="H44" s="42">
        <f>SUM(H25:H43)+SUM(H17:H23)+SUM(H8:H15)</f>
        <v>-41517511</v>
      </c>
      <c r="I44" s="42">
        <f>SUM(I25:I43)+SUM(I17:I23)+SUM(I8:I15)</f>
        <v>772498897</v>
      </c>
    </row>
    <row r="45" spans="1:9" x14ac:dyDescent="0.2">
      <c r="A45" s="226" t="s">
        <v>18</v>
      </c>
      <c r="B45" s="227"/>
      <c r="C45" s="227"/>
      <c r="D45" s="227"/>
      <c r="E45" s="227"/>
      <c r="F45" s="227"/>
      <c r="G45" s="227"/>
      <c r="H45" s="227"/>
      <c r="I45" s="227"/>
    </row>
    <row r="46" spans="1:9" ht="24.75" customHeight="1" x14ac:dyDescent="0.2">
      <c r="A46" s="225" t="s">
        <v>165</v>
      </c>
      <c r="B46" s="225"/>
      <c r="C46" s="225"/>
      <c r="D46" s="225"/>
      <c r="E46" s="225"/>
      <c r="F46" s="225"/>
      <c r="G46" s="10">
        <v>35</v>
      </c>
      <c r="H46" s="38">
        <v>633894</v>
      </c>
      <c r="I46" s="38">
        <v>-2436109</v>
      </c>
    </row>
    <row r="47" spans="1:9" ht="26.25" customHeight="1" x14ac:dyDescent="0.2">
      <c r="A47" s="223" t="s">
        <v>166</v>
      </c>
      <c r="B47" s="223"/>
      <c r="C47" s="223"/>
      <c r="D47" s="223"/>
      <c r="E47" s="223"/>
      <c r="F47" s="223"/>
      <c r="G47" s="11">
        <v>36</v>
      </c>
      <c r="H47" s="39">
        <v>0</v>
      </c>
      <c r="I47" s="39">
        <v>0</v>
      </c>
    </row>
    <row r="48" spans="1:9" ht="24" customHeight="1" x14ac:dyDescent="0.2">
      <c r="A48" s="223" t="s">
        <v>167</v>
      </c>
      <c r="B48" s="223"/>
      <c r="C48" s="223"/>
      <c r="D48" s="223"/>
      <c r="E48" s="223"/>
      <c r="F48" s="223"/>
      <c r="G48" s="11">
        <v>37</v>
      </c>
      <c r="H48" s="39">
        <v>0</v>
      </c>
      <c r="I48" s="39">
        <v>0</v>
      </c>
    </row>
    <row r="49" spans="1:9" x14ac:dyDescent="0.2">
      <c r="A49" s="223" t="s">
        <v>168</v>
      </c>
      <c r="B49" s="223"/>
      <c r="C49" s="223"/>
      <c r="D49" s="223"/>
      <c r="E49" s="223"/>
      <c r="F49" s="223"/>
      <c r="G49" s="11">
        <v>38</v>
      </c>
      <c r="H49" s="39">
        <v>72475</v>
      </c>
      <c r="I49" s="39">
        <v>82955</v>
      </c>
    </row>
    <row r="50" spans="1:9" x14ac:dyDescent="0.2">
      <c r="A50" s="244" t="s">
        <v>169</v>
      </c>
      <c r="B50" s="244"/>
      <c r="C50" s="244"/>
      <c r="D50" s="244"/>
      <c r="E50" s="244"/>
      <c r="F50" s="244"/>
      <c r="G50" s="14">
        <v>39</v>
      </c>
      <c r="H50" s="41">
        <v>0</v>
      </c>
      <c r="I50" s="41">
        <v>0</v>
      </c>
    </row>
    <row r="51" spans="1:9" x14ac:dyDescent="0.2">
      <c r="A51" s="247" t="s">
        <v>170</v>
      </c>
      <c r="B51" s="247"/>
      <c r="C51" s="247"/>
      <c r="D51" s="247"/>
      <c r="E51" s="247"/>
      <c r="F51" s="248"/>
      <c r="G51" s="15">
        <v>40</v>
      </c>
      <c r="H51" s="42">
        <f>SUM(H46:H50)</f>
        <v>706369</v>
      </c>
      <c r="I51" s="42">
        <f>SUM(I46:I50)</f>
        <v>-2353154</v>
      </c>
    </row>
    <row r="52" spans="1:9" x14ac:dyDescent="0.2">
      <c r="A52" s="245" t="s">
        <v>19</v>
      </c>
      <c r="B52" s="246"/>
      <c r="C52" s="246"/>
      <c r="D52" s="246"/>
      <c r="E52" s="246"/>
      <c r="F52" s="246"/>
      <c r="G52" s="246"/>
      <c r="H52" s="246"/>
      <c r="I52" s="246"/>
    </row>
    <row r="53" spans="1:9" ht="23.25" customHeight="1" x14ac:dyDescent="0.2">
      <c r="A53" s="223" t="s">
        <v>171</v>
      </c>
      <c r="B53" s="223"/>
      <c r="C53" s="223"/>
      <c r="D53" s="223"/>
      <c r="E53" s="223"/>
      <c r="F53" s="223"/>
      <c r="G53" s="11">
        <v>41</v>
      </c>
      <c r="H53" s="39">
        <v>-23041873</v>
      </c>
      <c r="I53" s="39">
        <v>53749505</v>
      </c>
    </row>
    <row r="54" spans="1:9" x14ac:dyDescent="0.2">
      <c r="A54" s="223" t="s">
        <v>172</v>
      </c>
      <c r="B54" s="223"/>
      <c r="C54" s="223"/>
      <c r="D54" s="223"/>
      <c r="E54" s="223"/>
      <c r="F54" s="223"/>
      <c r="G54" s="11">
        <v>42</v>
      </c>
      <c r="H54" s="39">
        <v>0</v>
      </c>
      <c r="I54" s="39">
        <v>0</v>
      </c>
    </row>
    <row r="55" spans="1:9" x14ac:dyDescent="0.2">
      <c r="A55" s="243" t="s">
        <v>173</v>
      </c>
      <c r="B55" s="243"/>
      <c r="C55" s="243"/>
      <c r="D55" s="243"/>
      <c r="E55" s="243"/>
      <c r="F55" s="243"/>
      <c r="G55" s="11">
        <v>43</v>
      </c>
      <c r="H55" s="39">
        <v>0</v>
      </c>
      <c r="I55" s="39">
        <v>0</v>
      </c>
    </row>
    <row r="56" spans="1:9" x14ac:dyDescent="0.2">
      <c r="A56" s="243" t="s">
        <v>174</v>
      </c>
      <c r="B56" s="243"/>
      <c r="C56" s="243"/>
      <c r="D56" s="243"/>
      <c r="E56" s="243"/>
      <c r="F56" s="243"/>
      <c r="G56" s="11">
        <v>44</v>
      </c>
      <c r="H56" s="39">
        <v>0</v>
      </c>
      <c r="I56" s="39">
        <v>0</v>
      </c>
    </row>
    <row r="57" spans="1:9" x14ac:dyDescent="0.2">
      <c r="A57" s="223" t="s">
        <v>175</v>
      </c>
      <c r="B57" s="223"/>
      <c r="C57" s="223"/>
      <c r="D57" s="223"/>
      <c r="E57" s="223"/>
      <c r="F57" s="223"/>
      <c r="G57" s="11">
        <v>45</v>
      </c>
      <c r="H57" s="39">
        <v>0</v>
      </c>
      <c r="I57" s="39">
        <v>0</v>
      </c>
    </row>
    <row r="58" spans="1:9" x14ac:dyDescent="0.2">
      <c r="A58" s="223" t="s">
        <v>176</v>
      </c>
      <c r="B58" s="223"/>
      <c r="C58" s="223"/>
      <c r="D58" s="223"/>
      <c r="E58" s="223"/>
      <c r="F58" s="223"/>
      <c r="G58" s="11">
        <v>46</v>
      </c>
      <c r="H58" s="39">
        <v>0</v>
      </c>
      <c r="I58" s="39">
        <v>0</v>
      </c>
    </row>
    <row r="59" spans="1:9" x14ac:dyDescent="0.2">
      <c r="A59" s="240" t="s">
        <v>178</v>
      </c>
      <c r="B59" s="241"/>
      <c r="C59" s="241"/>
      <c r="D59" s="241"/>
      <c r="E59" s="241"/>
      <c r="F59" s="241"/>
      <c r="G59" s="13">
        <v>47</v>
      </c>
      <c r="H59" s="43">
        <f>H53+H54+H55+H56+H57+H58</f>
        <v>-23041873</v>
      </c>
      <c r="I59" s="43">
        <f>I53+I54+I55+I56+I57+I58</f>
        <v>53749505</v>
      </c>
    </row>
    <row r="60" spans="1:9" ht="25.5" customHeight="1" x14ac:dyDescent="0.2">
      <c r="A60" s="240" t="s">
        <v>177</v>
      </c>
      <c r="B60" s="240"/>
      <c r="C60" s="240"/>
      <c r="D60" s="240"/>
      <c r="E60" s="240"/>
      <c r="F60" s="240"/>
      <c r="G60" s="13">
        <v>48</v>
      </c>
      <c r="H60" s="43">
        <f>H44+H51+H59</f>
        <v>-63853015</v>
      </c>
      <c r="I60" s="43">
        <f>I44+I51+I59</f>
        <v>823895248</v>
      </c>
    </row>
    <row r="61" spans="1:9" x14ac:dyDescent="0.2">
      <c r="A61" s="242" t="s">
        <v>230</v>
      </c>
      <c r="B61" s="223"/>
      <c r="C61" s="223"/>
      <c r="D61" s="223"/>
      <c r="E61" s="223"/>
      <c r="F61" s="223"/>
      <c r="G61" s="11">
        <v>49</v>
      </c>
      <c r="H61" s="44">
        <v>16972069906</v>
      </c>
      <c r="I61" s="44">
        <v>18601949193</v>
      </c>
    </row>
    <row r="62" spans="1:9" x14ac:dyDescent="0.2">
      <c r="A62" s="223" t="s">
        <v>179</v>
      </c>
      <c r="B62" s="223"/>
      <c r="C62" s="223"/>
      <c r="D62" s="223"/>
      <c r="E62" s="223"/>
      <c r="F62" s="223"/>
      <c r="G62" s="11">
        <v>50</v>
      </c>
      <c r="H62" s="39">
        <v>293712.8964736897</v>
      </c>
      <c r="I62" s="39">
        <v>16726464</v>
      </c>
    </row>
    <row r="63" spans="1:9" x14ac:dyDescent="0.2">
      <c r="A63" s="237" t="s">
        <v>231</v>
      </c>
      <c r="B63" s="238"/>
      <c r="C63" s="238"/>
      <c r="D63" s="238"/>
      <c r="E63" s="238"/>
      <c r="F63" s="238"/>
      <c r="G63" s="15">
        <v>51</v>
      </c>
      <c r="H63" s="42">
        <f>H60+H61+H62</f>
        <v>16908510603.896473</v>
      </c>
      <c r="I63" s="42">
        <f>I60+I61+I62</f>
        <v>19442570905</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tabSelected="1" view="pageBreakPreview" zoomScale="110" zoomScaleNormal="100" workbookViewId="0">
      <selection activeCell="K21" sqref="K21"/>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1" t="s">
        <v>9</v>
      </c>
      <c r="B1" s="252"/>
      <c r="C1" s="252"/>
      <c r="D1" s="252"/>
      <c r="E1" s="252"/>
      <c r="F1" s="252"/>
      <c r="G1" s="252"/>
      <c r="H1" s="252"/>
      <c r="I1" s="252"/>
      <c r="J1" s="45"/>
      <c r="K1" s="45"/>
      <c r="L1" s="45"/>
      <c r="M1" s="45"/>
      <c r="N1" s="45"/>
      <c r="O1" s="45"/>
    </row>
    <row r="2" spans="1:27" ht="15.75" x14ac:dyDescent="0.2">
      <c r="A2" s="17"/>
      <c r="B2" s="18"/>
      <c r="C2" s="253" t="s">
        <v>313</v>
      </c>
      <c r="D2" s="253"/>
      <c r="E2" s="47" t="s">
        <v>0</v>
      </c>
      <c r="F2" s="56">
        <v>43555</v>
      </c>
      <c r="G2" s="48"/>
      <c r="H2" s="48"/>
      <c r="I2" s="48"/>
      <c r="J2" s="49"/>
      <c r="K2" s="49"/>
      <c r="L2" s="49"/>
      <c r="M2" s="49"/>
      <c r="N2" s="49"/>
      <c r="O2" s="49"/>
      <c r="R2" s="50" t="s">
        <v>12</v>
      </c>
      <c r="AA2" s="19"/>
    </row>
    <row r="3" spans="1:27" ht="13.5" customHeight="1" x14ac:dyDescent="0.2">
      <c r="A3" s="254" t="s">
        <v>10</v>
      </c>
      <c r="B3" s="259"/>
      <c r="C3" s="259"/>
      <c r="D3" s="254" t="s">
        <v>3</v>
      </c>
      <c r="E3" s="258" t="s">
        <v>11</v>
      </c>
      <c r="F3" s="217"/>
      <c r="G3" s="217"/>
      <c r="H3" s="217"/>
      <c r="I3" s="217"/>
      <c r="J3" s="217"/>
      <c r="K3" s="217"/>
      <c r="L3" s="217"/>
      <c r="M3" s="217"/>
      <c r="N3" s="217"/>
      <c r="O3" s="217"/>
      <c r="P3" s="258" t="s">
        <v>20</v>
      </c>
      <c r="Q3" s="217"/>
      <c r="R3" s="258" t="s">
        <v>192</v>
      </c>
    </row>
    <row r="4" spans="1:27" ht="56.25" x14ac:dyDescent="0.2">
      <c r="A4" s="259"/>
      <c r="B4" s="259"/>
      <c r="C4" s="259"/>
      <c r="D4" s="255"/>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8"/>
    </row>
    <row r="5" spans="1:27" x14ac:dyDescent="0.2">
      <c r="A5" s="260">
        <v>1</v>
      </c>
      <c r="B5" s="260"/>
      <c r="C5" s="260"/>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9" t="s">
        <v>193</v>
      </c>
      <c r="B6" s="250"/>
      <c r="C6" s="250"/>
      <c r="D6" s="5">
        <v>1</v>
      </c>
      <c r="E6" s="54">
        <v>1907476900</v>
      </c>
      <c r="F6" s="54">
        <v>1569599850</v>
      </c>
      <c r="G6" s="54">
        <v>0</v>
      </c>
      <c r="H6" s="54">
        <v>0</v>
      </c>
      <c r="I6" s="54">
        <v>59311709</v>
      </c>
      <c r="J6" s="54">
        <v>8939435524</v>
      </c>
      <c r="K6" s="54">
        <v>96430868</v>
      </c>
      <c r="L6" s="54">
        <v>274706317</v>
      </c>
      <c r="M6" s="54">
        <v>-76000661</v>
      </c>
      <c r="N6" s="54">
        <v>1379820598</v>
      </c>
      <c r="O6" s="54">
        <v>0</v>
      </c>
      <c r="P6" s="54">
        <v>0</v>
      </c>
      <c r="Q6" s="54">
        <v>0</v>
      </c>
      <c r="R6" s="55">
        <f>SUM(E6:Q6)</f>
        <v>14150781105</v>
      </c>
    </row>
    <row r="7" spans="1:27" ht="30" customHeight="1" x14ac:dyDescent="0.2">
      <c r="A7" s="256" t="s">
        <v>194</v>
      </c>
      <c r="B7" s="257"/>
      <c r="C7" s="257"/>
      <c r="D7" s="5">
        <v>2</v>
      </c>
      <c r="E7" s="54"/>
      <c r="F7" s="54"/>
      <c r="G7" s="54"/>
      <c r="H7" s="54"/>
      <c r="I7" s="54"/>
      <c r="J7" s="54"/>
      <c r="K7" s="54"/>
      <c r="L7" s="54"/>
      <c r="M7" s="54"/>
      <c r="N7" s="54"/>
      <c r="O7" s="54"/>
      <c r="P7" s="54"/>
      <c r="Q7" s="54"/>
      <c r="R7" s="55">
        <f t="shared" ref="R7:R26" si="0">SUM(E7:Q7)</f>
        <v>0</v>
      </c>
    </row>
    <row r="8" spans="1:27" ht="27" customHeight="1" x14ac:dyDescent="0.2">
      <c r="A8" s="249" t="s">
        <v>195</v>
      </c>
      <c r="B8" s="250"/>
      <c r="C8" s="250"/>
      <c r="D8" s="5">
        <v>3</v>
      </c>
      <c r="E8" s="30"/>
      <c r="F8" s="30"/>
      <c r="G8" s="30"/>
      <c r="H8" s="30"/>
      <c r="I8" s="30"/>
      <c r="J8" s="30"/>
      <c r="K8" s="30"/>
      <c r="L8" s="30"/>
      <c r="M8" s="30"/>
      <c r="N8" s="30"/>
      <c r="O8" s="30"/>
      <c r="P8" s="30"/>
      <c r="Q8" s="30"/>
      <c r="R8" s="55">
        <f>SUM(E8:Q8)</f>
        <v>0</v>
      </c>
    </row>
    <row r="9" spans="1:27" ht="18" customHeight="1" x14ac:dyDescent="0.2">
      <c r="A9" s="256" t="s">
        <v>196</v>
      </c>
      <c r="B9" s="257"/>
      <c r="C9" s="257"/>
      <c r="D9" s="5">
        <v>4</v>
      </c>
      <c r="E9" s="55">
        <f>E6+E7+E8</f>
        <v>1907476900</v>
      </c>
      <c r="F9" s="55">
        <f t="shared" ref="F9:Q9" si="1">F6+F7+F8</f>
        <v>1569599850</v>
      </c>
      <c r="G9" s="55">
        <f t="shared" si="1"/>
        <v>0</v>
      </c>
      <c r="H9" s="55">
        <f t="shared" si="1"/>
        <v>0</v>
      </c>
      <c r="I9" s="55">
        <f t="shared" si="1"/>
        <v>59311709</v>
      </c>
      <c r="J9" s="55">
        <f t="shared" si="1"/>
        <v>8939435524</v>
      </c>
      <c r="K9" s="55">
        <f t="shared" si="1"/>
        <v>96430868</v>
      </c>
      <c r="L9" s="55">
        <f t="shared" si="1"/>
        <v>274706317</v>
      </c>
      <c r="M9" s="55">
        <f t="shared" si="1"/>
        <v>-76000661</v>
      </c>
      <c r="N9" s="55">
        <f t="shared" si="1"/>
        <v>1379820598</v>
      </c>
      <c r="O9" s="55">
        <f t="shared" si="1"/>
        <v>0</v>
      </c>
      <c r="P9" s="55">
        <f t="shared" si="1"/>
        <v>0</v>
      </c>
      <c r="Q9" s="55">
        <f t="shared" si="1"/>
        <v>0</v>
      </c>
      <c r="R9" s="55">
        <f t="shared" si="0"/>
        <v>14150781105</v>
      </c>
    </row>
    <row r="10" spans="1:27" ht="33" customHeight="1" x14ac:dyDescent="0.2">
      <c r="A10" s="256" t="s">
        <v>197</v>
      </c>
      <c r="B10" s="257"/>
      <c r="C10" s="257"/>
      <c r="D10" s="5">
        <v>5</v>
      </c>
      <c r="E10" s="54"/>
      <c r="F10" s="54"/>
      <c r="G10" s="54"/>
      <c r="H10" s="54"/>
      <c r="I10" s="54"/>
      <c r="J10" s="54"/>
      <c r="K10" s="54"/>
      <c r="L10" s="54"/>
      <c r="M10" s="54"/>
      <c r="N10" s="54"/>
      <c r="O10" s="54"/>
      <c r="P10" s="54"/>
      <c r="Q10" s="54"/>
      <c r="R10" s="55">
        <f t="shared" si="0"/>
        <v>0</v>
      </c>
    </row>
    <row r="11" spans="1:27" ht="23.25" customHeight="1" x14ac:dyDescent="0.2">
      <c r="A11" s="256" t="s">
        <v>198</v>
      </c>
      <c r="B11" s="257"/>
      <c r="C11" s="257"/>
      <c r="D11" s="5">
        <v>6</v>
      </c>
      <c r="E11" s="54"/>
      <c r="F11" s="54"/>
      <c r="G11" s="54"/>
      <c r="H11" s="54"/>
      <c r="I11" s="54"/>
      <c r="J11" s="54"/>
      <c r="K11" s="54"/>
      <c r="L11" s="54"/>
      <c r="M11" s="54"/>
      <c r="N11" s="54"/>
      <c r="O11" s="54"/>
      <c r="P11" s="54"/>
      <c r="Q11" s="54"/>
      <c r="R11" s="55">
        <f t="shared" si="0"/>
        <v>0</v>
      </c>
    </row>
    <row r="12" spans="1:27" ht="27" customHeight="1" x14ac:dyDescent="0.2">
      <c r="A12" s="256" t="s">
        <v>199</v>
      </c>
      <c r="B12" s="257"/>
      <c r="C12" s="257"/>
      <c r="D12" s="5">
        <v>7</v>
      </c>
      <c r="E12" s="54"/>
      <c r="F12" s="54"/>
      <c r="G12" s="54"/>
      <c r="H12" s="54"/>
      <c r="I12" s="54"/>
      <c r="J12" s="54"/>
      <c r="K12" s="54"/>
      <c r="L12" s="54"/>
      <c r="M12" s="54"/>
      <c r="N12" s="54"/>
      <c r="O12" s="54"/>
      <c r="P12" s="54"/>
      <c r="Q12" s="54"/>
      <c r="R12" s="55">
        <f t="shared" si="0"/>
        <v>0</v>
      </c>
    </row>
    <row r="13" spans="1:27" ht="24.75" customHeight="1" x14ac:dyDescent="0.2">
      <c r="A13" s="249" t="s">
        <v>200</v>
      </c>
      <c r="B13" s="250"/>
      <c r="C13" s="250"/>
      <c r="D13" s="5">
        <v>8</v>
      </c>
      <c r="E13" s="30"/>
      <c r="F13" s="30"/>
      <c r="G13" s="30"/>
      <c r="H13" s="30"/>
      <c r="I13" s="30"/>
      <c r="J13" s="30"/>
      <c r="K13" s="30"/>
      <c r="L13" s="30"/>
      <c r="M13" s="30"/>
      <c r="N13" s="30"/>
      <c r="O13" s="30"/>
      <c r="P13" s="30"/>
      <c r="Q13" s="30"/>
      <c r="R13" s="55">
        <f t="shared" si="0"/>
        <v>0</v>
      </c>
    </row>
    <row r="14" spans="1:27" ht="12.75" customHeight="1" x14ac:dyDescent="0.2">
      <c r="A14" s="256" t="s">
        <v>201</v>
      </c>
      <c r="B14" s="257"/>
      <c r="C14" s="257"/>
      <c r="D14" s="5">
        <v>9</v>
      </c>
      <c r="E14" s="54"/>
      <c r="F14" s="54"/>
      <c r="G14" s="54"/>
      <c r="H14" s="54"/>
      <c r="I14" s="54"/>
      <c r="J14" s="54"/>
      <c r="K14" s="54"/>
      <c r="L14" s="54"/>
      <c r="M14" s="54"/>
      <c r="N14" s="54"/>
      <c r="O14" s="54"/>
      <c r="P14" s="54"/>
      <c r="Q14" s="54"/>
      <c r="R14" s="55">
        <f t="shared" si="0"/>
        <v>0</v>
      </c>
    </row>
    <row r="15" spans="1:27" ht="24" customHeight="1" x14ac:dyDescent="0.2">
      <c r="A15" s="249" t="s">
        <v>202</v>
      </c>
      <c r="B15" s="250"/>
      <c r="C15" s="250"/>
      <c r="D15" s="5">
        <v>10</v>
      </c>
      <c r="E15" s="30"/>
      <c r="F15" s="30"/>
      <c r="G15" s="30"/>
      <c r="H15" s="30"/>
      <c r="I15" s="30"/>
      <c r="J15" s="30"/>
      <c r="K15" s="30"/>
      <c r="L15" s="30"/>
      <c r="M15" s="30"/>
      <c r="N15" s="30"/>
      <c r="O15" s="30"/>
      <c r="P15" s="30"/>
      <c r="Q15" s="30"/>
      <c r="R15" s="55">
        <f t="shared" si="0"/>
        <v>0</v>
      </c>
    </row>
    <row r="16" spans="1:27" ht="12.75" customHeight="1" x14ac:dyDescent="0.2">
      <c r="A16" s="256" t="s">
        <v>203</v>
      </c>
      <c r="B16" s="257"/>
      <c r="C16" s="257"/>
      <c r="D16" s="5">
        <v>11</v>
      </c>
      <c r="E16" s="54"/>
      <c r="F16" s="54"/>
      <c r="G16" s="54"/>
      <c r="H16" s="54"/>
      <c r="I16" s="54"/>
      <c r="J16" s="54"/>
      <c r="K16" s="54"/>
      <c r="L16" s="54"/>
      <c r="M16" s="54"/>
      <c r="N16" s="54"/>
      <c r="O16" s="54"/>
      <c r="P16" s="54"/>
      <c r="Q16" s="54"/>
      <c r="R16" s="55">
        <f t="shared" si="0"/>
        <v>0</v>
      </c>
    </row>
    <row r="17" spans="1:18" ht="12.75" customHeight="1" x14ac:dyDescent="0.2">
      <c r="A17" s="256" t="s">
        <v>21</v>
      </c>
      <c r="B17" s="257"/>
      <c r="C17" s="257"/>
      <c r="D17" s="5">
        <v>12</v>
      </c>
      <c r="E17" s="54"/>
      <c r="F17" s="54"/>
      <c r="G17" s="54"/>
      <c r="H17" s="54"/>
      <c r="I17" s="54"/>
      <c r="J17" s="54"/>
      <c r="K17" s="54"/>
      <c r="L17" s="54"/>
      <c r="M17" s="54"/>
      <c r="N17" s="54"/>
      <c r="O17" s="54"/>
      <c r="P17" s="54"/>
      <c r="Q17" s="54"/>
      <c r="R17" s="55">
        <f t="shared" si="0"/>
        <v>0</v>
      </c>
    </row>
    <row r="18" spans="1:18" ht="12.75" customHeight="1" x14ac:dyDescent="0.2">
      <c r="A18" s="256" t="s">
        <v>204</v>
      </c>
      <c r="B18" s="257"/>
      <c r="C18" s="257"/>
      <c r="D18" s="5">
        <v>13</v>
      </c>
      <c r="E18" s="54"/>
      <c r="F18" s="54"/>
      <c r="G18" s="54"/>
      <c r="H18" s="54"/>
      <c r="I18" s="54"/>
      <c r="J18" s="54"/>
      <c r="K18" s="54"/>
      <c r="L18" s="54"/>
      <c r="M18" s="54"/>
      <c r="N18" s="54"/>
      <c r="O18" s="54"/>
      <c r="P18" s="54"/>
      <c r="Q18" s="54"/>
      <c r="R18" s="55">
        <f t="shared" si="0"/>
        <v>0</v>
      </c>
    </row>
    <row r="19" spans="1:18" ht="24" customHeight="1" x14ac:dyDescent="0.2">
      <c r="A19" s="256" t="s">
        <v>205</v>
      </c>
      <c r="B19" s="257"/>
      <c r="C19" s="257"/>
      <c r="D19" s="5">
        <v>14</v>
      </c>
      <c r="E19" s="54"/>
      <c r="F19" s="54"/>
      <c r="G19" s="54"/>
      <c r="H19" s="54"/>
      <c r="I19" s="54"/>
      <c r="J19" s="54"/>
      <c r="K19" s="54"/>
      <c r="L19" s="54"/>
      <c r="M19" s="54"/>
      <c r="N19" s="54"/>
      <c r="O19" s="54"/>
      <c r="P19" s="54"/>
      <c r="Q19" s="54"/>
      <c r="R19" s="55">
        <f t="shared" si="0"/>
        <v>0</v>
      </c>
    </row>
    <row r="20" spans="1:18" ht="24" customHeight="1" x14ac:dyDescent="0.2">
      <c r="A20" s="256" t="s">
        <v>206</v>
      </c>
      <c r="B20" s="257"/>
      <c r="C20" s="257"/>
      <c r="D20" s="5">
        <v>15</v>
      </c>
      <c r="E20" s="54"/>
      <c r="F20" s="54"/>
      <c r="G20" s="54"/>
      <c r="H20" s="54"/>
      <c r="I20" s="54"/>
      <c r="J20" s="54"/>
      <c r="K20" s="54"/>
      <c r="L20" s="54"/>
      <c r="M20" s="54"/>
      <c r="N20" s="54"/>
      <c r="O20" s="54"/>
      <c r="P20" s="54"/>
      <c r="Q20" s="54"/>
      <c r="R20" s="55">
        <f t="shared" si="0"/>
        <v>0</v>
      </c>
    </row>
    <row r="21" spans="1:18" ht="20.25" customHeight="1" x14ac:dyDescent="0.2">
      <c r="A21" s="249" t="s">
        <v>207</v>
      </c>
      <c r="B21" s="250"/>
      <c r="C21" s="250"/>
      <c r="D21" s="5">
        <v>16</v>
      </c>
      <c r="E21" s="30"/>
      <c r="F21" s="30"/>
      <c r="G21" s="30"/>
      <c r="H21" s="30"/>
      <c r="I21" s="30"/>
      <c r="J21" s="30">
        <v>1379820598</v>
      </c>
      <c r="K21" s="30"/>
      <c r="L21" s="30"/>
      <c r="M21" s="30"/>
      <c r="N21" s="30">
        <v>-1379820598</v>
      </c>
      <c r="O21" s="30"/>
      <c r="P21" s="30"/>
      <c r="Q21" s="30"/>
      <c r="R21" s="55">
        <f t="shared" si="0"/>
        <v>0</v>
      </c>
    </row>
    <row r="22" spans="1:18" ht="20.25" customHeight="1" x14ac:dyDescent="0.2">
      <c r="A22" s="249" t="s">
        <v>209</v>
      </c>
      <c r="B22" s="250"/>
      <c r="C22" s="250"/>
      <c r="D22" s="5">
        <v>17</v>
      </c>
      <c r="E22" s="30"/>
      <c r="F22" s="30"/>
      <c r="G22" s="30"/>
      <c r="H22" s="30"/>
      <c r="I22" s="30"/>
      <c r="J22" s="30"/>
      <c r="K22" s="30"/>
      <c r="L22" s="30"/>
      <c r="M22" s="30"/>
      <c r="N22" s="30"/>
      <c r="O22" s="30"/>
      <c r="P22" s="30"/>
      <c r="Q22" s="30"/>
      <c r="R22" s="55">
        <f t="shared" si="0"/>
        <v>0</v>
      </c>
    </row>
    <row r="23" spans="1:18" ht="20.25" customHeight="1" x14ac:dyDescent="0.2">
      <c r="A23" s="249" t="s">
        <v>210</v>
      </c>
      <c r="B23" s="250"/>
      <c r="C23" s="250"/>
      <c r="D23" s="5">
        <v>18</v>
      </c>
      <c r="E23" s="30"/>
      <c r="F23" s="30"/>
      <c r="G23" s="30"/>
      <c r="H23" s="30"/>
      <c r="I23" s="30"/>
      <c r="J23" s="30"/>
      <c r="K23" s="30"/>
      <c r="L23" s="30"/>
      <c r="M23" s="30"/>
      <c r="N23" s="30"/>
      <c r="O23" s="30"/>
      <c r="P23" s="30"/>
      <c r="Q23" s="30"/>
      <c r="R23" s="55">
        <f t="shared" si="0"/>
        <v>0</v>
      </c>
    </row>
    <row r="24" spans="1:18" ht="20.25" customHeight="1" x14ac:dyDescent="0.2">
      <c r="A24" s="249" t="s">
        <v>211</v>
      </c>
      <c r="B24" s="250"/>
      <c r="C24" s="250"/>
      <c r="D24" s="5">
        <v>19</v>
      </c>
      <c r="E24" s="30"/>
      <c r="F24" s="30"/>
      <c r="G24" s="30"/>
      <c r="H24" s="30"/>
      <c r="I24" s="30">
        <v>6242650</v>
      </c>
      <c r="J24" s="30"/>
      <c r="K24" s="30"/>
      <c r="L24" s="30"/>
      <c r="M24" s="30"/>
      <c r="N24" s="30">
        <v>264388197</v>
      </c>
      <c r="O24" s="30"/>
      <c r="P24" s="30"/>
      <c r="Q24" s="30"/>
      <c r="R24" s="55">
        <f t="shared" si="0"/>
        <v>270630847</v>
      </c>
    </row>
    <row r="25" spans="1:18" ht="20.25" customHeight="1" x14ac:dyDescent="0.2">
      <c r="A25" s="249" t="s">
        <v>208</v>
      </c>
      <c r="B25" s="250"/>
      <c r="C25" s="250"/>
      <c r="D25" s="5">
        <v>20</v>
      </c>
      <c r="E25" s="30"/>
      <c r="F25" s="30"/>
      <c r="G25" s="30"/>
      <c r="H25" s="30"/>
      <c r="I25" s="30"/>
      <c r="J25" s="30"/>
      <c r="K25" s="30"/>
      <c r="L25" s="30"/>
      <c r="M25" s="30"/>
      <c r="N25" s="30"/>
      <c r="O25" s="30"/>
      <c r="P25" s="30"/>
      <c r="Q25" s="30"/>
      <c r="R25" s="55">
        <f t="shared" si="0"/>
        <v>0</v>
      </c>
    </row>
    <row r="26" spans="1:18" ht="21" customHeight="1" x14ac:dyDescent="0.2">
      <c r="A26" s="249" t="s">
        <v>212</v>
      </c>
      <c r="B26" s="250"/>
      <c r="C26" s="250"/>
      <c r="D26" s="5">
        <v>21</v>
      </c>
      <c r="E26" s="55">
        <f>SUM(E9:E25)</f>
        <v>1907476900</v>
      </c>
      <c r="F26" s="55">
        <f t="shared" ref="F26:Q26" si="2">SUM(F9:F25)</f>
        <v>1569599850</v>
      </c>
      <c r="G26" s="55">
        <f t="shared" si="2"/>
        <v>0</v>
      </c>
      <c r="H26" s="55">
        <f t="shared" si="2"/>
        <v>0</v>
      </c>
      <c r="I26" s="55">
        <f t="shared" si="2"/>
        <v>65554359</v>
      </c>
      <c r="J26" s="55">
        <f t="shared" si="2"/>
        <v>10319256122</v>
      </c>
      <c r="K26" s="55">
        <f t="shared" si="2"/>
        <v>96430868</v>
      </c>
      <c r="L26" s="55">
        <f t="shared" si="2"/>
        <v>274706317</v>
      </c>
      <c r="M26" s="55">
        <f t="shared" si="2"/>
        <v>-76000661</v>
      </c>
      <c r="N26" s="55">
        <f t="shared" si="2"/>
        <v>264388197</v>
      </c>
      <c r="O26" s="55">
        <f t="shared" si="2"/>
        <v>0</v>
      </c>
      <c r="P26" s="55">
        <f t="shared" si="2"/>
        <v>0</v>
      </c>
      <c r="Q26" s="55">
        <f t="shared" si="2"/>
        <v>0</v>
      </c>
      <c r="R26" s="55">
        <f t="shared" si="0"/>
        <v>14421411952</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N6" sqref="N6"/>
    </sheetView>
  </sheetViews>
  <sheetFormatPr defaultRowHeight="12.75" x14ac:dyDescent="0.2"/>
  <sheetData>
    <row r="1" spans="1:10" x14ac:dyDescent="0.2">
      <c r="A1" s="261" t="s">
        <v>292</v>
      </c>
      <c r="B1" s="262"/>
      <c r="C1" s="262"/>
      <c r="D1" s="262"/>
      <c r="E1" s="262"/>
      <c r="F1" s="262"/>
      <c r="G1" s="262"/>
      <c r="H1" s="262"/>
      <c r="I1" s="262"/>
    </row>
    <row r="2" spans="1:10" x14ac:dyDescent="0.2">
      <c r="A2" s="262"/>
      <c r="B2" s="262"/>
      <c r="C2" s="262"/>
      <c r="D2" s="262"/>
      <c r="E2" s="262"/>
      <c r="F2" s="262"/>
      <c r="G2" s="262"/>
      <c r="H2" s="262"/>
      <c r="I2" s="262"/>
    </row>
    <row r="3" spans="1:10" x14ac:dyDescent="0.2">
      <c r="A3" s="262"/>
      <c r="B3" s="262"/>
      <c r="C3" s="262"/>
      <c r="D3" s="262"/>
      <c r="E3" s="262"/>
      <c r="F3" s="262"/>
      <c r="G3" s="262"/>
      <c r="H3" s="262"/>
      <c r="I3" s="262"/>
    </row>
    <row r="4" spans="1:10" x14ac:dyDescent="0.2">
      <c r="A4" s="262"/>
      <c r="B4" s="262"/>
      <c r="C4" s="262"/>
      <c r="D4" s="262"/>
      <c r="E4" s="262"/>
      <c r="F4" s="262"/>
      <c r="G4" s="262"/>
      <c r="H4" s="262"/>
      <c r="I4" s="262"/>
    </row>
    <row r="5" spans="1:10" x14ac:dyDescent="0.2">
      <c r="A5" s="262"/>
      <c r="B5" s="262"/>
      <c r="C5" s="262"/>
      <c r="D5" s="262"/>
      <c r="E5" s="262"/>
      <c r="F5" s="262"/>
      <c r="G5" s="262"/>
      <c r="H5" s="262"/>
      <c r="I5" s="262"/>
    </row>
    <row r="6" spans="1:10" x14ac:dyDescent="0.2">
      <c r="A6" s="262"/>
      <c r="B6" s="262"/>
      <c r="C6" s="262"/>
      <c r="D6" s="262"/>
      <c r="E6" s="262"/>
      <c r="F6" s="262"/>
      <c r="G6" s="262"/>
      <c r="H6" s="262"/>
      <c r="I6" s="262"/>
    </row>
    <row r="7" spans="1:10" x14ac:dyDescent="0.2">
      <c r="A7" s="262"/>
      <c r="B7" s="262"/>
      <c r="C7" s="262"/>
      <c r="D7" s="262"/>
      <c r="E7" s="262"/>
      <c r="F7" s="262"/>
      <c r="G7" s="262"/>
      <c r="H7" s="262"/>
      <c r="I7" s="262"/>
    </row>
    <row r="8" spans="1:10" x14ac:dyDescent="0.2">
      <c r="A8" s="262"/>
      <c r="B8" s="262"/>
      <c r="C8" s="262"/>
      <c r="D8" s="262"/>
      <c r="E8" s="262"/>
      <c r="F8" s="262"/>
      <c r="G8" s="262"/>
      <c r="H8" s="262"/>
      <c r="I8" s="262"/>
    </row>
    <row r="9" spans="1:10" x14ac:dyDescent="0.2">
      <c r="A9" s="262"/>
      <c r="B9" s="262"/>
      <c r="C9" s="262"/>
      <c r="D9" s="262"/>
      <c r="E9" s="262"/>
      <c r="F9" s="262"/>
      <c r="G9" s="262"/>
      <c r="H9" s="262"/>
      <c r="I9" s="262"/>
    </row>
    <row r="10" spans="1:10" x14ac:dyDescent="0.2">
      <c r="A10" s="262"/>
      <c r="B10" s="262"/>
      <c r="C10" s="262"/>
      <c r="D10" s="262"/>
      <c r="E10" s="262"/>
      <c r="F10" s="262"/>
      <c r="G10" s="262"/>
      <c r="H10" s="262"/>
      <c r="I10" s="262"/>
    </row>
    <row r="11" spans="1:10" x14ac:dyDescent="0.2">
      <c r="A11" s="105" t="s">
        <v>281</v>
      </c>
      <c r="B11" s="106"/>
      <c r="C11" s="106"/>
      <c r="D11" s="106"/>
      <c r="E11" s="106"/>
      <c r="F11" s="106"/>
      <c r="G11" s="106"/>
      <c r="H11" s="106"/>
      <c r="I11" s="106"/>
      <c r="J11" s="106"/>
    </row>
    <row r="12" spans="1:10" x14ac:dyDescent="0.2">
      <c r="A12" s="107" t="s">
        <v>293</v>
      </c>
      <c r="B12" s="106"/>
      <c r="C12" s="106"/>
      <c r="D12" s="106"/>
      <c r="E12" s="106"/>
      <c r="F12" s="106"/>
      <c r="G12" s="106"/>
      <c r="H12" s="106"/>
      <c r="I12" s="106"/>
      <c r="J12" s="106"/>
    </row>
    <row r="13" spans="1:10" x14ac:dyDescent="0.2">
      <c r="A13" s="108"/>
      <c r="B13" s="106"/>
      <c r="C13" s="106"/>
      <c r="D13" s="106"/>
      <c r="E13" s="106"/>
      <c r="F13" s="106"/>
      <c r="G13" s="106"/>
      <c r="H13" s="106"/>
      <c r="I13" s="106"/>
      <c r="J13" s="106"/>
    </row>
    <row r="14" spans="1:10" x14ac:dyDescent="0.2">
      <c r="A14" s="105" t="s">
        <v>282</v>
      </c>
      <c r="B14" s="106"/>
      <c r="C14" s="106"/>
      <c r="D14" s="106"/>
      <c r="E14" s="106"/>
      <c r="F14" s="106"/>
      <c r="G14" s="106"/>
      <c r="H14" s="106"/>
      <c r="I14" s="106"/>
      <c r="J14" s="106"/>
    </row>
    <row r="15" spans="1:10" x14ac:dyDescent="0.2">
      <c r="A15" s="108" t="s">
        <v>283</v>
      </c>
      <c r="B15" s="106"/>
      <c r="C15" s="106"/>
      <c r="D15" s="106"/>
      <c r="E15" s="106"/>
      <c r="F15" s="106"/>
      <c r="G15" s="106"/>
      <c r="H15" s="106"/>
      <c r="I15" s="106"/>
      <c r="J15" s="106"/>
    </row>
    <row r="16" spans="1:10" x14ac:dyDescent="0.2">
      <c r="A16" s="108"/>
      <c r="B16" s="106"/>
      <c r="C16" s="106"/>
      <c r="D16" s="106"/>
      <c r="E16" s="106"/>
      <c r="F16" s="106"/>
      <c r="G16" s="106"/>
      <c r="H16" s="106"/>
      <c r="I16" s="106"/>
      <c r="J16" s="106"/>
    </row>
    <row r="17" spans="1:10" x14ac:dyDescent="0.2">
      <c r="A17" s="105" t="s">
        <v>284</v>
      </c>
      <c r="B17" s="106"/>
      <c r="C17" s="106"/>
      <c r="D17" s="106"/>
      <c r="E17" s="106"/>
      <c r="F17" s="106"/>
      <c r="G17" s="106"/>
      <c r="H17" s="106"/>
      <c r="I17" s="106"/>
      <c r="J17" s="106"/>
    </row>
    <row r="18" spans="1:10" x14ac:dyDescent="0.2">
      <c r="A18" s="263" t="s">
        <v>294</v>
      </c>
      <c r="B18" s="263"/>
      <c r="C18" s="263"/>
      <c r="D18" s="263"/>
      <c r="E18" s="263"/>
      <c r="F18" s="263"/>
      <c r="G18" s="263"/>
      <c r="H18" s="263"/>
      <c r="I18" s="263"/>
      <c r="J18" s="263"/>
    </row>
    <row r="19" spans="1:10" x14ac:dyDescent="0.2">
      <c r="A19" s="107" t="s">
        <v>295</v>
      </c>
      <c r="B19" s="107"/>
      <c r="C19" s="107"/>
      <c r="D19" s="107"/>
      <c r="E19" s="106"/>
      <c r="F19" s="106"/>
      <c r="G19" s="106"/>
      <c r="H19" s="106"/>
      <c r="I19" s="106"/>
      <c r="J19" s="106"/>
    </row>
    <row r="20" spans="1:10" x14ac:dyDescent="0.2">
      <c r="A20" s="107"/>
      <c r="B20" s="107"/>
      <c r="C20" s="107"/>
      <c r="D20" s="107"/>
      <c r="E20" s="106"/>
      <c r="F20" s="106"/>
      <c r="G20" s="106"/>
      <c r="H20" s="106"/>
      <c r="I20" s="106"/>
      <c r="J20" s="106"/>
    </row>
    <row r="21" spans="1:10" x14ac:dyDescent="0.2">
      <c r="A21" s="107"/>
      <c r="B21" s="107" t="s">
        <v>285</v>
      </c>
      <c r="C21" s="107"/>
      <c r="D21" s="107"/>
      <c r="E21" s="106"/>
      <c r="F21" s="109">
        <v>0.97499999999999998</v>
      </c>
      <c r="G21" s="106"/>
      <c r="H21" s="106"/>
      <c r="I21" s="106"/>
      <c r="J21" s="106"/>
    </row>
    <row r="22" spans="1:10" x14ac:dyDescent="0.2">
      <c r="A22" s="107"/>
      <c r="B22" s="107" t="s">
        <v>286</v>
      </c>
      <c r="C22" s="107"/>
      <c r="D22" s="107"/>
      <c r="E22" s="106"/>
      <c r="F22" s="109">
        <v>2.1999999999999999E-2</v>
      </c>
      <c r="G22" s="106"/>
      <c r="H22" s="106"/>
      <c r="I22" s="106"/>
      <c r="J22" s="106"/>
    </row>
    <row r="23" spans="1:10" x14ac:dyDescent="0.2">
      <c r="A23" s="107"/>
      <c r="B23" s="107" t="s">
        <v>287</v>
      </c>
      <c r="C23" s="107"/>
      <c r="D23" s="107"/>
      <c r="E23" s="106"/>
      <c r="F23" s="109">
        <v>3.0000000000000001E-3</v>
      </c>
      <c r="G23" s="106"/>
      <c r="H23" s="106"/>
      <c r="I23" s="106"/>
      <c r="J23" s="106"/>
    </row>
    <row r="24" spans="1:10" ht="15" x14ac:dyDescent="0.2">
      <c r="A24" s="107"/>
      <c r="B24" s="107"/>
      <c r="C24" s="107"/>
      <c r="D24" s="107"/>
      <c r="E24" s="106"/>
      <c r="F24" s="109"/>
      <c r="G24" s="106"/>
      <c r="H24" s="106"/>
      <c r="I24" s="110"/>
      <c r="J24" s="106"/>
    </row>
    <row r="25" spans="1:10" x14ac:dyDescent="0.2">
      <c r="A25" s="107"/>
      <c r="B25" s="107"/>
      <c r="C25" s="107"/>
      <c r="D25" s="107"/>
      <c r="E25" s="106"/>
      <c r="F25" s="106"/>
      <c r="G25" s="106"/>
      <c r="H25" s="106"/>
      <c r="I25" s="106"/>
      <c r="J25" s="106"/>
    </row>
    <row r="26" spans="1:10" x14ac:dyDescent="0.2">
      <c r="A26" s="111" t="s">
        <v>288</v>
      </c>
      <c r="B26" s="106"/>
      <c r="C26" s="106"/>
      <c r="D26" s="106"/>
      <c r="E26" s="106"/>
      <c r="F26" s="106"/>
      <c r="G26" s="106"/>
      <c r="H26" s="106"/>
      <c r="I26" s="106"/>
      <c r="J26" s="106"/>
    </row>
    <row r="27" spans="1:10" x14ac:dyDescent="0.2">
      <c r="A27" s="112" t="s">
        <v>296</v>
      </c>
      <c r="B27" s="113"/>
      <c r="C27" s="113"/>
      <c r="D27" s="113"/>
      <c r="E27" s="113"/>
      <c r="F27" s="113"/>
      <c r="G27" s="113"/>
      <c r="H27" s="113"/>
      <c r="I27" s="113"/>
      <c r="J27" s="113"/>
    </row>
    <row r="28" spans="1:10" x14ac:dyDescent="0.2">
      <c r="A28" s="112"/>
      <c r="B28" s="113"/>
      <c r="C28" s="113"/>
      <c r="D28" s="113"/>
      <c r="E28" s="113"/>
      <c r="F28" s="113"/>
      <c r="G28" s="113"/>
      <c r="H28" s="113"/>
      <c r="I28" s="113"/>
      <c r="J28" s="113"/>
    </row>
    <row r="29" spans="1:10" x14ac:dyDescent="0.2">
      <c r="A29" s="111" t="s">
        <v>289</v>
      </c>
      <c r="B29" s="113"/>
      <c r="C29" s="113"/>
      <c r="D29" s="113"/>
      <c r="E29" s="113"/>
      <c r="F29" s="113"/>
      <c r="G29" s="113"/>
      <c r="H29" s="113"/>
      <c r="I29" s="113"/>
      <c r="J29" s="113"/>
    </row>
    <row r="30" spans="1:10" x14ac:dyDescent="0.2">
      <c r="A30" s="112" t="s">
        <v>290</v>
      </c>
      <c r="B30" s="113"/>
      <c r="C30" s="113"/>
      <c r="D30" s="113"/>
      <c r="E30" s="113"/>
      <c r="F30" s="113"/>
      <c r="G30" s="113"/>
      <c r="H30" s="113"/>
      <c r="I30" s="113"/>
      <c r="J30" s="113"/>
    </row>
    <row r="31" spans="1:10" x14ac:dyDescent="0.2">
      <c r="A31" s="112" t="s">
        <v>291</v>
      </c>
      <c r="B31" s="113"/>
      <c r="C31" s="113"/>
      <c r="D31" s="113"/>
      <c r="E31" s="113"/>
      <c r="F31" s="113"/>
      <c r="G31" s="113"/>
      <c r="H31" s="113"/>
      <c r="I31" s="113"/>
      <c r="J31" s="113"/>
    </row>
  </sheetData>
  <mergeCells count="2">
    <mergeCell ref="A1:I10"/>
    <mergeCell ref="A18:J18"/>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2019-04-30T11:08:04Z</cp:lastPrinted>
  <dcterms:created xsi:type="dcterms:W3CDTF">2008-10-17T11:51:54Z</dcterms:created>
  <dcterms:modified xsi:type="dcterms:W3CDTF">2019-04-30T12:37:57Z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