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000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<sst xmlns="http://schemas.openxmlformats.org/spreadsheetml/2006/main" count="394" uniqueCount="356">
  <si>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</si>
  <si>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</si>
  <si>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</si>
  <si>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</si>
  <si>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</si>
  <si>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</si>
  <si>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</si>
  <si>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</si>
  <si>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</si>
  <si>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</si>
  <si>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</si>
  <si>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</si>
  <si>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</si>
  <si>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</si>
  <si>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</si>
  <si>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</si>
  <si>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</si>
  <si>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</si>
  <si>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</si>
  <si>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</si>
  <si>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</si>
  <si>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</si>
  <si>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</si>
  <si>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</si>
  <si>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</si>
  <si>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</si>
  <si>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</si>
  <si>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</si>
  <si>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</si>
  <si>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</si>
  <si>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</si>
  <si>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</si>
  <si>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</si>
  <si>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</si>
  <si>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</si>
  <si>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</si>
  <si>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</si>
  <si>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</si>
  <si>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</si>
  <si>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</si>
  <si>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</si>
  <si>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</si>
  <si>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</si>
  <si>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</si>
  <si>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</si>
  <si>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</si>
  <si>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</si>
  <si>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</si>
  <si>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</si>
  <si>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</si>
  <si>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</si>
  <si>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</si>
  <si>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</si>
  <si>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</si>
  <si>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</si>
  <si>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</si>
  <si>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</si>
  <si>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</si>
  <si>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</si>
  <si>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</si>
  <si>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</si>
  <si>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</si>
  <si>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</si>
  <si>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</si>
  <si>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</si>
  <si>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</si>
  <si>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</si>
  <si>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</si>
  <si>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</si>
  <si>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</si>
  <si>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</si>
  <si>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</si>
  <si>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</si>
  <si>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</si>
  <si>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</si>
  <si>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</si>
  <si>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</si>
  <si>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</si>
  <si>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</si>
  <si>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</si>
  <si>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</si>
  <si>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</si>
  <si>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</si>
  <si>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</si>
  <si>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</si>
  <si>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</si>
  <si>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</si>
  <si>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</si>
  <si>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</si>
  <si>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</si>
  <si>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</si>
  <si>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</si>
  <si>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</si>
  <si>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</si>
  <si>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</si>
  <si>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</si>
  <si>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</si>
  <si>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</si>
  <si>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</si>
  <si>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</si>
  <si>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</si>
  <si>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</si>
  <si>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</si>
  <si>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</si>
  <si>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</si>
  <si>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</si>
  <si>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</si>
  <si>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</si>
  <si>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</si>
  <si>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</si>
  <si>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</si>
  <si>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</si>
  <si>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</si>
  <si>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</si>
  <si>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</si>
  <si>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</si>
  <si>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</si>
  <si>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</si>
  <si>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</si>
  <si>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</si>
  <si>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</si>
  <si>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</si>
  <si>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</si>
  <si>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</si>
  <si>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</si>
  <si>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</si>
  <si>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</si>
  <si>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</si>
  <si>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</si>
  <si>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</si>
  <si>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</si>
  <si>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</si>
  <si>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</si>
  <si>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</si>
  <si>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</si>
  <si>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</si>
  <si>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</si>
  <si>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</si>
  <si>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</si>
  <si>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</si>
  <si>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</si>
  <si>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</si>
  <si>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</si>
  <si>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</si>
  <si>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</si>
  <si>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</si>
  <si>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</si>
  <si>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</si>
  <si>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</si>
  <si>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</si>
  <si>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</si>
  <si>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</si>
  <si>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</si>
  <si>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</si>
  <si>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</si>
  <si>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</si>
  <si>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</si>
  <si>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</si>
  <si>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</si>
  <si>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</si>
  <si>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</si>
  <si>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</si>
  <si>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</si>
  <si>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</si>
  <si>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</si>
  <si>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</si>
  <si>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</si>
  <si>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</si>
  <si>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</si>
  <si>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</si>
  <si>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</si>
  <si>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</si>
  <si>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</si>
  <si>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</si>
  <si>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</si>
  <si>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</si>
  <si>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</si>
  <si>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</si>
  <si>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</si>
  <si>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</si>
  <si>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</si>
  <si>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</si>
  <si>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</si>
  <si>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</si>
  <si>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</si>
  <si>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</si>
  <si>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</si>
  <si>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</si>
  <si>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</si>
  <si>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</si>
  <si>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</si>
  <si>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</si>
  <si>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</si>
  <si>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</si>
  <si>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</si>
  <si>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</si>
  <si>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</si>
  <si>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</si>
  <si>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</si>
  <si>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</si>
  <si>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</si>
  <si>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</si>
  <si>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</si>
  <si>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</si>
  <si>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</si>
  <si>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</si>
  <si>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</si>
  <si>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</si>
  <si>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</si>
  <si>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</si>
  <si>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</si>
  <si>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</si>
  <si>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</si>
  <si>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</si>
  <si>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</si>
  <si>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</si>
  <si>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</si>
  <si>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</si>
  <si>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</si>
  <si>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</si>
  <si>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</si>
  <si>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</si>
  <si>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</si>
  <si>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</si>
  <si>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</si>
  <si>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</si>
  <si>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</si>
  <si>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</si>
  <si>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</si>
  <si>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</si>
  <si>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</si>
  <si>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</si>
  <si>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</si>
  <si>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</si>
  <si>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</si>
  <si>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</si>
  <si>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</si>
  <si>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</si>
  <si>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</si>
  <si>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</si>
  <si>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</si>
  <si>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</si>
  <si>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</si>
  <si>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</si>
  <si>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</si>
  <si>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</si>
  <si>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</si>
  <si>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</si>
  <si>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</si>
  <si>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</si>
  <si>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</si>
  <si>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</si>
  <si>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</si>
  <si>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</si>
  <si>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</si>
  <si>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</si>
  <si>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</si>
  <si>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</si>
  <si>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</si>
  <si>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</si>
  <si>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</si>
  <si>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</si>
  <si>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</si>
  <si>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</si>
  <si>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</si>
  <si>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</si>
  <si>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</si>
  <si>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</si>
  <si>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</si>
  <si>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</si>
  <si>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</si>
  <si>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</si>
  <si>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</si>
  <si>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</si>
  <si>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</si>
  <si>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</si>
  <si>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</si>
  <si>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</si>
  <si>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</si>
  <si>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</si>
  <si>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</si>
  <si>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</si>
  <si>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</si>
  <si>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</si>
  <si>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</si>
  <si>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</si>
  <si>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</si>
  <si>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</si>
  <si>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</si>
  <si>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</si>
  <si>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</si>
  <si>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</si>
  <si>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</si>
  <si>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</si>
  <si>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</si>
  <si>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</si>
  <si>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</si>
  <si>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</si>
  <si>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</si>
  <si>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</si>
  <si>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</si>
  <si>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</si>
  <si>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</si>
  <si>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</si>
  <si>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</si>
  <si>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</si>
  <si>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</si>
  <si>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</si>
  <si>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</si>
  <si>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</si>
  <si>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</si>
  <si>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</si>
  <si>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</si>
  <si>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</si>
  <si>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</si>
  <si>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</si>
  <si>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</si>
  <si>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</si>
  <si>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</si>
  <si>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</si>
  <si>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</si>
  <si>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</si>
  <si>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</si>
  <si>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</si>
  <si>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</si>
  <si>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</si>
  <si>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</si>
  <si>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</si>
  <si>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</si>
  <si>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</si>
  <si>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</si>
  <si>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</si>
  <si>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</si>
  <si>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</si>
  <si>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</si>
  <si>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</si>
  <si>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</si>
  <si>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</si>
  <si>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</si>
  <si>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</si>
  <si>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</si>
  <si>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</si>
  <si>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</si>
  <si>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</si>
  <si>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</si>
  <si>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</si>
  <si>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</si>
  <si>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1 Jan 2015</t>
  </si>
  <si>
    <t>MIRELA ŠEŠERKO, ZORAN KEŽMAN, TOMISLAV TADIĆ, IRENA DOMJANOVIĆ</t>
  </si>
  <si>
    <t>for the period from 01 Jan 2015 to 31 Dec 2015</t>
  </si>
  <si>
    <t>31 Dec 2015</t>
  </si>
  <si>
    <t>Annual Financial Report GFI-POD</t>
  </si>
  <si>
    <t>4Q</t>
  </si>
  <si>
    <t>30.09.</t>
  </si>
  <si>
    <t>in the period from 01 Jan 2015 to 31 Dec 2015</t>
  </si>
  <si>
    <t>on 31 Dec 2015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</si>
</sst>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>
        <color indexed="8"/>
      </right>
      <top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3" borderId="3" applyNumberForma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4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1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1" fillId="0" borderId="0" xfId="2619" applyFont="1" applyBorder="1" applyAlignment="1" applyProtection="1">
      <alignment horizontal="right" vertical="center" wrapText="1"/>
      <protection hidden="1"/>
    </xf>
    <xf numFmtId="0" fontId="11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18" xfId="2619" applyFont="1" applyBorder="1" applyAlignment="1">
      <alignment/>
      <protection/>
    </xf>
    <xf numFmtId="0" fontId="9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2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22" xfId="2619" applyFont="1" applyFill="1" applyBorder="1" applyAlignment="1" applyProtection="1">
      <alignment vertical="center"/>
      <protection hidden="1"/>
    </xf>
    <xf numFmtId="0" fontId="4" fillId="0" borderId="22" xfId="2619" applyFont="1" applyBorder="1" applyAlignment="1" applyProtection="1">
      <alignment/>
      <protection hidden="1"/>
    </xf>
    <xf numFmtId="0" fontId="11" fillId="0" borderId="0" xfId="2619" applyFont="1" applyBorder="1" applyAlignment="1" applyProtection="1">
      <alignment horizontal="right"/>
      <protection hidden="1"/>
    </xf>
    <xf numFmtId="0" fontId="4" fillId="0" borderId="22" xfId="2619" applyFont="1" applyBorder="1" applyAlignment="1" applyProtection="1">
      <alignment horizontal="right"/>
      <protection hidden="1"/>
    </xf>
    <xf numFmtId="0" fontId="4" fillId="0" borderId="23" xfId="2619" applyFont="1" applyBorder="1" applyAlignment="1" applyProtection="1">
      <alignment/>
      <protection hidden="1"/>
    </xf>
    <xf numFmtId="0" fontId="3" fillId="0" borderId="23" xfId="2619" applyFont="1" applyFill="1" applyBorder="1" applyAlignment="1" applyProtection="1">
      <alignment horizontal="right" vertical="center"/>
      <protection hidden="1" locked="0"/>
    </xf>
    <xf numFmtId="0" fontId="4" fillId="0" borderId="23" xfId="2619" applyFont="1" applyBorder="1" applyAlignment="1" applyProtection="1">
      <alignment horizontal="left" vertical="top" wrapText="1"/>
      <protection hidden="1"/>
    </xf>
    <xf numFmtId="0" fontId="4" fillId="0" borderId="22" xfId="2619" applyFont="1" applyBorder="1" applyAlignment="1">
      <alignment/>
      <protection/>
    </xf>
    <xf numFmtId="0" fontId="4" fillId="0" borderId="23" xfId="2619" applyFont="1" applyBorder="1" applyAlignment="1" applyProtection="1">
      <alignment horizontal="left" vertical="top" indent="2"/>
      <protection hidden="1"/>
    </xf>
    <xf numFmtId="0" fontId="4" fillId="0" borderId="23" xfId="2619" applyFont="1" applyBorder="1" applyAlignment="1" applyProtection="1">
      <alignment horizontal="left" vertical="top" wrapText="1" indent="2"/>
      <protection hidden="1"/>
    </xf>
    <xf numFmtId="0" fontId="4" fillId="0" borderId="22" xfId="2619" applyFont="1" applyBorder="1" applyAlignment="1" applyProtection="1">
      <alignment horizontal="right" vertical="top"/>
      <protection hidden="1"/>
    </xf>
    <xf numFmtId="49" fontId="3" fillId="0" borderId="23" xfId="2619" applyNumberFormat="1" applyFont="1" applyBorder="1" applyAlignment="1" applyProtection="1">
      <alignment horizontal="center" vertical="center"/>
      <protection hidden="1" locked="0"/>
    </xf>
    <xf numFmtId="0" fontId="4" fillId="0" borderId="22" xfId="2619" applyFont="1" applyBorder="1" applyAlignment="1" applyProtection="1">
      <alignment horizontal="left" vertical="top"/>
      <protection hidden="1"/>
    </xf>
    <xf numFmtId="0" fontId="4" fillId="0" borderId="23" xfId="2619" applyFont="1" applyBorder="1" applyAlignment="1" applyProtection="1">
      <alignment horizontal="left"/>
      <protection hidden="1"/>
    </xf>
    <xf numFmtId="0" fontId="4" fillId="0" borderId="22" xfId="2619" applyFont="1" applyBorder="1" applyAlignment="1" applyProtection="1">
      <alignment horizontal="left"/>
      <protection hidden="1"/>
    </xf>
    <xf numFmtId="0" fontId="12" fillId="0" borderId="0" xfId="2802" applyFont="1" applyBorder="1" applyAlignment="1" applyProtection="1">
      <alignment horizontal="left"/>
      <protection hidden="1"/>
    </xf>
    <xf numFmtId="0" fontId="8" fillId="0" borderId="0" xfId="2802" applyBorder="1" applyAlignment="1">
      <alignment/>
      <protection/>
    </xf>
    <xf numFmtId="0" fontId="3" fillId="0" borderId="22" xfId="2619" applyFont="1" applyBorder="1" applyAlignment="1" applyProtection="1">
      <alignment vertical="center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Fill="1" applyBorder="1" applyAlignment="1" applyProtection="1">
      <alignment horizontal="right" vertical="top" wrapText="1"/>
      <protection hidden="1"/>
    </xf>
    <xf numFmtId="0" fontId="4" fillId="0" borderId="26" xfId="2619" applyFont="1" applyFill="1" applyBorder="1" applyAlignment="1" applyProtection="1">
      <alignment horizontal="right" vertical="top" wrapText="1"/>
      <protection hidden="1"/>
    </xf>
    <xf numFmtId="0" fontId="4" fillId="0" borderId="26" xfId="2619" applyFont="1" applyFill="1" applyBorder="1" applyAlignment="1" applyProtection="1">
      <alignment/>
      <protection hidden="1"/>
    </xf>
    <xf numFmtId="0" fontId="4" fillId="0" borderId="27" xfId="2619" applyFont="1" applyFill="1" applyBorder="1" applyAlignment="1" applyProtection="1">
      <alignment/>
      <protection hidden="1"/>
    </xf>
    <xf numFmtId="14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2619" applyFont="1" applyFill="1" applyBorder="1" applyAlignment="1" applyProtection="1">
      <alignment horizontal="center" vertical="center"/>
      <protection hidden="1" locked="0"/>
    </xf>
    <xf numFmtId="49" fontId="3" fillId="0" borderId="19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2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22" xfId="2619" applyFont="1" applyFill="1" applyBorder="1" applyAlignment="1" applyProtection="1">
      <alignment horizontal="center" vertical="center"/>
      <protection hidden="1" locked="0"/>
    </xf>
    <xf numFmtId="0" fontId="4" fillId="0" borderId="22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2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3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23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3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2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8" xfId="2619" applyFont="1" applyBorder="1" applyAlignment="1">
      <alignment/>
      <protection/>
    </xf>
    <xf numFmtId="0" fontId="4" fillId="0" borderId="29" xfId="2619" applyFont="1" applyBorder="1" applyAlignment="1">
      <alignment/>
      <protection/>
    </xf>
    <xf numFmtId="0" fontId="4" fillId="0" borderId="23" xfId="2619" applyFont="1" applyBorder="1" applyAlignment="1" applyProtection="1">
      <alignment wrapText="1"/>
      <protection hidden="1"/>
    </xf>
    <xf numFmtId="0" fontId="4" fillId="0" borderId="22" xfId="2619" applyFont="1" applyBorder="1" applyAlignment="1" applyProtection="1">
      <alignment horizontal="right" vertical="top"/>
      <protection hidden="1"/>
    </xf>
    <xf numFmtId="0" fontId="4" fillId="0" borderId="28" xfId="2619" applyFont="1" applyBorder="1" applyAlignment="1" applyProtection="1">
      <alignment/>
      <protection hidden="1"/>
    </xf>
    <xf numFmtId="0" fontId="4" fillId="0" borderId="29" xfId="2619" applyFont="1" applyBorder="1" applyAlignment="1" applyProtection="1">
      <alignment/>
      <protection hidden="1"/>
    </xf>
    <xf numFmtId="0" fontId="4" fillId="0" borderId="23" xfId="2619" applyFont="1" applyFill="1" applyBorder="1" applyAlignment="1" applyProtection="1">
      <alignment vertical="center"/>
      <protection hidden="1"/>
    </xf>
    <xf numFmtId="0" fontId="12" fillId="0" borderId="23" xfId="2802" applyFont="1" applyFill="1" applyBorder="1" applyAlignment="1" applyProtection="1">
      <alignment vertical="center"/>
      <protection hidden="1"/>
    </xf>
    <xf numFmtId="0" fontId="8" fillId="0" borderId="23" xfId="2802" applyBorder="1" applyAlignment="1">
      <alignment/>
      <protection/>
    </xf>
    <xf numFmtId="0" fontId="4" fillId="0" borderId="23" xfId="2619" applyFont="1" applyFill="1" applyBorder="1" applyAlignment="1" applyProtection="1">
      <alignment horizontal="left" vertical="center" wrapText="1"/>
      <protection hidden="1"/>
    </xf>
    <xf numFmtId="0" fontId="4" fillId="0" borderId="23" xfId="2619" applyFont="1" applyBorder="1" applyAlignment="1" applyProtection="1">
      <alignment horizontal="left" vertical="center" wrapText="1"/>
      <protection hidden="1"/>
    </xf>
    <xf numFmtId="0" fontId="4" fillId="0" borderId="23" xfId="2619" applyFont="1" applyFill="1" applyBorder="1" applyAlignment="1" applyProtection="1">
      <alignment/>
      <protection hidden="1"/>
    </xf>
    <xf numFmtId="0" fontId="4" fillId="0" borderId="22" xfId="2619" applyFont="1" applyBorder="1" applyAlignment="1" applyProtection="1">
      <alignment horizontal="right" wrapText="1"/>
      <protection hidden="1"/>
    </xf>
    <xf numFmtId="3" fontId="3" fillId="36" borderId="19" xfId="2619" applyNumberFormat="1" applyFont="1" applyFill="1" applyBorder="1" applyAlignment="1" applyProtection="1">
      <alignment horizontal="right" vertical="center"/>
      <protection hidden="1" locked="0"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3" fontId="2" fillId="36" borderId="17" xfId="0" applyNumberFormat="1" applyFont="1" applyFill="1" applyBorder="1" applyAlignment="1" applyProtection="1">
      <alignment vertical="center"/>
      <protection hidden="1"/>
    </xf>
    <xf numFmtId="3" fontId="2" fillId="36" borderId="12" xfId="0" applyNumberFormat="1" applyFont="1" applyFill="1" applyBorder="1" applyAlignment="1" applyProtection="1">
      <alignment vertical="center"/>
      <protection locked="0"/>
    </xf>
    <xf numFmtId="3" fontId="2" fillId="36" borderId="12" xfId="0" applyNumberFormat="1" applyFont="1" applyFill="1" applyBorder="1" applyAlignment="1" applyProtection="1">
      <alignment vertical="center"/>
      <protection hidden="1"/>
    </xf>
    <xf numFmtId="3" fontId="2" fillId="36" borderId="15" xfId="0" applyNumberFormat="1" applyFont="1" applyFill="1" applyBorder="1" applyAlignment="1" applyProtection="1">
      <alignment vertical="center"/>
      <protection hidden="1"/>
    </xf>
    <xf numFmtId="3" fontId="2" fillId="36" borderId="15" xfId="0" applyNumberFormat="1" applyFont="1" applyFill="1" applyBorder="1" applyAlignment="1" applyProtection="1">
      <alignment vertical="center"/>
      <protection locked="0"/>
    </xf>
    <xf numFmtId="3" fontId="2" fillId="36" borderId="17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3" fontId="56" fillId="0" borderId="17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Fill="1" applyAlignment="1">
      <alignment/>
    </xf>
    <xf numFmtId="0" fontId="55" fillId="36" borderId="0" xfId="0" applyFont="1" applyFill="1" applyAlignment="1">
      <alignment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37" borderId="12" xfId="0" applyNumberFormat="1" applyFont="1" applyFill="1" applyBorder="1" applyAlignment="1" applyProtection="1">
      <alignment vertical="center"/>
      <protection hidden="1"/>
    </xf>
    <xf numFmtId="3" fontId="2" fillId="37" borderId="17" xfId="0" applyNumberFormat="1" applyFont="1" applyFill="1" applyBorder="1" applyAlignment="1" applyProtection="1">
      <alignment vertical="center"/>
      <protection hidden="1"/>
    </xf>
    <xf numFmtId="0" fontId="0" fillId="36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36" borderId="19" xfId="0" applyFont="1" applyFill="1" applyBorder="1" applyAlignment="1" applyProtection="1">
      <alignment horizontal="center" vertical="center" wrapText="1"/>
      <protection hidden="1"/>
    </xf>
    <xf numFmtId="0" fontId="6" fillId="36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3" fontId="2" fillId="37" borderId="15" xfId="0" applyNumberFormat="1" applyFont="1" applyFill="1" applyBorder="1" applyAlignment="1" applyProtection="1">
      <alignment vertical="center"/>
      <protection hidden="1"/>
    </xf>
    <xf numFmtId="0" fontId="4" fillId="0" borderId="22" xfId="2619" applyFont="1" applyBorder="1" applyAlignment="1" applyProtection="1">
      <alignment horizontal="right" vertical="center"/>
      <protection hidden="1"/>
    </xf>
    <xf numFmtId="0" fontId="4" fillId="0" borderId="31" xfId="2619" applyFont="1" applyBorder="1" applyAlignment="1" applyProtection="1">
      <alignment horizontal="right" vertical="center"/>
      <protection hidden="1"/>
    </xf>
    <xf numFmtId="0" fontId="3" fillId="0" borderId="32" xfId="2619" applyFont="1" applyFill="1" applyBorder="1" applyAlignment="1" applyProtection="1">
      <alignment horizontal="left" vertical="center"/>
      <protection hidden="1" locked="0"/>
    </xf>
    <xf numFmtId="0" fontId="3" fillId="0" borderId="26" xfId="2619" applyFont="1" applyFill="1" applyBorder="1" applyAlignment="1" applyProtection="1">
      <alignment horizontal="left" vertical="center"/>
      <protection hidden="1" locked="0"/>
    </xf>
    <xf numFmtId="0" fontId="3" fillId="0" borderId="27" xfId="2619" applyFont="1" applyFill="1" applyBorder="1" applyAlignment="1" applyProtection="1">
      <alignment horizontal="left" vertical="center"/>
      <protection hidden="1" locked="0"/>
    </xf>
    <xf numFmtId="1" fontId="3" fillId="0" borderId="32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2619" applyFont="1" applyFill="1" applyBorder="1" applyAlignment="1" applyProtection="1">
      <alignment horizontal="left" vertical="center"/>
      <protection hidden="1" locked="0"/>
    </xf>
    <xf numFmtId="0" fontId="4" fillId="0" borderId="23" xfId="2619" applyFont="1" applyBorder="1" applyAlignment="1" applyProtection="1">
      <alignment horizontal="right" vertical="center"/>
      <protection hidden="1"/>
    </xf>
    <xf numFmtId="0" fontId="4" fillId="0" borderId="22" xfId="2619" applyFont="1" applyBorder="1" applyAlignment="1" applyProtection="1">
      <alignment horizontal="right" vertical="center" wrapText="1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49" fontId="3" fillId="0" borderId="25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2619" applyFont="1" applyFill="1" applyBorder="1" applyAlignment="1" applyProtection="1">
      <alignment horizontal="left" vertical="center" wrapText="1"/>
      <protection hidden="1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3" xfId="2619" applyFont="1" applyFill="1" applyBorder="1" applyAlignment="1" applyProtection="1">
      <alignment horizontal="left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49" fontId="3" fillId="0" borderId="32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2619" applyFont="1" applyBorder="1" applyAlignment="1" applyProtection="1">
      <alignment horizontal="right" vertical="center" wrapText="1"/>
      <protection hidden="1"/>
    </xf>
    <xf numFmtId="0" fontId="2" fillId="0" borderId="31" xfId="2619" applyFont="1" applyBorder="1" applyAlignment="1" applyProtection="1">
      <alignment horizontal="right" vertical="center" wrapText="1"/>
      <protection hidden="1"/>
    </xf>
    <xf numFmtId="0" fontId="5" fillId="0" borderId="32" xfId="2301" applyFill="1" applyBorder="1" applyAlignment="1" applyProtection="1">
      <alignment/>
      <protection hidden="1" locked="0"/>
    </xf>
    <xf numFmtId="0" fontId="5" fillId="0" borderId="26" xfId="2301" applyFill="1" applyBorder="1" applyAlignment="1" applyProtection="1">
      <alignment/>
      <protection hidden="1" locked="0"/>
    </xf>
    <xf numFmtId="0" fontId="5" fillId="0" borderId="27" xfId="2301" applyFill="1" applyBorder="1" applyAlignment="1" applyProtection="1">
      <alignment/>
      <protection hidden="1" locked="0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26" xfId="2619" applyFont="1" applyFill="1" applyBorder="1" applyAlignment="1">
      <alignment/>
      <protection/>
    </xf>
    <xf numFmtId="0" fontId="4" fillId="0" borderId="27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28" xfId="2619" applyFont="1" applyBorder="1" applyAlignment="1" applyProtection="1">
      <alignment horizontal="center"/>
      <protection hidden="1"/>
    </xf>
    <xf numFmtId="0" fontId="4" fillId="0" borderId="33" xfId="2619" applyFont="1" applyBorder="1" applyAlignment="1" applyProtection="1">
      <alignment horizontal="center" vertical="top"/>
      <protection hidden="1"/>
    </xf>
    <xf numFmtId="0" fontId="4" fillId="0" borderId="33" xfId="2619" applyFont="1" applyBorder="1" applyAlignment="1">
      <alignment horizontal="center"/>
      <protection/>
    </xf>
    <xf numFmtId="0" fontId="4" fillId="0" borderId="34" xfId="2619" applyFont="1" applyBorder="1" applyAlignment="1">
      <alignment/>
      <protection/>
    </xf>
    <xf numFmtId="0" fontId="4" fillId="0" borderId="35" xfId="2619" applyFont="1" applyBorder="1" applyAlignment="1" applyProtection="1">
      <alignment horizontal="right" vertical="center" wrapText="1"/>
      <protection hidden="1"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49" fontId="3" fillId="0" borderId="25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2619" applyNumberFormat="1" applyFont="1" applyFill="1" applyBorder="1" applyAlignment="1" applyProtection="1">
      <alignment horizontal="left" vertical="center"/>
      <protection hidden="1" locked="0"/>
    </xf>
    <xf numFmtId="0" fontId="9" fillId="0" borderId="36" xfId="2619" applyFont="1" applyBorder="1" applyAlignment="1">
      <alignment/>
      <protection/>
    </xf>
    <xf numFmtId="0" fontId="9" fillId="0" borderId="28" xfId="2619" applyFont="1" applyBorder="1" applyAlignment="1">
      <alignment/>
      <protection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26" xfId="2619" applyFont="1" applyFill="1" applyBorder="1" applyAlignment="1" applyProtection="1">
      <alignment horizontal="center" vertical="top"/>
      <protection hidden="1"/>
    </xf>
    <xf numFmtId="0" fontId="4" fillId="0" borderId="26" xfId="2619" applyFont="1" applyFill="1" applyBorder="1" applyAlignment="1" applyProtection="1">
      <alignment horizontal="center"/>
      <protection hidden="1"/>
    </xf>
    <xf numFmtId="49" fontId="5" fillId="0" borderId="25" xfId="2301" applyNumberFormat="1" applyFill="1" applyBorder="1" applyAlignment="1" applyProtection="1">
      <alignment horizontal="left" vertical="center"/>
      <protection hidden="1" locked="0"/>
    </xf>
    <xf numFmtId="0" fontId="4" fillId="0" borderId="35" xfId="2619" applyFont="1" applyBorder="1" applyAlignment="1" applyProtection="1">
      <alignment horizontal="right" vertical="center"/>
      <protection hidden="1"/>
    </xf>
    <xf numFmtId="0" fontId="4" fillId="0" borderId="27" xfId="2619" applyFont="1" applyFill="1" applyBorder="1" applyAlignment="1">
      <alignment horizontal="left" vertical="center"/>
      <protection/>
    </xf>
    <xf numFmtId="0" fontId="13" fillId="0" borderId="0" xfId="2802" applyFont="1" applyBorder="1" applyAlignment="1" applyProtection="1">
      <alignment horizontal="left"/>
      <protection hidden="1"/>
    </xf>
    <xf numFmtId="0" fontId="14" fillId="0" borderId="0" xfId="2802" applyFont="1" applyBorder="1" applyAlignment="1">
      <alignment/>
      <protection/>
    </xf>
    <xf numFmtId="0" fontId="12" fillId="0" borderId="0" xfId="2802" applyFont="1" applyBorder="1" applyAlignment="1" applyProtection="1">
      <alignment horizontal="left"/>
      <protection hidden="1"/>
    </xf>
    <xf numFmtId="0" fontId="8" fillId="0" borderId="0" xfId="2802" applyBorder="1" applyAlignment="1">
      <alignment/>
      <protection/>
    </xf>
    <xf numFmtId="0" fontId="8" fillId="0" borderId="23" xfId="2802" applyBorder="1" applyAlignment="1">
      <alignment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49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50" xfId="0" applyFont="1" applyFill="1" applyBorder="1" applyAlignment="1" applyProtection="1">
      <alignment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22">
      <selection activeCell="K11" sqref="K11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9.85156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03" t="s">
        <v>75</v>
      </c>
      <c r="B1" s="204"/>
      <c r="C1" s="204"/>
      <c r="D1" s="112"/>
      <c r="E1" s="112"/>
      <c r="F1" s="112"/>
      <c r="G1" s="112"/>
      <c r="H1" s="112"/>
      <c r="I1" s="113"/>
      <c r="J1" s="8"/>
      <c r="K1" s="8"/>
      <c r="L1" s="8"/>
    </row>
    <row r="2" spans="1:12" ht="12.75" customHeight="1">
      <c r="A2" s="169" t="s">
        <v>76</v>
      </c>
      <c r="B2" s="170"/>
      <c r="C2" s="170"/>
      <c r="D2" s="171"/>
      <c r="E2" s="85" t="s">
        <v>347</v>
      </c>
      <c r="F2" s="96"/>
      <c r="G2" s="10" t="s">
        <v>77</v>
      </c>
      <c r="H2" s="85" t="s">
        <v>350</v>
      </c>
      <c r="I2" s="121"/>
      <c r="J2" s="8"/>
      <c r="K2" s="8"/>
      <c r="L2" s="8"/>
    </row>
    <row r="3" spans="1:12" ht="12.75">
      <c r="A3" s="62"/>
      <c r="B3" s="11"/>
      <c r="C3" s="11"/>
      <c r="D3" s="11"/>
      <c r="E3" s="12"/>
      <c r="F3" s="12"/>
      <c r="G3" s="11"/>
      <c r="H3" s="11"/>
      <c r="I3" s="122"/>
      <c r="J3" s="8"/>
      <c r="K3" s="8"/>
      <c r="L3" s="8"/>
    </row>
    <row r="4" spans="1:12" ht="15" customHeight="1">
      <c r="A4" s="172" t="s">
        <v>351</v>
      </c>
      <c r="B4" s="173"/>
      <c r="C4" s="173"/>
      <c r="D4" s="173"/>
      <c r="E4" s="173"/>
      <c r="F4" s="173"/>
      <c r="G4" s="173"/>
      <c r="H4" s="173"/>
      <c r="I4" s="174"/>
      <c r="J4" s="8"/>
      <c r="K4" s="8"/>
      <c r="L4" s="8"/>
    </row>
    <row r="5" spans="1:12" ht="12.75">
      <c r="A5" s="97"/>
      <c r="B5" s="21"/>
      <c r="C5" s="21"/>
      <c r="D5" s="21"/>
      <c r="E5" s="14"/>
      <c r="F5" s="64"/>
      <c r="G5" s="15"/>
      <c r="H5" s="16"/>
      <c r="I5" s="123"/>
      <c r="J5" s="8"/>
      <c r="K5" s="8"/>
      <c r="L5" s="8"/>
    </row>
    <row r="6" spans="1:12" ht="12.75">
      <c r="A6" s="156" t="s">
        <v>78</v>
      </c>
      <c r="B6" s="157"/>
      <c r="C6" s="175" t="s">
        <v>63</v>
      </c>
      <c r="D6" s="168"/>
      <c r="E6" s="98"/>
      <c r="F6" s="98"/>
      <c r="G6" s="98"/>
      <c r="H6" s="98"/>
      <c r="I6" s="114"/>
      <c r="J6" s="8"/>
      <c r="K6" s="8"/>
      <c r="L6" s="8"/>
    </row>
    <row r="7" spans="1:12" ht="12.75">
      <c r="A7" s="99"/>
      <c r="B7" s="100"/>
      <c r="C7" s="21"/>
      <c r="D7" s="21"/>
      <c r="E7" s="98"/>
      <c r="F7" s="98"/>
      <c r="G7" s="98"/>
      <c r="H7" s="98"/>
      <c r="I7" s="114"/>
      <c r="J7" s="8"/>
      <c r="K7" s="8"/>
      <c r="L7" s="8"/>
    </row>
    <row r="8" spans="1:12" ht="12.75" customHeight="1">
      <c r="A8" s="176" t="s">
        <v>79</v>
      </c>
      <c r="B8" s="177"/>
      <c r="C8" s="175" t="s">
        <v>64</v>
      </c>
      <c r="D8" s="168"/>
      <c r="E8" s="98"/>
      <c r="F8" s="98"/>
      <c r="G8" s="98"/>
      <c r="H8" s="98"/>
      <c r="I8" s="101"/>
      <c r="J8" s="8"/>
      <c r="K8" s="8"/>
      <c r="L8" s="8"/>
    </row>
    <row r="9" spans="1:12" ht="12.75">
      <c r="A9" s="124"/>
      <c r="B9" s="102"/>
      <c r="C9" s="103"/>
      <c r="D9" s="104"/>
      <c r="E9" s="21"/>
      <c r="F9" s="21"/>
      <c r="G9" s="21"/>
      <c r="H9" s="21"/>
      <c r="I9" s="101"/>
      <c r="J9" s="8"/>
      <c r="K9" s="8"/>
      <c r="L9" s="8"/>
    </row>
    <row r="10" spans="1:12" ht="12.75" customHeight="1">
      <c r="A10" s="165" t="s">
        <v>80</v>
      </c>
      <c r="B10" s="166"/>
      <c r="C10" s="167" t="s">
        <v>65</v>
      </c>
      <c r="D10" s="168"/>
      <c r="E10" s="21"/>
      <c r="F10" s="21"/>
      <c r="G10" s="21"/>
      <c r="H10" s="21"/>
      <c r="I10" s="101"/>
      <c r="J10" s="8"/>
      <c r="K10" s="8"/>
      <c r="L10" s="8"/>
    </row>
    <row r="11" spans="1:12" ht="12.75">
      <c r="A11" s="165"/>
      <c r="B11" s="166"/>
      <c r="C11" s="21"/>
      <c r="D11" s="21"/>
      <c r="E11" s="21"/>
      <c r="F11" s="21"/>
      <c r="G11" s="21"/>
      <c r="H11" s="21"/>
      <c r="I11" s="101"/>
      <c r="J11" s="8"/>
      <c r="K11" s="8"/>
      <c r="L11" s="8"/>
    </row>
    <row r="12" spans="1:12" ht="12.75">
      <c r="A12" s="156" t="s">
        <v>81</v>
      </c>
      <c r="B12" s="157"/>
      <c r="C12" s="158" t="s">
        <v>66</v>
      </c>
      <c r="D12" s="159"/>
      <c r="E12" s="159"/>
      <c r="F12" s="159"/>
      <c r="G12" s="159"/>
      <c r="H12" s="159"/>
      <c r="I12" s="160"/>
      <c r="J12" s="8"/>
      <c r="K12" s="8"/>
      <c r="L12" s="8"/>
    </row>
    <row r="13" spans="1:12" ht="12.75">
      <c r="A13" s="99"/>
      <c r="B13" s="100"/>
      <c r="C13" s="105"/>
      <c r="D13" s="21"/>
      <c r="E13" s="21"/>
      <c r="F13" s="21"/>
      <c r="G13" s="21"/>
      <c r="H13" s="21"/>
      <c r="I13" s="101"/>
      <c r="J13" s="8"/>
      <c r="K13" s="8"/>
      <c r="L13" s="8"/>
    </row>
    <row r="14" spans="1:12" ht="12.75">
      <c r="A14" s="156" t="s">
        <v>82</v>
      </c>
      <c r="B14" s="157"/>
      <c r="C14" s="161">
        <v>10010</v>
      </c>
      <c r="D14" s="162"/>
      <c r="E14" s="21"/>
      <c r="F14" s="163" t="s">
        <v>67</v>
      </c>
      <c r="G14" s="159"/>
      <c r="H14" s="159"/>
      <c r="I14" s="160"/>
      <c r="J14" s="8"/>
      <c r="K14" s="8"/>
      <c r="L14" s="8"/>
    </row>
    <row r="15" spans="1:12" ht="12.75">
      <c r="A15" s="99"/>
      <c r="B15" s="100"/>
      <c r="C15" s="21"/>
      <c r="D15" s="21"/>
      <c r="E15" s="21"/>
      <c r="F15" s="21"/>
      <c r="G15" s="21"/>
      <c r="H15" s="21"/>
      <c r="I15" s="101"/>
      <c r="J15" s="8"/>
      <c r="K15" s="8"/>
      <c r="L15" s="8"/>
    </row>
    <row r="16" spans="1:12" ht="12.75">
      <c r="A16" s="156" t="s">
        <v>83</v>
      </c>
      <c r="B16" s="164"/>
      <c r="C16" s="163" t="s">
        <v>68</v>
      </c>
      <c r="D16" s="159"/>
      <c r="E16" s="159"/>
      <c r="F16" s="159"/>
      <c r="G16" s="159"/>
      <c r="H16" s="159"/>
      <c r="I16" s="160"/>
      <c r="J16" s="8"/>
      <c r="K16" s="8"/>
      <c r="L16" s="8"/>
    </row>
    <row r="17" spans="1:12" ht="12.75">
      <c r="A17" s="99"/>
      <c r="B17" s="100"/>
      <c r="C17" s="21"/>
      <c r="D17" s="21"/>
      <c r="E17" s="21"/>
      <c r="F17" s="21"/>
      <c r="G17" s="21"/>
      <c r="H17" s="21"/>
      <c r="I17" s="101"/>
      <c r="J17" s="8"/>
      <c r="K17" s="8"/>
      <c r="L17" s="8"/>
    </row>
    <row r="18" spans="1:12" ht="12.75">
      <c r="A18" s="156" t="s">
        <v>84</v>
      </c>
      <c r="B18" s="157"/>
      <c r="C18" s="178" t="s">
        <v>69</v>
      </c>
      <c r="D18" s="179"/>
      <c r="E18" s="179"/>
      <c r="F18" s="179"/>
      <c r="G18" s="179"/>
      <c r="H18" s="179"/>
      <c r="I18" s="180"/>
      <c r="J18" s="8"/>
      <c r="K18" s="8"/>
      <c r="L18" s="8"/>
    </row>
    <row r="19" spans="1:12" ht="12.75">
      <c r="A19" s="99"/>
      <c r="B19" s="100"/>
      <c r="C19" s="105"/>
      <c r="D19" s="21"/>
      <c r="E19" s="21"/>
      <c r="F19" s="21"/>
      <c r="G19" s="21"/>
      <c r="H19" s="21"/>
      <c r="I19" s="101"/>
      <c r="J19" s="8"/>
      <c r="K19" s="8"/>
      <c r="L19" s="8"/>
    </row>
    <row r="20" spans="1:12" ht="12.75">
      <c r="A20" s="156" t="s">
        <v>85</v>
      </c>
      <c r="B20" s="157"/>
      <c r="C20" s="178" t="s">
        <v>70</v>
      </c>
      <c r="D20" s="179"/>
      <c r="E20" s="179"/>
      <c r="F20" s="179"/>
      <c r="G20" s="179"/>
      <c r="H20" s="179"/>
      <c r="I20" s="180"/>
      <c r="J20" s="8"/>
      <c r="K20" s="8"/>
      <c r="L20" s="8"/>
    </row>
    <row r="21" spans="1:12" ht="12.75">
      <c r="A21" s="99"/>
      <c r="B21" s="100"/>
      <c r="C21" s="105"/>
      <c r="D21" s="21"/>
      <c r="E21" s="21"/>
      <c r="F21" s="21"/>
      <c r="G21" s="21"/>
      <c r="H21" s="21"/>
      <c r="I21" s="101"/>
      <c r="J21" s="8"/>
      <c r="K21" s="8"/>
      <c r="L21" s="8"/>
    </row>
    <row r="22" spans="1:12" ht="12.75">
      <c r="A22" s="156" t="s">
        <v>86</v>
      </c>
      <c r="B22" s="164"/>
      <c r="C22" s="86">
        <v>133</v>
      </c>
      <c r="D22" s="163"/>
      <c r="E22" s="159"/>
      <c r="F22" s="160"/>
      <c r="G22" s="156"/>
      <c r="H22" s="181"/>
      <c r="I22" s="67"/>
      <c r="J22" s="8"/>
      <c r="K22" s="8"/>
      <c r="L22" s="8"/>
    </row>
    <row r="23" spans="1:12" ht="12.75">
      <c r="A23" s="99"/>
      <c r="B23" s="100"/>
      <c r="C23" s="21"/>
      <c r="D23" s="21"/>
      <c r="E23" s="21"/>
      <c r="F23" s="21"/>
      <c r="G23" s="21"/>
      <c r="H23" s="21"/>
      <c r="I23" s="101"/>
      <c r="J23" s="8"/>
      <c r="K23" s="8"/>
      <c r="L23" s="8"/>
    </row>
    <row r="24" spans="1:12" ht="12.75">
      <c r="A24" s="156" t="s">
        <v>87</v>
      </c>
      <c r="B24" s="164"/>
      <c r="C24" s="86">
        <v>21</v>
      </c>
      <c r="D24" s="163"/>
      <c r="E24" s="159"/>
      <c r="F24" s="159"/>
      <c r="G24" s="160"/>
      <c r="H24" s="111" t="s">
        <v>88</v>
      </c>
      <c r="I24" s="125">
        <v>347</v>
      </c>
      <c r="J24" s="8"/>
      <c r="K24" s="8"/>
      <c r="L24" s="8"/>
    </row>
    <row r="25" spans="1:12" ht="12.75">
      <c r="A25" s="99"/>
      <c r="B25" s="100"/>
      <c r="C25" s="21"/>
      <c r="D25" s="21"/>
      <c r="E25" s="21"/>
      <c r="F25" s="21"/>
      <c r="G25" s="100"/>
      <c r="H25" s="100" t="s">
        <v>89</v>
      </c>
      <c r="I25" s="106"/>
      <c r="J25" s="8"/>
      <c r="K25" s="8"/>
      <c r="L25" s="8"/>
    </row>
    <row r="26" spans="1:12" ht="12.75">
      <c r="A26" s="156" t="s">
        <v>90</v>
      </c>
      <c r="B26" s="164"/>
      <c r="C26" s="87" t="s">
        <v>91</v>
      </c>
      <c r="D26" s="22"/>
      <c r="E26" s="107"/>
      <c r="F26" s="21"/>
      <c r="G26" s="181" t="s">
        <v>92</v>
      </c>
      <c r="H26" s="164"/>
      <c r="I26" s="88" t="s">
        <v>346</v>
      </c>
      <c r="J26" s="8"/>
      <c r="K26" s="8"/>
      <c r="L26" s="8"/>
    </row>
    <row r="27" spans="1:12" ht="12.75">
      <c r="A27" s="99"/>
      <c r="B27" s="100"/>
      <c r="C27" s="21"/>
      <c r="D27" s="21"/>
      <c r="E27" s="21"/>
      <c r="F27" s="21"/>
      <c r="G27" s="21"/>
      <c r="H27" s="21"/>
      <c r="I27" s="108"/>
      <c r="J27" s="8"/>
      <c r="K27" s="8"/>
      <c r="L27" s="8"/>
    </row>
    <row r="28" spans="1:12" ht="12.75">
      <c r="A28" s="182" t="s">
        <v>93</v>
      </c>
      <c r="B28" s="183"/>
      <c r="C28" s="183"/>
      <c r="D28" s="183"/>
      <c r="E28" s="184" t="s">
        <v>94</v>
      </c>
      <c r="F28" s="184"/>
      <c r="G28" s="184"/>
      <c r="H28" s="185" t="s">
        <v>95</v>
      </c>
      <c r="I28" s="186"/>
      <c r="J28" s="8"/>
      <c r="K28" s="8"/>
      <c r="L28" s="8"/>
    </row>
    <row r="29" spans="1:12" ht="12.75">
      <c r="A29" s="69"/>
      <c r="B29" s="30"/>
      <c r="C29" s="30"/>
      <c r="D29" s="23"/>
      <c r="E29" s="13"/>
      <c r="F29" s="13"/>
      <c r="G29" s="13"/>
      <c r="H29" s="24"/>
      <c r="I29" s="68"/>
      <c r="J29" s="8"/>
      <c r="K29" s="8"/>
      <c r="L29" s="8"/>
    </row>
    <row r="30" spans="1:12" ht="12.75">
      <c r="A30" s="187"/>
      <c r="B30" s="188"/>
      <c r="C30" s="188"/>
      <c r="D30" s="189"/>
      <c r="E30" s="187"/>
      <c r="F30" s="188"/>
      <c r="G30" s="188"/>
      <c r="H30" s="167"/>
      <c r="I30" s="168"/>
      <c r="J30" s="8"/>
      <c r="K30" s="8"/>
      <c r="L30" s="8"/>
    </row>
    <row r="31" spans="1:12" ht="12.75">
      <c r="A31" s="65"/>
      <c r="B31" s="19"/>
      <c r="C31" s="18"/>
      <c r="D31" s="190"/>
      <c r="E31" s="190"/>
      <c r="F31" s="190"/>
      <c r="G31" s="191"/>
      <c r="H31" s="13"/>
      <c r="I31" s="70"/>
      <c r="J31" s="8"/>
      <c r="K31" s="8"/>
      <c r="L31" s="8"/>
    </row>
    <row r="32" spans="1:12" ht="12.75">
      <c r="A32" s="187"/>
      <c r="B32" s="188"/>
      <c r="C32" s="188"/>
      <c r="D32" s="189"/>
      <c r="E32" s="187"/>
      <c r="F32" s="188"/>
      <c r="G32" s="188"/>
      <c r="H32" s="167"/>
      <c r="I32" s="168"/>
      <c r="J32" s="8"/>
      <c r="K32" s="8"/>
      <c r="L32" s="8"/>
    </row>
    <row r="33" spans="1:12" ht="12.75">
      <c r="A33" s="65"/>
      <c r="B33" s="19"/>
      <c r="C33" s="18"/>
      <c r="D33" s="25"/>
      <c r="E33" s="25"/>
      <c r="F33" s="25"/>
      <c r="G33" s="26"/>
      <c r="H33" s="13"/>
      <c r="I33" s="71"/>
      <c r="J33" s="8"/>
      <c r="K33" s="8"/>
      <c r="L33" s="8"/>
    </row>
    <row r="34" spans="1:12" ht="12.75">
      <c r="A34" s="187"/>
      <c r="B34" s="188"/>
      <c r="C34" s="188"/>
      <c r="D34" s="189"/>
      <c r="E34" s="187"/>
      <c r="F34" s="188"/>
      <c r="G34" s="188"/>
      <c r="H34" s="167"/>
      <c r="I34" s="168"/>
      <c r="J34" s="8"/>
      <c r="K34" s="8"/>
      <c r="L34" s="8"/>
    </row>
    <row r="35" spans="1:12" ht="12.75">
      <c r="A35" s="65"/>
      <c r="B35" s="19"/>
      <c r="C35" s="18"/>
      <c r="D35" s="25"/>
      <c r="E35" s="25"/>
      <c r="F35" s="25"/>
      <c r="G35" s="26"/>
      <c r="H35" s="13"/>
      <c r="I35" s="71"/>
      <c r="J35" s="8"/>
      <c r="K35" s="8"/>
      <c r="L35" s="8"/>
    </row>
    <row r="36" spans="1:12" ht="12.75">
      <c r="A36" s="187"/>
      <c r="B36" s="188"/>
      <c r="C36" s="188"/>
      <c r="D36" s="189"/>
      <c r="E36" s="187"/>
      <c r="F36" s="188"/>
      <c r="G36" s="188"/>
      <c r="H36" s="167"/>
      <c r="I36" s="168"/>
      <c r="J36" s="8"/>
      <c r="K36" s="8"/>
      <c r="L36" s="8"/>
    </row>
    <row r="37" spans="1:12" ht="12.75">
      <c r="A37" s="72"/>
      <c r="B37" s="27"/>
      <c r="C37" s="192"/>
      <c r="D37" s="193"/>
      <c r="E37" s="13"/>
      <c r="F37" s="192"/>
      <c r="G37" s="193"/>
      <c r="H37" s="13"/>
      <c r="I37" s="66"/>
      <c r="J37" s="8"/>
      <c r="K37" s="8"/>
      <c r="L37" s="8"/>
    </row>
    <row r="38" spans="1:12" ht="12.75">
      <c r="A38" s="187"/>
      <c r="B38" s="188"/>
      <c r="C38" s="188"/>
      <c r="D38" s="189"/>
      <c r="E38" s="187"/>
      <c r="F38" s="188"/>
      <c r="G38" s="188"/>
      <c r="H38" s="167"/>
      <c r="I38" s="168"/>
      <c r="J38" s="8"/>
      <c r="K38" s="8"/>
      <c r="L38" s="8"/>
    </row>
    <row r="39" spans="1:12" ht="12.75">
      <c r="A39" s="72"/>
      <c r="B39" s="27"/>
      <c r="C39" s="28"/>
      <c r="D39" s="29"/>
      <c r="E39" s="13"/>
      <c r="F39" s="28"/>
      <c r="G39" s="29"/>
      <c r="H39" s="13"/>
      <c r="I39" s="66"/>
      <c r="J39" s="8"/>
      <c r="K39" s="8"/>
      <c r="L39" s="8"/>
    </row>
    <row r="40" spans="1:12" ht="12.75">
      <c r="A40" s="187"/>
      <c r="B40" s="188"/>
      <c r="C40" s="188"/>
      <c r="D40" s="189"/>
      <c r="E40" s="187"/>
      <c r="F40" s="188"/>
      <c r="G40" s="188"/>
      <c r="H40" s="167"/>
      <c r="I40" s="168"/>
      <c r="J40" s="8"/>
      <c r="K40" s="8"/>
      <c r="L40" s="8"/>
    </row>
    <row r="41" spans="1:12" ht="12.75">
      <c r="A41" s="89"/>
      <c r="B41" s="30"/>
      <c r="C41" s="30"/>
      <c r="D41" s="30"/>
      <c r="E41" s="20"/>
      <c r="F41" s="90"/>
      <c r="G41" s="90"/>
      <c r="H41" s="91"/>
      <c r="I41" s="73"/>
      <c r="J41" s="8"/>
      <c r="K41" s="8"/>
      <c r="L41" s="8"/>
    </row>
    <row r="42" spans="1:12" ht="12.75">
      <c r="A42" s="72"/>
      <c r="B42" s="27"/>
      <c r="C42" s="28"/>
      <c r="D42" s="29"/>
      <c r="E42" s="13"/>
      <c r="F42" s="28"/>
      <c r="G42" s="29"/>
      <c r="H42" s="13"/>
      <c r="I42" s="66"/>
      <c r="J42" s="8"/>
      <c r="K42" s="8"/>
      <c r="L42" s="8"/>
    </row>
    <row r="43" spans="1:12" ht="12.75">
      <c r="A43" s="74"/>
      <c r="B43" s="31"/>
      <c r="C43" s="31"/>
      <c r="D43" s="17"/>
      <c r="E43" s="17"/>
      <c r="F43" s="31"/>
      <c r="G43" s="17"/>
      <c r="H43" s="17"/>
      <c r="I43" s="75"/>
      <c r="J43" s="8"/>
      <c r="K43" s="8"/>
      <c r="L43" s="8"/>
    </row>
    <row r="44" spans="1:12" ht="12.75" customHeight="1">
      <c r="A44" s="198" t="s">
        <v>96</v>
      </c>
      <c r="B44" s="199"/>
      <c r="C44" s="167"/>
      <c r="D44" s="168"/>
      <c r="E44" s="23"/>
      <c r="F44" s="163"/>
      <c r="G44" s="188"/>
      <c r="H44" s="188"/>
      <c r="I44" s="189"/>
      <c r="J44" s="8"/>
      <c r="K44" s="8"/>
      <c r="L44" s="8"/>
    </row>
    <row r="45" spans="1:12" ht="12.75">
      <c r="A45" s="115"/>
      <c r="B45" s="109"/>
      <c r="C45" s="192"/>
      <c r="D45" s="193"/>
      <c r="E45" s="13"/>
      <c r="F45" s="192"/>
      <c r="G45" s="194"/>
      <c r="H45" s="116"/>
      <c r="I45" s="117"/>
      <c r="J45" s="8"/>
      <c r="K45" s="8"/>
      <c r="L45" s="8"/>
    </row>
    <row r="46" spans="1:12" ht="12.75" customHeight="1">
      <c r="A46" s="198" t="s">
        <v>97</v>
      </c>
      <c r="B46" s="199"/>
      <c r="C46" s="163" t="s">
        <v>71</v>
      </c>
      <c r="D46" s="159"/>
      <c r="E46" s="159"/>
      <c r="F46" s="159"/>
      <c r="G46" s="159"/>
      <c r="H46" s="159"/>
      <c r="I46" s="160"/>
      <c r="J46" s="8"/>
      <c r="K46" s="8"/>
      <c r="L46" s="8"/>
    </row>
    <row r="47" spans="1:12" ht="12.75">
      <c r="A47" s="99"/>
      <c r="B47" s="100"/>
      <c r="C47" s="18" t="s">
        <v>51</v>
      </c>
      <c r="D47" s="13"/>
      <c r="E47" s="13"/>
      <c r="F47" s="13"/>
      <c r="G47" s="13"/>
      <c r="H47" s="13"/>
      <c r="I47" s="66"/>
      <c r="J47" s="8"/>
      <c r="K47" s="8"/>
      <c r="L47" s="8"/>
    </row>
    <row r="48" spans="1:12" ht="12.75">
      <c r="A48" s="198" t="s">
        <v>98</v>
      </c>
      <c r="B48" s="199"/>
      <c r="C48" s="200" t="s">
        <v>72</v>
      </c>
      <c r="D48" s="201"/>
      <c r="E48" s="202"/>
      <c r="F48" s="13"/>
      <c r="G48" s="40" t="s">
        <v>52</v>
      </c>
      <c r="H48" s="200" t="s">
        <v>74</v>
      </c>
      <c r="I48" s="202"/>
      <c r="J48" s="8"/>
      <c r="K48" s="8"/>
      <c r="L48" s="8"/>
    </row>
    <row r="49" spans="1:12" ht="12.75">
      <c r="A49" s="99"/>
      <c r="B49" s="100"/>
      <c r="C49" s="18"/>
      <c r="D49" s="13"/>
      <c r="E49" s="13"/>
      <c r="F49" s="13"/>
      <c r="G49" s="13"/>
      <c r="H49" s="13"/>
      <c r="I49" s="66"/>
      <c r="J49" s="8"/>
      <c r="K49" s="8"/>
      <c r="L49" s="8"/>
    </row>
    <row r="50" spans="1:12" ht="12.75" customHeight="1">
      <c r="A50" s="198" t="s">
        <v>99</v>
      </c>
      <c r="B50" s="199"/>
      <c r="C50" s="208" t="s">
        <v>73</v>
      </c>
      <c r="D50" s="201"/>
      <c r="E50" s="201"/>
      <c r="F50" s="201"/>
      <c r="G50" s="201"/>
      <c r="H50" s="201"/>
      <c r="I50" s="202"/>
      <c r="J50" s="8"/>
      <c r="K50" s="8"/>
      <c r="L50" s="8"/>
    </row>
    <row r="51" spans="1:12" ht="12.75">
      <c r="A51" s="99"/>
      <c r="B51" s="100"/>
      <c r="C51" s="13"/>
      <c r="D51" s="13"/>
      <c r="E51" s="13"/>
      <c r="F51" s="13"/>
      <c r="G51" s="13"/>
      <c r="H51" s="13"/>
      <c r="I51" s="66"/>
      <c r="J51" s="8"/>
      <c r="K51" s="8"/>
      <c r="L51" s="8"/>
    </row>
    <row r="52" spans="1:12" ht="12.75">
      <c r="A52" s="209" t="s">
        <v>100</v>
      </c>
      <c r="B52" s="157"/>
      <c r="C52" s="200" t="s">
        <v>348</v>
      </c>
      <c r="D52" s="201"/>
      <c r="E52" s="201"/>
      <c r="F52" s="201"/>
      <c r="G52" s="201"/>
      <c r="H52" s="201"/>
      <c r="I52" s="210"/>
      <c r="J52" s="8"/>
      <c r="K52" s="8"/>
      <c r="L52" s="8"/>
    </row>
    <row r="53" spans="1:12" ht="12.75">
      <c r="A53" s="110"/>
      <c r="B53" s="103"/>
      <c r="C53" s="205" t="s">
        <v>53</v>
      </c>
      <c r="D53" s="205"/>
      <c r="E53" s="205"/>
      <c r="F53" s="205"/>
      <c r="G53" s="205"/>
      <c r="H53" s="205"/>
      <c r="I53" s="118"/>
      <c r="J53" s="8"/>
      <c r="K53" s="8"/>
      <c r="L53" s="8"/>
    </row>
    <row r="54" spans="1:12" ht="12.75">
      <c r="A54" s="76"/>
      <c r="B54" s="17"/>
      <c r="C54" s="32"/>
      <c r="D54" s="32"/>
      <c r="E54" s="32"/>
      <c r="F54" s="32"/>
      <c r="G54" s="32"/>
      <c r="H54" s="32"/>
      <c r="I54" s="118"/>
      <c r="J54" s="8"/>
      <c r="K54" s="8"/>
      <c r="L54" s="8"/>
    </row>
    <row r="55" spans="1:12" ht="12.75">
      <c r="A55" s="76"/>
      <c r="B55" s="211" t="s">
        <v>106</v>
      </c>
      <c r="C55" s="212"/>
      <c r="D55" s="212"/>
      <c r="E55" s="212"/>
      <c r="F55" s="39"/>
      <c r="G55" s="39"/>
      <c r="H55" s="39"/>
      <c r="I55" s="119"/>
      <c r="J55" s="8"/>
      <c r="K55" s="8"/>
      <c r="L55" s="8"/>
    </row>
    <row r="56" spans="1:12" ht="12.75">
      <c r="A56" s="76"/>
      <c r="B56" s="213" t="s">
        <v>101</v>
      </c>
      <c r="C56" s="214"/>
      <c r="D56" s="214"/>
      <c r="E56" s="214"/>
      <c r="F56" s="214"/>
      <c r="G56" s="214"/>
      <c r="H56" s="214"/>
      <c r="I56" s="215"/>
      <c r="J56" s="8"/>
      <c r="K56" s="8"/>
      <c r="L56" s="8"/>
    </row>
    <row r="57" spans="1:12" ht="12.75">
      <c r="A57" s="76"/>
      <c r="B57" s="213" t="s">
        <v>102</v>
      </c>
      <c r="C57" s="214"/>
      <c r="D57" s="214"/>
      <c r="E57" s="214"/>
      <c r="F57" s="214"/>
      <c r="G57" s="214"/>
      <c r="H57" s="214"/>
      <c r="I57" s="119"/>
      <c r="J57" s="8"/>
      <c r="K57" s="8"/>
      <c r="L57" s="8"/>
    </row>
    <row r="58" spans="1:12" ht="12.75">
      <c r="A58" s="76"/>
      <c r="B58" s="213" t="s">
        <v>103</v>
      </c>
      <c r="C58" s="214"/>
      <c r="D58" s="214"/>
      <c r="E58" s="214"/>
      <c r="F58" s="214"/>
      <c r="G58" s="214"/>
      <c r="H58" s="214"/>
      <c r="I58" s="215"/>
      <c r="J58" s="8"/>
      <c r="K58" s="8"/>
      <c r="L58" s="8"/>
    </row>
    <row r="59" spans="1:12" ht="12.75">
      <c r="A59" s="76"/>
      <c r="B59" s="213" t="s">
        <v>104</v>
      </c>
      <c r="C59" s="214"/>
      <c r="D59" s="214"/>
      <c r="E59" s="214"/>
      <c r="F59" s="214"/>
      <c r="G59" s="214"/>
      <c r="H59" s="214"/>
      <c r="I59" s="215"/>
      <c r="J59" s="8"/>
      <c r="K59" s="8"/>
      <c r="L59" s="8"/>
    </row>
    <row r="60" spans="1:12" ht="12.75">
      <c r="A60" s="76"/>
      <c r="B60" s="77"/>
      <c r="C60" s="78"/>
      <c r="D60" s="78"/>
      <c r="E60" s="78"/>
      <c r="F60" s="78"/>
      <c r="G60" s="78"/>
      <c r="H60" s="78"/>
      <c r="I60" s="120"/>
      <c r="J60" s="8"/>
      <c r="K60" s="8"/>
      <c r="L60" s="8"/>
    </row>
    <row r="61" spans="1:12" ht="13.5" thickBot="1">
      <c r="A61" s="79" t="s">
        <v>54</v>
      </c>
      <c r="B61" s="13"/>
      <c r="C61" s="13"/>
      <c r="D61" s="13"/>
      <c r="E61" s="13"/>
      <c r="F61" s="13"/>
      <c r="G61" s="33"/>
      <c r="H61" s="34"/>
      <c r="I61" s="80"/>
      <c r="J61" s="8"/>
      <c r="K61" s="8"/>
      <c r="L61" s="8"/>
    </row>
    <row r="62" spans="1:12" ht="12.75">
      <c r="A62" s="63"/>
      <c r="B62" s="13"/>
      <c r="C62" s="13"/>
      <c r="D62" s="13"/>
      <c r="E62" s="17" t="s">
        <v>55</v>
      </c>
      <c r="F62" s="30"/>
      <c r="G62" s="195" t="s">
        <v>105</v>
      </c>
      <c r="H62" s="196"/>
      <c r="I62" s="197"/>
      <c r="J62" s="8"/>
      <c r="K62" s="8"/>
      <c r="L62" s="8"/>
    </row>
    <row r="63" spans="1:12" ht="12.75">
      <c r="A63" s="81"/>
      <c r="B63" s="82"/>
      <c r="C63" s="83"/>
      <c r="D63" s="83"/>
      <c r="E63" s="83"/>
      <c r="F63" s="83"/>
      <c r="G63" s="206"/>
      <c r="H63" s="207"/>
      <c r="I63" s="84"/>
      <c r="J63" s="8"/>
      <c r="K63" s="8"/>
      <c r="L63" s="8"/>
    </row>
  </sheetData>
  <sheetProtection/>
  <protectedRanges>
    <protectedRange sqref="A30:I30 A32:I32 A34:D34" name="Range1"/>
    <protectedRange sqref="E2 H2 C6:D6 C8:D8 C10:D10 C12:I12 C14:D14 F14:I14 C16:I16 C18:I18 C20:I20 C24:G24 C22:F22 C26 I26 I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SheetLayoutView="110" zoomScalePageLayoutView="0" workbookViewId="0" topLeftCell="A4">
      <selection activeCell="J19" sqref="J19"/>
    </sheetView>
  </sheetViews>
  <sheetFormatPr defaultColWidth="9.140625" defaultRowHeight="12.75"/>
  <cols>
    <col min="1" max="9" width="9.140625" style="41" customWidth="1"/>
    <col min="10" max="10" width="11.28125" style="138" customWidth="1"/>
    <col min="11" max="11" width="9.8515625" style="133" customWidth="1"/>
    <col min="12" max="13" width="9.57421875" style="41" hidden="1" customWidth="1"/>
    <col min="14" max="14" width="10.140625" style="41" hidden="1" customWidth="1"/>
    <col min="15" max="15" width="16.00390625" style="41" hidden="1" customWidth="1"/>
    <col min="16" max="16" width="11.140625" style="41" hidden="1" customWidth="1"/>
    <col min="17" max="16384" width="9.140625" style="41" customWidth="1"/>
  </cols>
  <sheetData>
    <row r="1" spans="1:11" ht="15.75">
      <c r="A1" s="223" t="s">
        <v>212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2" t="s">
        <v>349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46" t="s">
        <v>108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6" ht="22.5">
      <c r="A4" s="247" t="s">
        <v>109</v>
      </c>
      <c r="B4" s="247"/>
      <c r="C4" s="247"/>
      <c r="D4" s="247"/>
      <c r="E4" s="247"/>
      <c r="F4" s="247"/>
      <c r="G4" s="247"/>
      <c r="H4" s="247"/>
      <c r="I4" s="44" t="s">
        <v>213</v>
      </c>
      <c r="J4" s="141" t="s">
        <v>110</v>
      </c>
      <c r="K4" s="134" t="s">
        <v>111</v>
      </c>
      <c r="L4" s="41">
        <v>2014</v>
      </c>
      <c r="M4" s="41">
        <v>2015</v>
      </c>
      <c r="O4" s="41">
        <v>2014</v>
      </c>
      <c r="P4" s="41">
        <v>2015</v>
      </c>
    </row>
    <row r="5" spans="1:16" ht="12.75">
      <c r="A5" s="248">
        <v>1</v>
      </c>
      <c r="B5" s="248"/>
      <c r="C5" s="248"/>
      <c r="D5" s="248"/>
      <c r="E5" s="248"/>
      <c r="F5" s="248"/>
      <c r="G5" s="248"/>
      <c r="H5" s="248"/>
      <c r="I5" s="46">
        <v>2</v>
      </c>
      <c r="J5" s="141">
        <v>3</v>
      </c>
      <c r="K5" s="126">
        <v>4</v>
      </c>
      <c r="L5" s="41" t="s">
        <v>353</v>
      </c>
      <c r="M5" s="41" t="s">
        <v>353</v>
      </c>
      <c r="O5" s="41" t="s">
        <v>352</v>
      </c>
      <c r="P5" s="41" t="s">
        <v>352</v>
      </c>
    </row>
    <row r="6" spans="1:16" ht="12.75">
      <c r="A6" s="231" t="s">
        <v>214</v>
      </c>
      <c r="B6" s="232"/>
      <c r="C6" s="232"/>
      <c r="D6" s="232"/>
      <c r="E6" s="232"/>
      <c r="F6" s="232"/>
      <c r="G6" s="232"/>
      <c r="H6" s="233"/>
      <c r="I6" s="3">
        <v>111</v>
      </c>
      <c r="J6" s="140">
        <f>SUM(J7:J8)</f>
        <v>465024600</v>
      </c>
      <c r="K6" s="127">
        <f>SUM(K7:K8)</f>
        <v>437581883</v>
      </c>
      <c r="L6" s="127">
        <v>364559205</v>
      </c>
      <c r="M6" s="127">
        <v>334243343</v>
      </c>
      <c r="O6" s="94">
        <f aca="true" t="shared" si="0" ref="O6:P8">+J6-L6</f>
        <v>100465395</v>
      </c>
      <c r="P6" s="94">
        <f t="shared" si="0"/>
        <v>103338540</v>
      </c>
    </row>
    <row r="7" spans="1:16" ht="12.75">
      <c r="A7" s="216" t="s">
        <v>215</v>
      </c>
      <c r="B7" s="217"/>
      <c r="C7" s="217"/>
      <c r="D7" s="217"/>
      <c r="E7" s="217"/>
      <c r="F7" s="217"/>
      <c r="G7" s="217"/>
      <c r="H7" s="218"/>
      <c r="I7" s="1">
        <v>112</v>
      </c>
      <c r="J7" s="6">
        <v>457865831</v>
      </c>
      <c r="K7" s="128">
        <v>435514984</v>
      </c>
      <c r="L7" s="128">
        <v>346607403</v>
      </c>
      <c r="M7" s="128">
        <v>330932363</v>
      </c>
      <c r="N7" s="94"/>
      <c r="O7" s="94">
        <f t="shared" si="0"/>
        <v>111258428</v>
      </c>
      <c r="P7" s="94">
        <f t="shared" si="0"/>
        <v>104582621</v>
      </c>
    </row>
    <row r="8" spans="1:16" ht="12.75">
      <c r="A8" s="216" t="s">
        <v>216</v>
      </c>
      <c r="B8" s="217"/>
      <c r="C8" s="217"/>
      <c r="D8" s="217"/>
      <c r="E8" s="217"/>
      <c r="F8" s="217"/>
      <c r="G8" s="217"/>
      <c r="H8" s="218"/>
      <c r="I8" s="1">
        <v>113</v>
      </c>
      <c r="J8" s="6">
        <v>7158769</v>
      </c>
      <c r="K8" s="128">
        <v>2066899</v>
      </c>
      <c r="L8" s="128">
        <v>17951802</v>
      </c>
      <c r="M8" s="128">
        <v>3310980</v>
      </c>
      <c r="N8" s="94"/>
      <c r="O8" s="94">
        <f t="shared" si="0"/>
        <v>-10793033</v>
      </c>
      <c r="P8" s="94">
        <f t="shared" si="0"/>
        <v>-1244081</v>
      </c>
    </row>
    <row r="9" spans="1:11" ht="12.75">
      <c r="A9" s="216" t="s">
        <v>217</v>
      </c>
      <c r="B9" s="217"/>
      <c r="C9" s="217"/>
      <c r="D9" s="217"/>
      <c r="E9" s="217"/>
      <c r="F9" s="217"/>
      <c r="G9" s="217"/>
      <c r="H9" s="218"/>
      <c r="I9" s="1">
        <v>114</v>
      </c>
      <c r="J9" s="42">
        <f>J10+J11+J15+J19+J20+J21+J24+J25</f>
        <v>477666579</v>
      </c>
      <c r="K9" s="129">
        <f>K10+K11+K15+K19+K20+K21+K24+K25</f>
        <v>399652053</v>
      </c>
    </row>
    <row r="10" spans="1:11" ht="12.75">
      <c r="A10" s="216" t="s">
        <v>227</v>
      </c>
      <c r="B10" s="217"/>
      <c r="C10" s="217"/>
      <c r="D10" s="217"/>
      <c r="E10" s="217"/>
      <c r="F10" s="217"/>
      <c r="G10" s="217"/>
      <c r="H10" s="218"/>
      <c r="I10" s="1">
        <v>115</v>
      </c>
      <c r="J10" s="6">
        <v>0</v>
      </c>
      <c r="K10" s="128">
        <v>0</v>
      </c>
    </row>
    <row r="11" spans="1:11" ht="12.75">
      <c r="A11" s="216" t="s">
        <v>228</v>
      </c>
      <c r="B11" s="217"/>
      <c r="C11" s="217"/>
      <c r="D11" s="217"/>
      <c r="E11" s="217"/>
      <c r="F11" s="217"/>
      <c r="G11" s="217"/>
      <c r="H11" s="218"/>
      <c r="I11" s="1">
        <v>116</v>
      </c>
      <c r="J11" s="42">
        <f>SUM(J12:J14)</f>
        <v>254812780</v>
      </c>
      <c r="K11" s="129">
        <f>SUM(K12:K14)</f>
        <v>237637678</v>
      </c>
    </row>
    <row r="12" spans="1:11" ht="12.75" customHeight="1">
      <c r="A12" s="245" t="s">
        <v>229</v>
      </c>
      <c r="B12" s="245"/>
      <c r="C12" s="245"/>
      <c r="D12" s="245"/>
      <c r="E12" s="245"/>
      <c r="F12" s="245"/>
      <c r="G12" s="245"/>
      <c r="H12" s="245"/>
      <c r="I12" s="1">
        <v>117</v>
      </c>
      <c r="J12" s="6">
        <v>6183988</v>
      </c>
      <c r="K12" s="128">
        <v>6075742</v>
      </c>
    </row>
    <row r="13" spans="1:11" ht="12.75" customHeight="1">
      <c r="A13" s="245" t="s">
        <v>230</v>
      </c>
      <c r="B13" s="245"/>
      <c r="C13" s="245"/>
      <c r="D13" s="245"/>
      <c r="E13" s="245"/>
      <c r="F13" s="245"/>
      <c r="G13" s="245"/>
      <c r="H13" s="245"/>
      <c r="I13" s="1">
        <v>118</v>
      </c>
      <c r="J13" s="6">
        <v>963942</v>
      </c>
      <c r="K13" s="128">
        <v>32536</v>
      </c>
    </row>
    <row r="14" spans="1:11" ht="12.75" customHeight="1">
      <c r="A14" s="245" t="s">
        <v>231</v>
      </c>
      <c r="B14" s="245"/>
      <c r="C14" s="245"/>
      <c r="D14" s="245"/>
      <c r="E14" s="245"/>
      <c r="F14" s="245"/>
      <c r="G14" s="245"/>
      <c r="H14" s="245"/>
      <c r="I14" s="1">
        <v>119</v>
      </c>
      <c r="J14" s="6">
        <v>247664850</v>
      </c>
      <c r="K14" s="128">
        <v>231529400</v>
      </c>
    </row>
    <row r="15" spans="1:11" ht="12.75">
      <c r="A15" s="216" t="s">
        <v>237</v>
      </c>
      <c r="B15" s="217"/>
      <c r="C15" s="217"/>
      <c r="D15" s="217"/>
      <c r="E15" s="217"/>
      <c r="F15" s="217"/>
      <c r="G15" s="217"/>
      <c r="H15" s="218"/>
      <c r="I15" s="1">
        <v>120</v>
      </c>
      <c r="J15" s="42">
        <f>SUM(J16:J18)</f>
        <v>54304908</v>
      </c>
      <c r="K15" s="129">
        <f>SUM(K16:K18)</f>
        <v>53480833</v>
      </c>
    </row>
    <row r="16" spans="1:11" ht="12.75" customHeight="1">
      <c r="A16" s="245" t="s">
        <v>232</v>
      </c>
      <c r="B16" s="245"/>
      <c r="C16" s="245"/>
      <c r="D16" s="245"/>
      <c r="E16" s="245"/>
      <c r="F16" s="245"/>
      <c r="G16" s="245"/>
      <c r="H16" s="245"/>
      <c r="I16" s="1">
        <v>121</v>
      </c>
      <c r="J16" s="6">
        <v>27857987</v>
      </c>
      <c r="K16" s="128">
        <v>29953202</v>
      </c>
    </row>
    <row r="17" spans="1:11" ht="12.75" customHeight="1">
      <c r="A17" s="245" t="s">
        <v>233</v>
      </c>
      <c r="B17" s="245"/>
      <c r="C17" s="245"/>
      <c r="D17" s="245"/>
      <c r="E17" s="245"/>
      <c r="F17" s="245"/>
      <c r="G17" s="245"/>
      <c r="H17" s="245"/>
      <c r="I17" s="1">
        <v>122</v>
      </c>
      <c r="J17" s="6">
        <v>18903883</v>
      </c>
      <c r="K17" s="128">
        <v>16147829</v>
      </c>
    </row>
    <row r="18" spans="1:11" ht="12.75" customHeight="1">
      <c r="A18" s="245" t="s">
        <v>234</v>
      </c>
      <c r="B18" s="245"/>
      <c r="C18" s="245"/>
      <c r="D18" s="245"/>
      <c r="E18" s="245"/>
      <c r="F18" s="245"/>
      <c r="G18" s="245"/>
      <c r="H18" s="245"/>
      <c r="I18" s="1">
        <v>123</v>
      </c>
      <c r="J18" s="6">
        <v>7543038</v>
      </c>
      <c r="K18" s="128">
        <v>7379802</v>
      </c>
    </row>
    <row r="19" spans="1:11" ht="12.75">
      <c r="A19" s="216" t="s">
        <v>235</v>
      </c>
      <c r="B19" s="217"/>
      <c r="C19" s="217"/>
      <c r="D19" s="217"/>
      <c r="E19" s="217"/>
      <c r="F19" s="217"/>
      <c r="G19" s="217"/>
      <c r="H19" s="218"/>
      <c r="I19" s="1">
        <v>124</v>
      </c>
      <c r="J19" s="6">
        <v>72462745</v>
      </c>
      <c r="K19" s="128">
        <v>62981276</v>
      </c>
    </row>
    <row r="20" spans="1:11" ht="12.75">
      <c r="A20" s="216" t="s">
        <v>236</v>
      </c>
      <c r="B20" s="217"/>
      <c r="C20" s="217"/>
      <c r="D20" s="217"/>
      <c r="E20" s="217"/>
      <c r="F20" s="217"/>
      <c r="G20" s="217"/>
      <c r="H20" s="218"/>
      <c r="I20" s="1">
        <v>125</v>
      </c>
      <c r="J20" s="6">
        <v>89132866</v>
      </c>
      <c r="K20" s="128">
        <v>44156541</v>
      </c>
    </row>
    <row r="21" spans="1:11" ht="12.75">
      <c r="A21" s="216" t="s">
        <v>238</v>
      </c>
      <c r="B21" s="217"/>
      <c r="C21" s="217"/>
      <c r="D21" s="217"/>
      <c r="E21" s="217"/>
      <c r="F21" s="217"/>
      <c r="G21" s="217"/>
      <c r="H21" s="218"/>
      <c r="I21" s="1">
        <v>126</v>
      </c>
      <c r="J21" s="42">
        <f>SUM(J22:J23)</f>
        <v>6907933</v>
      </c>
      <c r="K21" s="129">
        <f>SUM(K22:K23)</f>
        <v>2653326</v>
      </c>
    </row>
    <row r="22" spans="1:11" ht="12.75" customHeight="1">
      <c r="A22" s="245" t="s">
        <v>239</v>
      </c>
      <c r="B22" s="245"/>
      <c r="C22" s="245"/>
      <c r="D22" s="245"/>
      <c r="E22" s="245"/>
      <c r="F22" s="245"/>
      <c r="G22" s="245"/>
      <c r="H22" s="245"/>
      <c r="I22" s="1">
        <v>127</v>
      </c>
      <c r="J22" s="6"/>
      <c r="K22" s="128">
        <v>0</v>
      </c>
    </row>
    <row r="23" spans="1:11" ht="12.75" customHeight="1">
      <c r="A23" s="245" t="s">
        <v>240</v>
      </c>
      <c r="B23" s="245"/>
      <c r="C23" s="245"/>
      <c r="D23" s="245"/>
      <c r="E23" s="245"/>
      <c r="F23" s="245"/>
      <c r="G23" s="245"/>
      <c r="H23" s="245"/>
      <c r="I23" s="1">
        <v>128</v>
      </c>
      <c r="J23" s="6">
        <v>6907933</v>
      </c>
      <c r="K23" s="128">
        <v>2653326</v>
      </c>
    </row>
    <row r="24" spans="1:11" ht="12.75">
      <c r="A24" s="216" t="s">
        <v>241</v>
      </c>
      <c r="B24" s="217"/>
      <c r="C24" s="217"/>
      <c r="D24" s="217"/>
      <c r="E24" s="217"/>
      <c r="F24" s="217"/>
      <c r="G24" s="217"/>
      <c r="H24" s="218"/>
      <c r="I24" s="1">
        <v>129</v>
      </c>
      <c r="J24" s="6">
        <v>45347</v>
      </c>
      <c r="K24" s="128">
        <v>-1257601</v>
      </c>
    </row>
    <row r="25" spans="1:11" ht="12.75">
      <c r="A25" s="216" t="s">
        <v>242</v>
      </c>
      <c r="B25" s="217"/>
      <c r="C25" s="217"/>
      <c r="D25" s="217"/>
      <c r="E25" s="217"/>
      <c r="F25" s="217"/>
      <c r="G25" s="217"/>
      <c r="H25" s="218"/>
      <c r="I25" s="1">
        <v>130</v>
      </c>
      <c r="J25" s="6">
        <v>0</v>
      </c>
      <c r="K25" s="128">
        <v>0</v>
      </c>
    </row>
    <row r="26" spans="1:11" ht="12.75">
      <c r="A26" s="216" t="s">
        <v>243</v>
      </c>
      <c r="B26" s="217"/>
      <c r="C26" s="217"/>
      <c r="D26" s="217"/>
      <c r="E26" s="217"/>
      <c r="F26" s="217"/>
      <c r="G26" s="217"/>
      <c r="H26" s="218"/>
      <c r="I26" s="1">
        <v>131</v>
      </c>
      <c r="J26" s="42">
        <f>SUM(J27:J31)</f>
        <v>64419501</v>
      </c>
      <c r="K26" s="129">
        <f>SUM(K27:K31)</f>
        <v>2033811</v>
      </c>
    </row>
    <row r="27" spans="1:11" ht="27.75" customHeight="1">
      <c r="A27" s="216" t="s">
        <v>244</v>
      </c>
      <c r="B27" s="217"/>
      <c r="C27" s="217"/>
      <c r="D27" s="217"/>
      <c r="E27" s="217"/>
      <c r="F27" s="217"/>
      <c r="G27" s="217"/>
      <c r="H27" s="218"/>
      <c r="I27" s="1">
        <v>132</v>
      </c>
      <c r="J27" s="6">
        <v>369871</v>
      </c>
      <c r="K27" s="128">
        <v>409813</v>
      </c>
    </row>
    <row r="28" spans="1:11" ht="26.25" customHeight="1">
      <c r="A28" s="216" t="s">
        <v>245</v>
      </c>
      <c r="B28" s="217"/>
      <c r="C28" s="217"/>
      <c r="D28" s="217"/>
      <c r="E28" s="217"/>
      <c r="F28" s="217"/>
      <c r="G28" s="217"/>
      <c r="H28" s="218"/>
      <c r="I28" s="1">
        <v>133</v>
      </c>
      <c r="J28" s="6">
        <v>64049630</v>
      </c>
      <c r="K28" s="128">
        <v>1623998</v>
      </c>
    </row>
    <row r="29" spans="1:11" ht="12.75">
      <c r="A29" s="216" t="s">
        <v>246</v>
      </c>
      <c r="B29" s="217"/>
      <c r="C29" s="217"/>
      <c r="D29" s="217"/>
      <c r="E29" s="217"/>
      <c r="F29" s="217"/>
      <c r="G29" s="217"/>
      <c r="H29" s="218"/>
      <c r="I29" s="1">
        <v>134</v>
      </c>
      <c r="J29" s="6">
        <v>0</v>
      </c>
      <c r="K29" s="128">
        <v>0</v>
      </c>
    </row>
    <row r="30" spans="1:11" ht="12.75">
      <c r="A30" s="216" t="s">
        <v>247</v>
      </c>
      <c r="B30" s="217"/>
      <c r="C30" s="217"/>
      <c r="D30" s="217"/>
      <c r="E30" s="217"/>
      <c r="F30" s="217"/>
      <c r="G30" s="217"/>
      <c r="H30" s="218"/>
      <c r="I30" s="1">
        <v>135</v>
      </c>
      <c r="J30" s="6">
        <v>0</v>
      </c>
      <c r="K30" s="128">
        <v>0</v>
      </c>
    </row>
    <row r="31" spans="1:11" ht="12.75">
      <c r="A31" s="216" t="s">
        <v>248</v>
      </c>
      <c r="B31" s="217"/>
      <c r="C31" s="217"/>
      <c r="D31" s="217"/>
      <c r="E31" s="217"/>
      <c r="F31" s="217"/>
      <c r="G31" s="217"/>
      <c r="H31" s="218"/>
      <c r="I31" s="1">
        <v>136</v>
      </c>
      <c r="J31" s="6">
        <v>0</v>
      </c>
      <c r="K31" s="128">
        <v>0</v>
      </c>
    </row>
    <row r="32" spans="1:11" ht="12.75">
      <c r="A32" s="216" t="s">
        <v>249</v>
      </c>
      <c r="B32" s="217"/>
      <c r="C32" s="217"/>
      <c r="D32" s="217"/>
      <c r="E32" s="217"/>
      <c r="F32" s="217"/>
      <c r="G32" s="217"/>
      <c r="H32" s="218"/>
      <c r="I32" s="1">
        <v>137</v>
      </c>
      <c r="J32" s="42">
        <f>SUM(J33:J36)</f>
        <v>25222019</v>
      </c>
      <c r="K32" s="129">
        <f>SUM(K33:K36)</f>
        <v>27741013</v>
      </c>
    </row>
    <row r="33" spans="1:11" ht="27.75" customHeight="1">
      <c r="A33" s="216" t="s">
        <v>250</v>
      </c>
      <c r="B33" s="217"/>
      <c r="C33" s="217"/>
      <c r="D33" s="217"/>
      <c r="E33" s="217"/>
      <c r="F33" s="217"/>
      <c r="G33" s="217"/>
      <c r="H33" s="218"/>
      <c r="I33" s="1">
        <v>138</v>
      </c>
      <c r="J33" s="6">
        <v>0</v>
      </c>
      <c r="K33" s="128">
        <v>0</v>
      </c>
    </row>
    <row r="34" spans="1:11" ht="25.5" customHeight="1">
      <c r="A34" s="216" t="s">
        <v>251</v>
      </c>
      <c r="B34" s="217"/>
      <c r="C34" s="217"/>
      <c r="D34" s="217"/>
      <c r="E34" s="217"/>
      <c r="F34" s="217"/>
      <c r="G34" s="217"/>
      <c r="H34" s="218"/>
      <c r="I34" s="1">
        <v>139</v>
      </c>
      <c r="J34" s="6">
        <v>25222019</v>
      </c>
      <c r="K34" s="128">
        <v>27741013</v>
      </c>
    </row>
    <row r="35" spans="1:11" ht="12.75">
      <c r="A35" s="216" t="s">
        <v>252</v>
      </c>
      <c r="B35" s="217"/>
      <c r="C35" s="217"/>
      <c r="D35" s="217"/>
      <c r="E35" s="217"/>
      <c r="F35" s="217"/>
      <c r="G35" s="217"/>
      <c r="H35" s="218"/>
      <c r="I35" s="1">
        <v>140</v>
      </c>
      <c r="J35" s="6">
        <v>0</v>
      </c>
      <c r="K35" s="128">
        <v>0</v>
      </c>
    </row>
    <row r="36" spans="1:11" ht="12.75">
      <c r="A36" s="216" t="s">
        <v>253</v>
      </c>
      <c r="B36" s="217"/>
      <c r="C36" s="217"/>
      <c r="D36" s="217"/>
      <c r="E36" s="217"/>
      <c r="F36" s="217"/>
      <c r="G36" s="217"/>
      <c r="H36" s="218"/>
      <c r="I36" s="1">
        <v>141</v>
      </c>
      <c r="J36" s="6">
        <v>0</v>
      </c>
      <c r="K36" s="128">
        <v>0</v>
      </c>
    </row>
    <row r="37" spans="1:11" ht="12.75">
      <c r="A37" s="216" t="s">
        <v>254</v>
      </c>
      <c r="B37" s="217"/>
      <c r="C37" s="217"/>
      <c r="D37" s="217"/>
      <c r="E37" s="217"/>
      <c r="F37" s="217"/>
      <c r="G37" s="217"/>
      <c r="H37" s="218"/>
      <c r="I37" s="1">
        <v>142</v>
      </c>
      <c r="J37" s="6">
        <v>0</v>
      </c>
      <c r="K37" s="128">
        <v>0</v>
      </c>
    </row>
    <row r="38" spans="1:11" ht="12.75">
      <c r="A38" s="216" t="s">
        <v>255</v>
      </c>
      <c r="B38" s="217"/>
      <c r="C38" s="217"/>
      <c r="D38" s="217"/>
      <c r="E38" s="217"/>
      <c r="F38" s="217"/>
      <c r="G38" s="217"/>
      <c r="H38" s="218"/>
      <c r="I38" s="1">
        <v>143</v>
      </c>
      <c r="J38" s="6">
        <v>0</v>
      </c>
      <c r="K38" s="128">
        <v>0</v>
      </c>
    </row>
    <row r="39" spans="1:11" ht="12.75">
      <c r="A39" s="216" t="s">
        <v>226</v>
      </c>
      <c r="B39" s="217"/>
      <c r="C39" s="217"/>
      <c r="D39" s="217"/>
      <c r="E39" s="217"/>
      <c r="F39" s="217"/>
      <c r="G39" s="217"/>
      <c r="H39" s="218"/>
      <c r="I39" s="1">
        <v>144</v>
      </c>
      <c r="J39" s="6">
        <v>0</v>
      </c>
      <c r="K39" s="128">
        <v>0</v>
      </c>
    </row>
    <row r="40" spans="1:11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145</v>
      </c>
      <c r="J40" s="6">
        <v>0</v>
      </c>
      <c r="K40" s="128">
        <v>0</v>
      </c>
    </row>
    <row r="41" spans="1:11" ht="12.75">
      <c r="A41" s="216" t="s">
        <v>224</v>
      </c>
      <c r="B41" s="217"/>
      <c r="C41" s="217"/>
      <c r="D41" s="217"/>
      <c r="E41" s="217"/>
      <c r="F41" s="217"/>
      <c r="G41" s="217"/>
      <c r="H41" s="218"/>
      <c r="I41" s="1">
        <v>146</v>
      </c>
      <c r="J41" s="42">
        <f>J6+J26+J37+J39</f>
        <v>529444101</v>
      </c>
      <c r="K41" s="129">
        <f>K6+K26+K37+K39</f>
        <v>439615694</v>
      </c>
    </row>
    <row r="42" spans="1:11" ht="12.75">
      <c r="A42" s="216" t="s">
        <v>223</v>
      </c>
      <c r="B42" s="217"/>
      <c r="C42" s="217"/>
      <c r="D42" s="217"/>
      <c r="E42" s="217"/>
      <c r="F42" s="217"/>
      <c r="G42" s="217"/>
      <c r="H42" s="218"/>
      <c r="I42" s="1">
        <v>147</v>
      </c>
      <c r="J42" s="42">
        <f>J9+J32+J38+J40</f>
        <v>502888598</v>
      </c>
      <c r="K42" s="129">
        <f>K9+K32+K38+K40</f>
        <v>427393066</v>
      </c>
    </row>
    <row r="43" spans="1:11" ht="12.75">
      <c r="A43" s="216" t="s">
        <v>220</v>
      </c>
      <c r="B43" s="217"/>
      <c r="C43" s="217"/>
      <c r="D43" s="217"/>
      <c r="E43" s="217"/>
      <c r="F43" s="217"/>
      <c r="G43" s="217"/>
      <c r="H43" s="218"/>
      <c r="I43" s="1">
        <v>148</v>
      </c>
      <c r="J43" s="42">
        <f>J41-J42</f>
        <v>26555503</v>
      </c>
      <c r="K43" s="129">
        <f>K41-K42</f>
        <v>12222628</v>
      </c>
    </row>
    <row r="44" spans="1:11" ht="12.75">
      <c r="A44" s="242" t="s">
        <v>222</v>
      </c>
      <c r="B44" s="243"/>
      <c r="C44" s="243"/>
      <c r="D44" s="243"/>
      <c r="E44" s="243"/>
      <c r="F44" s="243"/>
      <c r="G44" s="243"/>
      <c r="H44" s="244"/>
      <c r="I44" s="1">
        <v>149</v>
      </c>
      <c r="J44" s="42">
        <f>IF(J41&gt;J42,J41-J42,0)</f>
        <v>26555503</v>
      </c>
      <c r="K44" s="129">
        <f>IF(K41&gt;K42,K41-K42,0)</f>
        <v>12222628</v>
      </c>
    </row>
    <row r="45" spans="1:11" ht="12.75">
      <c r="A45" s="242" t="s">
        <v>221</v>
      </c>
      <c r="B45" s="243"/>
      <c r="C45" s="243"/>
      <c r="D45" s="243"/>
      <c r="E45" s="243"/>
      <c r="F45" s="243"/>
      <c r="G45" s="243"/>
      <c r="H45" s="244"/>
      <c r="I45" s="1">
        <v>150</v>
      </c>
      <c r="J45" s="42">
        <f>IF(J42&gt;J41,J42-J41,0)</f>
        <v>0</v>
      </c>
      <c r="K45" s="129">
        <f>IF(K42&gt;K41,K42-K41,0)</f>
        <v>0</v>
      </c>
    </row>
    <row r="46" spans="1:11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151</v>
      </c>
      <c r="J46" s="6">
        <v>0</v>
      </c>
      <c r="K46" s="128">
        <v>0</v>
      </c>
    </row>
    <row r="47" spans="1:11" ht="12.75">
      <c r="A47" s="216" t="s">
        <v>261</v>
      </c>
      <c r="B47" s="217"/>
      <c r="C47" s="217"/>
      <c r="D47" s="217"/>
      <c r="E47" s="217"/>
      <c r="F47" s="217"/>
      <c r="G47" s="217"/>
      <c r="H47" s="218"/>
      <c r="I47" s="1">
        <v>152</v>
      </c>
      <c r="J47" s="42">
        <f>J43-J46</f>
        <v>26555503</v>
      </c>
      <c r="K47" s="129">
        <f>K43-K46</f>
        <v>12222628</v>
      </c>
    </row>
    <row r="48" spans="1:11" ht="12.75">
      <c r="A48" s="242" t="s">
        <v>262</v>
      </c>
      <c r="B48" s="243"/>
      <c r="C48" s="243"/>
      <c r="D48" s="243"/>
      <c r="E48" s="243"/>
      <c r="F48" s="243"/>
      <c r="G48" s="243"/>
      <c r="H48" s="244"/>
      <c r="I48" s="1">
        <v>153</v>
      </c>
      <c r="J48" s="42">
        <f>IF(J47&gt;0,J47,0)</f>
        <v>26555503</v>
      </c>
      <c r="K48" s="129">
        <f>IF(K47&gt;0,K47,0)</f>
        <v>12222628</v>
      </c>
    </row>
    <row r="49" spans="1:11" ht="12.75">
      <c r="A49" s="236" t="s">
        <v>263</v>
      </c>
      <c r="B49" s="237"/>
      <c r="C49" s="237"/>
      <c r="D49" s="237"/>
      <c r="E49" s="237"/>
      <c r="F49" s="237"/>
      <c r="G49" s="237"/>
      <c r="H49" s="238"/>
      <c r="I49" s="2">
        <v>154</v>
      </c>
      <c r="J49" s="45">
        <f>IF(J47&lt;0,-J47,0)</f>
        <v>0</v>
      </c>
      <c r="K49" s="130">
        <f>IF(K47&lt;0,-K47,0)</f>
        <v>0</v>
      </c>
    </row>
    <row r="50" spans="1:11" ht="12.75" customHeight="1">
      <c r="A50" s="234" t="s">
        <v>218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</row>
    <row r="51" spans="1:11" ht="12.75" customHeight="1">
      <c r="A51" s="231" t="s">
        <v>264</v>
      </c>
      <c r="B51" s="232"/>
      <c r="C51" s="232"/>
      <c r="D51" s="232"/>
      <c r="E51" s="232"/>
      <c r="F51" s="232"/>
      <c r="G51" s="232"/>
      <c r="H51" s="232"/>
      <c r="I51" s="1"/>
      <c r="J51" s="6"/>
      <c r="K51" s="128"/>
    </row>
    <row r="52" spans="1:11" ht="12.75" customHeight="1">
      <c r="A52" s="239" t="s">
        <v>209</v>
      </c>
      <c r="B52" s="240"/>
      <c r="C52" s="240"/>
      <c r="D52" s="240"/>
      <c r="E52" s="240"/>
      <c r="F52" s="240"/>
      <c r="G52" s="240"/>
      <c r="H52" s="241"/>
      <c r="I52" s="1">
        <v>155</v>
      </c>
      <c r="J52" s="6">
        <v>0</v>
      </c>
      <c r="K52" s="128">
        <v>0</v>
      </c>
    </row>
    <row r="53" spans="1:11" ht="12.75" customHeight="1">
      <c r="A53" s="224" t="s">
        <v>208</v>
      </c>
      <c r="B53" s="225"/>
      <c r="C53" s="225"/>
      <c r="D53" s="225"/>
      <c r="E53" s="225"/>
      <c r="F53" s="225"/>
      <c r="G53" s="225"/>
      <c r="H53" s="226"/>
      <c r="I53" s="1">
        <v>156</v>
      </c>
      <c r="J53" s="143">
        <v>0</v>
      </c>
      <c r="K53" s="131">
        <v>0</v>
      </c>
    </row>
    <row r="54" spans="1:11" ht="12.75" customHeight="1">
      <c r="A54" s="234" t="s">
        <v>256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</row>
    <row r="55" spans="1:11" ht="12.75">
      <c r="A55" s="231" t="s">
        <v>265</v>
      </c>
      <c r="B55" s="232"/>
      <c r="C55" s="232"/>
      <c r="D55" s="232"/>
      <c r="E55" s="232"/>
      <c r="F55" s="232"/>
      <c r="G55" s="232"/>
      <c r="H55" s="233"/>
      <c r="I55" s="7">
        <v>157</v>
      </c>
      <c r="J55" s="144">
        <f>J47</f>
        <v>26555503</v>
      </c>
      <c r="K55" s="132">
        <f>K47</f>
        <v>12222628</v>
      </c>
    </row>
    <row r="56" spans="1:11" ht="12.75">
      <c r="A56" s="216" t="s">
        <v>257</v>
      </c>
      <c r="B56" s="217"/>
      <c r="C56" s="217"/>
      <c r="D56" s="217"/>
      <c r="E56" s="217"/>
      <c r="F56" s="217"/>
      <c r="G56" s="217"/>
      <c r="H56" s="218"/>
      <c r="I56" s="1">
        <v>158</v>
      </c>
      <c r="J56" s="42">
        <f>SUM(J57:J63)</f>
        <v>0</v>
      </c>
      <c r="K56" s="129">
        <f>SUM(K57:K63)</f>
        <v>0</v>
      </c>
    </row>
    <row r="57" spans="1:11" ht="12.75">
      <c r="A57" s="216" t="s">
        <v>259</v>
      </c>
      <c r="B57" s="217"/>
      <c r="C57" s="217"/>
      <c r="D57" s="217"/>
      <c r="E57" s="217"/>
      <c r="F57" s="217"/>
      <c r="G57" s="217"/>
      <c r="H57" s="218"/>
      <c r="I57" s="1">
        <v>159</v>
      </c>
      <c r="J57" s="6">
        <v>0</v>
      </c>
      <c r="K57" s="128">
        <v>0</v>
      </c>
    </row>
    <row r="58" spans="1:11" ht="12.75">
      <c r="A58" s="216" t="s">
        <v>266</v>
      </c>
      <c r="B58" s="217"/>
      <c r="C58" s="217"/>
      <c r="D58" s="217"/>
      <c r="E58" s="217"/>
      <c r="F58" s="217"/>
      <c r="G58" s="217"/>
      <c r="H58" s="218"/>
      <c r="I58" s="1">
        <v>160</v>
      </c>
      <c r="J58" s="6">
        <v>0</v>
      </c>
      <c r="K58" s="128">
        <v>0</v>
      </c>
    </row>
    <row r="59" spans="1:11" ht="12.75">
      <c r="A59" s="216" t="s">
        <v>267</v>
      </c>
      <c r="B59" s="217"/>
      <c r="C59" s="217"/>
      <c r="D59" s="217"/>
      <c r="E59" s="217"/>
      <c r="F59" s="217"/>
      <c r="G59" s="217"/>
      <c r="H59" s="218"/>
      <c r="I59" s="1">
        <v>161</v>
      </c>
      <c r="J59" s="6">
        <v>0</v>
      </c>
      <c r="K59" s="128">
        <v>0</v>
      </c>
    </row>
    <row r="60" spans="1:11" ht="12.75">
      <c r="A60" s="216" t="s">
        <v>268</v>
      </c>
      <c r="B60" s="217"/>
      <c r="C60" s="217"/>
      <c r="D60" s="217"/>
      <c r="E60" s="217"/>
      <c r="F60" s="217"/>
      <c r="G60" s="217"/>
      <c r="H60" s="218"/>
      <c r="I60" s="1">
        <v>162</v>
      </c>
      <c r="J60" s="6">
        <v>0</v>
      </c>
      <c r="K60" s="128">
        <v>0</v>
      </c>
    </row>
    <row r="61" spans="1:11" ht="12.75">
      <c r="A61" s="216" t="s">
        <v>269</v>
      </c>
      <c r="B61" s="217"/>
      <c r="C61" s="217"/>
      <c r="D61" s="217"/>
      <c r="E61" s="217"/>
      <c r="F61" s="217"/>
      <c r="G61" s="217"/>
      <c r="H61" s="218"/>
      <c r="I61" s="1">
        <v>163</v>
      </c>
      <c r="J61" s="6">
        <v>0</v>
      </c>
      <c r="K61" s="128">
        <v>0</v>
      </c>
    </row>
    <row r="62" spans="1:11" ht="12.75">
      <c r="A62" s="216" t="s">
        <v>270</v>
      </c>
      <c r="B62" s="217"/>
      <c r="C62" s="217"/>
      <c r="D62" s="217"/>
      <c r="E62" s="217"/>
      <c r="F62" s="217"/>
      <c r="G62" s="217"/>
      <c r="H62" s="218"/>
      <c r="I62" s="1">
        <v>164</v>
      </c>
      <c r="J62" s="6">
        <v>0</v>
      </c>
      <c r="K62" s="128">
        <v>0</v>
      </c>
    </row>
    <row r="63" spans="1:11" ht="12.75">
      <c r="A63" s="216" t="s">
        <v>271</v>
      </c>
      <c r="B63" s="217"/>
      <c r="C63" s="217"/>
      <c r="D63" s="217"/>
      <c r="E63" s="217"/>
      <c r="F63" s="217"/>
      <c r="G63" s="217"/>
      <c r="H63" s="218"/>
      <c r="I63" s="1">
        <v>165</v>
      </c>
      <c r="J63" s="6">
        <v>0</v>
      </c>
      <c r="K63" s="128">
        <v>0</v>
      </c>
    </row>
    <row r="64" spans="1:11" ht="12.75">
      <c r="A64" s="216" t="s">
        <v>258</v>
      </c>
      <c r="B64" s="217"/>
      <c r="C64" s="217"/>
      <c r="D64" s="217"/>
      <c r="E64" s="217"/>
      <c r="F64" s="217"/>
      <c r="G64" s="217"/>
      <c r="H64" s="218"/>
      <c r="I64" s="1">
        <v>166</v>
      </c>
      <c r="J64" s="6">
        <v>0</v>
      </c>
      <c r="K64" s="128">
        <v>0</v>
      </c>
    </row>
    <row r="65" spans="1:11" ht="12.75">
      <c r="A65" s="216" t="s">
        <v>272</v>
      </c>
      <c r="B65" s="217"/>
      <c r="C65" s="217"/>
      <c r="D65" s="217"/>
      <c r="E65" s="217"/>
      <c r="F65" s="217"/>
      <c r="G65" s="217"/>
      <c r="H65" s="218"/>
      <c r="I65" s="1">
        <v>167</v>
      </c>
      <c r="J65" s="42">
        <f>J56-J64</f>
        <v>0</v>
      </c>
      <c r="K65" s="129">
        <f>K56-K64</f>
        <v>0</v>
      </c>
    </row>
    <row r="66" spans="1:11" ht="12.75">
      <c r="A66" s="216" t="s">
        <v>273</v>
      </c>
      <c r="B66" s="217"/>
      <c r="C66" s="217"/>
      <c r="D66" s="217"/>
      <c r="E66" s="217"/>
      <c r="F66" s="217"/>
      <c r="G66" s="217"/>
      <c r="H66" s="218"/>
      <c r="I66" s="1">
        <v>168</v>
      </c>
      <c r="J66" s="45">
        <f>J55+J65</f>
        <v>26555503</v>
      </c>
      <c r="K66" s="130">
        <f>K55+K65</f>
        <v>12222628</v>
      </c>
    </row>
    <row r="67" spans="1:11" ht="12.75" customHeight="1">
      <c r="A67" s="227" t="s">
        <v>274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</row>
    <row r="68" spans="1:11" ht="12.75" customHeight="1">
      <c r="A68" s="229" t="s">
        <v>260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</row>
    <row r="69" spans="1:11" ht="12.75">
      <c r="A69" s="219" t="s">
        <v>209</v>
      </c>
      <c r="B69" s="220"/>
      <c r="C69" s="220"/>
      <c r="D69" s="220"/>
      <c r="E69" s="220"/>
      <c r="F69" s="220"/>
      <c r="G69" s="220"/>
      <c r="H69" s="221"/>
      <c r="I69" s="7">
        <v>169</v>
      </c>
      <c r="J69" s="144">
        <v>0</v>
      </c>
      <c r="K69" s="132">
        <v>0</v>
      </c>
    </row>
    <row r="70" spans="1:11" ht="12.75">
      <c r="A70" s="224" t="s">
        <v>208</v>
      </c>
      <c r="B70" s="225"/>
      <c r="C70" s="225"/>
      <c r="D70" s="225"/>
      <c r="E70" s="225"/>
      <c r="F70" s="225"/>
      <c r="G70" s="225"/>
      <c r="H70" s="226"/>
      <c r="I70" s="4">
        <v>170</v>
      </c>
      <c r="J70" s="143">
        <v>0</v>
      </c>
      <c r="K70" s="131">
        <v>0</v>
      </c>
    </row>
  </sheetData>
  <sheetProtection/>
  <mergeCells count="70">
    <mergeCell ref="A3:K3"/>
    <mergeCell ref="A4:H4"/>
    <mergeCell ref="A5:H5"/>
    <mergeCell ref="A6:H6"/>
    <mergeCell ref="A7:H7"/>
    <mergeCell ref="A8:H8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5:H55"/>
    <mergeCell ref="A54:K54"/>
    <mergeCell ref="A56:H56"/>
    <mergeCell ref="A49:H49"/>
    <mergeCell ref="A50:K50"/>
    <mergeCell ref="A51:H51"/>
    <mergeCell ref="A52:H52"/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  <mergeCell ref="A63:H63"/>
    <mergeCell ref="A69:H69"/>
    <mergeCell ref="A57:H57"/>
    <mergeCell ref="A58:H58"/>
    <mergeCell ref="A59:H59"/>
    <mergeCell ref="A60:H60"/>
  </mergeCells>
  <dataValidations count="3">
    <dataValidation type="whole" operator="greaterThanOrEqual" allowBlank="1" showInputMessage="1" showErrorMessage="1" errorTitle="Pogrešan unos" error="Mogu se unijeti samo cjelobrojne pozitivne vrijednosti." sqref="K15 J7:J8 J12:J45 K35:K45 J47:K49 J11:K11 J6:K6 K29:K33 K24:K26 K21:K22 J9:K9">
      <formula1>0</formula1>
    </dataValidation>
    <dataValidation type="whole" operator="notEqual" allowBlank="1" showInputMessage="1" showErrorMessage="1" errorTitle="Pogrešan unos" error="Mogu se unijeti samo cjelobrojne vrijednosti." sqref="J46:K46 J55:K66 J69:K70 J52:K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5 K55" unlockedFormula="1"/>
    <ignoredError sqref="J56 K56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">
      <selection activeCell="O16" sqref="O16"/>
    </sheetView>
  </sheetViews>
  <sheetFormatPr defaultColWidth="9.140625" defaultRowHeight="12.75"/>
  <cols>
    <col min="1" max="9" width="9.140625" style="41" customWidth="1"/>
    <col min="10" max="10" width="13.28125" style="138" customWidth="1"/>
    <col min="11" max="11" width="16.8515625" style="139" customWidth="1"/>
    <col min="12" max="16384" width="9.140625" style="41" customWidth="1"/>
  </cols>
  <sheetData>
    <row r="1" spans="1:11" ht="15.75">
      <c r="A1" s="223" t="s">
        <v>107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75" t="s">
        <v>355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6" t="s">
        <v>108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2.5">
      <c r="A4" s="279" t="s">
        <v>109</v>
      </c>
      <c r="B4" s="280"/>
      <c r="C4" s="280"/>
      <c r="D4" s="280"/>
      <c r="E4" s="280"/>
      <c r="F4" s="280"/>
      <c r="G4" s="280"/>
      <c r="H4" s="281"/>
      <c r="I4" s="44" t="s">
        <v>213</v>
      </c>
      <c r="J4" s="150" t="s">
        <v>110</v>
      </c>
      <c r="K4" s="134" t="s">
        <v>111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43">
        <v>2</v>
      </c>
      <c r="J5" s="142">
        <v>3</v>
      </c>
      <c r="K5" s="151">
        <v>4</v>
      </c>
    </row>
    <row r="6" spans="1:11" ht="12.75">
      <c r="A6" s="272" t="s">
        <v>112</v>
      </c>
      <c r="B6" s="273"/>
      <c r="C6" s="273"/>
      <c r="D6" s="273"/>
      <c r="E6" s="273"/>
      <c r="F6" s="273"/>
      <c r="G6" s="273"/>
      <c r="H6" s="273"/>
      <c r="I6" s="273"/>
      <c r="J6" s="273"/>
      <c r="K6" s="274"/>
    </row>
    <row r="7" spans="1:11" ht="12.75">
      <c r="A7" s="231" t="s">
        <v>113</v>
      </c>
      <c r="B7" s="232"/>
      <c r="C7" s="232"/>
      <c r="D7" s="232"/>
      <c r="E7" s="232"/>
      <c r="F7" s="232"/>
      <c r="G7" s="232"/>
      <c r="H7" s="233"/>
      <c r="I7" s="3">
        <v>1</v>
      </c>
      <c r="J7" s="137"/>
      <c r="K7" s="144"/>
    </row>
    <row r="8" spans="1:11" ht="12.75">
      <c r="A8" s="216" t="s">
        <v>114</v>
      </c>
      <c r="B8" s="217"/>
      <c r="C8" s="217"/>
      <c r="D8" s="217"/>
      <c r="E8" s="217"/>
      <c r="F8" s="217"/>
      <c r="G8" s="217"/>
      <c r="H8" s="218"/>
      <c r="I8" s="1">
        <v>2</v>
      </c>
      <c r="J8" s="145">
        <f>J9+J16+J26+J35+J39</f>
        <v>364342907.19399464</v>
      </c>
      <c r="K8" s="145">
        <f>K9+K16+K26+K35+K39</f>
        <v>348629660.84</v>
      </c>
    </row>
    <row r="9" spans="1:11" ht="12.75">
      <c r="A9" s="263" t="s">
        <v>115</v>
      </c>
      <c r="B9" s="264"/>
      <c r="C9" s="264"/>
      <c r="D9" s="264"/>
      <c r="E9" s="264"/>
      <c r="F9" s="264"/>
      <c r="G9" s="264"/>
      <c r="H9" s="265"/>
      <c r="I9" s="1">
        <v>3</v>
      </c>
      <c r="J9" s="145">
        <f>SUM(J10:J15)</f>
        <v>50623846.19399465</v>
      </c>
      <c r="K9" s="145">
        <f>SUM(K10:K15)</f>
        <v>45221032.82</v>
      </c>
    </row>
    <row r="10" spans="1:11" ht="12.75" customHeight="1">
      <c r="A10" s="245" t="s">
        <v>116</v>
      </c>
      <c r="B10" s="245"/>
      <c r="C10" s="245"/>
      <c r="D10" s="245"/>
      <c r="E10" s="245"/>
      <c r="F10" s="245"/>
      <c r="G10" s="245"/>
      <c r="H10" s="245"/>
      <c r="I10" s="1">
        <v>4</v>
      </c>
      <c r="J10" s="6">
        <v>0</v>
      </c>
      <c r="K10" s="6">
        <v>0</v>
      </c>
    </row>
    <row r="11" spans="1:11" ht="12.75" customHeight="1">
      <c r="A11" s="245" t="s">
        <v>117</v>
      </c>
      <c r="B11" s="245"/>
      <c r="C11" s="245"/>
      <c r="D11" s="245"/>
      <c r="E11" s="245"/>
      <c r="F11" s="245"/>
      <c r="G11" s="245"/>
      <c r="H11" s="245"/>
      <c r="I11" s="1">
        <v>5</v>
      </c>
      <c r="J11" s="6">
        <v>50623846.19399465</v>
      </c>
      <c r="K11" s="6">
        <v>45221032.82</v>
      </c>
    </row>
    <row r="12" spans="1:11" ht="12.75" customHeight="1">
      <c r="A12" s="245" t="s">
        <v>21</v>
      </c>
      <c r="B12" s="245"/>
      <c r="C12" s="245"/>
      <c r="D12" s="245"/>
      <c r="E12" s="245"/>
      <c r="F12" s="245"/>
      <c r="G12" s="245"/>
      <c r="H12" s="245"/>
      <c r="I12" s="1">
        <v>6</v>
      </c>
      <c r="J12" s="6">
        <v>0</v>
      </c>
      <c r="K12" s="6">
        <v>0</v>
      </c>
    </row>
    <row r="13" spans="1:11" ht="12.75" customHeight="1">
      <c r="A13" s="245" t="s">
        <v>118</v>
      </c>
      <c r="B13" s="245"/>
      <c r="C13" s="245"/>
      <c r="D13" s="245"/>
      <c r="E13" s="245"/>
      <c r="F13" s="245"/>
      <c r="G13" s="245"/>
      <c r="H13" s="245"/>
      <c r="I13" s="1">
        <v>7</v>
      </c>
      <c r="J13" s="6">
        <v>0</v>
      </c>
      <c r="K13" s="6">
        <v>0</v>
      </c>
    </row>
    <row r="14" spans="1:11" ht="12.75" customHeight="1">
      <c r="A14" s="245" t="s">
        <v>119</v>
      </c>
      <c r="B14" s="245"/>
      <c r="C14" s="245"/>
      <c r="D14" s="245"/>
      <c r="E14" s="245"/>
      <c r="F14" s="245"/>
      <c r="G14" s="245"/>
      <c r="H14" s="245"/>
      <c r="I14" s="1">
        <v>8</v>
      </c>
      <c r="J14" s="6">
        <v>0</v>
      </c>
      <c r="K14" s="6">
        <v>0</v>
      </c>
    </row>
    <row r="15" spans="1:11" ht="12.75" customHeight="1">
      <c r="A15" s="245" t="s">
        <v>120</v>
      </c>
      <c r="B15" s="245"/>
      <c r="C15" s="245"/>
      <c r="D15" s="245"/>
      <c r="E15" s="245"/>
      <c r="F15" s="245"/>
      <c r="G15" s="245"/>
      <c r="H15" s="245"/>
      <c r="I15" s="1">
        <v>9</v>
      </c>
      <c r="J15" s="6">
        <v>0</v>
      </c>
      <c r="K15" s="6">
        <v>0</v>
      </c>
    </row>
    <row r="16" spans="1:11" ht="12.75">
      <c r="A16" s="263" t="s">
        <v>121</v>
      </c>
      <c r="B16" s="264"/>
      <c r="C16" s="264"/>
      <c r="D16" s="264"/>
      <c r="E16" s="264"/>
      <c r="F16" s="264"/>
      <c r="G16" s="264"/>
      <c r="H16" s="265"/>
      <c r="I16" s="1">
        <v>10</v>
      </c>
      <c r="J16" s="145">
        <f>SUM(J17:J25)</f>
        <v>308404198</v>
      </c>
      <c r="K16" s="145">
        <f>SUM(K17:K25)</f>
        <v>299261426.34999996</v>
      </c>
    </row>
    <row r="17" spans="1:11" ht="12.75" customHeight="1">
      <c r="A17" s="245" t="s">
        <v>122</v>
      </c>
      <c r="B17" s="245"/>
      <c r="C17" s="245"/>
      <c r="D17" s="245"/>
      <c r="E17" s="245"/>
      <c r="F17" s="245"/>
      <c r="G17" s="245"/>
      <c r="H17" s="245"/>
      <c r="I17" s="1">
        <v>11</v>
      </c>
      <c r="J17" s="6">
        <v>23269</v>
      </c>
      <c r="K17" s="6">
        <v>23269</v>
      </c>
    </row>
    <row r="18" spans="1:11" ht="12.75" customHeight="1">
      <c r="A18" s="245" t="s">
        <v>123</v>
      </c>
      <c r="B18" s="245"/>
      <c r="C18" s="245"/>
      <c r="D18" s="245"/>
      <c r="E18" s="245"/>
      <c r="F18" s="245"/>
      <c r="G18" s="245"/>
      <c r="H18" s="245"/>
      <c r="I18" s="1">
        <v>12</v>
      </c>
      <c r="J18" s="6">
        <v>9382385</v>
      </c>
      <c r="K18" s="6">
        <v>9094175.5</v>
      </c>
    </row>
    <row r="19" spans="1:11" ht="12.75" customHeight="1">
      <c r="A19" s="245" t="s">
        <v>124</v>
      </c>
      <c r="B19" s="245"/>
      <c r="C19" s="245"/>
      <c r="D19" s="245"/>
      <c r="E19" s="245"/>
      <c r="F19" s="245"/>
      <c r="G19" s="245"/>
      <c r="H19" s="245"/>
      <c r="I19" s="1">
        <v>13</v>
      </c>
      <c r="J19" s="6">
        <v>291323718</v>
      </c>
      <c r="K19" s="6">
        <v>274374226.83</v>
      </c>
    </row>
    <row r="20" spans="1:11" ht="12.75" customHeight="1">
      <c r="A20" s="245" t="s">
        <v>125</v>
      </c>
      <c r="B20" s="245"/>
      <c r="C20" s="245"/>
      <c r="D20" s="245"/>
      <c r="E20" s="245"/>
      <c r="F20" s="245"/>
      <c r="G20" s="245"/>
      <c r="H20" s="245"/>
      <c r="I20" s="1">
        <v>14</v>
      </c>
      <c r="J20" s="6">
        <v>832203</v>
      </c>
      <c r="K20" s="6">
        <v>910791.8399999994</v>
      </c>
    </row>
    <row r="21" spans="1:11" ht="12.75" customHeight="1">
      <c r="A21" s="245" t="s">
        <v>126</v>
      </c>
      <c r="B21" s="245"/>
      <c r="C21" s="245"/>
      <c r="D21" s="245"/>
      <c r="E21" s="245"/>
      <c r="F21" s="245"/>
      <c r="G21" s="245"/>
      <c r="H21" s="245"/>
      <c r="I21" s="1">
        <v>15</v>
      </c>
      <c r="J21" s="6">
        <v>0</v>
      </c>
      <c r="K21" s="6">
        <v>0</v>
      </c>
    </row>
    <row r="22" spans="1:11" ht="12.75" customHeight="1">
      <c r="A22" s="245" t="s">
        <v>127</v>
      </c>
      <c r="B22" s="245"/>
      <c r="C22" s="245"/>
      <c r="D22" s="245"/>
      <c r="E22" s="245"/>
      <c r="F22" s="245"/>
      <c r="G22" s="245"/>
      <c r="H22" s="245"/>
      <c r="I22" s="1">
        <v>16</v>
      </c>
      <c r="J22" s="6">
        <v>0</v>
      </c>
      <c r="K22" s="6">
        <v>0</v>
      </c>
    </row>
    <row r="23" spans="1:11" ht="12.75" customHeight="1">
      <c r="A23" s="245" t="s">
        <v>128</v>
      </c>
      <c r="B23" s="245"/>
      <c r="C23" s="245"/>
      <c r="D23" s="245"/>
      <c r="E23" s="245"/>
      <c r="F23" s="245"/>
      <c r="G23" s="245"/>
      <c r="H23" s="245"/>
      <c r="I23" s="1">
        <v>17</v>
      </c>
      <c r="J23" s="6">
        <v>6328486</v>
      </c>
      <c r="K23" s="6">
        <v>14453639.76</v>
      </c>
    </row>
    <row r="24" spans="1:11" ht="12.75" customHeight="1">
      <c r="A24" s="245" t="s">
        <v>129</v>
      </c>
      <c r="B24" s="245"/>
      <c r="C24" s="245"/>
      <c r="D24" s="245"/>
      <c r="E24" s="245"/>
      <c r="F24" s="245"/>
      <c r="G24" s="245"/>
      <c r="H24" s="245"/>
      <c r="I24" s="1">
        <v>18</v>
      </c>
      <c r="J24" s="6">
        <v>46822</v>
      </c>
      <c r="K24" s="6">
        <v>46822</v>
      </c>
    </row>
    <row r="25" spans="1:11" ht="12.75" customHeight="1">
      <c r="A25" s="245" t="s">
        <v>130</v>
      </c>
      <c r="B25" s="245"/>
      <c r="C25" s="245"/>
      <c r="D25" s="245"/>
      <c r="E25" s="245"/>
      <c r="F25" s="245"/>
      <c r="G25" s="245"/>
      <c r="H25" s="245"/>
      <c r="I25" s="1">
        <v>19</v>
      </c>
      <c r="J25" s="6">
        <v>467315</v>
      </c>
      <c r="K25" s="6">
        <v>358501.4199999999</v>
      </c>
    </row>
    <row r="26" spans="1:11" ht="12.75">
      <c r="A26" s="263" t="s">
        <v>131</v>
      </c>
      <c r="B26" s="264"/>
      <c r="C26" s="264"/>
      <c r="D26" s="264"/>
      <c r="E26" s="264"/>
      <c r="F26" s="264"/>
      <c r="G26" s="264"/>
      <c r="H26" s="265"/>
      <c r="I26" s="1">
        <v>20</v>
      </c>
      <c r="J26" s="145">
        <f>SUM(J27:J34)</f>
        <v>5314863</v>
      </c>
      <c r="K26" s="145">
        <f>SUM(K27:K34)</f>
        <v>4147201.6700000027</v>
      </c>
    </row>
    <row r="27" spans="1:11" ht="12.75" customHeight="1">
      <c r="A27" s="245" t="s">
        <v>132</v>
      </c>
      <c r="B27" s="245"/>
      <c r="C27" s="245"/>
      <c r="D27" s="245"/>
      <c r="E27" s="245"/>
      <c r="F27" s="245"/>
      <c r="G27" s="245"/>
      <c r="H27" s="245"/>
      <c r="I27" s="1">
        <v>21</v>
      </c>
      <c r="J27" s="6">
        <v>87139</v>
      </c>
      <c r="K27" s="6">
        <v>86906.98999999836</v>
      </c>
    </row>
    <row r="28" spans="1:11" ht="12.75" customHeight="1">
      <c r="A28" s="245" t="s">
        <v>133</v>
      </c>
      <c r="B28" s="245"/>
      <c r="C28" s="245"/>
      <c r="D28" s="245"/>
      <c r="E28" s="245"/>
      <c r="F28" s="245"/>
      <c r="G28" s="245"/>
      <c r="H28" s="245"/>
      <c r="I28" s="1">
        <v>22</v>
      </c>
      <c r="J28" s="6">
        <v>1384377</v>
      </c>
      <c r="K28" s="6">
        <v>115781.64000000013</v>
      </c>
    </row>
    <row r="29" spans="1:11" ht="12.75" customHeight="1">
      <c r="A29" s="245" t="s">
        <v>134</v>
      </c>
      <c r="B29" s="245"/>
      <c r="C29" s="245"/>
      <c r="D29" s="245"/>
      <c r="E29" s="245"/>
      <c r="F29" s="245"/>
      <c r="G29" s="245"/>
      <c r="H29" s="245"/>
      <c r="I29" s="1">
        <v>23</v>
      </c>
      <c r="J29" s="6">
        <v>35000</v>
      </c>
      <c r="K29" s="6">
        <v>35000</v>
      </c>
    </row>
    <row r="30" spans="1:11" ht="12.75">
      <c r="A30" s="263" t="s">
        <v>166</v>
      </c>
      <c r="B30" s="264"/>
      <c r="C30" s="264"/>
      <c r="D30" s="264"/>
      <c r="E30" s="264"/>
      <c r="F30" s="264"/>
      <c r="G30" s="264"/>
      <c r="H30" s="265"/>
      <c r="I30" s="1">
        <v>24</v>
      </c>
      <c r="J30" s="6">
        <v>0</v>
      </c>
      <c r="K30" s="6">
        <v>0</v>
      </c>
    </row>
    <row r="31" spans="1:11" ht="12.75" customHeight="1">
      <c r="A31" s="245" t="s">
        <v>135</v>
      </c>
      <c r="B31" s="245"/>
      <c r="C31" s="245"/>
      <c r="D31" s="245"/>
      <c r="E31" s="245"/>
      <c r="F31" s="245"/>
      <c r="G31" s="245"/>
      <c r="H31" s="245"/>
      <c r="I31" s="1">
        <v>25</v>
      </c>
      <c r="J31" s="6">
        <v>0</v>
      </c>
      <c r="K31" s="6">
        <v>0</v>
      </c>
    </row>
    <row r="32" spans="1:11" ht="12.75" customHeight="1">
      <c r="A32" s="245" t="s">
        <v>136</v>
      </c>
      <c r="B32" s="245"/>
      <c r="C32" s="245"/>
      <c r="D32" s="245"/>
      <c r="E32" s="245"/>
      <c r="F32" s="245"/>
      <c r="G32" s="245"/>
      <c r="H32" s="245"/>
      <c r="I32" s="1">
        <v>26</v>
      </c>
      <c r="J32" s="6">
        <v>3808347</v>
      </c>
      <c r="K32" s="6">
        <v>3909513.040000004</v>
      </c>
    </row>
    <row r="33" spans="1:11" ht="12.75" customHeight="1">
      <c r="A33" s="245" t="s">
        <v>137</v>
      </c>
      <c r="B33" s="245"/>
      <c r="C33" s="245"/>
      <c r="D33" s="245"/>
      <c r="E33" s="245"/>
      <c r="F33" s="245"/>
      <c r="G33" s="245"/>
      <c r="H33" s="245"/>
      <c r="I33" s="1">
        <v>27</v>
      </c>
      <c r="J33" s="6">
        <v>0</v>
      </c>
      <c r="K33" s="6">
        <v>0</v>
      </c>
    </row>
    <row r="34" spans="1:11" ht="12.75" customHeight="1">
      <c r="A34" s="245" t="s">
        <v>138</v>
      </c>
      <c r="B34" s="245"/>
      <c r="C34" s="245"/>
      <c r="D34" s="245"/>
      <c r="E34" s="245"/>
      <c r="F34" s="245"/>
      <c r="G34" s="245"/>
      <c r="H34" s="245"/>
      <c r="I34" s="1">
        <v>28</v>
      </c>
      <c r="J34" s="6">
        <v>0</v>
      </c>
      <c r="K34" s="6">
        <v>0</v>
      </c>
    </row>
    <row r="35" spans="1:11" ht="12.75">
      <c r="A35" s="263" t="s">
        <v>139</v>
      </c>
      <c r="B35" s="264"/>
      <c r="C35" s="264"/>
      <c r="D35" s="264"/>
      <c r="E35" s="264"/>
      <c r="F35" s="264"/>
      <c r="G35" s="264"/>
      <c r="H35" s="265"/>
      <c r="I35" s="1">
        <v>29</v>
      </c>
      <c r="J35" s="145">
        <f>SUM(J36:J38)</f>
        <v>0</v>
      </c>
      <c r="K35" s="145">
        <f>SUM(K36:K38)</f>
        <v>0</v>
      </c>
    </row>
    <row r="36" spans="1:11" ht="12.75" customHeight="1">
      <c r="A36" s="245" t="s">
        <v>140</v>
      </c>
      <c r="B36" s="245"/>
      <c r="C36" s="245"/>
      <c r="D36" s="245"/>
      <c r="E36" s="245"/>
      <c r="F36" s="245"/>
      <c r="G36" s="245"/>
      <c r="H36" s="245"/>
      <c r="I36" s="1">
        <v>30</v>
      </c>
      <c r="J36" s="6">
        <v>0</v>
      </c>
      <c r="K36" s="6">
        <v>0</v>
      </c>
    </row>
    <row r="37" spans="1:11" ht="12.75" customHeight="1">
      <c r="A37" s="245" t="s">
        <v>141</v>
      </c>
      <c r="B37" s="245"/>
      <c r="C37" s="245"/>
      <c r="D37" s="245"/>
      <c r="E37" s="245"/>
      <c r="F37" s="245"/>
      <c r="G37" s="245"/>
      <c r="H37" s="245"/>
      <c r="I37" s="1">
        <v>31</v>
      </c>
      <c r="J37" s="6">
        <v>0</v>
      </c>
      <c r="K37" s="6">
        <v>0</v>
      </c>
    </row>
    <row r="38" spans="1:11" ht="12.75" customHeight="1">
      <c r="A38" s="245" t="s">
        <v>142</v>
      </c>
      <c r="B38" s="245"/>
      <c r="C38" s="245"/>
      <c r="D38" s="245"/>
      <c r="E38" s="245"/>
      <c r="F38" s="245"/>
      <c r="G38" s="245"/>
      <c r="H38" s="245"/>
      <c r="I38" s="1">
        <v>32</v>
      </c>
      <c r="J38" s="6">
        <v>0</v>
      </c>
      <c r="K38" s="6">
        <v>0</v>
      </c>
    </row>
    <row r="39" spans="1:11" ht="12.75" customHeight="1">
      <c r="A39" s="245" t="s">
        <v>143</v>
      </c>
      <c r="B39" s="245"/>
      <c r="C39" s="245"/>
      <c r="D39" s="245"/>
      <c r="E39" s="245"/>
      <c r="F39" s="245"/>
      <c r="G39" s="245"/>
      <c r="H39" s="245"/>
      <c r="I39" s="1">
        <v>33</v>
      </c>
      <c r="J39" s="6">
        <v>0</v>
      </c>
      <c r="K39" s="6">
        <v>0</v>
      </c>
    </row>
    <row r="40" spans="1:11" ht="12.75">
      <c r="A40" s="216" t="s">
        <v>144</v>
      </c>
      <c r="B40" s="217"/>
      <c r="C40" s="217"/>
      <c r="D40" s="217"/>
      <c r="E40" s="217"/>
      <c r="F40" s="217"/>
      <c r="G40" s="217"/>
      <c r="H40" s="218"/>
      <c r="I40" s="1">
        <v>34</v>
      </c>
      <c r="J40" s="145">
        <f>J41+J49+J56+J64</f>
        <v>116386859</v>
      </c>
      <c r="K40" s="145">
        <f>K41+K49+K56+K64</f>
        <v>107835344.05000001</v>
      </c>
    </row>
    <row r="41" spans="1:11" ht="12.75">
      <c r="A41" s="263" t="s">
        <v>145</v>
      </c>
      <c r="B41" s="264"/>
      <c r="C41" s="264"/>
      <c r="D41" s="264"/>
      <c r="E41" s="264"/>
      <c r="F41" s="264"/>
      <c r="G41" s="264"/>
      <c r="H41" s="265"/>
      <c r="I41" s="1">
        <v>35</v>
      </c>
      <c r="J41" s="145">
        <f>SUM(J42:J48)</f>
        <v>1455424</v>
      </c>
      <c r="K41" s="145">
        <f>SUM(K42:K48)</f>
        <v>108794.55</v>
      </c>
    </row>
    <row r="42" spans="1:11" ht="12.75" customHeight="1">
      <c r="A42" s="245" t="s">
        <v>146</v>
      </c>
      <c r="B42" s="245"/>
      <c r="C42" s="245"/>
      <c r="D42" s="245"/>
      <c r="E42" s="245"/>
      <c r="F42" s="245"/>
      <c r="G42" s="245"/>
      <c r="H42" s="245"/>
      <c r="I42" s="1">
        <v>36</v>
      </c>
      <c r="J42" s="6">
        <v>0</v>
      </c>
      <c r="K42" s="6">
        <v>0</v>
      </c>
    </row>
    <row r="43" spans="1:11" ht="12.75" customHeight="1">
      <c r="A43" s="245" t="s">
        <v>147</v>
      </c>
      <c r="B43" s="245"/>
      <c r="C43" s="245"/>
      <c r="D43" s="245"/>
      <c r="E43" s="245"/>
      <c r="F43" s="245"/>
      <c r="G43" s="245"/>
      <c r="H43" s="245"/>
      <c r="I43" s="1">
        <v>37</v>
      </c>
      <c r="J43" s="6">
        <v>0</v>
      </c>
      <c r="K43" s="6">
        <v>0</v>
      </c>
    </row>
    <row r="44" spans="1:11" ht="12.75">
      <c r="A44" s="263" t="s">
        <v>148</v>
      </c>
      <c r="B44" s="264"/>
      <c r="C44" s="264"/>
      <c r="D44" s="264"/>
      <c r="E44" s="264"/>
      <c r="F44" s="264"/>
      <c r="G44" s="264"/>
      <c r="H44" s="265"/>
      <c r="I44" s="1">
        <v>38</v>
      </c>
      <c r="J44" s="6">
        <v>0</v>
      </c>
      <c r="K44" s="6">
        <v>0</v>
      </c>
    </row>
    <row r="45" spans="1:11" ht="12.75">
      <c r="A45" s="263" t="s">
        <v>149</v>
      </c>
      <c r="B45" s="264"/>
      <c r="C45" s="264"/>
      <c r="D45" s="264"/>
      <c r="E45" s="264"/>
      <c r="F45" s="264"/>
      <c r="G45" s="264"/>
      <c r="H45" s="265"/>
      <c r="I45" s="1">
        <v>39</v>
      </c>
      <c r="J45" s="6">
        <v>1455424</v>
      </c>
      <c r="K45" s="6">
        <v>108794.55</v>
      </c>
    </row>
    <row r="46" spans="1:11" ht="12.75">
      <c r="A46" s="263" t="s">
        <v>150</v>
      </c>
      <c r="B46" s="264"/>
      <c r="C46" s="264"/>
      <c r="D46" s="264"/>
      <c r="E46" s="264"/>
      <c r="F46" s="264"/>
      <c r="G46" s="264"/>
      <c r="H46" s="265"/>
      <c r="I46" s="1">
        <v>40</v>
      </c>
      <c r="J46" s="6">
        <v>0</v>
      </c>
      <c r="K46" s="6">
        <v>0</v>
      </c>
    </row>
    <row r="47" spans="1:11" ht="12.75">
      <c r="A47" s="263" t="s">
        <v>151</v>
      </c>
      <c r="B47" s="264"/>
      <c r="C47" s="264"/>
      <c r="D47" s="264"/>
      <c r="E47" s="264"/>
      <c r="F47" s="264"/>
      <c r="G47" s="264"/>
      <c r="H47" s="265"/>
      <c r="I47" s="1">
        <v>41</v>
      </c>
      <c r="J47" s="6">
        <v>0</v>
      </c>
      <c r="K47" s="6">
        <v>0</v>
      </c>
    </row>
    <row r="48" spans="1:11" ht="12.75">
      <c r="A48" s="263" t="s">
        <v>152</v>
      </c>
      <c r="B48" s="264"/>
      <c r="C48" s="264"/>
      <c r="D48" s="264"/>
      <c r="E48" s="264"/>
      <c r="F48" s="264"/>
      <c r="G48" s="264"/>
      <c r="H48" s="265"/>
      <c r="I48" s="1">
        <v>42</v>
      </c>
      <c r="J48" s="6">
        <v>0</v>
      </c>
      <c r="K48" s="6">
        <v>0</v>
      </c>
    </row>
    <row r="49" spans="1:11" ht="12.75">
      <c r="A49" s="263" t="s">
        <v>153</v>
      </c>
      <c r="B49" s="264"/>
      <c r="C49" s="264"/>
      <c r="D49" s="264"/>
      <c r="E49" s="264"/>
      <c r="F49" s="264"/>
      <c r="G49" s="264"/>
      <c r="H49" s="265"/>
      <c r="I49" s="1">
        <v>43</v>
      </c>
      <c r="J49" s="145">
        <f>SUM(J50:J55)</f>
        <v>76965279</v>
      </c>
      <c r="K49" s="145">
        <f>SUM(K50:K55)</f>
        <v>71034332.08000001</v>
      </c>
    </row>
    <row r="50" spans="1:11" ht="12.75" customHeight="1">
      <c r="A50" s="245" t="s">
        <v>154</v>
      </c>
      <c r="B50" s="245"/>
      <c r="C50" s="245"/>
      <c r="D50" s="245"/>
      <c r="E50" s="245"/>
      <c r="F50" s="245"/>
      <c r="G50" s="245"/>
      <c r="H50" s="245"/>
      <c r="I50" s="1">
        <v>44</v>
      </c>
      <c r="J50" s="6">
        <v>380997</v>
      </c>
      <c r="K50" s="6">
        <v>0</v>
      </c>
    </row>
    <row r="51" spans="1:11" ht="12.75" customHeight="1">
      <c r="A51" s="245" t="s">
        <v>155</v>
      </c>
      <c r="B51" s="245"/>
      <c r="C51" s="245"/>
      <c r="D51" s="245"/>
      <c r="E51" s="245"/>
      <c r="F51" s="245"/>
      <c r="G51" s="245"/>
      <c r="H51" s="245"/>
      <c r="I51" s="1">
        <v>45</v>
      </c>
      <c r="J51" s="6">
        <v>71500755</v>
      </c>
      <c r="K51" s="6">
        <v>70120973.95000002</v>
      </c>
    </row>
    <row r="52" spans="1:11" ht="12.75" customHeight="1">
      <c r="A52" s="245" t="s">
        <v>156</v>
      </c>
      <c r="B52" s="245"/>
      <c r="C52" s="245"/>
      <c r="D52" s="245"/>
      <c r="E52" s="245"/>
      <c r="F52" s="245"/>
      <c r="G52" s="245"/>
      <c r="H52" s="245"/>
      <c r="I52" s="1">
        <v>46</v>
      </c>
      <c r="J52" s="6">
        <v>0</v>
      </c>
      <c r="K52" s="6">
        <v>0</v>
      </c>
    </row>
    <row r="53" spans="1:11" ht="12.75" customHeight="1">
      <c r="A53" s="245" t="s">
        <v>157</v>
      </c>
      <c r="B53" s="245"/>
      <c r="C53" s="245"/>
      <c r="D53" s="245"/>
      <c r="E53" s="245"/>
      <c r="F53" s="245"/>
      <c r="G53" s="245"/>
      <c r="H53" s="245"/>
      <c r="I53" s="1">
        <v>47</v>
      </c>
      <c r="J53" s="6">
        <v>18825</v>
      </c>
      <c r="K53" s="6">
        <v>33083.25</v>
      </c>
    </row>
    <row r="54" spans="1:11" ht="12.75" customHeight="1">
      <c r="A54" s="245" t="s">
        <v>158</v>
      </c>
      <c r="B54" s="245"/>
      <c r="C54" s="245"/>
      <c r="D54" s="245"/>
      <c r="E54" s="245"/>
      <c r="F54" s="245"/>
      <c r="G54" s="245"/>
      <c r="H54" s="245"/>
      <c r="I54" s="1">
        <v>48</v>
      </c>
      <c r="J54" s="6">
        <v>97687</v>
      </c>
      <c r="K54" s="6">
        <v>181395.71</v>
      </c>
    </row>
    <row r="55" spans="1:11" ht="12.75" customHeight="1">
      <c r="A55" s="245" t="s">
        <v>159</v>
      </c>
      <c r="B55" s="245"/>
      <c r="C55" s="245"/>
      <c r="D55" s="245"/>
      <c r="E55" s="245"/>
      <c r="F55" s="245"/>
      <c r="G55" s="245"/>
      <c r="H55" s="245"/>
      <c r="I55" s="1">
        <v>49</v>
      </c>
      <c r="J55" s="6">
        <v>4967015</v>
      </c>
      <c r="K55" s="6">
        <v>698879.1700000004</v>
      </c>
    </row>
    <row r="56" spans="1:11" ht="12.75">
      <c r="A56" s="263" t="s">
        <v>160</v>
      </c>
      <c r="B56" s="264"/>
      <c r="C56" s="264"/>
      <c r="D56" s="264"/>
      <c r="E56" s="264"/>
      <c r="F56" s="264"/>
      <c r="G56" s="264"/>
      <c r="H56" s="265"/>
      <c r="I56" s="1">
        <v>50</v>
      </c>
      <c r="J56" s="145">
        <f>SUM(J57:J63)</f>
        <v>12046036</v>
      </c>
      <c r="K56" s="145">
        <f>SUM(K57:K63)</f>
        <v>16322931.57</v>
      </c>
    </row>
    <row r="57" spans="1:11" ht="12.75" customHeight="1">
      <c r="A57" s="245" t="s">
        <v>132</v>
      </c>
      <c r="B57" s="245"/>
      <c r="C57" s="245"/>
      <c r="D57" s="245"/>
      <c r="E57" s="245"/>
      <c r="F57" s="245"/>
      <c r="G57" s="245"/>
      <c r="H57" s="245"/>
      <c r="I57" s="1">
        <v>51</v>
      </c>
      <c r="J57" s="6">
        <v>0</v>
      </c>
      <c r="K57" s="6">
        <v>0</v>
      </c>
    </row>
    <row r="58" spans="1:11" ht="12.75" customHeight="1">
      <c r="A58" s="245" t="s">
        <v>133</v>
      </c>
      <c r="B58" s="245"/>
      <c r="C58" s="245"/>
      <c r="D58" s="245"/>
      <c r="E58" s="245"/>
      <c r="F58" s="245"/>
      <c r="G58" s="245"/>
      <c r="H58" s="245"/>
      <c r="I58" s="1">
        <v>52</v>
      </c>
      <c r="J58" s="6">
        <v>0</v>
      </c>
      <c r="K58" s="6">
        <v>0</v>
      </c>
    </row>
    <row r="59" spans="1:11" ht="12.75" customHeight="1">
      <c r="A59" s="245" t="s">
        <v>134</v>
      </c>
      <c r="B59" s="245"/>
      <c r="C59" s="245"/>
      <c r="D59" s="245"/>
      <c r="E59" s="245"/>
      <c r="F59" s="245"/>
      <c r="G59" s="245"/>
      <c r="H59" s="245"/>
      <c r="I59" s="1">
        <v>53</v>
      </c>
      <c r="J59" s="6">
        <v>0</v>
      </c>
      <c r="K59" s="6">
        <v>0</v>
      </c>
    </row>
    <row r="60" spans="1:11" ht="12.75">
      <c r="A60" s="263" t="s">
        <v>166</v>
      </c>
      <c r="B60" s="264"/>
      <c r="C60" s="264"/>
      <c r="D60" s="264"/>
      <c r="E60" s="264"/>
      <c r="F60" s="264"/>
      <c r="G60" s="264"/>
      <c r="H60" s="265"/>
      <c r="I60" s="1">
        <v>54</v>
      </c>
      <c r="J60" s="6">
        <v>0</v>
      </c>
      <c r="K60" s="6">
        <v>0</v>
      </c>
    </row>
    <row r="61" spans="1:11" ht="12.75">
      <c r="A61" s="263" t="s">
        <v>135</v>
      </c>
      <c r="B61" s="264"/>
      <c r="C61" s="264"/>
      <c r="D61" s="264"/>
      <c r="E61" s="264"/>
      <c r="F61" s="264"/>
      <c r="G61" s="264"/>
      <c r="H61" s="265"/>
      <c r="I61" s="1">
        <v>55</v>
      </c>
      <c r="J61" s="6">
        <v>0</v>
      </c>
      <c r="K61" s="6">
        <v>0</v>
      </c>
    </row>
    <row r="62" spans="1:11" ht="12.75">
      <c r="A62" s="263" t="s">
        <v>136</v>
      </c>
      <c r="B62" s="264"/>
      <c r="C62" s="264"/>
      <c r="D62" s="264"/>
      <c r="E62" s="264"/>
      <c r="F62" s="264"/>
      <c r="G62" s="264"/>
      <c r="H62" s="265"/>
      <c r="I62" s="1">
        <v>56</v>
      </c>
      <c r="J62" s="6">
        <v>12046036</v>
      </c>
      <c r="K62" s="6">
        <v>16322931.57</v>
      </c>
    </row>
    <row r="63" spans="1:11" ht="12.75">
      <c r="A63" s="263" t="s">
        <v>161</v>
      </c>
      <c r="B63" s="264"/>
      <c r="C63" s="264"/>
      <c r="D63" s="264"/>
      <c r="E63" s="264"/>
      <c r="F63" s="264"/>
      <c r="G63" s="264"/>
      <c r="H63" s="265"/>
      <c r="I63" s="1">
        <v>57</v>
      </c>
      <c r="J63" s="6">
        <v>0</v>
      </c>
      <c r="K63" s="6">
        <v>0</v>
      </c>
    </row>
    <row r="64" spans="1:11" ht="12.75" customHeight="1">
      <c r="A64" s="245" t="s">
        <v>162</v>
      </c>
      <c r="B64" s="245"/>
      <c r="C64" s="245"/>
      <c r="D64" s="245"/>
      <c r="E64" s="245"/>
      <c r="F64" s="245"/>
      <c r="G64" s="245"/>
      <c r="H64" s="245"/>
      <c r="I64" s="1">
        <v>58</v>
      </c>
      <c r="J64" s="6">
        <v>25920120</v>
      </c>
      <c r="K64" s="6">
        <v>20369285.85</v>
      </c>
    </row>
    <row r="65" spans="1:11" ht="12.75" customHeight="1">
      <c r="A65" s="259" t="s">
        <v>163</v>
      </c>
      <c r="B65" s="259"/>
      <c r="C65" s="259"/>
      <c r="D65" s="259"/>
      <c r="E65" s="259"/>
      <c r="F65" s="259"/>
      <c r="G65" s="259"/>
      <c r="H65" s="259"/>
      <c r="I65" s="1">
        <v>59</v>
      </c>
      <c r="J65" s="6">
        <v>13485435</v>
      </c>
      <c r="K65" s="6">
        <v>12083296.760000002</v>
      </c>
    </row>
    <row r="66" spans="1:11" ht="12.75">
      <c r="A66" s="216" t="s">
        <v>164</v>
      </c>
      <c r="B66" s="217"/>
      <c r="C66" s="217"/>
      <c r="D66" s="217"/>
      <c r="E66" s="217"/>
      <c r="F66" s="217"/>
      <c r="G66" s="217"/>
      <c r="H66" s="218"/>
      <c r="I66" s="1">
        <v>60</v>
      </c>
      <c r="J66" s="145">
        <f>J7+J8+J40+J65</f>
        <v>494215201.19399464</v>
      </c>
      <c r="K66" s="145">
        <f>K7+K8+K40+K65</f>
        <v>468548301.65</v>
      </c>
    </row>
    <row r="67" spans="1:11" ht="12.75">
      <c r="A67" s="266" t="s">
        <v>165</v>
      </c>
      <c r="B67" s="267"/>
      <c r="C67" s="267"/>
      <c r="D67" s="267"/>
      <c r="E67" s="267"/>
      <c r="F67" s="267"/>
      <c r="G67" s="267"/>
      <c r="H67" s="268"/>
      <c r="I67" s="4">
        <v>61</v>
      </c>
      <c r="J67" s="143">
        <v>427934789</v>
      </c>
      <c r="K67" s="143">
        <v>328151090</v>
      </c>
    </row>
    <row r="68" spans="1:11" ht="12.75">
      <c r="A68" s="234" t="s">
        <v>345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70"/>
    </row>
    <row r="69" spans="1:11" ht="12.75">
      <c r="A69" s="231" t="s">
        <v>167</v>
      </c>
      <c r="B69" s="232"/>
      <c r="C69" s="232"/>
      <c r="D69" s="232"/>
      <c r="E69" s="232"/>
      <c r="F69" s="232"/>
      <c r="G69" s="232"/>
      <c r="H69" s="233"/>
      <c r="I69" s="3">
        <v>62</v>
      </c>
      <c r="J69" s="146">
        <f>J70+J71+J72+J78+J79+J82+J85</f>
        <v>35549135</v>
      </c>
      <c r="K69" s="146">
        <f>K70+K71+K72+K78+K79+K82+K85</f>
        <v>40237247.68000013</v>
      </c>
    </row>
    <row r="70" spans="1:11" ht="12.75" customHeight="1">
      <c r="A70" s="245" t="s">
        <v>168</v>
      </c>
      <c r="B70" s="245"/>
      <c r="C70" s="245"/>
      <c r="D70" s="245"/>
      <c r="E70" s="245"/>
      <c r="F70" s="245"/>
      <c r="G70" s="245"/>
      <c r="H70" s="245"/>
      <c r="I70" s="1">
        <v>63</v>
      </c>
      <c r="J70" s="6">
        <v>632659190</v>
      </c>
      <c r="K70" s="6">
        <v>635568080</v>
      </c>
    </row>
    <row r="71" spans="1:11" ht="12.75" customHeight="1">
      <c r="A71" s="245" t="s">
        <v>169</v>
      </c>
      <c r="B71" s="245"/>
      <c r="C71" s="245"/>
      <c r="D71" s="245"/>
      <c r="E71" s="245"/>
      <c r="F71" s="245"/>
      <c r="G71" s="245"/>
      <c r="H71" s="245"/>
      <c r="I71" s="1">
        <v>64</v>
      </c>
      <c r="J71" s="6">
        <v>194354000</v>
      </c>
      <c r="K71" s="6">
        <v>194354000</v>
      </c>
    </row>
    <row r="72" spans="1:11" ht="12.75">
      <c r="A72" s="263" t="s">
        <v>170</v>
      </c>
      <c r="B72" s="264"/>
      <c r="C72" s="264"/>
      <c r="D72" s="264"/>
      <c r="E72" s="264"/>
      <c r="F72" s="264"/>
      <c r="G72" s="264"/>
      <c r="H72" s="265"/>
      <c r="I72" s="1">
        <v>65</v>
      </c>
      <c r="J72" s="145">
        <f>J73+J74-J75+J76+J77</f>
        <v>41129080</v>
      </c>
      <c r="K72" s="145">
        <f>K73+K74-K75+K76+K77</f>
        <v>32903263.65</v>
      </c>
    </row>
    <row r="73" spans="1:11" ht="12.75" customHeight="1">
      <c r="A73" s="245" t="s">
        <v>171</v>
      </c>
      <c r="B73" s="245"/>
      <c r="C73" s="245"/>
      <c r="D73" s="245"/>
      <c r="E73" s="245"/>
      <c r="F73" s="245"/>
      <c r="G73" s="245"/>
      <c r="H73" s="245"/>
      <c r="I73" s="1">
        <v>66</v>
      </c>
      <c r="J73" s="6">
        <v>0</v>
      </c>
      <c r="K73" s="6">
        <v>0</v>
      </c>
    </row>
    <row r="74" spans="1:11" ht="12.75" customHeight="1">
      <c r="A74" s="245" t="s">
        <v>172</v>
      </c>
      <c r="B74" s="245"/>
      <c r="C74" s="245"/>
      <c r="D74" s="245"/>
      <c r="E74" s="245"/>
      <c r="F74" s="245"/>
      <c r="G74" s="245"/>
      <c r="H74" s="245"/>
      <c r="I74" s="1">
        <v>67</v>
      </c>
      <c r="J74" s="6">
        <v>0</v>
      </c>
      <c r="K74" s="6">
        <v>0</v>
      </c>
    </row>
    <row r="75" spans="1:11" ht="12.75" customHeight="1">
      <c r="A75" s="245" t="s">
        <v>173</v>
      </c>
      <c r="B75" s="245"/>
      <c r="C75" s="245"/>
      <c r="D75" s="245"/>
      <c r="E75" s="245"/>
      <c r="F75" s="245"/>
      <c r="G75" s="245"/>
      <c r="H75" s="245"/>
      <c r="I75" s="1">
        <v>68</v>
      </c>
      <c r="J75" s="6">
        <v>0</v>
      </c>
      <c r="K75" s="6">
        <v>0</v>
      </c>
    </row>
    <row r="76" spans="1:11" ht="12.75" customHeight="1">
      <c r="A76" s="245" t="s">
        <v>174</v>
      </c>
      <c r="B76" s="245"/>
      <c r="C76" s="245"/>
      <c r="D76" s="245"/>
      <c r="E76" s="245"/>
      <c r="F76" s="245"/>
      <c r="G76" s="245"/>
      <c r="H76" s="245"/>
      <c r="I76" s="1">
        <v>69</v>
      </c>
      <c r="J76" s="6">
        <v>0</v>
      </c>
      <c r="K76" s="6">
        <v>0</v>
      </c>
    </row>
    <row r="77" spans="1:11" ht="12.75" customHeight="1">
      <c r="A77" s="245" t="s">
        <v>175</v>
      </c>
      <c r="B77" s="245"/>
      <c r="C77" s="245"/>
      <c r="D77" s="245"/>
      <c r="E77" s="245"/>
      <c r="F77" s="245"/>
      <c r="G77" s="245"/>
      <c r="H77" s="245"/>
      <c r="I77" s="1">
        <v>70</v>
      </c>
      <c r="J77" s="6">
        <v>41129080</v>
      </c>
      <c r="K77" s="6">
        <v>32903263.65</v>
      </c>
    </row>
    <row r="78" spans="1:11" ht="12.75" customHeight="1">
      <c r="A78" s="245" t="s">
        <v>176</v>
      </c>
      <c r="B78" s="245"/>
      <c r="C78" s="245"/>
      <c r="D78" s="245"/>
      <c r="E78" s="245"/>
      <c r="F78" s="245"/>
      <c r="G78" s="245"/>
      <c r="H78" s="245"/>
      <c r="I78" s="1">
        <v>71</v>
      </c>
      <c r="J78" s="6">
        <v>0</v>
      </c>
      <c r="K78" s="6">
        <v>0</v>
      </c>
    </row>
    <row r="79" spans="1:11" ht="12.75">
      <c r="A79" s="263" t="s">
        <v>177</v>
      </c>
      <c r="B79" s="264"/>
      <c r="C79" s="264"/>
      <c r="D79" s="264"/>
      <c r="E79" s="264"/>
      <c r="F79" s="264"/>
      <c r="G79" s="264"/>
      <c r="H79" s="265"/>
      <c r="I79" s="1">
        <v>72</v>
      </c>
      <c r="J79" s="145">
        <f>J80-J81</f>
        <v>-859148638</v>
      </c>
      <c r="K79" s="145">
        <f>K80-K81</f>
        <v>-834810723.5200001</v>
      </c>
    </row>
    <row r="80" spans="1:11" ht="12.75">
      <c r="A80" s="242" t="s">
        <v>178</v>
      </c>
      <c r="B80" s="243"/>
      <c r="C80" s="243"/>
      <c r="D80" s="243"/>
      <c r="E80" s="243"/>
      <c r="F80" s="243"/>
      <c r="G80" s="243"/>
      <c r="H80" s="244"/>
      <c r="I80" s="1">
        <v>73</v>
      </c>
      <c r="J80" s="6">
        <v>0</v>
      </c>
      <c r="K80" s="6">
        <v>0</v>
      </c>
    </row>
    <row r="81" spans="1:11" ht="12.75">
      <c r="A81" s="242" t="s">
        <v>179</v>
      </c>
      <c r="B81" s="243"/>
      <c r="C81" s="243"/>
      <c r="D81" s="243"/>
      <c r="E81" s="243"/>
      <c r="F81" s="243"/>
      <c r="G81" s="243"/>
      <c r="H81" s="244"/>
      <c r="I81" s="1">
        <v>74</v>
      </c>
      <c r="J81" s="6">
        <v>859148638</v>
      </c>
      <c r="K81" s="6">
        <v>834810723.5200001</v>
      </c>
    </row>
    <row r="82" spans="1:11" ht="12.75">
      <c r="A82" s="263" t="s">
        <v>180</v>
      </c>
      <c r="B82" s="264"/>
      <c r="C82" s="264"/>
      <c r="D82" s="264"/>
      <c r="E82" s="264"/>
      <c r="F82" s="264"/>
      <c r="G82" s="264"/>
      <c r="H82" s="265"/>
      <c r="I82" s="1">
        <v>75</v>
      </c>
      <c r="J82" s="145">
        <f>J83-J84</f>
        <v>26555503</v>
      </c>
      <c r="K82" s="145">
        <f>K83-K84</f>
        <v>12222627.55000025</v>
      </c>
    </row>
    <row r="83" spans="1:11" ht="12.75">
      <c r="A83" s="242" t="s">
        <v>181</v>
      </c>
      <c r="B83" s="243"/>
      <c r="C83" s="243"/>
      <c r="D83" s="243"/>
      <c r="E83" s="243"/>
      <c r="F83" s="243"/>
      <c r="G83" s="243"/>
      <c r="H83" s="244"/>
      <c r="I83" s="1">
        <v>76</v>
      </c>
      <c r="J83" s="6">
        <v>26555503</v>
      </c>
      <c r="K83" s="6">
        <v>12222627.55000025</v>
      </c>
    </row>
    <row r="84" spans="1:11" ht="12.75">
      <c r="A84" s="242" t="s">
        <v>182</v>
      </c>
      <c r="B84" s="243"/>
      <c r="C84" s="243"/>
      <c r="D84" s="243"/>
      <c r="E84" s="243"/>
      <c r="F84" s="243"/>
      <c r="G84" s="243"/>
      <c r="H84" s="244"/>
      <c r="I84" s="1">
        <v>77</v>
      </c>
      <c r="J84" s="6">
        <v>0</v>
      </c>
      <c r="K84" s="6"/>
    </row>
    <row r="85" spans="1:11" ht="12.75">
      <c r="A85" s="263" t="s">
        <v>183</v>
      </c>
      <c r="B85" s="264"/>
      <c r="C85" s="264"/>
      <c r="D85" s="264"/>
      <c r="E85" s="264"/>
      <c r="F85" s="264"/>
      <c r="G85" s="264"/>
      <c r="H85" s="265"/>
      <c r="I85" s="1">
        <v>78</v>
      </c>
      <c r="J85" s="6">
        <v>0</v>
      </c>
      <c r="K85" s="6">
        <v>0</v>
      </c>
    </row>
    <row r="86" spans="1:11" ht="12.75">
      <c r="A86" s="216" t="s">
        <v>187</v>
      </c>
      <c r="B86" s="217"/>
      <c r="C86" s="217"/>
      <c r="D86" s="217"/>
      <c r="E86" s="217"/>
      <c r="F86" s="217"/>
      <c r="G86" s="217"/>
      <c r="H86" s="218"/>
      <c r="I86" s="1">
        <v>79</v>
      </c>
      <c r="J86" s="145">
        <f>SUM(J87:J89)</f>
        <v>1828860</v>
      </c>
      <c r="K86" s="145">
        <f>SUM(K87:K89)</f>
        <v>571258.8300000001</v>
      </c>
    </row>
    <row r="87" spans="1:11" ht="12.75">
      <c r="A87" s="263" t="s">
        <v>184</v>
      </c>
      <c r="B87" s="264"/>
      <c r="C87" s="264"/>
      <c r="D87" s="264"/>
      <c r="E87" s="264"/>
      <c r="F87" s="264"/>
      <c r="G87" s="264"/>
      <c r="H87" s="265"/>
      <c r="I87" s="1">
        <v>80</v>
      </c>
      <c r="J87" s="6">
        <v>1828860</v>
      </c>
      <c r="K87" s="6">
        <v>571258.8300000001</v>
      </c>
    </row>
    <row r="88" spans="1:11" ht="12.75" customHeight="1">
      <c r="A88" s="245" t="s">
        <v>185</v>
      </c>
      <c r="B88" s="245"/>
      <c r="C88" s="245"/>
      <c r="D88" s="245"/>
      <c r="E88" s="245"/>
      <c r="F88" s="245"/>
      <c r="G88" s="245"/>
      <c r="H88" s="245"/>
      <c r="I88" s="1">
        <v>81</v>
      </c>
      <c r="J88" s="6">
        <v>0</v>
      </c>
      <c r="K88" s="6">
        <v>0</v>
      </c>
    </row>
    <row r="89" spans="1:11" ht="12.75" customHeight="1">
      <c r="A89" s="245" t="s">
        <v>186</v>
      </c>
      <c r="B89" s="245"/>
      <c r="C89" s="245"/>
      <c r="D89" s="245"/>
      <c r="E89" s="245"/>
      <c r="F89" s="245"/>
      <c r="G89" s="245"/>
      <c r="H89" s="245"/>
      <c r="I89" s="1">
        <v>82</v>
      </c>
      <c r="J89" s="6">
        <v>0</v>
      </c>
      <c r="K89" s="6">
        <v>0</v>
      </c>
    </row>
    <row r="90" spans="1:11" ht="12.75">
      <c r="A90" s="216" t="s">
        <v>188</v>
      </c>
      <c r="B90" s="217"/>
      <c r="C90" s="217"/>
      <c r="D90" s="217"/>
      <c r="E90" s="217"/>
      <c r="F90" s="217"/>
      <c r="G90" s="217"/>
      <c r="H90" s="218"/>
      <c r="I90" s="1">
        <v>83</v>
      </c>
      <c r="J90" s="145">
        <f>SUM(J91:J99)</f>
        <v>321388644</v>
      </c>
      <c r="K90" s="145">
        <f>SUM(K91:K99)</f>
        <v>290542947.54999995</v>
      </c>
    </row>
    <row r="91" spans="1:11" ht="12.75" customHeight="1">
      <c r="A91" s="245" t="s">
        <v>189</v>
      </c>
      <c r="B91" s="245"/>
      <c r="C91" s="245"/>
      <c r="D91" s="245"/>
      <c r="E91" s="245"/>
      <c r="F91" s="245"/>
      <c r="G91" s="245"/>
      <c r="H91" s="245"/>
      <c r="I91" s="1">
        <v>84</v>
      </c>
      <c r="J91" s="6">
        <v>0</v>
      </c>
      <c r="K91" s="6">
        <v>0</v>
      </c>
    </row>
    <row r="92" spans="1:11" ht="12.75" customHeight="1">
      <c r="A92" s="245" t="s">
        <v>197</v>
      </c>
      <c r="B92" s="245"/>
      <c r="C92" s="245"/>
      <c r="D92" s="245"/>
      <c r="E92" s="245"/>
      <c r="F92" s="245"/>
      <c r="G92" s="245"/>
      <c r="H92" s="245"/>
      <c r="I92" s="1">
        <v>85</v>
      </c>
      <c r="J92" s="6"/>
      <c r="K92" s="6"/>
    </row>
    <row r="93" spans="1:11" ht="12.75">
      <c r="A93" s="263" t="s">
        <v>190</v>
      </c>
      <c r="B93" s="264"/>
      <c r="C93" s="264"/>
      <c r="D93" s="264"/>
      <c r="E93" s="264"/>
      <c r="F93" s="264"/>
      <c r="G93" s="264"/>
      <c r="H93" s="265"/>
      <c r="I93" s="1">
        <v>86</v>
      </c>
      <c r="J93" s="6">
        <v>208011176</v>
      </c>
      <c r="K93" s="6">
        <v>209302544.17999998</v>
      </c>
    </row>
    <row r="94" spans="1:11" ht="12.75" customHeight="1">
      <c r="A94" s="245" t="s">
        <v>191</v>
      </c>
      <c r="B94" s="245"/>
      <c r="C94" s="245"/>
      <c r="D94" s="245"/>
      <c r="E94" s="245"/>
      <c r="F94" s="245"/>
      <c r="G94" s="245"/>
      <c r="H94" s="245"/>
      <c r="I94" s="1">
        <v>87</v>
      </c>
      <c r="J94" s="6">
        <v>0</v>
      </c>
      <c r="K94" s="6">
        <v>0</v>
      </c>
    </row>
    <row r="95" spans="1:11" ht="12.75" customHeight="1">
      <c r="A95" s="245" t="s">
        <v>192</v>
      </c>
      <c r="B95" s="245"/>
      <c r="C95" s="245"/>
      <c r="D95" s="245"/>
      <c r="E95" s="245"/>
      <c r="F95" s="245"/>
      <c r="G95" s="245"/>
      <c r="H95" s="245"/>
      <c r="I95" s="1">
        <v>88</v>
      </c>
      <c r="J95" s="6">
        <v>43173412</v>
      </c>
      <c r="K95" s="6">
        <v>10155206.55</v>
      </c>
    </row>
    <row r="96" spans="1:11" ht="12.75" customHeight="1">
      <c r="A96" s="245" t="s">
        <v>193</v>
      </c>
      <c r="B96" s="245"/>
      <c r="C96" s="245"/>
      <c r="D96" s="245"/>
      <c r="E96" s="245"/>
      <c r="F96" s="245"/>
      <c r="G96" s="245"/>
      <c r="H96" s="245"/>
      <c r="I96" s="1">
        <v>89</v>
      </c>
      <c r="J96" s="6">
        <v>70204056</v>
      </c>
      <c r="K96" s="6">
        <v>71085196.82</v>
      </c>
    </row>
    <row r="97" spans="1:11" ht="12.75">
      <c r="A97" s="263" t="s">
        <v>211</v>
      </c>
      <c r="B97" s="264"/>
      <c r="C97" s="264"/>
      <c r="D97" s="264"/>
      <c r="E97" s="264"/>
      <c r="F97" s="264"/>
      <c r="G97" s="264"/>
      <c r="H97" s="265"/>
      <c r="I97" s="1">
        <v>90</v>
      </c>
      <c r="J97" s="6">
        <v>0</v>
      </c>
      <c r="K97" s="6">
        <v>0</v>
      </c>
    </row>
    <row r="98" spans="1:11" ht="12.75">
      <c r="A98" s="263" t="s">
        <v>194</v>
      </c>
      <c r="B98" s="264"/>
      <c r="C98" s="264"/>
      <c r="D98" s="264"/>
      <c r="E98" s="264"/>
      <c r="F98" s="264"/>
      <c r="G98" s="264"/>
      <c r="H98" s="265"/>
      <c r="I98" s="1">
        <v>91</v>
      </c>
      <c r="J98" s="6">
        <v>0</v>
      </c>
      <c r="K98" s="6">
        <v>0</v>
      </c>
    </row>
    <row r="99" spans="1:11" ht="12.75">
      <c r="A99" s="263" t="s">
        <v>195</v>
      </c>
      <c r="B99" s="264"/>
      <c r="C99" s="264"/>
      <c r="D99" s="264"/>
      <c r="E99" s="264"/>
      <c r="F99" s="264"/>
      <c r="G99" s="264"/>
      <c r="H99" s="265"/>
      <c r="I99" s="1">
        <v>92</v>
      </c>
      <c r="J99" s="6">
        <v>0</v>
      </c>
      <c r="K99" s="6">
        <v>0</v>
      </c>
    </row>
    <row r="100" spans="1:11" ht="12.75">
      <c r="A100" s="216" t="s">
        <v>196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145">
        <f>SUM(J101:J112)</f>
        <v>103211408</v>
      </c>
      <c r="K100" s="145">
        <f>SUM(K101:K112)</f>
        <v>97955428.58999999</v>
      </c>
    </row>
    <row r="101" spans="1:11" ht="12.75" customHeight="1">
      <c r="A101" s="245" t="s">
        <v>189</v>
      </c>
      <c r="B101" s="245"/>
      <c r="C101" s="245"/>
      <c r="D101" s="245"/>
      <c r="E101" s="245"/>
      <c r="F101" s="245"/>
      <c r="G101" s="245"/>
      <c r="H101" s="245"/>
      <c r="I101" s="1">
        <v>94</v>
      </c>
      <c r="J101" s="6">
        <v>0</v>
      </c>
      <c r="K101" s="6">
        <v>0</v>
      </c>
    </row>
    <row r="102" spans="1:11" ht="12.75" customHeight="1">
      <c r="A102" s="245" t="s">
        <v>197</v>
      </c>
      <c r="B102" s="245"/>
      <c r="C102" s="245"/>
      <c r="D102" s="245"/>
      <c r="E102" s="245"/>
      <c r="F102" s="245"/>
      <c r="G102" s="245"/>
      <c r="H102" s="245"/>
      <c r="I102" s="1">
        <v>95</v>
      </c>
      <c r="J102" s="6"/>
      <c r="K102" s="6">
        <v>0</v>
      </c>
    </row>
    <row r="103" spans="1:11" ht="12.75" customHeight="1">
      <c r="A103" s="245" t="s">
        <v>190</v>
      </c>
      <c r="B103" s="245"/>
      <c r="C103" s="245"/>
      <c r="D103" s="245"/>
      <c r="E103" s="245"/>
      <c r="F103" s="245"/>
      <c r="G103" s="245"/>
      <c r="H103" s="245"/>
      <c r="I103" s="1">
        <v>96</v>
      </c>
      <c r="J103" s="6">
        <v>1896416</v>
      </c>
      <c r="K103" s="6">
        <v>433585.85000000003</v>
      </c>
    </row>
    <row r="104" spans="1:11" ht="12.75" customHeight="1">
      <c r="A104" s="245" t="s">
        <v>191</v>
      </c>
      <c r="B104" s="245"/>
      <c r="C104" s="245"/>
      <c r="D104" s="245"/>
      <c r="E104" s="245"/>
      <c r="F104" s="245"/>
      <c r="G104" s="245"/>
      <c r="H104" s="245"/>
      <c r="I104" s="1">
        <v>97</v>
      </c>
      <c r="J104" s="6">
        <v>0</v>
      </c>
      <c r="K104" s="6">
        <v>0</v>
      </c>
    </row>
    <row r="105" spans="1:11" ht="12.75" customHeight="1">
      <c r="A105" s="245" t="s">
        <v>192</v>
      </c>
      <c r="B105" s="245"/>
      <c r="C105" s="245"/>
      <c r="D105" s="245"/>
      <c r="E105" s="245"/>
      <c r="F105" s="245"/>
      <c r="G105" s="245"/>
      <c r="H105" s="245"/>
      <c r="I105" s="1">
        <v>98</v>
      </c>
      <c r="J105" s="6">
        <v>93975232</v>
      </c>
      <c r="K105" s="6">
        <v>91510560.74</v>
      </c>
    </row>
    <row r="106" spans="1:11" ht="12.75" customHeight="1">
      <c r="A106" s="245" t="s">
        <v>193</v>
      </c>
      <c r="B106" s="245"/>
      <c r="C106" s="245"/>
      <c r="D106" s="245"/>
      <c r="E106" s="245"/>
      <c r="F106" s="245"/>
      <c r="G106" s="245"/>
      <c r="H106" s="245"/>
      <c r="I106" s="1">
        <v>99</v>
      </c>
      <c r="J106" s="6">
        <v>350599</v>
      </c>
      <c r="K106" s="6">
        <v>0</v>
      </c>
    </row>
    <row r="107" spans="1:11" ht="12.75">
      <c r="A107" s="263" t="s">
        <v>211</v>
      </c>
      <c r="B107" s="264"/>
      <c r="C107" s="264"/>
      <c r="D107" s="264"/>
      <c r="E107" s="264"/>
      <c r="F107" s="264"/>
      <c r="G107" s="264"/>
      <c r="H107" s="265"/>
      <c r="I107" s="1">
        <v>100</v>
      </c>
      <c r="J107" s="6">
        <v>0</v>
      </c>
      <c r="K107" s="6">
        <v>0</v>
      </c>
    </row>
    <row r="108" spans="1:11" ht="12.75" customHeight="1">
      <c r="A108" s="245" t="s">
        <v>198</v>
      </c>
      <c r="B108" s="245"/>
      <c r="C108" s="245"/>
      <c r="D108" s="245"/>
      <c r="E108" s="245"/>
      <c r="F108" s="245"/>
      <c r="G108" s="245"/>
      <c r="H108" s="245"/>
      <c r="I108" s="1">
        <v>101</v>
      </c>
      <c r="J108" s="6">
        <v>1853160</v>
      </c>
      <c r="K108" s="6">
        <v>3181491.2199999997</v>
      </c>
    </row>
    <row r="109" spans="1:11" ht="12.75" customHeight="1">
      <c r="A109" s="245" t="s">
        <v>199</v>
      </c>
      <c r="B109" s="245"/>
      <c r="C109" s="245"/>
      <c r="D109" s="245"/>
      <c r="E109" s="245"/>
      <c r="F109" s="245"/>
      <c r="G109" s="245"/>
      <c r="H109" s="245"/>
      <c r="I109" s="1">
        <v>102</v>
      </c>
      <c r="J109" s="6">
        <v>5114553</v>
      </c>
      <c r="K109" s="6">
        <v>2827743.92</v>
      </c>
    </row>
    <row r="110" spans="1:11" ht="12.75" customHeight="1">
      <c r="A110" s="245" t="s">
        <v>200</v>
      </c>
      <c r="B110" s="245"/>
      <c r="C110" s="245"/>
      <c r="D110" s="245"/>
      <c r="E110" s="245"/>
      <c r="F110" s="245"/>
      <c r="G110" s="245"/>
      <c r="H110" s="245"/>
      <c r="I110" s="1">
        <v>103</v>
      </c>
      <c r="J110" s="6">
        <v>0</v>
      </c>
      <c r="K110" s="6">
        <v>0</v>
      </c>
    </row>
    <row r="111" spans="1:11" ht="12.75" customHeight="1">
      <c r="A111" s="245" t="s">
        <v>201</v>
      </c>
      <c r="B111" s="245"/>
      <c r="C111" s="245"/>
      <c r="D111" s="245"/>
      <c r="E111" s="245"/>
      <c r="F111" s="245"/>
      <c r="G111" s="245"/>
      <c r="H111" s="245"/>
      <c r="I111" s="1">
        <v>104</v>
      </c>
      <c r="J111" s="6">
        <v>0</v>
      </c>
      <c r="K111" s="6">
        <v>0</v>
      </c>
    </row>
    <row r="112" spans="1:11" ht="12.75" customHeight="1">
      <c r="A112" s="245" t="s">
        <v>202</v>
      </c>
      <c r="B112" s="245"/>
      <c r="C112" s="245"/>
      <c r="D112" s="245"/>
      <c r="E112" s="245"/>
      <c r="F112" s="245"/>
      <c r="G112" s="245"/>
      <c r="H112" s="245"/>
      <c r="I112" s="1">
        <v>105</v>
      </c>
      <c r="J112" s="6">
        <v>21448</v>
      </c>
      <c r="K112" s="6">
        <v>2046.86</v>
      </c>
    </row>
    <row r="113" spans="1:11" ht="12.75" customHeight="1">
      <c r="A113" s="259" t="s">
        <v>203</v>
      </c>
      <c r="B113" s="259"/>
      <c r="C113" s="259"/>
      <c r="D113" s="259"/>
      <c r="E113" s="259"/>
      <c r="F113" s="259"/>
      <c r="G113" s="259"/>
      <c r="H113" s="259"/>
      <c r="I113" s="1">
        <v>106</v>
      </c>
      <c r="J113" s="6">
        <v>32237154</v>
      </c>
      <c r="K113" s="6">
        <v>39241419.72</v>
      </c>
    </row>
    <row r="114" spans="1:11" ht="12.75">
      <c r="A114" s="216" t="s">
        <v>204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45">
        <f>J69+J86+J90+J100+J113</f>
        <v>494215201</v>
      </c>
      <c r="K114" s="145">
        <f>K69+K86+K90+K100+K113</f>
        <v>468548302.37</v>
      </c>
    </row>
    <row r="115" spans="1:11" ht="12.75" customHeight="1">
      <c r="A115" s="251" t="s">
        <v>205</v>
      </c>
      <c r="B115" s="251"/>
      <c r="C115" s="251"/>
      <c r="D115" s="251"/>
      <c r="E115" s="251"/>
      <c r="F115" s="251"/>
      <c r="G115" s="251"/>
      <c r="H115" s="251"/>
      <c r="I115" s="2">
        <v>108</v>
      </c>
      <c r="J115" s="143">
        <v>427934789</v>
      </c>
      <c r="K115" s="143">
        <v>328151090</v>
      </c>
    </row>
    <row r="116" spans="1:11" ht="12.75">
      <c r="A116" s="234" t="s">
        <v>206</v>
      </c>
      <c r="B116" s="235"/>
      <c r="C116" s="235"/>
      <c r="D116" s="235"/>
      <c r="E116" s="235"/>
      <c r="F116" s="235"/>
      <c r="G116" s="235"/>
      <c r="H116" s="235"/>
      <c r="I116" s="252"/>
      <c r="J116" s="252"/>
      <c r="K116" s="253"/>
    </row>
    <row r="117" spans="1:11" ht="12.75">
      <c r="A117" s="231" t="s">
        <v>207</v>
      </c>
      <c r="B117" s="232"/>
      <c r="C117" s="232"/>
      <c r="D117" s="232"/>
      <c r="E117" s="232"/>
      <c r="F117" s="232"/>
      <c r="G117" s="232"/>
      <c r="H117" s="232"/>
      <c r="I117" s="254"/>
      <c r="J117" s="254"/>
      <c r="K117" s="255"/>
    </row>
    <row r="118" spans="1:11" ht="12.75" customHeight="1">
      <c r="A118" s="256" t="s">
        <v>209</v>
      </c>
      <c r="B118" s="257"/>
      <c r="C118" s="257"/>
      <c r="D118" s="257"/>
      <c r="E118" s="257"/>
      <c r="F118" s="257"/>
      <c r="G118" s="257"/>
      <c r="H118" s="258"/>
      <c r="I118" s="1">
        <v>109</v>
      </c>
      <c r="J118" s="6">
        <v>0</v>
      </c>
      <c r="K118" s="128">
        <v>0</v>
      </c>
    </row>
    <row r="119" spans="1:11" ht="12.75" customHeight="1">
      <c r="A119" s="260" t="s">
        <v>208</v>
      </c>
      <c r="B119" s="261"/>
      <c r="C119" s="261"/>
      <c r="D119" s="261"/>
      <c r="E119" s="261"/>
      <c r="F119" s="261"/>
      <c r="G119" s="261"/>
      <c r="H119" s="262"/>
      <c r="I119" s="4">
        <v>110</v>
      </c>
      <c r="J119" s="143">
        <v>0</v>
      </c>
      <c r="K119" s="131">
        <v>0</v>
      </c>
    </row>
    <row r="120" spans="1:11" ht="12.75">
      <c r="A120" s="249" t="s">
        <v>210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1:11" ht="12.7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</row>
    <row r="122" spans="1:11" s="92" customFormat="1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147"/>
    </row>
    <row r="123" spans="1:11" s="92" customFormat="1" ht="12.75" hidden="1">
      <c r="A123" s="58"/>
      <c r="B123" s="58"/>
      <c r="C123" s="58"/>
      <c r="D123" s="58"/>
      <c r="E123" s="58"/>
      <c r="F123" s="58"/>
      <c r="G123" s="58"/>
      <c r="H123" s="58"/>
      <c r="I123" s="58"/>
      <c r="J123" s="148">
        <f>IF(J66-J114=0,"",J114-J66)</f>
        <v>-0.1939946413040161</v>
      </c>
      <c r="K123" s="149">
        <f>IF(K66-K114=0,"",K114-K66)</f>
        <v>0.7200000286102295</v>
      </c>
    </row>
    <row r="124" spans="1:11" ht="12.75">
      <c r="A124" s="58"/>
      <c r="B124" s="58"/>
      <c r="C124" s="58"/>
      <c r="D124" s="58"/>
      <c r="E124" s="58"/>
      <c r="F124" s="58"/>
      <c r="G124" s="58"/>
      <c r="H124" s="58"/>
      <c r="I124" s="58"/>
      <c r="J124" s="148">
        <f>IF(J67-J115=0,"",J115-J67)</f>
      </c>
      <c r="K124" s="149">
        <f>IF(K67-K115=0,"",K115-K67)</f>
      </c>
    </row>
    <row r="125" spans="1:11" ht="12.75" hidden="1">
      <c r="A125" s="58"/>
      <c r="B125" s="58"/>
      <c r="C125" s="58"/>
      <c r="D125" s="58"/>
      <c r="E125" s="58"/>
      <c r="F125" s="58"/>
      <c r="G125" s="58"/>
      <c r="H125" s="58"/>
      <c r="I125" s="58"/>
      <c r="J125" s="149">
        <f>IF(J68-J116=0,"",J116-J68)</f>
      </c>
      <c r="K125" s="149">
        <f>IF('P&amp;L'!K55-K82=0,"",K82-'P&amp;L'!K55)</f>
        <v>-0.44999974966049194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52"/>
  <sheetViews>
    <sheetView zoomScaleSheetLayoutView="110" zoomScalePageLayoutView="0" workbookViewId="0" topLeftCell="A1">
      <selection activeCell="N13" sqref="N13"/>
    </sheetView>
  </sheetViews>
  <sheetFormatPr defaultColWidth="9.140625" defaultRowHeight="12.75"/>
  <cols>
    <col min="1" max="9" width="9.140625" style="41" customWidth="1"/>
    <col min="10" max="10" width="14.28125" style="138" customWidth="1"/>
    <col min="11" max="11" width="13.421875" style="139" customWidth="1"/>
    <col min="12" max="12" width="12.140625" style="41" customWidth="1"/>
    <col min="13" max="16384" width="9.140625" style="41" customWidth="1"/>
  </cols>
  <sheetData>
    <row r="1" spans="1:11" ht="15.75">
      <c r="A1" s="293" t="s">
        <v>275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4" t="s">
        <v>354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0" t="s">
        <v>108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</row>
    <row r="4" spans="1:11" ht="12.75">
      <c r="A4" s="295" t="s">
        <v>109</v>
      </c>
      <c r="B4" s="295"/>
      <c r="C4" s="295"/>
      <c r="D4" s="295"/>
      <c r="E4" s="295"/>
      <c r="F4" s="295"/>
      <c r="G4" s="295"/>
      <c r="H4" s="295"/>
      <c r="I4" s="49" t="s">
        <v>213</v>
      </c>
      <c r="J4" s="50" t="s">
        <v>110</v>
      </c>
      <c r="K4" s="152" t="s">
        <v>111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51">
        <v>2</v>
      </c>
      <c r="J5" s="153" t="s">
        <v>57</v>
      </c>
      <c r="K5" s="154" t="s">
        <v>58</v>
      </c>
    </row>
    <row r="6" spans="1:11" ht="12.75">
      <c r="A6" s="234" t="s">
        <v>276</v>
      </c>
      <c r="B6" s="235"/>
      <c r="C6" s="235"/>
      <c r="D6" s="235"/>
      <c r="E6" s="235"/>
      <c r="F6" s="235"/>
      <c r="G6" s="235"/>
      <c r="H6" s="235"/>
      <c r="I6" s="287"/>
      <c r="J6" s="287"/>
      <c r="K6" s="288"/>
    </row>
    <row r="7" spans="1:11" ht="12.75" customHeight="1">
      <c r="A7" s="283" t="s">
        <v>277</v>
      </c>
      <c r="B7" s="283"/>
      <c r="C7" s="283"/>
      <c r="D7" s="283"/>
      <c r="E7" s="283"/>
      <c r="F7" s="283"/>
      <c r="G7" s="283"/>
      <c r="H7" s="283"/>
      <c r="I7" s="1">
        <v>1</v>
      </c>
      <c r="J7" s="6">
        <v>26555503</v>
      </c>
      <c r="K7" s="128">
        <v>12222628</v>
      </c>
    </row>
    <row r="8" spans="1:11" ht="12.75" customHeight="1">
      <c r="A8" s="283" t="s">
        <v>278</v>
      </c>
      <c r="B8" s="283"/>
      <c r="C8" s="283"/>
      <c r="D8" s="283"/>
      <c r="E8" s="283"/>
      <c r="F8" s="283"/>
      <c r="G8" s="283"/>
      <c r="H8" s="283"/>
      <c r="I8" s="1">
        <v>2</v>
      </c>
      <c r="J8" s="6">
        <v>72462745</v>
      </c>
      <c r="K8" s="128">
        <v>62981276</v>
      </c>
    </row>
    <row r="9" spans="1:11" ht="12.75" customHeight="1">
      <c r="A9" s="283" t="s">
        <v>279</v>
      </c>
      <c r="B9" s="283"/>
      <c r="C9" s="283"/>
      <c r="D9" s="283"/>
      <c r="E9" s="283"/>
      <c r="F9" s="283"/>
      <c r="G9" s="283"/>
      <c r="H9" s="283"/>
      <c r="I9" s="1">
        <v>3</v>
      </c>
      <c r="J9" s="6"/>
      <c r="K9" s="128"/>
    </row>
    <row r="10" spans="1:11" ht="12.75" customHeight="1">
      <c r="A10" s="283" t="s">
        <v>280</v>
      </c>
      <c r="B10" s="283"/>
      <c r="C10" s="283"/>
      <c r="D10" s="283"/>
      <c r="E10" s="283"/>
      <c r="F10" s="283"/>
      <c r="G10" s="283"/>
      <c r="H10" s="283"/>
      <c r="I10" s="1">
        <v>4</v>
      </c>
      <c r="J10" s="6">
        <v>12885809</v>
      </c>
      <c r="K10" s="128">
        <v>8129961</v>
      </c>
    </row>
    <row r="11" spans="1:11" ht="12.75" customHeight="1">
      <c r="A11" s="283" t="s">
        <v>286</v>
      </c>
      <c r="B11" s="283"/>
      <c r="C11" s="283"/>
      <c r="D11" s="283"/>
      <c r="E11" s="283"/>
      <c r="F11" s="283"/>
      <c r="G11" s="283"/>
      <c r="H11" s="283"/>
      <c r="I11" s="1">
        <v>5</v>
      </c>
      <c r="J11" s="6"/>
      <c r="K11" s="128">
        <v>1346629</v>
      </c>
    </row>
    <row r="12" spans="1:11" ht="12.75" customHeight="1">
      <c r="A12" s="283" t="s">
        <v>281</v>
      </c>
      <c r="B12" s="283"/>
      <c r="C12" s="283"/>
      <c r="D12" s="283"/>
      <c r="E12" s="283"/>
      <c r="F12" s="283"/>
      <c r="G12" s="283"/>
      <c r="H12" s="283"/>
      <c r="I12" s="1">
        <v>6</v>
      </c>
      <c r="J12" s="6"/>
      <c r="K12" s="128">
        <v>12748247</v>
      </c>
    </row>
    <row r="13" spans="1:11" ht="12.75" customHeight="1">
      <c r="A13" s="282" t="s">
        <v>282</v>
      </c>
      <c r="B13" s="282"/>
      <c r="C13" s="282"/>
      <c r="D13" s="282"/>
      <c r="E13" s="282"/>
      <c r="F13" s="282"/>
      <c r="G13" s="282"/>
      <c r="H13" s="282"/>
      <c r="I13" s="1">
        <v>7</v>
      </c>
      <c r="J13" s="42">
        <f>SUM(J7:J12)</f>
        <v>111904057</v>
      </c>
      <c r="K13" s="129">
        <f>SUM(K7:K12)</f>
        <v>97428741</v>
      </c>
    </row>
    <row r="14" spans="1:11" ht="12.75" customHeight="1">
      <c r="A14" s="283" t="s">
        <v>283</v>
      </c>
      <c r="B14" s="283"/>
      <c r="C14" s="283"/>
      <c r="D14" s="283"/>
      <c r="E14" s="283"/>
      <c r="F14" s="283"/>
      <c r="G14" s="283"/>
      <c r="H14" s="283"/>
      <c r="I14" s="1">
        <v>8</v>
      </c>
      <c r="J14" s="6">
        <v>36158515</v>
      </c>
      <c r="K14" s="128">
        <v>35491844</v>
      </c>
    </row>
    <row r="15" spans="1:11" ht="12.75" customHeight="1">
      <c r="A15" s="283" t="s">
        <v>284</v>
      </c>
      <c r="B15" s="283"/>
      <c r="C15" s="283"/>
      <c r="D15" s="283"/>
      <c r="E15" s="283"/>
      <c r="F15" s="283"/>
      <c r="G15" s="283"/>
      <c r="H15" s="283"/>
      <c r="I15" s="1">
        <v>9</v>
      </c>
      <c r="J15" s="6"/>
      <c r="K15" s="128"/>
    </row>
    <row r="16" spans="1:11" ht="12.75" customHeight="1">
      <c r="A16" s="283" t="s">
        <v>287</v>
      </c>
      <c r="B16" s="283"/>
      <c r="C16" s="283"/>
      <c r="D16" s="283"/>
      <c r="E16" s="283"/>
      <c r="F16" s="283"/>
      <c r="G16" s="283"/>
      <c r="H16" s="283"/>
      <c r="I16" s="1">
        <v>10</v>
      </c>
      <c r="J16" s="6">
        <v>111735</v>
      </c>
      <c r="K16" s="128"/>
    </row>
    <row r="17" spans="1:11" ht="12.75" customHeight="1">
      <c r="A17" s="283" t="s">
        <v>285</v>
      </c>
      <c r="B17" s="283"/>
      <c r="C17" s="283"/>
      <c r="D17" s="283"/>
      <c r="E17" s="283"/>
      <c r="F17" s="283"/>
      <c r="G17" s="283"/>
      <c r="H17" s="283"/>
      <c r="I17" s="1">
        <v>11</v>
      </c>
      <c r="J17" s="6">
        <v>44836611</v>
      </c>
      <c r="K17" s="128"/>
    </row>
    <row r="18" spans="1:11" ht="12.75" customHeight="1">
      <c r="A18" s="282" t="s">
        <v>288</v>
      </c>
      <c r="B18" s="282"/>
      <c r="C18" s="282"/>
      <c r="D18" s="282"/>
      <c r="E18" s="282"/>
      <c r="F18" s="282"/>
      <c r="G18" s="282"/>
      <c r="H18" s="282"/>
      <c r="I18" s="1">
        <v>12</v>
      </c>
      <c r="J18" s="42">
        <f>SUM(J14:J17)</f>
        <v>81106861</v>
      </c>
      <c r="K18" s="129">
        <f>SUM(K14:K17)</f>
        <v>35491844</v>
      </c>
    </row>
    <row r="19" spans="1:11" ht="12.75" customHeight="1">
      <c r="A19" s="282" t="s">
        <v>289</v>
      </c>
      <c r="B19" s="282"/>
      <c r="C19" s="282"/>
      <c r="D19" s="282"/>
      <c r="E19" s="282"/>
      <c r="F19" s="282"/>
      <c r="G19" s="282"/>
      <c r="H19" s="282"/>
      <c r="I19" s="1">
        <v>13</v>
      </c>
      <c r="J19" s="42">
        <f>IF(J13&gt;J18,J13-J18,0)</f>
        <v>30797196</v>
      </c>
      <c r="K19" s="129">
        <f>IF(K13&gt;K18,K13-K18,0)</f>
        <v>61936897</v>
      </c>
    </row>
    <row r="20" spans="1:11" ht="12.75" customHeight="1">
      <c r="A20" s="282" t="s">
        <v>290</v>
      </c>
      <c r="B20" s="282"/>
      <c r="C20" s="282"/>
      <c r="D20" s="282"/>
      <c r="E20" s="282"/>
      <c r="F20" s="282"/>
      <c r="G20" s="282"/>
      <c r="H20" s="282"/>
      <c r="I20" s="1">
        <v>14</v>
      </c>
      <c r="J20" s="42">
        <f>IF(J18&gt;J13,J18-J13,0)</f>
        <v>0</v>
      </c>
      <c r="K20" s="129">
        <f>IF(K18&gt;K13,K18-K13,0)</f>
        <v>0</v>
      </c>
    </row>
    <row r="21" spans="1:11" ht="12.75">
      <c r="A21" s="234" t="s">
        <v>291</v>
      </c>
      <c r="B21" s="235"/>
      <c r="C21" s="235"/>
      <c r="D21" s="235"/>
      <c r="E21" s="235"/>
      <c r="F21" s="235"/>
      <c r="G21" s="235"/>
      <c r="H21" s="235"/>
      <c r="I21" s="287"/>
      <c r="J21" s="287"/>
      <c r="K21" s="288"/>
    </row>
    <row r="22" spans="1:11" ht="12.75" customHeight="1">
      <c r="A22" s="283" t="s">
        <v>292</v>
      </c>
      <c r="B22" s="283"/>
      <c r="C22" s="283"/>
      <c r="D22" s="283"/>
      <c r="E22" s="283"/>
      <c r="F22" s="283"/>
      <c r="G22" s="283"/>
      <c r="H22" s="283"/>
      <c r="I22" s="1">
        <v>15</v>
      </c>
      <c r="J22" s="6">
        <v>5828133</v>
      </c>
      <c r="K22" s="128">
        <v>0</v>
      </c>
    </row>
    <row r="23" spans="1:11" ht="12.75" customHeight="1">
      <c r="A23" s="283" t="s">
        <v>293</v>
      </c>
      <c r="B23" s="283"/>
      <c r="C23" s="283"/>
      <c r="D23" s="283"/>
      <c r="E23" s="283"/>
      <c r="F23" s="283"/>
      <c r="G23" s="283"/>
      <c r="H23" s="283"/>
      <c r="I23" s="1">
        <v>16</v>
      </c>
      <c r="J23" s="6">
        <v>0</v>
      </c>
      <c r="K23" s="128">
        <v>0</v>
      </c>
    </row>
    <row r="24" spans="1:11" ht="12.75" customHeight="1">
      <c r="A24" s="283" t="s">
        <v>294</v>
      </c>
      <c r="B24" s="283"/>
      <c r="C24" s="283"/>
      <c r="D24" s="283"/>
      <c r="E24" s="283"/>
      <c r="F24" s="283"/>
      <c r="G24" s="283"/>
      <c r="H24" s="283"/>
      <c r="I24" s="1">
        <v>17</v>
      </c>
      <c r="J24" s="6">
        <v>0</v>
      </c>
      <c r="K24" s="128">
        <v>0</v>
      </c>
    </row>
    <row r="25" spans="1:11" ht="12.75" customHeight="1">
      <c r="A25" s="283" t="s">
        <v>295</v>
      </c>
      <c r="B25" s="283"/>
      <c r="C25" s="283"/>
      <c r="D25" s="283"/>
      <c r="E25" s="283"/>
      <c r="F25" s="283"/>
      <c r="G25" s="283"/>
      <c r="H25" s="283"/>
      <c r="I25" s="1">
        <v>18</v>
      </c>
      <c r="J25" s="6">
        <v>0</v>
      </c>
      <c r="K25" s="128">
        <v>0</v>
      </c>
    </row>
    <row r="26" spans="1:11" ht="12.75" customHeight="1">
      <c r="A26" s="283" t="s">
        <v>296</v>
      </c>
      <c r="B26" s="283"/>
      <c r="C26" s="283"/>
      <c r="D26" s="283"/>
      <c r="E26" s="283"/>
      <c r="F26" s="283"/>
      <c r="G26" s="283"/>
      <c r="H26" s="283"/>
      <c r="I26" s="1">
        <v>19</v>
      </c>
      <c r="J26" s="6">
        <v>1941712</v>
      </c>
      <c r="K26" s="128">
        <v>1167429</v>
      </c>
    </row>
    <row r="27" spans="1:11" ht="12.75" customHeight="1">
      <c r="A27" s="282" t="s">
        <v>297</v>
      </c>
      <c r="B27" s="282"/>
      <c r="C27" s="282"/>
      <c r="D27" s="282"/>
      <c r="E27" s="282"/>
      <c r="F27" s="282"/>
      <c r="G27" s="282"/>
      <c r="H27" s="282"/>
      <c r="I27" s="1">
        <v>20</v>
      </c>
      <c r="J27" s="42">
        <f>SUM(J22:J26)</f>
        <v>7769845</v>
      </c>
      <c r="K27" s="129">
        <f>SUM(K22:K26)</f>
        <v>1167429</v>
      </c>
    </row>
    <row r="28" spans="1:11" ht="12.75" customHeight="1">
      <c r="A28" s="283" t="s">
        <v>298</v>
      </c>
      <c r="B28" s="283"/>
      <c r="C28" s="283"/>
      <c r="D28" s="283"/>
      <c r="E28" s="283"/>
      <c r="F28" s="283"/>
      <c r="G28" s="283"/>
      <c r="H28" s="283"/>
      <c r="I28" s="1">
        <v>21</v>
      </c>
      <c r="J28" s="6">
        <v>31810870</v>
      </c>
      <c r="K28" s="128">
        <v>36428235</v>
      </c>
    </row>
    <row r="29" spans="1:11" ht="12.75" customHeight="1">
      <c r="A29" s="283" t="s">
        <v>299</v>
      </c>
      <c r="B29" s="283"/>
      <c r="C29" s="283"/>
      <c r="D29" s="283"/>
      <c r="E29" s="283"/>
      <c r="F29" s="283"/>
      <c r="G29" s="283"/>
      <c r="H29" s="283"/>
      <c r="I29" s="1">
        <v>22</v>
      </c>
      <c r="J29" s="6">
        <v>0</v>
      </c>
      <c r="K29" s="128"/>
    </row>
    <row r="30" spans="1:11" ht="12.75" customHeight="1">
      <c r="A30" s="283" t="s">
        <v>300</v>
      </c>
      <c r="B30" s="283"/>
      <c r="C30" s="283"/>
      <c r="D30" s="283"/>
      <c r="E30" s="283"/>
      <c r="F30" s="283"/>
      <c r="G30" s="283"/>
      <c r="H30" s="283"/>
      <c r="I30" s="1">
        <v>23</v>
      </c>
      <c r="J30" s="6">
        <v>0</v>
      </c>
      <c r="K30" s="128"/>
    </row>
    <row r="31" spans="1:11" ht="12.75" customHeight="1">
      <c r="A31" s="282" t="s">
        <v>301</v>
      </c>
      <c r="B31" s="282"/>
      <c r="C31" s="282"/>
      <c r="D31" s="282"/>
      <c r="E31" s="282"/>
      <c r="F31" s="282"/>
      <c r="G31" s="282"/>
      <c r="H31" s="282"/>
      <c r="I31" s="1">
        <v>24</v>
      </c>
      <c r="J31" s="42">
        <f>SUM(J28:J30)</f>
        <v>31810870</v>
      </c>
      <c r="K31" s="129">
        <f>SUM(K28:K30)</f>
        <v>36428235</v>
      </c>
    </row>
    <row r="32" spans="1:11" ht="12.75" customHeight="1">
      <c r="A32" s="282" t="s">
        <v>302</v>
      </c>
      <c r="B32" s="282"/>
      <c r="C32" s="282"/>
      <c r="D32" s="282"/>
      <c r="E32" s="282"/>
      <c r="F32" s="282"/>
      <c r="G32" s="282"/>
      <c r="H32" s="282"/>
      <c r="I32" s="1">
        <v>25</v>
      </c>
      <c r="J32" s="42">
        <f>IF(J27&gt;J31,J27-J31,0)</f>
        <v>0</v>
      </c>
      <c r="K32" s="129">
        <f>IF(K27&gt;K31,K27-K31,0)</f>
        <v>0</v>
      </c>
    </row>
    <row r="33" spans="1:11" ht="12.75" customHeight="1">
      <c r="A33" s="282" t="s">
        <v>303</v>
      </c>
      <c r="B33" s="282"/>
      <c r="C33" s="282"/>
      <c r="D33" s="282"/>
      <c r="E33" s="282"/>
      <c r="F33" s="282"/>
      <c r="G33" s="282"/>
      <c r="H33" s="282"/>
      <c r="I33" s="1">
        <v>26</v>
      </c>
      <c r="J33" s="42">
        <f>IF(J31&gt;J27,J31-J27,0)</f>
        <v>24041025</v>
      </c>
      <c r="K33" s="129">
        <f>IF(K31&gt;K27,K31-K27,0)</f>
        <v>35260806</v>
      </c>
    </row>
    <row r="34" spans="1:11" ht="12.75">
      <c r="A34" s="234" t="s">
        <v>304</v>
      </c>
      <c r="B34" s="235"/>
      <c r="C34" s="235"/>
      <c r="D34" s="235"/>
      <c r="E34" s="235"/>
      <c r="F34" s="235"/>
      <c r="G34" s="235"/>
      <c r="H34" s="235"/>
      <c r="I34" s="287"/>
      <c r="J34" s="287"/>
      <c r="K34" s="288"/>
    </row>
    <row r="35" spans="1:11" ht="12.75" customHeight="1">
      <c r="A35" s="283" t="s">
        <v>305</v>
      </c>
      <c r="B35" s="283"/>
      <c r="C35" s="283"/>
      <c r="D35" s="283"/>
      <c r="E35" s="283"/>
      <c r="F35" s="283"/>
      <c r="G35" s="283"/>
      <c r="H35" s="283"/>
      <c r="I35" s="1">
        <v>27</v>
      </c>
      <c r="J35" s="6">
        <v>0</v>
      </c>
      <c r="K35" s="128">
        <v>0</v>
      </c>
    </row>
    <row r="36" spans="1:11" ht="12.75" customHeight="1">
      <c r="A36" s="283" t="s">
        <v>306</v>
      </c>
      <c r="B36" s="283"/>
      <c r="C36" s="283"/>
      <c r="D36" s="283"/>
      <c r="E36" s="283"/>
      <c r="F36" s="283"/>
      <c r="G36" s="283"/>
      <c r="H36" s="283"/>
      <c r="I36" s="1">
        <v>28</v>
      </c>
      <c r="J36" s="6">
        <v>0</v>
      </c>
      <c r="K36" s="128">
        <v>0</v>
      </c>
    </row>
    <row r="37" spans="1:11" ht="12.75" customHeight="1">
      <c r="A37" s="283" t="s">
        <v>307</v>
      </c>
      <c r="B37" s="283"/>
      <c r="C37" s="283"/>
      <c r="D37" s="283"/>
      <c r="E37" s="283"/>
      <c r="F37" s="283"/>
      <c r="G37" s="283"/>
      <c r="H37" s="283"/>
      <c r="I37" s="1">
        <v>29</v>
      </c>
      <c r="J37" s="6">
        <v>0</v>
      </c>
      <c r="K37" s="128">
        <v>0</v>
      </c>
    </row>
    <row r="38" spans="1:11" ht="12.75" customHeight="1">
      <c r="A38" s="282" t="s">
        <v>308</v>
      </c>
      <c r="B38" s="282"/>
      <c r="C38" s="282"/>
      <c r="D38" s="282"/>
      <c r="E38" s="282"/>
      <c r="F38" s="282"/>
      <c r="G38" s="282"/>
      <c r="H38" s="282"/>
      <c r="I38" s="1">
        <v>30</v>
      </c>
      <c r="J38" s="42">
        <f>SUM(J35:J37)</f>
        <v>0</v>
      </c>
      <c r="K38" s="129">
        <f>SUM(K35:K37)</f>
        <v>0</v>
      </c>
    </row>
    <row r="39" spans="1:11" ht="12.75" customHeight="1">
      <c r="A39" s="283" t="s">
        <v>309</v>
      </c>
      <c r="B39" s="283"/>
      <c r="C39" s="283"/>
      <c r="D39" s="283"/>
      <c r="E39" s="283"/>
      <c r="F39" s="283"/>
      <c r="G39" s="283"/>
      <c r="H39" s="283"/>
      <c r="I39" s="1">
        <v>31</v>
      </c>
      <c r="J39" s="6">
        <v>33293322</v>
      </c>
      <c r="K39" s="128">
        <v>1269830</v>
      </c>
    </row>
    <row r="40" spans="1:11" ht="12.75" customHeight="1">
      <c r="A40" s="283" t="s">
        <v>310</v>
      </c>
      <c r="B40" s="283"/>
      <c r="C40" s="283"/>
      <c r="D40" s="283"/>
      <c r="E40" s="283"/>
      <c r="F40" s="283"/>
      <c r="G40" s="283"/>
      <c r="H40" s="283"/>
      <c r="I40" s="1">
        <v>32</v>
      </c>
      <c r="J40" s="6">
        <v>0</v>
      </c>
      <c r="K40" s="128">
        <v>0</v>
      </c>
    </row>
    <row r="41" spans="1:11" ht="12.75" customHeight="1">
      <c r="A41" s="283" t="s">
        <v>311</v>
      </c>
      <c r="B41" s="283"/>
      <c r="C41" s="283"/>
      <c r="D41" s="283"/>
      <c r="E41" s="283"/>
      <c r="F41" s="283"/>
      <c r="G41" s="283"/>
      <c r="H41" s="283"/>
      <c r="I41" s="1">
        <v>33</v>
      </c>
      <c r="J41" s="6">
        <v>0</v>
      </c>
      <c r="K41" s="128">
        <v>0</v>
      </c>
    </row>
    <row r="42" spans="1:11" ht="12.75" customHeight="1">
      <c r="A42" s="283" t="s">
        <v>312</v>
      </c>
      <c r="B42" s="283"/>
      <c r="C42" s="283"/>
      <c r="D42" s="283"/>
      <c r="E42" s="283"/>
      <c r="F42" s="283"/>
      <c r="G42" s="283"/>
      <c r="H42" s="283"/>
      <c r="I42" s="1">
        <v>34</v>
      </c>
      <c r="J42" s="6">
        <v>0</v>
      </c>
      <c r="K42" s="128">
        <v>0</v>
      </c>
    </row>
    <row r="43" spans="1:11" ht="12.75" customHeight="1">
      <c r="A43" s="283" t="s">
        <v>313</v>
      </c>
      <c r="B43" s="283"/>
      <c r="C43" s="283"/>
      <c r="D43" s="283"/>
      <c r="E43" s="283"/>
      <c r="F43" s="283"/>
      <c r="G43" s="283"/>
      <c r="H43" s="283"/>
      <c r="I43" s="1">
        <v>35</v>
      </c>
      <c r="J43" s="6">
        <v>15416000</v>
      </c>
      <c r="K43" s="128">
        <v>30957095</v>
      </c>
    </row>
    <row r="44" spans="1:11" ht="12.75" customHeight="1">
      <c r="A44" s="282" t="s">
        <v>314</v>
      </c>
      <c r="B44" s="282"/>
      <c r="C44" s="282"/>
      <c r="D44" s="282"/>
      <c r="E44" s="282"/>
      <c r="F44" s="282"/>
      <c r="G44" s="282"/>
      <c r="H44" s="282"/>
      <c r="I44" s="1">
        <v>36</v>
      </c>
      <c r="J44" s="42">
        <f>SUM(J39:J43)</f>
        <v>48709322</v>
      </c>
      <c r="K44" s="129">
        <f>SUM(K39:K43)</f>
        <v>32226925</v>
      </c>
    </row>
    <row r="45" spans="1:11" ht="12.75" customHeight="1">
      <c r="A45" s="282" t="s">
        <v>315</v>
      </c>
      <c r="B45" s="282"/>
      <c r="C45" s="282"/>
      <c r="D45" s="282"/>
      <c r="E45" s="282"/>
      <c r="F45" s="282"/>
      <c r="G45" s="282"/>
      <c r="H45" s="282"/>
      <c r="I45" s="1">
        <v>37</v>
      </c>
      <c r="J45" s="42">
        <f>IF(J38&gt;J44,J38-J44,0)</f>
        <v>0</v>
      </c>
      <c r="K45" s="129">
        <f>IF(K38&gt;K44,K38-K44,0)</f>
        <v>0</v>
      </c>
    </row>
    <row r="46" spans="1:11" ht="12.75" customHeight="1">
      <c r="A46" s="282" t="s">
        <v>316</v>
      </c>
      <c r="B46" s="282"/>
      <c r="C46" s="282"/>
      <c r="D46" s="282"/>
      <c r="E46" s="282"/>
      <c r="F46" s="282"/>
      <c r="G46" s="282"/>
      <c r="H46" s="282"/>
      <c r="I46" s="1">
        <v>38</v>
      </c>
      <c r="J46" s="42">
        <f>IF(J44&gt;J38,J44-J38,0)</f>
        <v>48709322</v>
      </c>
      <c r="K46" s="129">
        <f>IF(K44&gt;K38,K44-K38,0)</f>
        <v>32226925</v>
      </c>
    </row>
    <row r="47" spans="1:11" ht="12.75" customHeight="1">
      <c r="A47" s="283" t="s">
        <v>317</v>
      </c>
      <c r="B47" s="284"/>
      <c r="C47" s="284"/>
      <c r="D47" s="284"/>
      <c r="E47" s="284"/>
      <c r="F47" s="284"/>
      <c r="G47" s="284"/>
      <c r="H47" s="285"/>
      <c r="I47" s="1">
        <v>39</v>
      </c>
      <c r="J47" s="42">
        <f>IF(J19-J20+J32-J33+J45-J46&gt;0,J19-J20+J32-J33+J45-J46,0)</f>
        <v>0</v>
      </c>
      <c r="K47" s="129">
        <f>IF(K19-K20+K32-K33+K45-K46&gt;0,K19-K20+K32-K33+K45-K46,0)</f>
        <v>0</v>
      </c>
    </row>
    <row r="48" spans="1:11" ht="12.75" customHeight="1">
      <c r="A48" s="283" t="s">
        <v>318</v>
      </c>
      <c r="B48" s="284"/>
      <c r="C48" s="284"/>
      <c r="D48" s="284"/>
      <c r="E48" s="284"/>
      <c r="F48" s="284"/>
      <c r="G48" s="284"/>
      <c r="H48" s="285"/>
      <c r="I48" s="1">
        <v>40</v>
      </c>
      <c r="J48" s="42">
        <f>IF(J20-J19+J33-J32+J46-J45&gt;0,J20-J19+J33-J32+J46-J45,0)</f>
        <v>41953151</v>
      </c>
      <c r="K48" s="129">
        <f>IF(K20-K19+K33-K32+K46-K45&gt;0,K20-K19+K33-K32+K46-K45,0)</f>
        <v>5550834</v>
      </c>
    </row>
    <row r="49" spans="1:11" ht="12.75" customHeight="1">
      <c r="A49" s="283" t="s">
        <v>319</v>
      </c>
      <c r="B49" s="284"/>
      <c r="C49" s="284"/>
      <c r="D49" s="284"/>
      <c r="E49" s="284"/>
      <c r="F49" s="284"/>
      <c r="G49" s="284"/>
      <c r="H49" s="285"/>
      <c r="I49" s="1">
        <v>41</v>
      </c>
      <c r="J49" s="6">
        <v>67873272</v>
      </c>
      <c r="K49" s="128">
        <v>25920120</v>
      </c>
    </row>
    <row r="50" spans="1:11" ht="12.75" customHeight="1">
      <c r="A50" s="283" t="s">
        <v>320</v>
      </c>
      <c r="B50" s="284"/>
      <c r="C50" s="284"/>
      <c r="D50" s="284"/>
      <c r="E50" s="284"/>
      <c r="F50" s="284"/>
      <c r="G50" s="284"/>
      <c r="H50" s="285"/>
      <c r="I50" s="1">
        <v>42</v>
      </c>
      <c r="J50" s="42">
        <f>IF(J47=0,0,J47)</f>
        <v>0</v>
      </c>
      <c r="K50" s="129">
        <f>IF(K47=0,0,K47)</f>
        <v>0</v>
      </c>
    </row>
    <row r="51" spans="1:11" ht="12.75" customHeight="1">
      <c r="A51" s="283" t="s">
        <v>321</v>
      </c>
      <c r="B51" s="284"/>
      <c r="C51" s="284"/>
      <c r="D51" s="284"/>
      <c r="E51" s="284"/>
      <c r="F51" s="284"/>
      <c r="G51" s="284"/>
      <c r="H51" s="285"/>
      <c r="I51" s="1">
        <v>43</v>
      </c>
      <c r="J51" s="6">
        <f>IF(J48=0,0,J48)</f>
        <v>41953151</v>
      </c>
      <c r="K51" s="128">
        <f>IF(K48=0,0,K48)</f>
        <v>5550834</v>
      </c>
    </row>
    <row r="52" spans="1:12" ht="12.75" customHeight="1">
      <c r="A52" s="260" t="s">
        <v>322</v>
      </c>
      <c r="B52" s="261"/>
      <c r="C52" s="261"/>
      <c r="D52" s="261"/>
      <c r="E52" s="261"/>
      <c r="F52" s="261"/>
      <c r="G52" s="261"/>
      <c r="H52" s="286"/>
      <c r="I52" s="4">
        <v>44</v>
      </c>
      <c r="J52" s="45">
        <f>J49+J50-J51-1</f>
        <v>25920120</v>
      </c>
      <c r="K52" s="130">
        <f>K49+K50-K51</f>
        <v>20369286</v>
      </c>
      <c r="L52" s="93">
        <f>K52-'Balance sheet'!K64</f>
        <v>0.14999999850988388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7:K12 J22:K26 J49:K51 J14:K17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52:K52 J18:K20 J44:K48 J38:K38 J13:K13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1" customWidth="1"/>
  </cols>
  <sheetData>
    <row r="1" spans="1:11" ht="12.75" customHeight="1">
      <c r="A1" s="293" t="s">
        <v>48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302" t="s">
        <v>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1" t="s">
        <v>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33.75">
      <c r="A4" s="295" t="s">
        <v>16</v>
      </c>
      <c r="B4" s="295"/>
      <c r="C4" s="295"/>
      <c r="D4" s="295"/>
      <c r="E4" s="295"/>
      <c r="F4" s="295"/>
      <c r="G4" s="295"/>
      <c r="H4" s="295"/>
      <c r="I4" s="49" t="s">
        <v>56</v>
      </c>
      <c r="J4" s="50" t="s">
        <v>59</v>
      </c>
      <c r="K4" s="50" t="s">
        <v>60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54">
        <v>2</v>
      </c>
      <c r="J5" s="55" t="s">
        <v>57</v>
      </c>
      <c r="K5" s="55" t="s">
        <v>58</v>
      </c>
    </row>
    <row r="6" spans="1:11" ht="12.75">
      <c r="A6" s="234" t="s">
        <v>35</v>
      </c>
      <c r="B6" s="235"/>
      <c r="C6" s="235"/>
      <c r="D6" s="235"/>
      <c r="E6" s="235"/>
      <c r="F6" s="235"/>
      <c r="G6" s="235"/>
      <c r="H6" s="235"/>
      <c r="I6" s="287"/>
      <c r="J6" s="287"/>
      <c r="K6" s="288"/>
    </row>
    <row r="7" spans="1:11" ht="12.75">
      <c r="A7" s="263" t="s">
        <v>50</v>
      </c>
      <c r="B7" s="264"/>
      <c r="C7" s="264"/>
      <c r="D7" s="264"/>
      <c r="E7" s="264"/>
      <c r="F7" s="264"/>
      <c r="G7" s="264"/>
      <c r="H7" s="264"/>
      <c r="I7" s="1">
        <v>1</v>
      </c>
      <c r="J7" s="5"/>
      <c r="K7" s="6"/>
    </row>
    <row r="8" spans="1:11" ht="12.75">
      <c r="A8" s="263" t="s">
        <v>23</v>
      </c>
      <c r="B8" s="264"/>
      <c r="C8" s="264"/>
      <c r="D8" s="264"/>
      <c r="E8" s="264"/>
      <c r="F8" s="264"/>
      <c r="G8" s="264"/>
      <c r="H8" s="264"/>
      <c r="I8" s="1">
        <v>2</v>
      </c>
      <c r="J8" s="5"/>
      <c r="K8" s="6"/>
    </row>
    <row r="9" spans="1:11" ht="12.75">
      <c r="A9" s="263" t="s">
        <v>24</v>
      </c>
      <c r="B9" s="264"/>
      <c r="C9" s="264"/>
      <c r="D9" s="264"/>
      <c r="E9" s="264"/>
      <c r="F9" s="264"/>
      <c r="G9" s="264"/>
      <c r="H9" s="264"/>
      <c r="I9" s="1">
        <v>3</v>
      </c>
      <c r="J9" s="5"/>
      <c r="K9" s="6"/>
    </row>
    <row r="10" spans="1:11" ht="12.75">
      <c r="A10" s="263" t="s">
        <v>25</v>
      </c>
      <c r="B10" s="264"/>
      <c r="C10" s="264"/>
      <c r="D10" s="264"/>
      <c r="E10" s="264"/>
      <c r="F10" s="264"/>
      <c r="G10" s="264"/>
      <c r="H10" s="264"/>
      <c r="I10" s="1">
        <v>4</v>
      </c>
      <c r="J10" s="5"/>
      <c r="K10" s="6"/>
    </row>
    <row r="11" spans="1:11" ht="12.75">
      <c r="A11" s="263" t="s">
        <v>26</v>
      </c>
      <c r="B11" s="264"/>
      <c r="C11" s="264"/>
      <c r="D11" s="264"/>
      <c r="E11" s="264"/>
      <c r="F11" s="264"/>
      <c r="G11" s="264"/>
      <c r="H11" s="264"/>
      <c r="I11" s="1">
        <v>5</v>
      </c>
      <c r="J11" s="5"/>
      <c r="K11" s="6"/>
    </row>
    <row r="12" spans="1:11" ht="12.75">
      <c r="A12" s="216" t="s">
        <v>49</v>
      </c>
      <c r="B12" s="217"/>
      <c r="C12" s="217"/>
      <c r="D12" s="217"/>
      <c r="E12" s="217"/>
      <c r="F12" s="217"/>
      <c r="G12" s="217"/>
      <c r="H12" s="217"/>
      <c r="I12" s="1">
        <v>6</v>
      </c>
      <c r="J12" s="47">
        <f>SUM(J7:J11)</f>
        <v>0</v>
      </c>
      <c r="K12" s="42">
        <f>SUM(K7:K11)</f>
        <v>0</v>
      </c>
    </row>
    <row r="13" spans="1:11" ht="12.75">
      <c r="A13" s="263" t="s">
        <v>27</v>
      </c>
      <c r="B13" s="264"/>
      <c r="C13" s="264"/>
      <c r="D13" s="264"/>
      <c r="E13" s="264"/>
      <c r="F13" s="264"/>
      <c r="G13" s="264"/>
      <c r="H13" s="264"/>
      <c r="I13" s="1">
        <v>7</v>
      </c>
      <c r="J13" s="5"/>
      <c r="K13" s="6"/>
    </row>
    <row r="14" spans="1:11" ht="12.75">
      <c r="A14" s="263" t="s">
        <v>28</v>
      </c>
      <c r="B14" s="264"/>
      <c r="C14" s="264"/>
      <c r="D14" s="264"/>
      <c r="E14" s="264"/>
      <c r="F14" s="264"/>
      <c r="G14" s="264"/>
      <c r="H14" s="264"/>
      <c r="I14" s="1">
        <v>8</v>
      </c>
      <c r="J14" s="5"/>
      <c r="K14" s="6"/>
    </row>
    <row r="15" spans="1:11" ht="12.75">
      <c r="A15" s="263" t="s">
        <v>29</v>
      </c>
      <c r="B15" s="264"/>
      <c r="C15" s="264"/>
      <c r="D15" s="264"/>
      <c r="E15" s="264"/>
      <c r="F15" s="264"/>
      <c r="G15" s="264"/>
      <c r="H15" s="264"/>
      <c r="I15" s="1">
        <v>9</v>
      </c>
      <c r="J15" s="5"/>
      <c r="K15" s="6"/>
    </row>
    <row r="16" spans="1:11" ht="12.75">
      <c r="A16" s="263" t="s">
        <v>30</v>
      </c>
      <c r="B16" s="264"/>
      <c r="C16" s="264"/>
      <c r="D16" s="264"/>
      <c r="E16" s="264"/>
      <c r="F16" s="264"/>
      <c r="G16" s="264"/>
      <c r="H16" s="264"/>
      <c r="I16" s="1">
        <v>10</v>
      </c>
      <c r="J16" s="5"/>
      <c r="K16" s="6"/>
    </row>
    <row r="17" spans="1:11" ht="12.75">
      <c r="A17" s="263" t="s">
        <v>31</v>
      </c>
      <c r="B17" s="264"/>
      <c r="C17" s="264"/>
      <c r="D17" s="264"/>
      <c r="E17" s="264"/>
      <c r="F17" s="264"/>
      <c r="G17" s="264"/>
      <c r="H17" s="264"/>
      <c r="I17" s="1">
        <v>11</v>
      </c>
      <c r="J17" s="5"/>
      <c r="K17" s="6"/>
    </row>
    <row r="18" spans="1:11" ht="12.75">
      <c r="A18" s="263" t="s">
        <v>32</v>
      </c>
      <c r="B18" s="264"/>
      <c r="C18" s="264"/>
      <c r="D18" s="264"/>
      <c r="E18" s="264"/>
      <c r="F18" s="264"/>
      <c r="G18" s="264"/>
      <c r="H18" s="264"/>
      <c r="I18" s="1">
        <v>12</v>
      </c>
      <c r="J18" s="5"/>
      <c r="K18" s="6"/>
    </row>
    <row r="19" spans="1:11" ht="12.75">
      <c r="A19" s="216" t="s">
        <v>13</v>
      </c>
      <c r="B19" s="217"/>
      <c r="C19" s="217"/>
      <c r="D19" s="217"/>
      <c r="E19" s="217"/>
      <c r="F19" s="217"/>
      <c r="G19" s="217"/>
      <c r="H19" s="217"/>
      <c r="I19" s="1">
        <v>13</v>
      </c>
      <c r="J19" s="47">
        <f>SUM(J13:J18)</f>
        <v>0</v>
      </c>
      <c r="K19" s="42">
        <f>SUM(K13:K18)</f>
        <v>0</v>
      </c>
    </row>
    <row r="20" spans="1:11" ht="12.75">
      <c r="A20" s="216" t="s">
        <v>17</v>
      </c>
      <c r="B20" s="298"/>
      <c r="C20" s="298"/>
      <c r="D20" s="298"/>
      <c r="E20" s="298"/>
      <c r="F20" s="298"/>
      <c r="G20" s="298"/>
      <c r="H20" s="299"/>
      <c r="I20" s="1">
        <v>14</v>
      </c>
      <c r="J20" s="47">
        <f>IF(J12&gt;J19,J12-J19,0)</f>
        <v>0</v>
      </c>
      <c r="K20" s="42">
        <f>IF(K12&gt;K19,K12-K19,0)</f>
        <v>0</v>
      </c>
    </row>
    <row r="21" spans="1:11" ht="12.75">
      <c r="A21" s="266" t="s">
        <v>18</v>
      </c>
      <c r="B21" s="296"/>
      <c r="C21" s="296"/>
      <c r="D21" s="296"/>
      <c r="E21" s="296"/>
      <c r="F21" s="296"/>
      <c r="G21" s="296"/>
      <c r="H21" s="297"/>
      <c r="I21" s="1">
        <v>15</v>
      </c>
      <c r="J21" s="47">
        <f>IF(J19&gt;J12,J19-J12,0)</f>
        <v>0</v>
      </c>
      <c r="K21" s="42">
        <f>IF(K19&gt;K12,K19-K12,0)</f>
        <v>0</v>
      </c>
    </row>
    <row r="22" spans="1:11" ht="12.75">
      <c r="A22" s="234" t="s">
        <v>36</v>
      </c>
      <c r="B22" s="235"/>
      <c r="C22" s="235"/>
      <c r="D22" s="235"/>
      <c r="E22" s="235"/>
      <c r="F22" s="235"/>
      <c r="G22" s="235"/>
      <c r="H22" s="235"/>
      <c r="I22" s="287"/>
      <c r="J22" s="287"/>
      <c r="K22" s="288"/>
    </row>
    <row r="23" spans="1:11" ht="12.75">
      <c r="A23" s="263" t="s">
        <v>41</v>
      </c>
      <c r="B23" s="264"/>
      <c r="C23" s="264"/>
      <c r="D23" s="264"/>
      <c r="E23" s="264"/>
      <c r="F23" s="264"/>
      <c r="G23" s="264"/>
      <c r="H23" s="264"/>
      <c r="I23" s="1">
        <v>16</v>
      </c>
      <c r="J23" s="5"/>
      <c r="K23" s="6"/>
    </row>
    <row r="24" spans="1:11" ht="12.75">
      <c r="A24" s="263" t="s">
        <v>42</v>
      </c>
      <c r="B24" s="264"/>
      <c r="C24" s="264"/>
      <c r="D24" s="264"/>
      <c r="E24" s="264"/>
      <c r="F24" s="264"/>
      <c r="G24" s="264"/>
      <c r="H24" s="264"/>
      <c r="I24" s="1">
        <v>17</v>
      </c>
      <c r="J24" s="5"/>
      <c r="K24" s="6"/>
    </row>
    <row r="25" spans="1:11" ht="12.75">
      <c r="A25" s="263" t="s">
        <v>61</v>
      </c>
      <c r="B25" s="264"/>
      <c r="C25" s="264"/>
      <c r="D25" s="264"/>
      <c r="E25" s="264"/>
      <c r="F25" s="264"/>
      <c r="G25" s="264"/>
      <c r="H25" s="264"/>
      <c r="I25" s="1">
        <v>18</v>
      </c>
      <c r="J25" s="5"/>
      <c r="K25" s="6"/>
    </row>
    <row r="26" spans="1:11" ht="12.75">
      <c r="A26" s="263" t="s">
        <v>62</v>
      </c>
      <c r="B26" s="264"/>
      <c r="C26" s="264"/>
      <c r="D26" s="264"/>
      <c r="E26" s="264"/>
      <c r="F26" s="264"/>
      <c r="G26" s="264"/>
      <c r="H26" s="264"/>
      <c r="I26" s="1">
        <v>19</v>
      </c>
      <c r="J26" s="5"/>
      <c r="K26" s="6"/>
    </row>
    <row r="27" spans="1:11" ht="12.75">
      <c r="A27" s="263" t="s">
        <v>43</v>
      </c>
      <c r="B27" s="264"/>
      <c r="C27" s="264"/>
      <c r="D27" s="264"/>
      <c r="E27" s="264"/>
      <c r="F27" s="264"/>
      <c r="G27" s="264"/>
      <c r="H27" s="264"/>
      <c r="I27" s="1">
        <v>20</v>
      </c>
      <c r="J27" s="5"/>
      <c r="K27" s="6"/>
    </row>
    <row r="28" spans="1:11" ht="12.75">
      <c r="A28" s="216" t="s">
        <v>22</v>
      </c>
      <c r="B28" s="217"/>
      <c r="C28" s="217"/>
      <c r="D28" s="217"/>
      <c r="E28" s="217"/>
      <c r="F28" s="217"/>
      <c r="G28" s="217"/>
      <c r="H28" s="217"/>
      <c r="I28" s="1">
        <v>21</v>
      </c>
      <c r="J28" s="47">
        <f>SUM(J23:J27)</f>
        <v>0</v>
      </c>
      <c r="K28" s="42">
        <f>SUM(K23:K27)</f>
        <v>0</v>
      </c>
    </row>
    <row r="29" spans="1:11" ht="12.75">
      <c r="A29" s="263" t="s">
        <v>0</v>
      </c>
      <c r="B29" s="264"/>
      <c r="C29" s="264"/>
      <c r="D29" s="264"/>
      <c r="E29" s="264"/>
      <c r="F29" s="264"/>
      <c r="G29" s="264"/>
      <c r="H29" s="264"/>
      <c r="I29" s="1">
        <v>22</v>
      </c>
      <c r="J29" s="5"/>
      <c r="K29" s="6"/>
    </row>
    <row r="30" spans="1:11" ht="12.75">
      <c r="A30" s="263" t="s">
        <v>1</v>
      </c>
      <c r="B30" s="264"/>
      <c r="C30" s="264"/>
      <c r="D30" s="264"/>
      <c r="E30" s="264"/>
      <c r="F30" s="264"/>
      <c r="G30" s="264"/>
      <c r="H30" s="264"/>
      <c r="I30" s="1">
        <v>23</v>
      </c>
      <c r="J30" s="5"/>
      <c r="K30" s="6"/>
    </row>
    <row r="31" spans="1:11" ht="12.75">
      <c r="A31" s="263" t="s">
        <v>2</v>
      </c>
      <c r="B31" s="264"/>
      <c r="C31" s="264"/>
      <c r="D31" s="264"/>
      <c r="E31" s="264"/>
      <c r="F31" s="264"/>
      <c r="G31" s="264"/>
      <c r="H31" s="264"/>
      <c r="I31" s="1">
        <v>24</v>
      </c>
      <c r="J31" s="5"/>
      <c r="K31" s="6"/>
    </row>
    <row r="32" spans="1:11" ht="12.75">
      <c r="A32" s="216" t="s">
        <v>14</v>
      </c>
      <c r="B32" s="217"/>
      <c r="C32" s="217"/>
      <c r="D32" s="217"/>
      <c r="E32" s="217"/>
      <c r="F32" s="217"/>
      <c r="G32" s="217"/>
      <c r="H32" s="217"/>
      <c r="I32" s="1">
        <v>25</v>
      </c>
      <c r="J32" s="47">
        <f>SUM(J29:J31)</f>
        <v>0</v>
      </c>
      <c r="K32" s="42">
        <f>SUM(K29:K31)</f>
        <v>0</v>
      </c>
    </row>
    <row r="33" spans="1:11" ht="12.75">
      <c r="A33" s="216" t="s">
        <v>19</v>
      </c>
      <c r="B33" s="217"/>
      <c r="C33" s="217"/>
      <c r="D33" s="217"/>
      <c r="E33" s="217"/>
      <c r="F33" s="217"/>
      <c r="G33" s="217"/>
      <c r="H33" s="217"/>
      <c r="I33" s="1">
        <v>26</v>
      </c>
      <c r="J33" s="47">
        <f>IF(J28&gt;J32,J28-J32,0)</f>
        <v>0</v>
      </c>
      <c r="K33" s="42">
        <f>IF(K28&gt;K32,K28-K32,0)</f>
        <v>0</v>
      </c>
    </row>
    <row r="34" spans="1:11" ht="12.75">
      <c r="A34" s="216" t="s">
        <v>20</v>
      </c>
      <c r="B34" s="217"/>
      <c r="C34" s="217"/>
      <c r="D34" s="217"/>
      <c r="E34" s="217"/>
      <c r="F34" s="217"/>
      <c r="G34" s="217"/>
      <c r="H34" s="217"/>
      <c r="I34" s="1">
        <v>27</v>
      </c>
      <c r="J34" s="47">
        <f>IF(J32&gt;J28,J32-J28,0)</f>
        <v>0</v>
      </c>
      <c r="K34" s="42">
        <f>IF(K32&gt;K28,K32-K28,0)</f>
        <v>0</v>
      </c>
    </row>
    <row r="35" spans="1:11" ht="12.75">
      <c r="A35" s="234" t="s">
        <v>37</v>
      </c>
      <c r="B35" s="235"/>
      <c r="C35" s="235"/>
      <c r="D35" s="235"/>
      <c r="E35" s="235"/>
      <c r="F35" s="235"/>
      <c r="G35" s="235"/>
      <c r="H35" s="235"/>
      <c r="I35" s="287">
        <v>0</v>
      </c>
      <c r="J35" s="287"/>
      <c r="K35" s="288"/>
    </row>
    <row r="36" spans="1:11" ht="12.75">
      <c r="A36" s="263" t="s">
        <v>44</v>
      </c>
      <c r="B36" s="264"/>
      <c r="C36" s="264"/>
      <c r="D36" s="264"/>
      <c r="E36" s="264"/>
      <c r="F36" s="264"/>
      <c r="G36" s="264"/>
      <c r="H36" s="264"/>
      <c r="I36" s="1">
        <v>28</v>
      </c>
      <c r="J36" s="5"/>
      <c r="K36" s="6"/>
    </row>
    <row r="37" spans="1:11" ht="12.75">
      <c r="A37" s="263" t="s">
        <v>6</v>
      </c>
      <c r="B37" s="264"/>
      <c r="C37" s="264"/>
      <c r="D37" s="264"/>
      <c r="E37" s="264"/>
      <c r="F37" s="264"/>
      <c r="G37" s="264"/>
      <c r="H37" s="264"/>
      <c r="I37" s="1">
        <v>29</v>
      </c>
      <c r="J37" s="5"/>
      <c r="K37" s="6"/>
    </row>
    <row r="38" spans="1:11" ht="12.75">
      <c r="A38" s="263" t="s">
        <v>7</v>
      </c>
      <c r="B38" s="264"/>
      <c r="C38" s="264"/>
      <c r="D38" s="264"/>
      <c r="E38" s="264"/>
      <c r="F38" s="264"/>
      <c r="G38" s="264"/>
      <c r="H38" s="264"/>
      <c r="I38" s="1">
        <v>30</v>
      </c>
      <c r="J38" s="5"/>
      <c r="K38" s="6"/>
    </row>
    <row r="39" spans="1:11" ht="12.75">
      <c r="A39" s="216" t="s">
        <v>15</v>
      </c>
      <c r="B39" s="217"/>
      <c r="C39" s="217"/>
      <c r="D39" s="217"/>
      <c r="E39" s="217"/>
      <c r="F39" s="217"/>
      <c r="G39" s="217"/>
      <c r="H39" s="217"/>
      <c r="I39" s="1">
        <v>31</v>
      </c>
      <c r="J39" s="47">
        <f>SUM(J36:J38)</f>
        <v>0</v>
      </c>
      <c r="K39" s="42">
        <f>SUM(K36:K38)</f>
        <v>0</v>
      </c>
    </row>
    <row r="40" spans="1:11" ht="12.75">
      <c r="A40" s="263" t="s">
        <v>8</v>
      </c>
      <c r="B40" s="264"/>
      <c r="C40" s="264"/>
      <c r="D40" s="264"/>
      <c r="E40" s="264"/>
      <c r="F40" s="264"/>
      <c r="G40" s="264"/>
      <c r="H40" s="264"/>
      <c r="I40" s="1">
        <v>32</v>
      </c>
      <c r="J40" s="5"/>
      <c r="K40" s="6"/>
    </row>
    <row r="41" spans="1:11" ht="12.75">
      <c r="A41" s="263" t="s">
        <v>9</v>
      </c>
      <c r="B41" s="264"/>
      <c r="C41" s="264"/>
      <c r="D41" s="264"/>
      <c r="E41" s="264"/>
      <c r="F41" s="264"/>
      <c r="G41" s="264"/>
      <c r="H41" s="264"/>
      <c r="I41" s="1">
        <v>33</v>
      </c>
      <c r="J41" s="5"/>
      <c r="K41" s="6"/>
    </row>
    <row r="42" spans="1:11" ht="12.75">
      <c r="A42" s="263" t="s">
        <v>10</v>
      </c>
      <c r="B42" s="264"/>
      <c r="C42" s="264"/>
      <c r="D42" s="264"/>
      <c r="E42" s="264"/>
      <c r="F42" s="264"/>
      <c r="G42" s="264"/>
      <c r="H42" s="264"/>
      <c r="I42" s="1">
        <v>34</v>
      </c>
      <c r="J42" s="5"/>
      <c r="K42" s="6"/>
    </row>
    <row r="43" spans="1:11" ht="12.75">
      <c r="A43" s="263" t="s">
        <v>11</v>
      </c>
      <c r="B43" s="264"/>
      <c r="C43" s="264"/>
      <c r="D43" s="264"/>
      <c r="E43" s="264"/>
      <c r="F43" s="264"/>
      <c r="G43" s="264"/>
      <c r="H43" s="264"/>
      <c r="I43" s="1">
        <v>35</v>
      </c>
      <c r="J43" s="5"/>
      <c r="K43" s="6"/>
    </row>
    <row r="44" spans="1:11" ht="12.75">
      <c r="A44" s="263" t="s">
        <v>12</v>
      </c>
      <c r="B44" s="264"/>
      <c r="C44" s="264"/>
      <c r="D44" s="264"/>
      <c r="E44" s="264"/>
      <c r="F44" s="264"/>
      <c r="G44" s="264"/>
      <c r="H44" s="264"/>
      <c r="I44" s="1">
        <v>36</v>
      </c>
      <c r="J44" s="5"/>
      <c r="K44" s="6"/>
    </row>
    <row r="45" spans="1:11" ht="12.75">
      <c r="A45" s="216" t="s">
        <v>33</v>
      </c>
      <c r="B45" s="217"/>
      <c r="C45" s="217"/>
      <c r="D45" s="217"/>
      <c r="E45" s="217"/>
      <c r="F45" s="217"/>
      <c r="G45" s="217"/>
      <c r="H45" s="217"/>
      <c r="I45" s="1">
        <v>37</v>
      </c>
      <c r="J45" s="47">
        <f>SUM(J40:J44)</f>
        <v>0</v>
      </c>
      <c r="K45" s="42">
        <f>SUM(K40:K44)</f>
        <v>0</v>
      </c>
    </row>
    <row r="46" spans="1:11" ht="12.75">
      <c r="A46" s="216" t="s">
        <v>39</v>
      </c>
      <c r="B46" s="217"/>
      <c r="C46" s="217"/>
      <c r="D46" s="217"/>
      <c r="E46" s="217"/>
      <c r="F46" s="217"/>
      <c r="G46" s="217"/>
      <c r="H46" s="217"/>
      <c r="I46" s="1">
        <v>38</v>
      </c>
      <c r="J46" s="47">
        <f>IF(J39&gt;J45,J39-J45,0)</f>
        <v>0</v>
      </c>
      <c r="K46" s="42">
        <f>IF(K39&gt;K45,K39-K45,0)</f>
        <v>0</v>
      </c>
    </row>
    <row r="47" spans="1:11" ht="12.75">
      <c r="A47" s="216" t="s">
        <v>40</v>
      </c>
      <c r="B47" s="217"/>
      <c r="C47" s="217"/>
      <c r="D47" s="217"/>
      <c r="E47" s="217"/>
      <c r="F47" s="217"/>
      <c r="G47" s="217"/>
      <c r="H47" s="217"/>
      <c r="I47" s="1">
        <v>39</v>
      </c>
      <c r="J47" s="47">
        <f>IF(J45&gt;J39,J45-J39,0)</f>
        <v>0</v>
      </c>
      <c r="K47" s="42">
        <f>IF(K45&gt;K39,K45-K39,0)</f>
        <v>0</v>
      </c>
    </row>
    <row r="48" spans="1:11" ht="12.75">
      <c r="A48" s="216" t="s">
        <v>34</v>
      </c>
      <c r="B48" s="217"/>
      <c r="C48" s="217"/>
      <c r="D48" s="217"/>
      <c r="E48" s="217"/>
      <c r="F48" s="217"/>
      <c r="G48" s="217"/>
      <c r="H48" s="217"/>
      <c r="I48" s="1">
        <v>40</v>
      </c>
      <c r="J48" s="47">
        <f>IF(J20-J21+J33-J34+J46-J47&gt;0,J20-J21+J33-J34+J46-J47,0)</f>
        <v>0</v>
      </c>
      <c r="K48" s="42">
        <f>IF(K20-K21+K33-K34+K46-K47&gt;0,K20-K21+K33-K34+K46-K47,0)</f>
        <v>0</v>
      </c>
    </row>
    <row r="49" spans="1:11" ht="12.75">
      <c r="A49" s="216" t="s">
        <v>5</v>
      </c>
      <c r="B49" s="217"/>
      <c r="C49" s="217"/>
      <c r="D49" s="217"/>
      <c r="E49" s="217"/>
      <c r="F49" s="217"/>
      <c r="G49" s="217"/>
      <c r="H49" s="217"/>
      <c r="I49" s="1">
        <v>41</v>
      </c>
      <c r="J49" s="47">
        <f>IF(J21-J20+J34-J33+J47-J46&gt;0,J21-J20+J34-J33+J47-J46,0)</f>
        <v>0</v>
      </c>
      <c r="K49" s="42">
        <f>IF(K21-K20+K34-K33+K47-K46&gt;0,K21-K20+K34-K33+K47-K46,0)</f>
        <v>0</v>
      </c>
    </row>
    <row r="50" spans="1:11" ht="12.75">
      <c r="A50" s="216" t="s">
        <v>38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6"/>
    </row>
    <row r="51" spans="1:11" ht="12.75">
      <c r="A51" s="216" t="s">
        <v>45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6"/>
    </row>
    <row r="52" spans="1:11" ht="12.75">
      <c r="A52" s="216" t="s">
        <v>46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6"/>
    </row>
    <row r="53" spans="1:11" ht="12.75">
      <c r="A53" s="266" t="s">
        <v>47</v>
      </c>
      <c r="B53" s="267"/>
      <c r="C53" s="267"/>
      <c r="D53" s="267"/>
      <c r="E53" s="267"/>
      <c r="F53" s="267"/>
      <c r="G53" s="267"/>
      <c r="H53" s="267"/>
      <c r="I53" s="4">
        <v>45</v>
      </c>
      <c r="J53" s="48">
        <f>J50+J51-J52</f>
        <v>0</v>
      </c>
      <c r="K53" s="45">
        <f>K50+K51-K52</f>
        <v>0</v>
      </c>
    </row>
    <row r="54" spans="1:11" ht="12.7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M15" sqref="M15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0" width="13.7109375" style="138" bestFit="1" customWidth="1"/>
    <col min="11" max="11" width="14.00390625" style="139" customWidth="1"/>
    <col min="12" max="16384" width="9.140625" style="58" customWidth="1"/>
  </cols>
  <sheetData>
    <row r="1" spans="1:12" ht="16.5" customHeight="1">
      <c r="A1" s="318" t="s">
        <v>323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57"/>
    </row>
    <row r="2" spans="1:12" ht="15.75">
      <c r="A2" s="35"/>
      <c r="B2" s="56"/>
      <c r="C2" s="303" t="s">
        <v>324</v>
      </c>
      <c r="D2" s="304"/>
      <c r="E2" s="59">
        <v>42005</v>
      </c>
      <c r="F2" s="95" t="s">
        <v>77</v>
      </c>
      <c r="G2" s="305">
        <v>42369</v>
      </c>
      <c r="H2" s="306"/>
      <c r="I2" s="56"/>
      <c r="J2" s="135"/>
      <c r="K2" s="136"/>
      <c r="L2" s="60"/>
    </row>
    <row r="3" spans="1:11" ht="12.75">
      <c r="A3" s="295" t="s">
        <v>109</v>
      </c>
      <c r="B3" s="307"/>
      <c r="C3" s="307"/>
      <c r="D3" s="307"/>
      <c r="E3" s="307"/>
      <c r="F3" s="307"/>
      <c r="G3" s="307"/>
      <c r="H3" s="307"/>
      <c r="I3" s="49" t="s">
        <v>213</v>
      </c>
      <c r="J3" s="50" t="s">
        <v>110</v>
      </c>
      <c r="K3" s="152" t="s">
        <v>111</v>
      </c>
    </row>
    <row r="4" spans="1:11" ht="12.75">
      <c r="A4" s="308">
        <v>1</v>
      </c>
      <c r="B4" s="308"/>
      <c r="C4" s="308"/>
      <c r="D4" s="308"/>
      <c r="E4" s="308"/>
      <c r="F4" s="308"/>
      <c r="G4" s="308"/>
      <c r="H4" s="308"/>
      <c r="I4" s="61">
        <v>2</v>
      </c>
      <c r="J4" s="153" t="s">
        <v>57</v>
      </c>
      <c r="K4" s="154" t="s">
        <v>58</v>
      </c>
    </row>
    <row r="5" spans="1:11" ht="12.75" customHeight="1">
      <c r="A5" s="283" t="s">
        <v>325</v>
      </c>
      <c r="B5" s="283"/>
      <c r="C5" s="283"/>
      <c r="D5" s="283"/>
      <c r="E5" s="283"/>
      <c r="F5" s="283"/>
      <c r="G5" s="283"/>
      <c r="H5" s="283"/>
      <c r="I5" s="36">
        <v>1</v>
      </c>
      <c r="J5" s="144">
        <v>632659190</v>
      </c>
      <c r="K5" s="144">
        <v>635568080</v>
      </c>
    </row>
    <row r="6" spans="1:11" ht="12.75" customHeight="1">
      <c r="A6" s="283" t="s">
        <v>326</v>
      </c>
      <c r="B6" s="283"/>
      <c r="C6" s="283"/>
      <c r="D6" s="283"/>
      <c r="E6" s="283"/>
      <c r="F6" s="283"/>
      <c r="G6" s="283"/>
      <c r="H6" s="283"/>
      <c r="I6" s="36">
        <v>2</v>
      </c>
      <c r="J6" s="6">
        <v>194354000</v>
      </c>
      <c r="K6" s="6">
        <v>194354000</v>
      </c>
    </row>
    <row r="7" spans="1:11" ht="12.75" customHeight="1">
      <c r="A7" s="283" t="s">
        <v>327</v>
      </c>
      <c r="B7" s="283"/>
      <c r="C7" s="283"/>
      <c r="D7" s="283"/>
      <c r="E7" s="283"/>
      <c r="F7" s="283"/>
      <c r="G7" s="283"/>
      <c r="H7" s="283"/>
      <c r="I7" s="36">
        <v>3</v>
      </c>
      <c r="J7" s="6">
        <v>41129080</v>
      </c>
      <c r="K7" s="6">
        <v>32903263.65</v>
      </c>
    </row>
    <row r="8" spans="1:11" ht="12.75" customHeight="1">
      <c r="A8" s="283" t="s">
        <v>328</v>
      </c>
      <c r="B8" s="283"/>
      <c r="C8" s="283"/>
      <c r="D8" s="283"/>
      <c r="E8" s="283"/>
      <c r="F8" s="283"/>
      <c r="G8" s="283"/>
      <c r="H8" s="283"/>
      <c r="I8" s="36">
        <v>4</v>
      </c>
      <c r="J8" s="6">
        <v>-859148638</v>
      </c>
      <c r="K8" s="6">
        <v>-834810723.5200001</v>
      </c>
    </row>
    <row r="9" spans="1:11" ht="12.75" customHeight="1">
      <c r="A9" s="283" t="s">
        <v>329</v>
      </c>
      <c r="B9" s="283"/>
      <c r="C9" s="283"/>
      <c r="D9" s="283"/>
      <c r="E9" s="283"/>
      <c r="F9" s="283"/>
      <c r="G9" s="283"/>
      <c r="H9" s="283"/>
      <c r="I9" s="36">
        <v>5</v>
      </c>
      <c r="J9" s="6">
        <v>26555503</v>
      </c>
      <c r="K9" s="6">
        <v>12222627.55000025</v>
      </c>
    </row>
    <row r="10" spans="1:11" ht="12.75" customHeight="1">
      <c r="A10" s="283" t="s">
        <v>330</v>
      </c>
      <c r="B10" s="283"/>
      <c r="C10" s="283"/>
      <c r="D10" s="283"/>
      <c r="E10" s="283"/>
      <c r="F10" s="283"/>
      <c r="G10" s="283"/>
      <c r="H10" s="283"/>
      <c r="I10" s="36">
        <v>6</v>
      </c>
      <c r="J10" s="6">
        <v>0</v>
      </c>
      <c r="K10" s="6"/>
    </row>
    <row r="11" spans="1:11" ht="12.75" customHeight="1">
      <c r="A11" s="283" t="s">
        <v>331</v>
      </c>
      <c r="B11" s="283"/>
      <c r="C11" s="283"/>
      <c r="D11" s="283"/>
      <c r="E11" s="283"/>
      <c r="F11" s="283"/>
      <c r="G11" s="283"/>
      <c r="H11" s="283"/>
      <c r="I11" s="36">
        <v>7</v>
      </c>
      <c r="J11" s="6">
        <v>0</v>
      </c>
      <c r="K11" s="6"/>
    </row>
    <row r="12" spans="1:11" ht="12.75" customHeight="1">
      <c r="A12" s="283" t="s">
        <v>332</v>
      </c>
      <c r="B12" s="283"/>
      <c r="C12" s="283"/>
      <c r="D12" s="283"/>
      <c r="E12" s="283"/>
      <c r="F12" s="283"/>
      <c r="G12" s="283"/>
      <c r="H12" s="283"/>
      <c r="I12" s="36">
        <v>8</v>
      </c>
      <c r="J12" s="6">
        <v>0</v>
      </c>
      <c r="K12" s="6"/>
    </row>
    <row r="13" spans="1:11" ht="12.75" customHeight="1">
      <c r="A13" s="283" t="s">
        <v>333</v>
      </c>
      <c r="B13" s="283"/>
      <c r="C13" s="283"/>
      <c r="D13" s="283"/>
      <c r="E13" s="283"/>
      <c r="F13" s="283"/>
      <c r="G13" s="283"/>
      <c r="H13" s="283"/>
      <c r="I13" s="36">
        <v>9</v>
      </c>
      <c r="J13" s="6">
        <v>0</v>
      </c>
      <c r="K13" s="6"/>
    </row>
    <row r="14" spans="1:11" ht="12.75" customHeight="1">
      <c r="A14" s="282" t="s">
        <v>334</v>
      </c>
      <c r="B14" s="310"/>
      <c r="C14" s="310"/>
      <c r="D14" s="310"/>
      <c r="E14" s="310"/>
      <c r="F14" s="310"/>
      <c r="G14" s="310"/>
      <c r="H14" s="311"/>
      <c r="I14" s="36">
        <v>10</v>
      </c>
      <c r="J14" s="145">
        <f>SUM(J5:J13)</f>
        <v>35549135</v>
      </c>
      <c r="K14" s="145">
        <f>SUM(K5:K13)</f>
        <v>40237247.68000013</v>
      </c>
    </row>
    <row r="15" spans="1:11" ht="12.75" customHeight="1">
      <c r="A15" s="283" t="s">
        <v>335</v>
      </c>
      <c r="B15" s="284"/>
      <c r="C15" s="284"/>
      <c r="D15" s="284"/>
      <c r="E15" s="284"/>
      <c r="F15" s="284"/>
      <c r="G15" s="284"/>
      <c r="H15" s="309"/>
      <c r="I15" s="36">
        <v>11</v>
      </c>
      <c r="J15" s="6">
        <v>0</v>
      </c>
      <c r="K15" s="6">
        <v>0</v>
      </c>
    </row>
    <row r="16" spans="1:11" ht="12.75" customHeight="1">
      <c r="A16" s="283" t="s">
        <v>336</v>
      </c>
      <c r="B16" s="284"/>
      <c r="C16" s="284"/>
      <c r="D16" s="284"/>
      <c r="E16" s="284"/>
      <c r="F16" s="284"/>
      <c r="G16" s="284"/>
      <c r="H16" s="309"/>
      <c r="I16" s="36">
        <v>12</v>
      </c>
      <c r="J16" s="6">
        <v>0</v>
      </c>
      <c r="K16" s="6">
        <v>0</v>
      </c>
    </row>
    <row r="17" spans="1:11" ht="12.75" customHeight="1">
      <c r="A17" s="283" t="s">
        <v>337</v>
      </c>
      <c r="B17" s="284"/>
      <c r="C17" s="284"/>
      <c r="D17" s="284"/>
      <c r="E17" s="284"/>
      <c r="F17" s="284"/>
      <c r="G17" s="284"/>
      <c r="H17" s="309"/>
      <c r="I17" s="36">
        <v>13</v>
      </c>
      <c r="J17" s="6">
        <v>0</v>
      </c>
      <c r="K17" s="6">
        <v>0</v>
      </c>
    </row>
    <row r="18" spans="1:11" ht="12.75" customHeight="1">
      <c r="A18" s="283" t="s">
        <v>338</v>
      </c>
      <c r="B18" s="284"/>
      <c r="C18" s="284"/>
      <c r="D18" s="284"/>
      <c r="E18" s="284"/>
      <c r="F18" s="284"/>
      <c r="G18" s="284"/>
      <c r="H18" s="309"/>
      <c r="I18" s="36">
        <v>14</v>
      </c>
      <c r="J18" s="6">
        <v>0</v>
      </c>
      <c r="K18" s="6">
        <v>0</v>
      </c>
    </row>
    <row r="19" spans="1:11" ht="12.75" customHeight="1">
      <c r="A19" s="283" t="s">
        <v>339</v>
      </c>
      <c r="B19" s="284"/>
      <c r="C19" s="284"/>
      <c r="D19" s="284"/>
      <c r="E19" s="284"/>
      <c r="F19" s="284"/>
      <c r="G19" s="284"/>
      <c r="H19" s="309"/>
      <c r="I19" s="36">
        <v>15</v>
      </c>
      <c r="J19" s="6">
        <v>0</v>
      </c>
      <c r="K19" s="6">
        <v>0</v>
      </c>
    </row>
    <row r="20" spans="1:11" ht="12.75" customHeight="1">
      <c r="A20" s="283" t="s">
        <v>340</v>
      </c>
      <c r="B20" s="284"/>
      <c r="C20" s="284"/>
      <c r="D20" s="284"/>
      <c r="E20" s="284"/>
      <c r="F20" s="284"/>
      <c r="G20" s="284"/>
      <c r="H20" s="309"/>
      <c r="I20" s="36">
        <v>16</v>
      </c>
      <c r="J20" s="6">
        <v>0</v>
      </c>
      <c r="K20" s="6">
        <v>0</v>
      </c>
    </row>
    <row r="21" spans="1:11" ht="12.75" customHeight="1">
      <c r="A21" s="320" t="s">
        <v>341</v>
      </c>
      <c r="B21" s="321"/>
      <c r="C21" s="321"/>
      <c r="D21" s="321"/>
      <c r="E21" s="321"/>
      <c r="F21" s="321"/>
      <c r="G21" s="321"/>
      <c r="H21" s="322"/>
      <c r="I21" s="36">
        <v>17</v>
      </c>
      <c r="J21" s="155">
        <f>SUM(J15:J20)</f>
        <v>0</v>
      </c>
      <c r="K21" s="155">
        <f>SUM(K15:K20)</f>
        <v>0</v>
      </c>
    </row>
    <row r="22" spans="1:11" ht="12.75">
      <c r="A22" s="323"/>
      <c r="B22" s="324"/>
      <c r="C22" s="324"/>
      <c r="D22" s="324"/>
      <c r="E22" s="324"/>
      <c r="F22" s="324"/>
      <c r="G22" s="324"/>
      <c r="H22" s="324"/>
      <c r="I22" s="325"/>
      <c r="J22" s="325"/>
      <c r="K22" s="326"/>
    </row>
    <row r="23" spans="1:11" ht="12.75">
      <c r="A23" s="312" t="s">
        <v>342</v>
      </c>
      <c r="B23" s="313"/>
      <c r="C23" s="313"/>
      <c r="D23" s="313"/>
      <c r="E23" s="313"/>
      <c r="F23" s="313"/>
      <c r="G23" s="313"/>
      <c r="H23" s="313"/>
      <c r="I23" s="37">
        <v>18</v>
      </c>
      <c r="J23" s="144">
        <v>0</v>
      </c>
      <c r="K23" s="132">
        <v>0</v>
      </c>
    </row>
    <row r="24" spans="1:11" ht="17.25" customHeight="1">
      <c r="A24" s="314" t="s">
        <v>343</v>
      </c>
      <c r="B24" s="315"/>
      <c r="C24" s="315"/>
      <c r="D24" s="315"/>
      <c r="E24" s="315"/>
      <c r="F24" s="315"/>
      <c r="G24" s="315"/>
      <c r="H24" s="315"/>
      <c r="I24" s="38">
        <v>19</v>
      </c>
      <c r="J24" s="45">
        <v>0</v>
      </c>
      <c r="K24" s="130">
        <v>0</v>
      </c>
    </row>
    <row r="25" spans="1:11" ht="30" customHeight="1">
      <c r="A25" s="316" t="s">
        <v>344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'CC'!#REF!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Svetlana Kundovic</cp:lastModifiedBy>
  <cp:lastPrinted>2015-07-19T20:58:05Z</cp:lastPrinted>
  <dcterms:created xsi:type="dcterms:W3CDTF">2008-10-17T11:51:54Z</dcterms:created>
  <dcterms:modified xsi:type="dcterms:W3CDTF">2016-02-22T13:39:15Z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