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2165" windowHeight="7935" activeTab="0"/>
  </bookViews>
  <sheets>
    <sheet name="GENERAL INFORMATION" sheetId="1" r:id="rId1"/>
    <sheet name="P&amp;L" sheetId="2" r:id="rId2"/>
    <sheet name="Balance sheet" sheetId="3" r:id="rId3"/>
    <sheet name="CF_I" sheetId="4" r:id="rId4"/>
    <sheet name="NT_D" sheetId="5" state="hidden" r:id="rId5"/>
    <sheet name="CC" sheetId="6" r:id="rId6"/>
    <sheet name="Notes" sheetId="7" r:id="rId7"/>
  </sheets>
  <definedNames>
    <definedName name="_xlnm.Print_Area" localSheetId="2">'Balance sheet'!$A$1:$K$121</definedName>
    <definedName name="_xlnm.Print_Area" localSheetId="5">'CC'!$A$1:$K$25</definedName>
    <definedName name="_xlnm.Print_Area" localSheetId="3">'CF_I'!$A$1:$K$52</definedName>
    <definedName name="_xlnm.Print_Area" localSheetId="0">'GENERAL INFORMATION'!$A$1:$I$63</definedName>
    <definedName name="_xlnm.Print_Area" localSheetId="6">'Notes'!$A$1:$I$496</definedName>
  </definedNames>
  <calcPr fullCalcOnLoad="1"/>
</workbook>
</file>

<file path=xl/sharedStrings.xml><?xml version="1.0" encoding="utf-8"?>
<sst xmlns="http://schemas.openxmlformats.org/spreadsheetml/2006/main" count="806" uniqueCount="660">
  <si>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</si>
  <si>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</si>
  <si>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</si>
  <si>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u razdoblju __.__.____. do __.__.____.</t>
  </si>
  <si>
    <t>Obveznik: _____________________________________________________________</t>
  </si>
  <si>
    <t>Ukupno smanjenje novčanog tijeka (015 – 014 + 027 – 026 + 039 – 038)</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</si>
  <si>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</si>
  <si>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</si>
  <si>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</si>
  <si>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</si>
  <si>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</si>
  <si>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</si>
  <si>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</si>
  <si>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II.  Ukupno novčani izdaci od poslovnih aktivnosti (007 do 012)</t>
  </si>
  <si>
    <t>IV. Ukupno novčani izdaci od investicijskih aktivnosti (022 do 024)</t>
  </si>
  <si>
    <t>V. Ukupno novčani primici od financijskih aktivnosti (028 do 030)</t>
  </si>
  <si>
    <t>Naziv pozicije</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</si>
  <si>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</si>
  <si>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</si>
  <si>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</si>
  <si>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</si>
  <si>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3. Goodwill</t>
  </si>
  <si>
    <t>III. Ukupno novčani primici od investicijskih aktivnosti (016 do 020)</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</si>
  <si>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</si>
  <si>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</si>
  <si>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</si>
  <si>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</si>
  <si>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</si>
  <si>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</si>
  <si>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</si>
  <si>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</si>
  <si>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</si>
  <si>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</si>
  <si>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VI. Ukupno novčani izdaci od financijskih aktivnosti (032 do 036)</t>
  </si>
  <si>
    <t>Ukupno povećanje novčanog tijeka (014 – 015 + 026 – 027 + 038 – 039)</t>
  </si>
  <si>
    <t>NOVČANI TIJEK OD POSLOVNIH AKTIVNOSTI</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</si>
  <si>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</si>
  <si>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</si>
  <si>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</si>
  <si>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</si>
  <si>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</si>
  <si>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</si>
  <si>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</si>
  <si>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</si>
  <si>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1. Novčani primici od izdavanja vlasničkih i dužničkih financijskih instrumenata</t>
  </si>
  <si>
    <t>Povećanje  novca i novčanih ekvivalenata</t>
  </si>
  <si>
    <t>Smanjenje novca i novčanih ekvivalenata</t>
  </si>
  <si>
    <t>Novac i novčani ekvivalenti na kraju razdoblja</t>
  </si>
  <si>
    <t>IZVJEŠTAJ O NOVČANOM TIJEKU - Direktna metoda</t>
  </si>
  <si>
    <t>I.  Ukupno novčani primici od poslovnih aktivnosti (001 do 005)</t>
  </si>
  <si>
    <t xml:space="preserve">     1. Novčani primici od kupaca</t>
  </si>
  <si>
    <t>(unosi se samo prezime i ime osobe za kontakt)</t>
  </si>
  <si>
    <t>Telefaks:</t>
  </si>
  <si>
    <t>(osoba ovlaštene za zastupanje)</t>
  </si>
  <si>
    <t>M.P.</t>
  </si>
  <si>
    <r>
      <t xml:space="preserve">AOP
</t>
    </r>
    <r>
      <rPr>
        <b/>
        <sz val="8"/>
        <rFont val="Arial"/>
        <family val="2"/>
      </rPr>
      <t>oznaka</t>
    </r>
  </si>
  <si>
    <t>3</t>
  </si>
  <si>
    <t>4</t>
  </si>
  <si>
    <t>Prethodno razdoblje</t>
  </si>
  <si>
    <t>Tekuće razdoblje</t>
  </si>
  <si>
    <t xml:space="preserve">     3. Novčani primici od kamata</t>
  </si>
  <si>
    <t xml:space="preserve">     4. Novčani primici od dividendi</t>
  </si>
  <si>
    <t>0820431</t>
  </si>
  <si>
    <t>040035070</t>
  </si>
  <si>
    <t>36004425025</t>
  </si>
  <si>
    <t>OT-OPTIMA TELEKOM d.d.</t>
  </si>
  <si>
    <t>BUZIN</t>
  </si>
  <si>
    <t>info@optima.hr</t>
  </si>
  <si>
    <t>www.optima.hr</t>
  </si>
  <si>
    <t>Svetlana Kundović</t>
  </si>
  <si>
    <t>svetlana.kundovic@optima-telekom.hr</t>
  </si>
  <si>
    <t xml:space="preserve"> </t>
  </si>
  <si>
    <t>Goran Jovičić</t>
  </si>
  <si>
    <t xml:space="preserve">Jadranka Suručić                                    </t>
  </si>
  <si>
    <t>Matija Martić</t>
  </si>
  <si>
    <t>Nada Martić</t>
  </si>
  <si>
    <t>ZAGREBAČKA BANKA D.D. (1/1)</t>
  </si>
  <si>
    <t>EUR</t>
  </si>
  <si>
    <t>USD</t>
  </si>
  <si>
    <t>CHF</t>
  </si>
  <si>
    <t>GPB</t>
  </si>
  <si>
    <t>Ivan Martić</t>
  </si>
  <si>
    <t>Enclosure 1</t>
  </si>
  <si>
    <t>Reporting period:</t>
  </si>
  <si>
    <t>to</t>
  </si>
  <si>
    <t>Tax Number (MB):</t>
  </si>
  <si>
    <t>Registration Number (MBS):</t>
  </si>
  <si>
    <t>Personal Identification Number (OIB):</t>
  </si>
  <si>
    <t>Issuer:</t>
  </si>
  <si>
    <t>Postal Code and Location:</t>
  </si>
  <si>
    <t>Street and number:</t>
  </si>
  <si>
    <t>e-mail address:</t>
  </si>
  <si>
    <t>Internet address:</t>
  </si>
  <si>
    <t>Code and name for municipality/city</t>
  </si>
  <si>
    <t>Code and name for county</t>
  </si>
  <si>
    <t>Number of employees</t>
  </si>
  <si>
    <t>(at the year's end)</t>
  </si>
  <si>
    <t>Consolidated Report</t>
  </si>
  <si>
    <t>Business activity code:</t>
  </si>
  <si>
    <t>Entities in consolidation (according to IFRS)</t>
  </si>
  <si>
    <t>Registered seat:</t>
  </si>
  <si>
    <t>Tax number (MB):</t>
  </si>
  <si>
    <t>Book-keeping firm</t>
  </si>
  <si>
    <t>Contact person</t>
  </si>
  <si>
    <t>Telephone</t>
  </si>
  <si>
    <t>e-mail address</t>
  </si>
  <si>
    <t>Surname and name</t>
  </si>
  <si>
    <t>(signature of authorized person)</t>
  </si>
  <si>
    <t>Documents for publication</t>
  </si>
  <si>
    <t>BALANCE SHEET</t>
  </si>
  <si>
    <t>Issuer: OT - Optima Telekom d.d.</t>
  </si>
  <si>
    <t>Item</t>
  </si>
  <si>
    <t>Previous period</t>
  </si>
  <si>
    <t>Current period</t>
  </si>
  <si>
    <t>ASSETS</t>
  </si>
  <si>
    <t>A)  SUBSCRIBED CAPITAL UNPAID</t>
  </si>
  <si>
    <r>
      <t xml:space="preserve">B)   FIXED ASSETS </t>
    </r>
    <r>
      <rPr>
        <sz val="9"/>
        <rFont val="Arial"/>
        <family val="2"/>
      </rPr>
      <t>(003+010+020+029+033)</t>
    </r>
  </si>
  <si>
    <t>I. INTANGIBLE ASSETS (004 through 009)</t>
  </si>
  <si>
    <t xml:space="preserve">   1. Development expenses</t>
  </si>
  <si>
    <t xml:space="preserve">   2.Concessions, patents, licences, goods and services trademarkas, software and other rights</t>
  </si>
  <si>
    <t xml:space="preserve">   4. Advances for procurement of intangible assets</t>
  </si>
  <si>
    <t xml:space="preserve">   5. Intangible assets in preparation</t>
  </si>
  <si>
    <t xml:space="preserve">   6. Other intangible assets</t>
  </si>
  <si>
    <t>II. TANGIBLE ASSETS (011 through 019)</t>
  </si>
  <si>
    <t xml:space="preserve">    1. Land</t>
  </si>
  <si>
    <t xml:space="preserve">    2. Building objects</t>
  </si>
  <si>
    <t xml:space="preserve">    3. Facilities and equipment </t>
  </si>
  <si>
    <t xml:space="preserve">    4. Tools, production inventory and transport assets</t>
  </si>
  <si>
    <t xml:space="preserve">    5. Biological assets</t>
  </si>
  <si>
    <t xml:space="preserve">    6. Advances for tangible assets</t>
  </si>
  <si>
    <t xml:space="preserve">    7. Tangible assets in preparation</t>
  </si>
  <si>
    <t xml:space="preserve">    8. Other tangible assets</t>
  </si>
  <si>
    <t xml:space="preserve">    9. Real estate investments</t>
  </si>
  <si>
    <t>III. FIXED FINANCIAL ASSETS (021 through 028)</t>
  </si>
  <si>
    <t xml:space="preserve">     1. Shares (stock) in affiliated enterpreneurs</t>
  </si>
  <si>
    <t xml:space="preserve">     2. Loans granted to affiliated enterpreneurs</t>
  </si>
  <si>
    <t xml:space="preserve">     3. Participating interests (shares)</t>
  </si>
  <si>
    <t xml:space="preserve">     5. Securities investments</t>
  </si>
  <si>
    <t xml:space="preserve">     6. Granted loans, deposits and such</t>
  </si>
  <si>
    <t xml:space="preserve">     7. Own stocks and shares</t>
  </si>
  <si>
    <t xml:space="preserve">     8. Other fixed financial assets</t>
  </si>
  <si>
    <t>IV. RECEIVABLES (030 through 032)</t>
  </si>
  <si>
    <t xml:space="preserve">     1. Receivables from affiliated enterpreneurs</t>
  </si>
  <si>
    <t xml:space="preserve">     2. Receivables pertaining to sale on credit</t>
  </si>
  <si>
    <t xml:space="preserve">     3. Other receivables</t>
  </si>
  <si>
    <t>V. DEFERRED TAX ASSETS</t>
  </si>
  <si>
    <r>
      <t xml:space="preserve">C)  CURRENT ASSETS </t>
    </r>
    <r>
      <rPr>
        <sz val="9"/>
        <rFont val="Arial"/>
        <family val="2"/>
      </rPr>
      <t>(035+043+050+058)</t>
    </r>
  </si>
  <si>
    <t>I. INVENTORY (036 do 042)</t>
  </si>
  <si>
    <t xml:space="preserve">   1. Raw material and supplies</t>
  </si>
  <si>
    <t xml:space="preserve">   2. Ongoing produciton</t>
  </si>
  <si>
    <t xml:space="preserve">   3. Finished products</t>
  </si>
  <si>
    <t xml:space="preserve">   4. Trading goods</t>
  </si>
  <si>
    <t xml:space="preserve">   5. Inventory advances</t>
  </si>
  <si>
    <t xml:space="preserve">   6. Assets intended for sale</t>
  </si>
  <si>
    <t xml:space="preserve">   7. Biological assets</t>
  </si>
  <si>
    <t>II. RECEIVABLES (044 do 049)</t>
  </si>
  <si>
    <t xml:space="preserve">   1. Receivables from affiliated enterpreneurs</t>
  </si>
  <si>
    <t xml:space="preserve">   2. Receivables from buyers</t>
  </si>
  <si>
    <t xml:space="preserve">   3. Receivables from participating enterpreneurs</t>
  </si>
  <si>
    <t xml:space="preserve">   4. Receivables from employees and members of the enterpreneur</t>
  </si>
  <si>
    <t xml:space="preserve">   5.Receivables from the state and other institution</t>
  </si>
  <si>
    <t xml:space="preserve">   6. Other receivables</t>
  </si>
  <si>
    <t>III. CURRENT FINANCIAL ASSETS (051 through 057)</t>
  </si>
  <si>
    <t xml:space="preserve">     7. Other financial assets</t>
  </si>
  <si>
    <t>IV. CASH IN BANK AND REGISTER</t>
  </si>
  <si>
    <t>D)  PREPAYMENTS AND ACCRUED INCOME</t>
  </si>
  <si>
    <r>
      <t xml:space="preserve">E)  TOTAL ASSETS </t>
    </r>
    <r>
      <rPr>
        <sz val="9"/>
        <rFont val="Arial"/>
        <family val="2"/>
      </rPr>
      <t>(001+002+034+059)</t>
    </r>
  </si>
  <si>
    <t>F)  OFF-BALANCE RECORDS</t>
  </si>
  <si>
    <t xml:space="preserve">     4. Loans given to entrepreneurs with participating interests</t>
  </si>
  <si>
    <r>
      <t xml:space="preserve">A)  CAPITAL AND RESERVES </t>
    </r>
    <r>
      <rPr>
        <sz val="9"/>
        <rFont val="Arial"/>
        <family val="2"/>
      </rPr>
      <t>(063+064+065+071+072+075+078)</t>
    </r>
  </si>
  <si>
    <t>I. BASE (registered) capital</t>
  </si>
  <si>
    <t>II. CAPITA RESERVES</t>
  </si>
  <si>
    <t>III. PROFIT RESERVES (066+067-068+069+070)</t>
  </si>
  <si>
    <t>1. Legal reserves</t>
  </si>
  <si>
    <t>2. Own stock reserves</t>
  </si>
  <si>
    <t>3. Own stocks and shares (deductable item)</t>
  </si>
  <si>
    <t>4. Statutory reserves</t>
  </si>
  <si>
    <t>5. Other reserves</t>
  </si>
  <si>
    <t>IV. REVALORIZATION RESERVES</t>
  </si>
  <si>
    <t>V. RETAINED EARNINGS OR LOSS CARRIED FORWARD (073-074)</t>
  </si>
  <si>
    <t>1. Retained earnings</t>
  </si>
  <si>
    <t>2. Loss carried forward</t>
  </si>
  <si>
    <t>VI. PROFIT OR LOSS OF THE YEAR (076-077)</t>
  </si>
  <si>
    <t>1. Profit of the year</t>
  </si>
  <si>
    <t>2. Loss of the year</t>
  </si>
  <si>
    <t>VII. MINORITY INTEREST</t>
  </si>
  <si>
    <t xml:space="preserve">     1. Provisions for pensions, severance payments amd similar obligations</t>
  </si>
  <si>
    <t xml:space="preserve">     2. Provisions for tax liabilities</t>
  </si>
  <si>
    <t xml:space="preserve">     3. Other provisions</t>
  </si>
  <si>
    <r>
      <t xml:space="preserve">B)  PROVISIONS </t>
    </r>
    <r>
      <rPr>
        <sz val="9"/>
        <rFont val="Arial"/>
        <family val="2"/>
      </rPr>
      <t>(080 through 082)</t>
    </r>
  </si>
  <si>
    <r>
      <t xml:space="preserve">C)   FIXED LIABILITIES </t>
    </r>
    <r>
      <rPr>
        <sz val="9"/>
        <rFont val="Arial"/>
        <family val="2"/>
      </rPr>
      <t>(084 through 092)</t>
    </r>
  </si>
  <si>
    <t xml:space="preserve">     1. Liabilities towards affiliated enterpreneurs</t>
  </si>
  <si>
    <t xml:space="preserve">     3. Liabilities towards banks and other financial institutions</t>
  </si>
  <si>
    <t xml:space="preserve">     4. Liabilities for advances</t>
  </si>
  <si>
    <t xml:space="preserve">     5. Liabilities towards suppliers</t>
  </si>
  <si>
    <t xml:space="preserve">     6. Liabilities as per securities</t>
  </si>
  <si>
    <t xml:space="preserve">     8. Other fixed liabilities</t>
  </si>
  <si>
    <t xml:space="preserve">     9. Deferred tax liabilities</t>
  </si>
  <si>
    <r>
      <t xml:space="preserve">D)  CURRENT LIABILITIES </t>
    </r>
    <r>
      <rPr>
        <sz val="9"/>
        <rFont val="Arial"/>
        <family val="2"/>
      </rPr>
      <t>(094 do 105)</t>
    </r>
  </si>
  <si>
    <t xml:space="preserve">     2. Liabilities for loans, deposits and similar</t>
  </si>
  <si>
    <t xml:space="preserve">     8. Liabilities towards employees</t>
  </si>
  <si>
    <t xml:space="preserve">     9. Liabilities for taxes, contributions and similar levies</t>
  </si>
  <si>
    <t xml:space="preserve">   10. Liabilities as per share in results</t>
  </si>
  <si>
    <t xml:space="preserve">   11. Liabilities as per longterm assets intended for sale</t>
  </si>
  <si>
    <t xml:space="preserve">   12. Other current liabilities</t>
  </si>
  <si>
    <t>E) DEFERRED SETTLEMENT OF CHARGES AND INCOME OF FUTURE PERIOD</t>
  </si>
  <si>
    <r>
      <t xml:space="preserve">F) TOTAL – LIABILITIES </t>
    </r>
    <r>
      <rPr>
        <sz val="9"/>
        <rFont val="Arial"/>
        <family val="2"/>
      </rPr>
      <t>(062+079+083+093+106)</t>
    </r>
  </si>
  <si>
    <t>G) OFF – BALANCE RECORDS</t>
  </si>
  <si>
    <t>ANNEX TO THE BALANCE SHEET (to be filled in by entrepreneur submitting consolidated financial report)</t>
  </si>
  <si>
    <t>A) CAPITAL AND RESERVES</t>
  </si>
  <si>
    <t>2. Assigned to minority interest</t>
  </si>
  <si>
    <t>1. Assigned to the holders of parent company's capital</t>
  </si>
  <si>
    <t>Note 1.: anex to the balance sheet to be filled in by entrepreneur submitting consolidated financial report</t>
  </si>
  <si>
    <t xml:space="preserve">     7. Liabilities towards entrepreneur with participating interests</t>
  </si>
  <si>
    <t>PROFIT AND LOSS ACCOUNT</t>
  </si>
  <si>
    <t>EDP</t>
  </si>
  <si>
    <r>
      <t xml:space="preserve">I. OPERATING INCOME </t>
    </r>
    <r>
      <rPr>
        <sz val="9"/>
        <rFont val="Arial"/>
        <family val="2"/>
      </rPr>
      <t>(112+113)</t>
    </r>
  </si>
  <si>
    <t xml:space="preserve">   1. Sales income</t>
  </si>
  <si>
    <t xml:space="preserve">   2. Other operating income</t>
  </si>
  <si>
    <r>
      <t xml:space="preserve">II. OPERATING EXPENSES </t>
    </r>
    <r>
      <rPr>
        <sz val="9"/>
        <rFont val="Arial"/>
        <family val="2"/>
      </rPr>
      <t>(115+116+120+124+125+126+129+130)</t>
    </r>
  </si>
  <si>
    <t>ANEX TO P&amp;L (to be filled in by entrepreneur submitting consolidated financial report)</t>
  </si>
  <si>
    <t>XII.  PROFIT TAX</t>
  </si>
  <si>
    <r>
      <t xml:space="preserve">XI.  PROFIT / LOSS BEFORE TAXATION </t>
    </r>
    <r>
      <rPr>
        <sz val="9"/>
        <rFont val="Arial"/>
        <family val="2"/>
      </rPr>
      <t>(146-147)</t>
    </r>
  </si>
  <si>
    <t xml:space="preserve">  2. Loss before taxation (147-146)</t>
  </si>
  <si>
    <t xml:space="preserve">  1. Profit before taxation (146-147)</t>
  </si>
  <si>
    <r>
      <t xml:space="preserve">X.   TOTAL EXPENSES </t>
    </r>
    <r>
      <rPr>
        <sz val="9"/>
        <rFont val="Arial"/>
        <family val="2"/>
      </rPr>
      <t>(114+137+143 + 145)</t>
    </r>
  </si>
  <si>
    <r>
      <t xml:space="preserve">IX.  TOTAL INCOME </t>
    </r>
    <r>
      <rPr>
        <sz val="9"/>
        <rFont val="Arial"/>
        <family val="2"/>
      </rPr>
      <t>(111+131+142 + 144)</t>
    </r>
  </si>
  <si>
    <t>VIII. EXTRAORDINARY - OTHER EXPENSES</t>
  </si>
  <si>
    <t>VII.  EXTRAORDINARY - OTHER INCOME</t>
  </si>
  <si>
    <t xml:space="preserve">    1. Changes in the value of inventories of ongoing production and finished goods</t>
  </si>
  <si>
    <r>
      <t xml:space="preserve">    2. MATERIAL COSTS </t>
    </r>
    <r>
      <rPr>
        <sz val="9"/>
        <rFont val="Arial"/>
        <family val="2"/>
      </rPr>
      <t>(117 do 119)</t>
    </r>
  </si>
  <si>
    <t xml:space="preserve">        a) Costs of raw material and supplies</t>
  </si>
  <si>
    <t xml:space="preserve">        b) Costs of goods sold</t>
  </si>
  <si>
    <t xml:space="preserve">        c) Other external costs</t>
  </si>
  <si>
    <t xml:space="preserve">        a) Net salaries and wages</t>
  </si>
  <si>
    <t xml:space="preserve">        b) Expenses of taxes and contributions from salaries</t>
  </si>
  <si>
    <t xml:space="preserve">        c) Contributions to salaries</t>
  </si>
  <si>
    <t xml:space="preserve">   4. Amortization</t>
  </si>
  <si>
    <t xml:space="preserve">   5. Other costs</t>
  </si>
  <si>
    <r>
      <t xml:space="preserve">   3. Staff costs </t>
    </r>
    <r>
      <rPr>
        <sz val="9"/>
        <rFont val="Arial"/>
        <family val="2"/>
      </rPr>
      <t>(121 do 123)</t>
    </r>
  </si>
  <si>
    <r>
      <t xml:space="preserve">   6. Value adjustment </t>
    </r>
    <r>
      <rPr>
        <sz val="9"/>
        <rFont val="Arial"/>
        <family val="2"/>
      </rPr>
      <t>(127+128)</t>
    </r>
  </si>
  <si>
    <t xml:space="preserve">       a) fixed assets (apart from financial assets)</t>
  </si>
  <si>
    <t xml:space="preserve">       b) current assets (apart from financial assets)</t>
  </si>
  <si>
    <t xml:space="preserve">   7. Provisions</t>
  </si>
  <si>
    <t xml:space="preserve">   8. Other operating expenses</t>
  </si>
  <si>
    <r>
      <t xml:space="preserve">III. FINANCIAL INCOME </t>
    </r>
    <r>
      <rPr>
        <sz val="9"/>
        <rFont val="Arial"/>
        <family val="2"/>
      </rPr>
      <t>(132 through 136)</t>
    </r>
  </si>
  <si>
    <t xml:space="preserve">     1. Intersts income, foreign exchange gains, dividends and other income related
         to affiliated undertakings</t>
  </si>
  <si>
    <t xml:space="preserve">     2. Intersts income, foreign exchange gains, dividends and other income related
         to unaffiliated undertakings and other persons</t>
  </si>
  <si>
    <t xml:space="preserve">     3. Income from affiliated undertakings and participating interests</t>
  </si>
  <si>
    <t xml:space="preserve">     4. Unrealized income of the financial assets</t>
  </si>
  <si>
    <t xml:space="preserve">     5. Other financial income</t>
  </si>
  <si>
    <r>
      <t xml:space="preserve">IV. FINANCIAL EXPENSES </t>
    </r>
    <r>
      <rPr>
        <sz val="9"/>
        <rFont val="Arial"/>
        <family val="2"/>
      </rPr>
      <t>(138 do 141)</t>
    </r>
  </si>
  <si>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</si>
  <si>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</si>
  <si>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</si>
  <si>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</si>
  <si>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SHARE IN PROFIT OF AFFILIATED UNDERTAKINGS</t>
  </si>
  <si>
    <t>VI.   SHARE IN LOSS OF AFFILIATED UNDERTAKINGS</t>
  </si>
  <si>
    <t>OTHER COMPREHENSIVE INCOME STATEMENT (popunjava poduzetnik obveznik primjene MSFI-a)</t>
  </si>
  <si>
    <r>
      <t xml:space="preserve">II. OTHER COMPREHENSIVE INCOME / LOSS BEFORE TAX </t>
    </r>
    <r>
      <rPr>
        <sz val="9"/>
        <rFont val="Arial"/>
        <family val="2"/>
      </rPr>
      <t>(159 do 165)</t>
    </r>
  </si>
  <si>
    <t>III. COMPREHENSIVE INCOME TAX</t>
  </si>
  <si>
    <t xml:space="preserve">    1. Exchange differences on translating foreign operations</t>
  </si>
  <si>
    <t>VI. COMPREHENSIVE INCOME / LOSS FOR THE PERIOD</t>
  </si>
  <si>
    <r>
      <t xml:space="preserve">XIII. PROFIT / LOSS FOR THE PERIOD </t>
    </r>
    <r>
      <rPr>
        <sz val="9"/>
        <rFont val="Arial"/>
        <family val="2"/>
      </rPr>
      <t>(148-151)</t>
    </r>
  </si>
  <si>
    <t xml:space="preserve">  1. Profit for the period (149-151)</t>
  </si>
  <si>
    <t xml:space="preserve">  2. Loss for the period (151-148)</t>
  </si>
  <si>
    <t>XIV. PROFIT OR LOSS FOR THE CURRENT PERIOD</t>
  </si>
  <si>
    <t>I. PROFIT / LOSS FOR THE PERIOD (= 152)</t>
  </si>
  <si>
    <t xml:space="preserve">    2. Changes in revalorization reserves of fixed and intangible assets
</t>
  </si>
  <si>
    <t xml:space="preserve">    3. Profit or loss from revaluation of financial assets available for sale</t>
  </si>
  <si>
    <t xml:space="preserve">    4. Profit or loss on effective cash flow protection</t>
  </si>
  <si>
    <t xml:space="preserve">    5. profit or loss on effective hedge of a net foreign investment</t>
  </si>
  <si>
    <t xml:space="preserve">    6. Share of other comprehensive income / loss of associated companies</t>
  </si>
  <si>
    <t xml:space="preserve">    7. Actuarial income / loss on defined benefit plans</t>
  </si>
  <si>
    <r>
      <t xml:space="preserve">IV. OTHER COMPREHENSIVE INCOME / LOSS FOR THE PERIOD </t>
    </r>
    <r>
      <rPr>
        <sz val="9"/>
        <rFont val="Arial"/>
        <family val="2"/>
      </rPr>
      <t>(158-166)</t>
    </r>
  </si>
  <si>
    <t>V. COMPREHENSIVE INCOME / LOSS FOR THE PERIOD (157+167)</t>
  </si>
  <si>
    <t>ANEX to other comprehensive income statement (to be filled in by entrepreneur submitting consolidated financial report)</t>
  </si>
  <si>
    <t>CASH FLOW STATEMENT - Indirect method</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</si>
  <si>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</si>
  <si>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</si>
  <si>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</si>
  <si>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</si>
  <si>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</si>
  <si>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6. Other increase of cash flow</t>
  </si>
  <si>
    <t>I. Total increase of cash flow from operating activities (001 through 006)</t>
  </si>
  <si>
    <t xml:space="preserve">   1. Decrease of short-term liabilities</t>
  </si>
  <si>
    <t xml:space="preserve">   2. Increase of short-term receivables</t>
  </si>
  <si>
    <t xml:space="preserve">   4. Other decrease of cash flow</t>
  </si>
  <si>
    <t xml:space="preserve">   5. Decrease of inventories</t>
  </si>
  <si>
    <t xml:space="preserve">   3. Increase of inventories</t>
  </si>
  <si>
    <t>II. Total decrease of cash flow from operating activities (008 through 011)</t>
  </si>
  <si>
    <t>A1) NET INCREASE OF CASH FLOW FROM OPERATING ACTIVITIES (007-012)</t>
  </si>
  <si>
    <t>A2) NET DECREASE OF CASH FLOW FROM OPERATING ACTIVITIES (012-007)</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</si>
  <si>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</si>
  <si>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</si>
  <si>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</si>
  <si>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</si>
  <si>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</si>
  <si>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</si>
  <si>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 (015 through 019)</t>
  </si>
  <si>
    <t xml:space="preserve">   1. Cash expenditure for buying tangible and intangible fixed assets</t>
  </si>
  <si>
    <t xml:space="preserve">   2. Cash expenditure for acquiring ownership and debt financial instruments</t>
  </si>
  <si>
    <t xml:space="preserve">   3. Other expenditures from investment activities</t>
  </si>
  <si>
    <t>IV. Total cash expenditures from investment activities (021 through 023)</t>
  </si>
  <si>
    <t>B1) NET INCREASE OF CASH FLOW FROM INVESTMENT ACTIVITIES (020-024)</t>
  </si>
  <si>
    <t>B2) NET DECREASE OF CASH FLOW FROM INVESTMENT ACTIVITIES (024-020)</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</si>
  <si>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</si>
  <si>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</si>
  <si>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</si>
  <si>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</si>
  <si>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 (027 through 029)</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</si>
  <si>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</si>
  <si>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</si>
  <si>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</si>
  <si>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</si>
  <si>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</si>
  <si>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 (031 through 035)</t>
  </si>
  <si>
    <t>C1) NET INCREASE OF CASH FLOW FROM FINANCIAL ACTIVITIES (030-036)</t>
  </si>
  <si>
    <t>C2)NET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</si>
  <si>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</si>
  <si>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</si>
  <si>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</si>
  <si>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</si>
  <si>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</si>
  <si>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</si>
  <si>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CHANGE IN CAPITAL STATEMENT</t>
  </si>
  <si>
    <t>for the period from</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</si>
  <si>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</si>
  <si>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</si>
  <si>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</si>
  <si>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</si>
  <si>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</si>
  <si>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</si>
  <si>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 Revaluation of intangible assets</t>
  </si>
  <si>
    <t xml:space="preserve">  8. Revaluation of financial  property available for sale</t>
  </si>
  <si>
    <t xml:space="preserve">  9. Other revaluation</t>
  </si>
  <si>
    <t>10. Total capital and reserves (EDP 001 through 009)</t>
  </si>
  <si>
    <t>11. Foreign exchange differences from net investments in foreign operations</t>
  </si>
  <si>
    <t>12. Current and deferred taxes (part)</t>
  </si>
  <si>
    <t>13. Cash flow protection</t>
  </si>
  <si>
    <t>14. Changes in accounting policies</t>
  </si>
  <si>
    <t>15. Correction of significant mistakes from the previous period</t>
  </si>
  <si>
    <t>16. Other equity changes</t>
  </si>
  <si>
    <t>17. Total increase or decrease of capital (EDP  011 through  016)</t>
  </si>
  <si>
    <t>17 a. Assigned to holders of parent company's capital</t>
  </si>
  <si>
    <t>17 b. Assigned to minority interest</t>
  </si>
  <si>
    <t>Items that reduce capital entered with a negative sign
Data under EDP codes 001-009 to be input balance sheet as at date</t>
  </si>
  <si>
    <t>Notes to the Financial Statements</t>
  </si>
  <si>
    <t>1. GENERAL INFORMATION</t>
  </si>
  <si>
    <t>History and incorporation</t>
  </si>
  <si>
    <t>Principal Business Activities</t>
  </si>
  <si>
    <t xml:space="preserve">The Company's principal business activity is the provision of telecommunications services to private and business users in the Croatian market. The Company began to provide its telecommunications services in May of 2005. </t>
  </si>
  <si>
    <t xml:space="preserve">To its business users, Optima Telekom d.d. offers services of direct access, internet services, as well as voice telecommunication services through its own network and/or migrated previously chosen services. Along with that, the leading services which Optima Telekom d.d. provides to business users is the IP Centrex solution, among the first of this kind in the Croatian market and IP VPN Services. The existing capacities enable Optima Telekomu d.d.to provide services of collocation and hosting. To its large business clients, the Company also offers specifically designed solutions relying on  its exceptional skills in the field of IT technology. </t>
  </si>
  <si>
    <t>On 6 July 2006 OT-Optima Telekom d.d. acquired 100% of interest in Optima Grupa Holding d.o.o., which changed its name to Optima Direct d.o.o.</t>
  </si>
  <si>
    <t xml:space="preserve">The main business activities of Optima Direct d.o.o. are trading and providing various services which mainly relate to telecommunications sector. </t>
  </si>
  <si>
    <t>Subsidiaries</t>
  </si>
  <si>
    <t>Shareholding</t>
  </si>
  <si>
    <t>Optima Direct d.o.o., Croatia</t>
  </si>
  <si>
    <t>Optima Telekom d.o.o., Slovenia</t>
  </si>
  <si>
    <t xml:space="preserve">Transactions within the group are carried out at fair maket terms and conditions. </t>
  </si>
  <si>
    <t>Staff</t>
  </si>
  <si>
    <t>MANAGEMENT AND SUPERVISORY BOARD</t>
  </si>
  <si>
    <t>Supervisory Board of the Company:</t>
  </si>
  <si>
    <t>REVIEW OF BASIC ACCOUNTING POLICIES</t>
  </si>
  <si>
    <t>Basis of Preparation</t>
  </si>
  <si>
    <t xml:space="preserve">The Financial Statements of the Company have been prepared in accordance with International Accounting Standards (IAS) and International Financial Reporting Standards (IFRS). Financial Statements have been prepared under the historical cost convention, except for the valuation of certain financial instruments. </t>
  </si>
  <si>
    <t>Reporting Currency</t>
  </si>
  <si>
    <t>Public voice services</t>
  </si>
  <si>
    <t>Interconnection services</t>
  </si>
  <si>
    <t>Internet services</t>
  </si>
  <si>
    <t>Data services</t>
  </si>
  <si>
    <t>Multimedia services</t>
  </si>
  <si>
    <t>Lease and sale of equipment</t>
  </si>
  <si>
    <t>Other services</t>
  </si>
  <si>
    <t>Income from rent - billing system</t>
  </si>
  <si>
    <t>Income from in kind payments</t>
  </si>
  <si>
    <t>Other income</t>
  </si>
  <si>
    <t>Costs of maintenance</t>
  </si>
  <si>
    <t>Marketing services</t>
  </si>
  <si>
    <t>Billing costs</t>
  </si>
  <si>
    <t>Line lease costs</t>
  </si>
  <si>
    <t>Intellectual and other services</t>
  </si>
  <si>
    <t>Utilities</t>
  </si>
  <si>
    <t>Customer attraction costs</t>
  </si>
  <si>
    <t>Pair connection fees</t>
  </si>
  <si>
    <t>Telecommunications costs</t>
  </si>
  <si>
    <t>Residential sales services</t>
  </si>
  <si>
    <t>Other costs</t>
  </si>
  <si>
    <t>Net salaries</t>
  </si>
  <si>
    <t>Taxes and contributions from salaries</t>
  </si>
  <si>
    <t>Taxes and contributions on salaries</t>
  </si>
  <si>
    <t>Amortization of fixed tangible assets</t>
  </si>
  <si>
    <t>Amortization of intangible assets</t>
  </si>
  <si>
    <t>Compensations to employees</t>
  </si>
  <si>
    <t>Representation</t>
  </si>
  <si>
    <t>Insurance premiums</t>
  </si>
  <si>
    <t>Bank charges</t>
  </si>
  <si>
    <t>Taxes, contributions and membership fees</t>
  </si>
  <si>
    <t>Gifts and sponsorships</t>
  </si>
  <si>
    <t>Other expenses</t>
  </si>
  <si>
    <t xml:space="preserve">Costs reimbursed to employees comprise of daily allowances, overnight accommodation and transport related to business travels, commutation allowance, reimbursement of costs for the use of personal cars for business purposes and similar. </t>
  </si>
  <si>
    <t>131. FINANCIAL INCOME</t>
  </si>
  <si>
    <t>Interest income</t>
  </si>
  <si>
    <t>Foreign exchange gains</t>
  </si>
  <si>
    <t>137. FINANCIAL EXPENSES</t>
  </si>
  <si>
    <t>Interest expenses</t>
  </si>
  <si>
    <t>Fee</t>
  </si>
  <si>
    <t>Foreign exchange losses</t>
  </si>
  <si>
    <t xml:space="preserve">Interest expenses consist of interests accrued on credits, bonds issued by the Company and default interest for untimely settlement of trade payables. </t>
  </si>
  <si>
    <t>003. INTANGIBLE ASSETS</t>
  </si>
  <si>
    <t>CONCESSIONS AND RIGHTS</t>
  </si>
  <si>
    <t>SOFTWARE</t>
  </si>
  <si>
    <t>ASSETS IN PROGRESS</t>
  </si>
  <si>
    <t>TOTAL</t>
  </si>
  <si>
    <t>PURCHASE VALUE</t>
  </si>
  <si>
    <t>Additions</t>
  </si>
  <si>
    <t>Transfer from assets in progress</t>
  </si>
  <si>
    <t>Disposals and retirements</t>
  </si>
  <si>
    <t>VALUE ADJUSTMENT</t>
  </si>
  <si>
    <t>Amortization of the current year</t>
  </si>
  <si>
    <t>NET ACCOUNTING VALUE</t>
  </si>
  <si>
    <t>010. FIXED ASSETS</t>
  </si>
  <si>
    <t>LAND</t>
  </si>
  <si>
    <t>BUILDINGS</t>
  </si>
  <si>
    <t>PLANT, EQUIPMENT, TOOLS AND PRODUCTION INVENTORY</t>
  </si>
  <si>
    <t>VEHICLES</t>
  </si>
  <si>
    <t>WORK OF ARTS</t>
  </si>
  <si>
    <t>LEASEHOLD IMPROVEMENTS</t>
  </si>
  <si>
    <t>020. LONG-TERM FINANCIAL ASSETS</t>
  </si>
  <si>
    <t>Loans to majority shareholder</t>
  </si>
  <si>
    <t>Loans to third party companies</t>
  </si>
  <si>
    <t>Long term deposits</t>
  </si>
  <si>
    <t>Value adjustment</t>
  </si>
  <si>
    <t>Trade receivables</t>
  </si>
  <si>
    <t>Employee receivables</t>
  </si>
  <si>
    <t>Receivables from the state and other institutions</t>
  </si>
  <si>
    <t>Interest receivables</t>
  </si>
  <si>
    <t>Advance payments receivables</t>
  </si>
  <si>
    <t>Other receivables</t>
  </si>
  <si>
    <t>Domestic trade receivables</t>
  </si>
  <si>
    <t>Foreign trade receivables</t>
  </si>
  <si>
    <t xml:space="preserve">Value adjustment </t>
  </si>
  <si>
    <t>Movement of value adjustment for doubtful receivables:</t>
  </si>
  <si>
    <t>Write off during the year</t>
  </si>
  <si>
    <t>Collected during the year</t>
  </si>
  <si>
    <t>Reserved during the year</t>
  </si>
  <si>
    <t>Closing balance</t>
  </si>
  <si>
    <t>Undue</t>
  </si>
  <si>
    <t>Up to 120 days</t>
  </si>
  <si>
    <t>120-360 days</t>
  </si>
  <si>
    <t>over 360 days</t>
  </si>
  <si>
    <t>Kuna accounts balance</t>
  </si>
  <si>
    <t>Foreign currency accounts balance</t>
  </si>
  <si>
    <t>Cash in register</t>
  </si>
  <si>
    <t>Differed customer related expenses</t>
  </si>
  <si>
    <t>Bond issuing expenses</t>
  </si>
  <si>
    <t>Prepaid expenses</t>
  </si>
  <si>
    <t>Net result  - loss</t>
  </si>
  <si>
    <t>Number of shares</t>
  </si>
  <si>
    <t>Loss per share</t>
  </si>
  <si>
    <t>in 000 HRK</t>
  </si>
  <si>
    <t>%</t>
  </si>
  <si>
    <t>Nominal value</t>
  </si>
  <si>
    <t>Compensations for issuance of bonds</t>
  </si>
  <si>
    <t>Domestic trade payables</t>
  </si>
  <si>
    <t>Foreign trade payables</t>
  </si>
  <si>
    <t>VAT Liabilities</t>
  </si>
  <si>
    <t>Taxes and  contributions on and from salaries</t>
  </si>
  <si>
    <t>Other taxes and contributions</t>
  </si>
  <si>
    <t>Domestic payables for which invoices have not been received</t>
  </si>
  <si>
    <t>Foreign payables for which invoices have not been received</t>
  </si>
  <si>
    <t>3. FINANCIAL INSTRUMENTS</t>
  </si>
  <si>
    <t xml:space="preserve">During the reporting period, the Company used most of its financial instruments to finance its operations. Financial instruments include loans, bills of exchange, cash and liquid assets and other various instruments, such as trade receivables and trade payables arising directly from ordinary business activities. </t>
  </si>
  <si>
    <t>Currency Risk Management</t>
  </si>
  <si>
    <t xml:space="preserve">Currency risk may be defined as risk of fluctuation of value of financial instruments due to changes in the exchange rates. The Company's major exposure relates to long-term borrowings denominated in a foreign currency and converted to Croatian Kunas at the exchange rate applicable on the balance sheet date.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</si>
  <si>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</si>
  <si>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</si>
  <si>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</si>
  <si>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Foreign currency sensitivity analysis</t>
  </si>
  <si>
    <t xml:space="preserve">The Company is mainly exposed to the fluctuations in the exchange rate of Croatian Kuna to Euro and US Dollar. </t>
  </si>
  <si>
    <t xml:space="preserve">Exposure to the currency exchange for 10% mainly relates to received loans, trade payables and receivables from affiliated companies indicated in Euros (EURO) and US Dollars (USD). </t>
  </si>
  <si>
    <t>Interest Rate Risk</t>
  </si>
  <si>
    <t xml:space="preserve">Other assets and liabilities, including bonds issued, are not exposed to to interest rate risk. </t>
  </si>
  <si>
    <t>Credit Risk</t>
  </si>
  <si>
    <t xml:space="preserve">Credit risk is the risk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</si>
  <si>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Trade receivables are monitored continuously in order to determine their risk level and apply the appropriate procedures. Customers' credit ratings are also monitored on a continuous basis in order to establish the Company's credit exposure, which is reviewed at least once a year.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</si>
  <si>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</si>
  <si>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</si>
  <si>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</si>
  <si>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</si>
  <si>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</si>
  <si>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</si>
  <si>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Non-interest bearing liabilities</t>
  </si>
  <si>
    <t>Interest bearing liabilities</t>
  </si>
  <si>
    <t>Up to one year</t>
  </si>
  <si>
    <t>From 1 to 5 years</t>
  </si>
  <si>
    <t>Over 5 years</t>
  </si>
  <si>
    <t>Total</t>
  </si>
  <si>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</si>
  <si>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</si>
  <si>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</si>
  <si>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 xml:space="preserve">The balance of cash and cash equivalents is indicated under non-interest bearing financial assets due to the low interest rate on these assets. </t>
  </si>
  <si>
    <t>LIABILITIES</t>
  </si>
  <si>
    <t>Zrinka Vuković Berić</t>
  </si>
  <si>
    <t>Duško Grabovac</t>
  </si>
  <si>
    <t>6110</t>
  </si>
  <si>
    <t>Optima telekom za upravljanje nekretninama i savjetovanje d.o.o.</t>
  </si>
  <si>
    <t>Deferred income</t>
  </si>
  <si>
    <t>As a sole member-founder, the Company established Optima telekom za upravljanje nekretninama i savjetovanje d.o.o., on 16 Aug 2011, wich currently is not operating</t>
  </si>
  <si>
    <t>Participating interests are related to the shares in company Pevec d.d., acquired by uncollected receivables.</t>
  </si>
  <si>
    <t>Income from collected penalties etc.</t>
  </si>
  <si>
    <t>Movement of value adjustment of long term assets</t>
  </si>
  <si>
    <t xml:space="preserve">The company Optima Telekom d.d. ( hereinafter: the Company) was established in 1994 as Syskey d.o.o., while its principal operating activity and company name was changed to Optima Telekom d.o.o. on 22 April 2004. </t>
  </si>
  <si>
    <t>In the beginning, Optima Telekom d.d. focused on business users, but soon after starting business operations, it began to aim for the private users market offering quality voice packages.</t>
  </si>
  <si>
    <t>Income from reversal of provisions</t>
  </si>
  <si>
    <t>Net loss of sold and written off assets</t>
  </si>
  <si>
    <t>Participating interest (up to 20% of share)</t>
  </si>
  <si>
    <t>In August 2008, the Parent Company increased the share capital  of Optima Direct d.o.o. by HRK  15.888 i.e. the share capital was increased from HRK 3.328 to HRK 19.216.</t>
  </si>
  <si>
    <t>As a sole member-founder, the Company established Optima Telekom d.o.o. Kopar, Slovenia in 2007.</t>
  </si>
  <si>
    <t>Aging of trade receivables of the Company:</t>
  </si>
  <si>
    <t>Loans</t>
  </si>
  <si>
    <t>Deposits</t>
  </si>
  <si>
    <t>Loan based liabilities</t>
  </si>
  <si>
    <t>Liabilities towards credit institutions</t>
  </si>
  <si>
    <t>Interest liabilities</t>
  </si>
  <si>
    <t>Liabilities for bonds issued</t>
  </si>
  <si>
    <t>Liabilities for advances received</t>
  </si>
  <si>
    <t>Trade payables</t>
  </si>
  <si>
    <t>Liabilities towards employees</t>
  </si>
  <si>
    <t>Taxes, contributions and other levies</t>
  </si>
  <si>
    <t>Other liabilities</t>
  </si>
  <si>
    <t>BUJE</t>
  </si>
  <si>
    <t>03806014</t>
  </si>
  <si>
    <t xml:space="preserve">The Company changed its legal status from a limited liability company to a joint stock company in July 2007. The Council of the Croatian Telecommunications Agency isssued a licence for public voice service in fixed networks for the company on  19November 2004,for a period of 30 years. </t>
  </si>
  <si>
    <t>Sale of goods and products</t>
  </si>
  <si>
    <t>Trade agency income</t>
  </si>
  <si>
    <t>Write off old trade payables</t>
  </si>
  <si>
    <t>Interests receivables</t>
  </si>
  <si>
    <t>Liabilities for taxes</t>
  </si>
  <si>
    <t>Liabilities based on calculated interest</t>
  </si>
  <si>
    <t>Deferred income due to uncertainty</t>
  </si>
  <si>
    <t>YES</t>
  </si>
  <si>
    <t>31 Dec 2013</t>
  </si>
  <si>
    <t>Unpaid receivables write-offs</t>
  </si>
  <si>
    <t>Annual Financial Report for Enterpreneurs  GFI-POD</t>
  </si>
  <si>
    <t>BANI 75 A</t>
  </si>
  <si>
    <t>01/5492027</t>
  </si>
  <si>
    <t>01/4817160</t>
  </si>
  <si>
    <t>1. Revised Annual Financial Statements</t>
  </si>
  <si>
    <t>2. Statements for persons responsible for composing financial statements</t>
  </si>
  <si>
    <t>3. Management report</t>
  </si>
  <si>
    <t>OPTIMA DIRECT d.o.o.</t>
  </si>
  <si>
    <t>OPTIMA TELEKOM D.O.O.</t>
  </si>
  <si>
    <t>KOPER, REPUBLIKA SLOVENIJA</t>
  </si>
  <si>
    <t>02236133</t>
  </si>
  <si>
    <t>OPTIMA TELEKOM za upravljanje nekretninama i savjetovanje d.o.o.</t>
  </si>
  <si>
    <t>KUZMINEČKA 8, ZAGREB</t>
  </si>
  <si>
    <t>21017859228</t>
  </si>
  <si>
    <t>ZORAN KEŽMAN, MIRELA ŠEŠERKO, TOMISLAV TADIĆ</t>
  </si>
  <si>
    <t>Zoran Kežman</t>
  </si>
  <si>
    <t>Mirela Šešerko</t>
  </si>
  <si>
    <t>Tomislav Tadić</t>
  </si>
  <si>
    <t>for the period from 01 Jan 2014 to 31 Dec 2014</t>
  </si>
  <si>
    <t>on 31 Dec 2014</t>
  </si>
  <si>
    <t>in the period from 01 Jan 2014 to 31 Dec 2014</t>
  </si>
  <si>
    <t>Investments in affiliated companies as on 31 December 2014:</t>
  </si>
  <si>
    <t xml:space="preserve">Management Board of the Company in 2014: </t>
  </si>
  <si>
    <t>31 Dec 2014</t>
  </si>
  <si>
    <t>Number of employees on 31 Dec 2014</t>
  </si>
  <si>
    <t>As at 01 Jan 2014</t>
  </si>
  <si>
    <t>As at 31 Dec 2014</t>
  </si>
  <si>
    <t>Amortization as at 31 Dec 2014</t>
  </si>
  <si>
    <t>1 January 2014</t>
  </si>
  <si>
    <t>At 31 Dec 2014, loss per share is as follows:</t>
  </si>
  <si>
    <t>Structure of shareholders as on 31 Dec 2014:</t>
  </si>
  <si>
    <t xml:space="preserve">On 5 February 2007, the Company issued bonds (OPTE-O-124A) with nominal value of HRK 250 million. The bonds have been issued on Zagreb Stock Exchange with interest rate of 9,125% and maturity date on 1 February 2014. The bonds have been issued with the price of 99,496%. The interest rate due on 01 Feb 2014 is not paid        
</t>
  </si>
  <si>
    <t xml:space="preserve">The following table details the Company's sensitivity to a 10% decrease of Croatian Kuna exchange rate in 2014 against the relevant foreign currency. The sensitivity analysis includes only outstanding foreign currency denominated monetary items and adjusts their conversion at the end of the period on the basis of percent change in foreign currency rates. The sensitivity analysis includes monetary assets and monetary liabilities in foreign currencies. A negative number below indicates decrease in profit and other equity where Croatian Kunas changes for above-mentioned percentage against the relevant currency. For a reverse proportional change of Croatian Kuna against the relevant currency, there would be an equal and opposite impact on the profit and other equity. </t>
  </si>
  <si>
    <t>Taxes liabilities are related to rescheduled liabilities according to the notice of the Ministry of Finance from 21 Nov 2013</t>
  </si>
  <si>
    <t>In the same period last year, loss per share amounted to HRK 11,86</t>
  </si>
  <si>
    <t>406</t>
  </si>
  <si>
    <t>On  31 December 2014. the Company employed 406 employees.</t>
  </si>
  <si>
    <t>Income from financial liability write offs</t>
  </si>
  <si>
    <t>Financial assets value adjustment</t>
  </si>
  <si>
    <t>062. SUBSCRIBED CAPITAL</t>
  </si>
  <si>
    <t>u 000 HRK</t>
  </si>
  <si>
    <t>HT D.D. (1/1)</t>
  </si>
  <si>
    <t>HANŽEKOVIĆ MARIJAN (1/1)</t>
  </si>
  <si>
    <t>RAIFFEISENBANK AUSTRIA D.D. (1/1)</t>
  </si>
  <si>
    <t>MARTIĆ MATIJA (1/1)</t>
  </si>
  <si>
    <t>MERKUR OSIGURANJE D.D. (1/1) /MATEMATIČKA PRIČUVA</t>
  </si>
  <si>
    <t>VIPNET D.O.O. (1/1)</t>
  </si>
  <si>
    <t>HRVATSKA POŠTANSKA BANKA D.D./ HPB GLOBAL - OIF S JAVNOM PONUDOM (1/1)</t>
  </si>
  <si>
    <t>RAIFFEISENBANK AUSTRIA D.D./RAB</t>
  </si>
  <si>
    <t>HRVATSKA POŠTANSKA BANKA D.D. (1/1)</t>
  </si>
  <si>
    <t>ZAGREBAČKA BANKA D.D./ZAGREBAČKA BANKA/ZBIRNI SKRBNIČKI RAČUN - DOMAĆA PRAVNA</t>
  </si>
  <si>
    <t>HUAWEI TECHNOLOGIES D.O.O. (1/1)</t>
  </si>
  <si>
    <t>ALLIANZ ZAGREB D.D. (1/1)</t>
  </si>
  <si>
    <t>HYPO ALPE-ADRIA-BANK D.D./ PBZ CO OMF - KATEGORIJA B (1/1)</t>
  </si>
  <si>
    <t>ZAGREBAČKA BANKA D.D./ZB AKTIV</t>
  </si>
  <si>
    <t>UNIQA D.D. (1/1) /MATEMATIČKA PRIČUVA</t>
  </si>
  <si>
    <t>COMPUTECH D.O.O. (1/1)</t>
  </si>
  <si>
    <t>INTERKAPITAL VRIJEDNOSNI PAPIRI D.O.O./ZBIRNI SKRBNIČKI RAČUN ZA DP</t>
  </si>
  <si>
    <t>INTERKAPITAL D.D. (1/1)</t>
  </si>
  <si>
    <t>ODAŠILJAČI I VEZE D.O.O. (1/1)</t>
  </si>
  <si>
    <t>OSTALI DIONIČARI</t>
  </si>
  <si>
    <t>083. LONG-TERM LIABILITIES</t>
  </si>
  <si>
    <t>093. SHORT-TERM LIABILITIES</t>
  </si>
  <si>
    <t>098. LIABILITES TOWARDS SUPPLIERS</t>
  </si>
  <si>
    <t>089. BONDS ISSUED</t>
  </si>
  <si>
    <t>102. LIABILITIES FOR TAXES, CONTRIBUTIONS AND SIMILAR LEVIES</t>
  </si>
  <si>
    <t>106. DEFERRED PAYMENTS AND FUTURE INCOME</t>
  </si>
  <si>
    <t>The majority of non-interest bearing liabilities of the Company maturing within one year account for trade payables in the amount of HRK 90.441  thousand for the period from January to December 2014 (HRK 272.756 thousand for the same period last year ).</t>
  </si>
  <si>
    <t>Chairman of the Company (until 18 Jun 2014.)</t>
  </si>
  <si>
    <t>Chairman of the Company (as of 18 Jun 2014.)</t>
  </si>
  <si>
    <t>Member  (until 18 Jun 2014.)</t>
  </si>
  <si>
    <t>Member  (as of 18 Jun 2014.)</t>
  </si>
  <si>
    <t>Member (until 30 Sep 2014.)</t>
  </si>
  <si>
    <t>Member  (as of 1 Oct 2014.)</t>
  </si>
  <si>
    <t>Chairman (until 18 Jun 2014.)</t>
  </si>
  <si>
    <t>Siniša Đuranović</t>
  </si>
  <si>
    <t>Chairman (as of 18 Jun 2014.)</t>
  </si>
  <si>
    <t>Member and Deputy Chairman  (until 18 Jun 2014.)</t>
  </si>
  <si>
    <t>Ariana Bazala-MIšetić</t>
  </si>
  <si>
    <t>Member and Deputy Chairman (as of 18 Jun 2014.)</t>
  </si>
  <si>
    <t>Member (until 18 Jun 2014.)</t>
  </si>
  <si>
    <t>Marina Brajković</t>
  </si>
  <si>
    <t>Member (as of 18 Jun 2014.)</t>
  </si>
  <si>
    <t>Marko Makek</t>
  </si>
  <si>
    <t xml:space="preserve">Ana Hanžeković </t>
  </si>
  <si>
    <t>Rozana Grgorinić</t>
  </si>
  <si>
    <t>Jasenka Anica Kreković</t>
  </si>
  <si>
    <t>Maša Serdinšek</t>
  </si>
  <si>
    <t>Ivica Hunjek</t>
  </si>
  <si>
    <t>Member (as of 3 Nov 2014.)</t>
  </si>
  <si>
    <t>Member (as of 3 Oct 2014.)</t>
  </si>
  <si>
    <t>The Financial Statements of the Group are presented in Croatian kunas (HRK). The applicable exchange rate of the Croatian currency on 31 Dec 2014 was HRK 7,661471 for EUR 1 and HRK 6,302107 for USD 1.</t>
  </si>
  <si>
    <t>112.  SALES INCOME</t>
  </si>
  <si>
    <t>113. OTHER OPERATING INCOME</t>
  </si>
  <si>
    <t>119. MATERIAL COSTS</t>
  </si>
  <si>
    <t>120. STAFF EXPENSES</t>
  </si>
  <si>
    <t>124. AMORTIZATION OF TANGIBLE AND INTANGIBLE ASSETS</t>
  </si>
  <si>
    <t>125.  OTHER OPERATING EXPENSES</t>
  </si>
  <si>
    <t>043. RECEIVABLES</t>
  </si>
  <si>
    <t>045. TRADE RECEIVABLES</t>
  </si>
  <si>
    <t>049. OTHER RECEIVABLES</t>
  </si>
  <si>
    <t>056. GRANTED LOANS AND DEPOSITS</t>
  </si>
  <si>
    <t>058. CASH IN BANK AND REGISTER</t>
  </si>
  <si>
    <t xml:space="preserve">059. PAID EXPENSES FOR FUTURE PERIOD AND UNDUE INCOME PAYMENT </t>
  </si>
  <si>
    <t>Trade payables based on prebankruptcy agreement</t>
  </si>
  <si>
    <t>In order to comply with the obligations arising out of the Settlement, and with a view to implement the Decision adopted by the Company’s General Meeting on April 15, 2014 on increasing share capital by issuing ordinary shares, investing rights, with the exclusion of existing shareholders’ priority rights, there were changes to the Company’s shareholder structure that in turn resulted in changes to the Company’s governing bodies as well, which is explained in greater detail under the heading “Changes to the Company’s Governing Bodies”.</t>
  </si>
  <si>
    <t>During the 2014, the Company completed the pre-bankruptcy proceedings successfully, by entering into a Settlement before the Commercial Court in Zagreb on April 30, 2014, docket number Stpn-354/13, being the date when the Commercial Court rendered the Decision approving the Settlement. The said Decision became final on May 20, 2014.</t>
  </si>
  <si>
    <t>Impaired during the year</t>
  </si>
  <si>
    <t xml:space="preserve">The Company’s Financial and Operative Restructuring Plan, as adopted by the majority of creditors at the hearing of November 5, 2013, envisaged the conversion of certain creditors’ claims into the share capital of the Company as one of the principal financial restructuring measures. Therefore, by virtue of the Company’s General Meeting Decision of April 15, 2014, the pre-bankruptcy creditors were offered to subscribe 53,988,017 ordinary registered shares, having the nominal value of HRK 10.00 each. </t>
  </si>
  <si>
    <t xml:space="preserve">The share capital increase has been registered with the Commercial Court in Zagreb on June 9, 2014 based on the Decision adopted by the Company’s General Meeting of April 15, 2014, being the decision to increase share capital by investing rights – converting a part of certain pre-bankruptcy creditors’ claims. The share capital has thus been increased from the amount of HRK 28,200,700.00, by the amount of HRK 535,587,570.00 to the amount of HRK 563,788,270.00. The Company therefore issued 53,558,757 new dematerialized ordinary registered shares, each having the nominal value of HRK 10.00.
</t>
  </si>
  <si>
    <t>The Company’s share capital has been increased from HRK 563,788,270.00, by HRK 68,870,920.00, to HRK 632,659,190.00, by issuing 6,887,092 common shares, ticker OPTE-R-B, each having the nominal value of HRK 10.00.The share capital increase has been implemented pursuant to the Company’s Board of Directors’ Decision of July 23, 2014, regarding the share capital increase within the scope of authorized capital by issuance of new common stock, investments in rights, with the exclusion of existing shareholders’ priority rights. The Decision in question has been made with the Supervisory Board’s consent.</t>
  </si>
  <si>
    <t>Trade payables for content</t>
  </si>
  <si>
    <t>In accordance with the Company's obligation arising out of the final and enforceable Settlement, on May 30, 2014 the features of the OPTE-O-142A bond have been changed so that the bond has been converted into a debt security with multiple maturity dates having the share of remaining principal balance in the nominal amount of HRK 0.30 per bond. In the period between May 30, 2014 and May 30, 2017, the Issuer shall pay interest to holders semi-annually, which are to be calculated applying the 5.25% per annum interest rate. From May 30, 2017 until May 30, 2022, apart from the said interest, the Issuer shall pay the bond holders 3% of the principal every six months.</t>
  </si>
  <si>
    <t>The Company's exposure to interest rate risk is not significant, since the Company has no liabilities at variable interest rates</t>
  </si>
  <si>
    <t>During the 2014 Company changed its accounting policy for acvisition costs and the impact of changes is shown in the audit report for 2014</t>
  </si>
  <si>
    <t>Long term deposits comprise of two guarantee deposits with Zagrebačka banka d.d. and they come due on 30 Jun 2028.</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</si>
</sst>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n&quot;_);\(#,##0\ &quot;kn&quot;\)"/>
    <numFmt numFmtId="165" formatCode="#,##0\ &quot;kn&quot;_);[Red]\(#,##0\ &quot;kn&quot;\)"/>
    <numFmt numFmtId="166" formatCode="#,##0.00\ &quot;kn&quot;_);\(#,##0.00\ &quot;kn&quot;\)"/>
    <numFmt numFmtId="167" formatCode="#,##0.00\ &quot;kn&quot;_);[Red]\(#,##0.00\ &quot;kn&quot;\)"/>
    <numFmt numFmtId="168" formatCode="_ * #,##0_)\ &quot;kn&quot;_ ;_ * \(#,##0\)\ &quot;kn&quot;_ ;_ * &quot;-&quot;_)\ &quot;kn&quot;_ ;_ @_ "/>
    <numFmt numFmtId="169" formatCode="_ * #,##0_)\ _k_n_ ;_ * \(#,##0\)\ _k_n_ ;_ * &quot;-&quot;_)\ _k_n_ ;_ @_ "/>
    <numFmt numFmtId="170" formatCode="_ * #,##0.00_)\ &quot;kn&quot;_ ;_ * \(#,##0.00\)\ &quot;kn&quot;_ ;_ * &quot;-&quot;??_)\ &quot;kn&quot;_ ;_ @_ "/>
    <numFmt numFmtId="171" formatCode="_ * #,##0.00_)\ _k_n_ ;_ * \(#,##0.00\)\ _k_n_ ;_ * &quot;-&quot;??_)\ _k_n_ ;_ @_ "/>
    <numFmt numFmtId="172" formatCode="000"/>
    <numFmt numFmtId="173" formatCode="0.0%"/>
    <numFmt numFmtId="174" formatCode="m/d/yyyy"/>
  </numFmts>
  <fonts count="64">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10"/>
      <color indexed="8"/>
      <name val="Arial"/>
      <family val="2"/>
    </font>
    <font>
      <sz val="8"/>
      <color indexed="8"/>
      <name val="Arial"/>
      <family val="2"/>
    </font>
    <font>
      <sz val="11"/>
      <color indexed="17"/>
      <name val="Calibri"/>
      <family val="2"/>
    </font>
    <font>
      <sz val="11"/>
      <color indexed="10"/>
      <name val="Calibri"/>
      <family val="2"/>
    </font>
    <font>
      <b/>
      <sz val="11"/>
      <color indexed="8"/>
      <name val="Calibri"/>
      <family val="2"/>
    </font>
    <font>
      <b/>
      <sz val="16"/>
      <name val="Arial"/>
      <family val="2"/>
    </font>
    <font>
      <sz val="10"/>
      <color indexed="10"/>
      <name val="Arial"/>
      <family val="2"/>
    </font>
    <font>
      <sz val="10"/>
      <name val="Times New Roman"/>
      <family val="1"/>
    </font>
    <font>
      <sz val="10"/>
      <color indexed="12"/>
      <name val="Arial"/>
      <family val="2"/>
    </font>
    <font>
      <sz val="8"/>
      <name val="Verdana"/>
      <family val="2"/>
    </font>
    <font>
      <b/>
      <sz val="10"/>
      <name val="Times New Roman"/>
      <family val="1"/>
    </font>
    <font>
      <i/>
      <sz val="10"/>
      <name val="Arial"/>
      <family val="2"/>
    </font>
    <font>
      <b/>
      <sz val="10"/>
      <name val="Verdana"/>
      <family val="2"/>
    </font>
    <font>
      <sz val="10"/>
      <name val="Verdana"/>
      <family val="2"/>
    </font>
    <font>
      <b/>
      <sz val="10"/>
      <color indexed="8"/>
      <name val="Verdana"/>
      <family val="2"/>
    </font>
    <font>
      <b/>
      <sz val="18"/>
      <color indexed="62"/>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ARIAL"/>
      <family val="2"/>
    </font>
    <font>
      <sz val="8"/>
      <color indexed="12"/>
      <name val="Arial"/>
      <family val="2"/>
    </font>
    <font>
      <sz val="10"/>
      <color indexed="9"/>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indexed="26"/>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lightGray">
        <fgColor indexed="22"/>
      </patternFill>
    </fill>
    <fill>
      <patternFill patternType="gray125">
        <fgColor indexed="22"/>
      </patternFill>
    </fill>
    <fill>
      <patternFill patternType="gray125">
        <fgColor indexed="22"/>
        <bgColor indexed="22"/>
      </patternFill>
    </fill>
    <fill>
      <patternFill patternType="solid">
        <fgColor theme="0"/>
        <bgColor indexed="64"/>
      </patternFill>
    </fill>
  </fills>
  <borders count="75">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indexed="62"/>
      </top>
      <bottom style="double">
        <color indexed="62"/>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top style="hair"/>
      <bottom style="thin"/>
    </border>
    <border>
      <left style="thin"/>
      <right style="thin"/>
      <top style="thin"/>
      <bottom style="thin"/>
    </border>
    <border>
      <left style="thin"/>
      <right style="thin"/>
      <top/>
      <bottom style="thin"/>
    </border>
    <border>
      <left/>
      <right/>
      <top/>
      <bottom style="medium"/>
    </border>
    <border>
      <left/>
      <right/>
      <top style="medium"/>
      <bottom style="medium"/>
    </border>
    <border>
      <left/>
      <right/>
      <top style="thin"/>
      <bottom style="medium"/>
    </border>
    <border>
      <left style="thin"/>
      <right style="thin"/>
      <top style="thin"/>
      <bottom style="medium">
        <color indexed="22"/>
      </bottom>
    </border>
    <border>
      <left style="thin"/>
      <right style="thin"/>
      <top style="medium">
        <color indexed="22"/>
      </top>
      <bottom style="thin"/>
    </border>
    <border>
      <left style="thin"/>
      <right/>
      <top style="thin"/>
      <bottom style="medium">
        <color indexed="22"/>
      </bottom>
    </border>
    <border>
      <left style="thin"/>
      <right style="thin"/>
      <top/>
      <bottom style="medium">
        <color indexed="22"/>
      </bottom>
    </border>
    <border>
      <left style="thin">
        <color indexed="8"/>
      </left>
      <right/>
      <top/>
      <bottom/>
    </border>
    <border>
      <left/>
      <right/>
      <top style="thin"/>
      <bottom/>
    </border>
    <border>
      <left/>
      <right/>
      <top/>
      <bottom style="medium">
        <color indexed="8"/>
      </bottom>
    </border>
    <border>
      <left/>
      <right style="thin">
        <color indexed="8"/>
      </right>
      <top/>
      <bottom/>
    </border>
    <border>
      <left style="thin"/>
      <right/>
      <top/>
      <bottom style="thin"/>
    </border>
    <border>
      <left/>
      <right/>
      <top/>
      <bottom style="thin"/>
    </border>
    <border>
      <left/>
      <right style="thin"/>
      <top/>
      <bottom style="thin"/>
    </border>
    <border>
      <left style="thin">
        <color indexed="8"/>
      </left>
      <right style="thin">
        <color indexed="8"/>
      </right>
      <top/>
      <bottom/>
    </border>
    <border>
      <left style="thin"/>
      <right/>
      <top/>
      <bottom/>
    </border>
    <border>
      <left/>
      <right style="thin"/>
      <top/>
      <bottom/>
    </border>
    <border>
      <left/>
      <right/>
      <top style="medium">
        <color indexed="8"/>
      </top>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right/>
      <top style="thin"/>
      <bottom style="medium">
        <color indexed="22"/>
      </bottom>
    </border>
    <border>
      <left/>
      <right style="thin"/>
      <top style="thin"/>
      <bottom style="medium">
        <color indexed="22"/>
      </bottom>
    </border>
    <border>
      <left style="medium"/>
      <right/>
      <top style="thin"/>
      <bottom style="thin"/>
    </border>
    <border>
      <left style="medium"/>
      <right/>
      <top/>
      <bottom/>
    </border>
    <border>
      <left/>
      <right style="medium"/>
      <top/>
      <bottom/>
    </border>
    <border>
      <left style="medium"/>
      <right>
        <color indexed="63"/>
      </right>
      <top/>
      <bottom style="thin"/>
    </border>
    <border>
      <left>
        <color indexed="63"/>
      </left>
      <right style="medium"/>
      <top/>
      <bottom style="thin"/>
    </border>
    <border>
      <left/>
      <right style="medium"/>
      <top style="thin"/>
      <bottom style="thin"/>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bottom style="medium"/>
    </border>
    <border>
      <left/>
      <right style="medium"/>
      <top/>
      <bottom style="medium"/>
    </border>
  </borders>
  <cellStyleXfs count="34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1" fillId="3"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 fillId="5"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1" fillId="7"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1" fillId="9"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8"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1" fillId="11"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1" fillId="13"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1" fillId="15"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 fillId="17"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1" fillId="19"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 fillId="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1" fillId="15"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1" fillId="23"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30"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30" fillId="1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30" fillId="19"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30" fillId="2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30" fillId="31"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xf numFmtId="0" fontId="30" fillId="33" borderId="0" applyNumberFormat="0" applyBorder="0" applyAlignment="0" applyProtection="0"/>
    <xf numFmtId="0" fontId="30" fillId="25"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33"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30" fillId="35" borderId="0" applyNumberFormat="0" applyBorder="0" applyAlignment="0" applyProtection="0"/>
    <xf numFmtId="0" fontId="48" fillId="36" borderId="0" applyNumberFormat="0" applyBorder="0" applyAlignment="0" applyProtection="0"/>
    <xf numFmtId="0" fontId="48" fillId="36" borderId="0" applyNumberFormat="0" applyBorder="0" applyAlignment="0" applyProtection="0"/>
    <xf numFmtId="0" fontId="30" fillId="37" borderId="0" applyNumberFormat="0" applyBorder="0" applyAlignment="0" applyProtection="0"/>
    <xf numFmtId="0" fontId="48" fillId="38" borderId="0" applyNumberFormat="0" applyBorder="0" applyAlignment="0" applyProtection="0"/>
    <xf numFmtId="0" fontId="48" fillId="38" borderId="0" applyNumberFormat="0" applyBorder="0" applyAlignment="0" applyProtection="0"/>
    <xf numFmtId="0" fontId="30"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30" fillId="29"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30" fillId="31"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30"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1" fillId="5" borderId="0" applyNumberFormat="0" applyBorder="0" applyAlignment="0" applyProtection="0"/>
    <xf numFmtId="0" fontId="0" fillId="45" borderId="1"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1" fillId="46" borderId="2" applyNumberFormat="0" applyFont="0" applyAlignment="0" applyProtection="0"/>
    <xf numFmtId="0" fontId="0" fillId="45" borderId="1" applyNumberFormat="0" applyFont="0" applyAlignment="0" applyProtection="0"/>
    <xf numFmtId="0" fontId="0" fillId="47" borderId="3" applyNumberFormat="0" applyAlignment="0" applyProtection="0"/>
    <xf numFmtId="0" fontId="50" fillId="48" borderId="4" applyNumberFormat="0" applyAlignment="0" applyProtection="0"/>
    <xf numFmtId="0" fontId="50" fillId="48" borderId="4" applyNumberFormat="0" applyAlignment="0" applyProtection="0"/>
    <xf numFmtId="0" fontId="32" fillId="49" borderId="5" applyNumberFormat="0" applyAlignment="0" applyProtection="0"/>
    <xf numFmtId="0" fontId="51" fillId="50" borderId="6" applyNumberFormat="0" applyAlignment="0" applyProtection="0"/>
    <xf numFmtId="0" fontId="51" fillId="50" borderId="6" applyNumberFormat="0" applyAlignment="0" applyProtection="0"/>
    <xf numFmtId="0" fontId="33" fillId="51" borderId="7"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7"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4" fillId="0" borderId="0" applyNumberFormat="0" applyFill="0" applyBorder="0" applyAlignment="0" applyProtection="0"/>
    <xf numFmtId="0" fontId="53" fillId="53" borderId="0" applyNumberFormat="0" applyBorder="0" applyAlignment="0" applyProtection="0"/>
    <xf numFmtId="0" fontId="53" fillId="53" borderId="0" applyNumberFormat="0" applyBorder="0" applyAlignment="0" applyProtection="0"/>
    <xf numFmtId="0" fontId="16" fillId="7" borderId="0" applyNumberFormat="0" applyBorder="0" applyAlignment="0" applyProtection="0"/>
    <xf numFmtId="0" fontId="54" fillId="0" borderId="8" applyNumberFormat="0" applyFill="0" applyAlignment="0" applyProtection="0"/>
    <xf numFmtId="0" fontId="54" fillId="0" borderId="8" applyNumberFormat="0" applyFill="0" applyAlignment="0" applyProtection="0"/>
    <xf numFmtId="0" fontId="35" fillId="0" borderId="9" applyNumberFormat="0" applyFill="0" applyAlignment="0" applyProtection="0"/>
    <xf numFmtId="0" fontId="55" fillId="0" borderId="10" applyNumberFormat="0" applyFill="0" applyAlignment="0" applyProtection="0"/>
    <xf numFmtId="0" fontId="55" fillId="0" borderId="10" applyNumberFormat="0" applyFill="0" applyAlignment="0" applyProtection="0"/>
    <xf numFmtId="0" fontId="36" fillId="0" borderId="11" applyNumberFormat="0" applyFill="0" applyAlignment="0" applyProtection="0"/>
    <xf numFmtId="0" fontId="56" fillId="0" borderId="12" applyNumberFormat="0" applyFill="0" applyAlignment="0" applyProtection="0"/>
    <xf numFmtId="0" fontId="56" fillId="0" borderId="12" applyNumberFormat="0" applyFill="0" applyAlignment="0" applyProtection="0"/>
    <xf numFmtId="0" fontId="37" fillId="0" borderId="1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7" fillId="54" borderId="4" applyNumberFormat="0" applyAlignment="0" applyProtection="0"/>
    <xf numFmtId="0" fontId="57" fillId="54" borderId="4" applyNumberFormat="0" applyAlignment="0" applyProtection="0"/>
    <xf numFmtId="0" fontId="38" fillId="13" borderId="5" applyNumberFormat="0" applyAlignment="0" applyProtection="0"/>
    <xf numFmtId="0" fontId="30" fillId="35" borderId="0" applyNumberFormat="0" applyBorder="0" applyAlignment="0" applyProtection="0"/>
    <xf numFmtId="0" fontId="30" fillId="37" borderId="0" applyNumberFormat="0" applyBorder="0" applyAlignment="0" applyProtection="0"/>
    <xf numFmtId="0" fontId="30" fillId="39" borderId="0" applyNumberFormat="0" applyBorder="0" applyAlignment="0" applyProtection="0"/>
    <xf numFmtId="0" fontId="30" fillId="29" borderId="0" applyNumberFormat="0" applyBorder="0" applyAlignment="0" applyProtection="0"/>
    <xf numFmtId="0" fontId="30" fillId="31" borderId="0" applyNumberFormat="0" applyBorder="0" applyAlignment="0" applyProtection="0"/>
    <xf numFmtId="0" fontId="30" fillId="43" borderId="0" applyNumberFormat="0" applyBorder="0" applyAlignment="0" applyProtection="0"/>
    <xf numFmtId="0" fontId="18" fillId="55" borderId="14" applyNumberFormat="0" applyAlignment="0" applyProtection="0"/>
    <xf numFmtId="0" fontId="18" fillId="55" borderId="14" applyNumberFormat="0" applyAlignment="0" applyProtection="0"/>
    <xf numFmtId="0" fontId="41" fillId="49" borderId="1" applyNumberFormat="0" applyAlignment="0" applyProtection="0"/>
    <xf numFmtId="0" fontId="32" fillId="49" borderId="5" applyNumberFormat="0" applyAlignment="0" applyProtection="0"/>
    <xf numFmtId="0" fontId="58" fillId="0" borderId="15" applyNumberFormat="0" applyFill="0" applyAlignment="0" applyProtection="0"/>
    <xf numFmtId="0" fontId="58" fillId="0" borderId="15" applyNumberFormat="0" applyFill="0" applyAlignment="0" applyProtection="0"/>
    <xf numFmtId="0" fontId="39" fillId="0" borderId="16" applyNumberFormat="0" applyFill="0" applyAlignment="0" applyProtection="0"/>
    <xf numFmtId="0" fontId="31" fillId="5" borderId="0" applyNumberFormat="0" applyBorder="0" applyAlignment="0" applyProtection="0"/>
    <xf numFmtId="0" fontId="29" fillId="0" borderId="0" applyNumberFormat="0" applyFill="0" applyBorder="0" applyAlignment="0" applyProtection="0"/>
    <xf numFmtId="0" fontId="35" fillId="0" borderId="9" applyNumberFormat="0" applyFill="0" applyAlignment="0" applyProtection="0"/>
    <xf numFmtId="0" fontId="36" fillId="0" borderId="11"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59" fillId="56" borderId="0" applyNumberFormat="0" applyBorder="0" applyAlignment="0" applyProtection="0"/>
    <xf numFmtId="0" fontId="59" fillId="56" borderId="0" applyNumberFormat="0" applyBorder="0" applyAlignment="0" applyProtection="0"/>
    <xf numFmtId="0" fontId="40" fillId="57" borderId="0" applyNumberFormat="0" applyBorder="0" applyAlignment="0" applyProtection="0"/>
    <xf numFmtId="0" fontId="40" fillId="57"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23" fillId="0" borderId="0">
      <alignment vertical="center"/>
      <protection/>
    </xf>
    <xf numFmtId="0" fontId="23" fillId="0" borderId="0">
      <alignment vertical="center"/>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vertical="top"/>
      <protection/>
    </xf>
    <xf numFmtId="0" fontId="0" fillId="46" borderId="2" applyNumberFormat="0" applyFont="0" applyAlignment="0" applyProtection="0"/>
    <xf numFmtId="0" fontId="0" fillId="47" borderId="3" applyNumberFormat="0" applyAlignment="0" applyProtection="0"/>
    <xf numFmtId="0" fontId="1" fillId="46"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60" fillId="48" borderId="17" applyNumberFormat="0" applyAlignment="0" applyProtection="0"/>
    <xf numFmtId="0" fontId="60" fillId="48" borderId="17" applyNumberFormat="0" applyAlignment="0" applyProtection="0"/>
    <xf numFmtId="0" fontId="41" fillId="49"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16" applyNumberFormat="0" applyFill="0" applyAlignment="0" applyProtection="0"/>
    <xf numFmtId="0" fontId="33" fillId="51" borderId="7" applyNumberFormat="0" applyAlignment="0" applyProtection="0"/>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43" fillId="0" borderId="0">
      <alignment vertical="top"/>
      <protection/>
    </xf>
    <xf numFmtId="0" fontId="34"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2" fillId="0" borderId="0" applyNumberFormat="0" applyFill="0" applyBorder="0" applyAlignment="0" applyProtection="0"/>
    <xf numFmtId="0" fontId="62" fillId="0" borderId="18" applyNumberFormat="0" applyFill="0" applyAlignment="0" applyProtection="0"/>
    <xf numFmtId="0" fontId="62" fillId="0" borderId="18" applyNumberFormat="0" applyFill="0" applyAlignment="0" applyProtection="0"/>
    <xf numFmtId="0" fontId="18" fillId="0" borderId="19" applyNumberFormat="0" applyFill="0" applyAlignment="0" applyProtection="0"/>
    <xf numFmtId="0" fontId="18" fillId="0" borderId="19" applyNumberFormat="0" applyFill="0" applyAlignment="0" applyProtection="0"/>
    <xf numFmtId="0" fontId="38" fillId="13" borderId="5"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484">
    <xf numFmtId="0" fontId="0" fillId="0" borderId="0" xfId="0" applyAlignment="1">
      <alignment/>
    </xf>
    <xf numFmtId="172" fontId="3" fillId="0" borderId="20" xfId="0" applyNumberFormat="1" applyFont="1" applyFill="1" applyBorder="1" applyAlignment="1">
      <alignment horizontal="center" vertical="center"/>
    </xf>
    <xf numFmtId="172" fontId="3" fillId="0" borderId="21" xfId="0" applyNumberFormat="1" applyFont="1" applyFill="1" applyBorder="1" applyAlignment="1">
      <alignment horizontal="center" vertical="center"/>
    </xf>
    <xf numFmtId="172" fontId="3" fillId="0" borderId="22" xfId="0" applyNumberFormat="1" applyFont="1" applyFill="1" applyBorder="1" applyAlignment="1">
      <alignment horizontal="center" vertical="center"/>
    </xf>
    <xf numFmtId="172" fontId="3" fillId="0" borderId="23" xfId="0" applyNumberFormat="1" applyFont="1" applyFill="1" applyBorder="1" applyAlignment="1">
      <alignment horizontal="center" vertical="center"/>
    </xf>
    <xf numFmtId="3" fontId="2" fillId="0" borderId="24" xfId="0" applyNumberFormat="1" applyFont="1" applyFill="1" applyBorder="1" applyAlignment="1" applyProtection="1">
      <alignment vertical="center"/>
      <protection locked="0"/>
    </xf>
    <xf numFmtId="3" fontId="2" fillId="0" borderId="25" xfId="0" applyNumberFormat="1" applyFont="1" applyFill="1" applyBorder="1" applyAlignment="1" applyProtection="1">
      <alignment vertical="center"/>
      <protection locked="0"/>
    </xf>
    <xf numFmtId="3" fontId="2" fillId="0" borderId="20" xfId="0" applyNumberFormat="1" applyFont="1" applyFill="1" applyBorder="1" applyAlignment="1" applyProtection="1">
      <alignment vertical="center"/>
      <protection locked="0"/>
    </xf>
    <xf numFmtId="3" fontId="2" fillId="0" borderId="23" xfId="0" applyNumberFormat="1" applyFont="1" applyFill="1" applyBorder="1" applyAlignment="1" applyProtection="1">
      <alignment vertical="center"/>
      <protection locked="0"/>
    </xf>
    <xf numFmtId="172" fontId="3" fillId="0" borderId="25" xfId="0" applyNumberFormat="1" applyFont="1" applyFill="1" applyBorder="1" applyAlignment="1">
      <alignment horizontal="center" vertical="center"/>
    </xf>
    <xf numFmtId="0" fontId="4" fillId="0" borderId="0" xfId="2778" applyFont="1" applyAlignment="1">
      <alignment/>
      <protection/>
    </xf>
    <xf numFmtId="0" fontId="0" fillId="0" borderId="0" xfId="2778" applyFont="1" applyAlignment="1">
      <alignment/>
      <protection/>
    </xf>
    <xf numFmtId="0" fontId="3" fillId="0" borderId="0" xfId="2778" applyFont="1" applyFill="1" applyBorder="1" applyAlignment="1" applyProtection="1">
      <alignment horizontal="left" vertical="center"/>
      <protection hidden="1"/>
    </xf>
    <xf numFmtId="0" fontId="4" fillId="0" borderId="0" xfId="2778" applyFont="1" applyFill="1" applyBorder="1" applyAlignment="1" applyProtection="1">
      <alignment vertical="center"/>
      <protection hidden="1"/>
    </xf>
    <xf numFmtId="0" fontId="4" fillId="0" borderId="0" xfId="2778" applyFont="1" applyFill="1" applyBorder="1" applyAlignment="1" applyProtection="1">
      <alignment horizontal="center" vertical="center" wrapText="1"/>
      <protection hidden="1"/>
    </xf>
    <xf numFmtId="0" fontId="12" fillId="0" borderId="0" xfId="2778" applyFont="1" applyBorder="1" applyAlignment="1" applyProtection="1">
      <alignment horizontal="right" vertical="center" wrapText="1"/>
      <protection hidden="1"/>
    </xf>
    <xf numFmtId="0" fontId="12" fillId="0" borderId="0" xfId="2778" applyNumberFormat="1" applyFont="1" applyFill="1" applyBorder="1" applyAlignment="1" applyProtection="1">
      <alignment horizontal="right" vertical="center" shrinkToFit="1"/>
      <protection hidden="1" locked="0"/>
    </xf>
    <xf numFmtId="0" fontId="12" fillId="0" borderId="0" xfId="2778" applyFont="1" applyFill="1" applyBorder="1" applyAlignment="1" applyProtection="1">
      <alignment horizontal="left" vertical="center"/>
      <protection hidden="1"/>
    </xf>
    <xf numFmtId="0" fontId="3" fillId="0" borderId="0" xfId="2778" applyFont="1" applyFill="1" applyBorder="1" applyAlignment="1" applyProtection="1">
      <alignment horizontal="right" vertical="center"/>
      <protection hidden="1" locked="0"/>
    </xf>
    <xf numFmtId="0" fontId="4" fillId="0" borderId="0" xfId="2778" applyFont="1" applyBorder="1" applyAlignment="1" applyProtection="1">
      <alignment/>
      <protection hidden="1"/>
    </xf>
    <xf numFmtId="0" fontId="3" fillId="0" borderId="0" xfId="2778" applyFont="1" applyBorder="1" applyAlignment="1" applyProtection="1">
      <alignment vertical="top"/>
      <protection hidden="1"/>
    </xf>
    <xf numFmtId="0" fontId="10" fillId="0" borderId="0" xfId="2966" applyFont="1" applyFill="1" applyBorder="1" applyAlignment="1">
      <alignment horizontal="center" vertical="center" wrapText="1"/>
      <protection/>
    </xf>
    <xf numFmtId="0" fontId="0" fillId="0" borderId="0" xfId="0" applyFill="1" applyAlignment="1">
      <alignment/>
    </xf>
    <xf numFmtId="3" fontId="2" fillId="0" borderId="20" xfId="0" applyNumberFormat="1" applyFont="1" applyFill="1" applyBorder="1" applyAlignment="1" applyProtection="1">
      <alignment vertical="center"/>
      <protection hidden="1"/>
    </xf>
    <xf numFmtId="3" fontId="2" fillId="0" borderId="23" xfId="0" applyNumberFormat="1" applyFont="1" applyFill="1" applyBorder="1" applyAlignment="1" applyProtection="1">
      <alignment vertical="center"/>
      <protection hidden="1"/>
    </xf>
    <xf numFmtId="3" fontId="2" fillId="0" borderId="24" xfId="0" applyNumberFormat="1" applyFont="1" applyFill="1" applyBorder="1" applyAlignment="1" applyProtection="1">
      <alignment vertical="center"/>
      <protection hidden="1"/>
    </xf>
    <xf numFmtId="3" fontId="2" fillId="0" borderId="26" xfId="0" applyNumberFormat="1" applyFont="1" applyFill="1" applyBorder="1" applyAlignment="1" applyProtection="1">
      <alignment vertical="center"/>
      <protection hidden="1"/>
    </xf>
    <xf numFmtId="0" fontId="3" fillId="0" borderId="2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8" xfId="0" applyFont="1" applyFill="1" applyBorder="1" applyAlignment="1">
      <alignment horizontal="center" vertical="center"/>
    </xf>
    <xf numFmtId="49" fontId="6" fillId="0" borderId="2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2966" applyFont="1" applyFill="1" applyAlignment="1">
      <alignment wrapText="1"/>
      <protection/>
    </xf>
    <xf numFmtId="0" fontId="0" fillId="0" borderId="0" xfId="0" applyFont="1" applyFill="1" applyAlignment="1">
      <alignment/>
    </xf>
    <xf numFmtId="0" fontId="0" fillId="0" borderId="0" xfId="2966" applyFont="1" applyFill="1" applyBorder="1" applyAlignment="1">
      <alignment wrapText="1"/>
      <protection/>
    </xf>
    <xf numFmtId="0" fontId="45" fillId="0" borderId="0" xfId="0" applyFont="1" applyFill="1" applyAlignment="1">
      <alignment/>
    </xf>
    <xf numFmtId="3" fontId="45" fillId="0" borderId="0" xfId="0" applyNumberFormat="1" applyFont="1" applyFill="1" applyAlignment="1">
      <alignment/>
    </xf>
    <xf numFmtId="3" fontId="7" fillId="58" borderId="0" xfId="0" applyNumberFormat="1" applyFont="1" applyFill="1" applyBorder="1" applyAlignment="1">
      <alignment/>
    </xf>
    <xf numFmtId="3" fontId="7" fillId="58" borderId="0" xfId="0" applyNumberFormat="1" applyFont="1" applyFill="1" applyBorder="1" applyAlignment="1">
      <alignment/>
    </xf>
    <xf numFmtId="0" fontId="0" fillId="0" borderId="0" xfId="0" applyFont="1" applyFill="1" applyAlignment="1">
      <alignment vertical="top"/>
    </xf>
    <xf numFmtId="0" fontId="0" fillId="0" borderId="0" xfId="0" applyFont="1" applyAlignment="1">
      <alignment/>
    </xf>
    <xf numFmtId="3" fontId="0" fillId="0" borderId="0" xfId="0" applyNumberFormat="1" applyFill="1" applyAlignment="1">
      <alignment/>
    </xf>
    <xf numFmtId="0" fontId="7" fillId="0" borderId="0" xfId="2966" applyFont="1" applyFill="1" applyBorder="1" applyAlignment="1" applyProtection="1">
      <alignment horizontal="center" vertical="center"/>
      <protection hidden="1"/>
    </xf>
    <xf numFmtId="0" fontId="4" fillId="0" borderId="0" xfId="2778" applyFont="1" applyBorder="1" applyAlignment="1" applyProtection="1">
      <alignment wrapText="1"/>
      <protection hidden="1"/>
    </xf>
    <xf numFmtId="0" fontId="4" fillId="0" borderId="0" xfId="2778" applyFont="1" applyBorder="1" applyAlignment="1" applyProtection="1">
      <alignment horizontal="right"/>
      <protection hidden="1"/>
    </xf>
    <xf numFmtId="0" fontId="4" fillId="0" borderId="0" xfId="2778" applyFont="1" applyBorder="1" applyAlignment="1" applyProtection="1">
      <alignment horizontal="left"/>
      <protection hidden="1"/>
    </xf>
    <xf numFmtId="0" fontId="4" fillId="0" borderId="0" xfId="2778" applyFont="1" applyFill="1" applyBorder="1" applyAlignment="1" applyProtection="1">
      <alignment/>
      <protection hidden="1"/>
    </xf>
    <xf numFmtId="0" fontId="4" fillId="0" borderId="0" xfId="2778" applyFont="1" applyBorder="1" applyAlignment="1" applyProtection="1">
      <alignment vertical="top"/>
      <protection hidden="1"/>
    </xf>
    <xf numFmtId="0" fontId="4" fillId="0" borderId="0" xfId="2778" applyFont="1" applyAlignment="1" applyProtection="1">
      <alignment horizontal="right" vertical="center"/>
      <protection hidden="1"/>
    </xf>
    <xf numFmtId="0" fontId="4" fillId="0" borderId="0" xfId="2778" applyFont="1" applyAlignment="1" applyProtection="1">
      <alignment horizontal="right"/>
      <protection hidden="1"/>
    </xf>
    <xf numFmtId="0" fontId="4" fillId="0" borderId="0" xfId="2778" applyFont="1" applyBorder="1" applyAlignment="1">
      <alignment/>
      <protection/>
    </xf>
    <xf numFmtId="0" fontId="4" fillId="0" borderId="0" xfId="2778" applyFont="1" applyBorder="1" applyAlignment="1" applyProtection="1">
      <alignment horizontal="right" vertical="top"/>
      <protection hidden="1"/>
    </xf>
    <xf numFmtId="0" fontId="14" fillId="58" borderId="0" xfId="0" applyFont="1" applyFill="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9" fillId="58" borderId="0" xfId="0" applyFont="1" applyFill="1" applyAlignment="1">
      <alignment horizontal="center" vertical="top"/>
    </xf>
    <xf numFmtId="0" fontId="0" fillId="0" borderId="0" xfId="0" applyFont="1" applyFill="1" applyAlignment="1">
      <alignment/>
    </xf>
    <xf numFmtId="9" fontId="0" fillId="58" borderId="0" xfId="0" applyNumberFormat="1" applyFont="1" applyFill="1" applyAlignment="1">
      <alignment horizontal="center" vertical="top"/>
    </xf>
    <xf numFmtId="0" fontId="46" fillId="0" borderId="0" xfId="0" applyFont="1" applyAlignment="1">
      <alignment/>
    </xf>
    <xf numFmtId="3" fontId="14" fillId="58" borderId="29" xfId="0" applyNumberFormat="1" applyFont="1" applyFill="1" applyBorder="1" applyAlignment="1">
      <alignment horizontal="right" vertical="center" wrapText="1"/>
    </xf>
    <xf numFmtId="0" fontId="9" fillId="58" borderId="0" xfId="0" applyFont="1" applyFill="1" applyAlignment="1">
      <alignment horizontal="justify" vertical="top"/>
    </xf>
    <xf numFmtId="0" fontId="9" fillId="58" borderId="0" xfId="0" applyFont="1" applyFill="1" applyAlignment="1">
      <alignment horizontal="right" vertical="top"/>
    </xf>
    <xf numFmtId="3" fontId="14" fillId="58" borderId="29" xfId="0" applyNumberFormat="1" applyFont="1" applyFill="1" applyBorder="1" applyAlignment="1">
      <alignment horizontal="right" vertical="top"/>
    </xf>
    <xf numFmtId="0" fontId="14" fillId="58" borderId="0" xfId="0" applyFont="1" applyFill="1" applyAlignment="1">
      <alignment vertical="top"/>
    </xf>
    <xf numFmtId="0" fontId="20" fillId="58" borderId="0" xfId="0" applyFont="1" applyFill="1" applyAlignment="1">
      <alignment vertical="top"/>
    </xf>
    <xf numFmtId="3" fontId="7" fillId="58" borderId="29" xfId="0" applyNumberFormat="1" applyFont="1" applyFill="1" applyBorder="1" applyAlignment="1">
      <alignment horizontal="right" vertical="top"/>
    </xf>
    <xf numFmtId="3" fontId="14" fillId="58" borderId="30" xfId="0" applyNumberFormat="1" applyFont="1" applyFill="1" applyBorder="1" applyAlignment="1">
      <alignment horizontal="right" vertical="top"/>
    </xf>
    <xf numFmtId="0" fontId="0" fillId="58" borderId="0" xfId="0" applyFont="1" applyFill="1" applyAlignment="1">
      <alignment horizontal="left" vertical="center" wrapText="1"/>
    </xf>
    <xf numFmtId="3" fontId="7" fillId="58" borderId="0" xfId="0" applyNumberFormat="1" applyFont="1" applyFill="1" applyBorder="1" applyAlignment="1">
      <alignment horizontal="right" vertical="top"/>
    </xf>
    <xf numFmtId="3" fontId="14" fillId="58" borderId="0" xfId="0" applyNumberFormat="1" applyFont="1" applyFill="1" applyBorder="1" applyAlignment="1">
      <alignment horizontal="right" vertical="top"/>
    </xf>
    <xf numFmtId="0" fontId="0" fillId="58" borderId="0" xfId="0" applyFont="1" applyFill="1" applyAlignment="1">
      <alignment vertical="center" wrapText="1"/>
    </xf>
    <xf numFmtId="0" fontId="24" fillId="58" borderId="0" xfId="0" applyFont="1" applyFill="1" applyAlignment="1">
      <alignment vertical="top"/>
    </xf>
    <xf numFmtId="3" fontId="0" fillId="58" borderId="0" xfId="0" applyNumberFormat="1" applyFont="1" applyFill="1" applyAlignment="1">
      <alignment vertical="top"/>
    </xf>
    <xf numFmtId="0" fontId="9" fillId="58" borderId="0" xfId="0" applyFont="1" applyFill="1" applyAlignment="1">
      <alignment vertical="center" wrapText="1"/>
    </xf>
    <xf numFmtId="3" fontId="7" fillId="58" borderId="0" xfId="0" applyNumberFormat="1" applyFont="1" applyFill="1" applyAlignment="1">
      <alignment horizontal="right" vertical="center" wrapText="1"/>
    </xf>
    <xf numFmtId="0" fontId="0" fillId="58" borderId="0" xfId="0" applyFont="1" applyFill="1" applyAlignment="1">
      <alignment vertical="center" wrapText="1"/>
    </xf>
    <xf numFmtId="9" fontId="0" fillId="58" borderId="0" xfId="0" applyNumberFormat="1" applyFont="1" applyFill="1" applyAlignment="1">
      <alignment horizontal="center" vertical="center"/>
    </xf>
    <xf numFmtId="4" fontId="7" fillId="58" borderId="0" xfId="0" applyNumberFormat="1" applyFont="1" applyFill="1" applyAlignment="1">
      <alignment horizontal="right" vertical="top" wrapText="1"/>
    </xf>
    <xf numFmtId="0" fontId="14" fillId="58" borderId="0" xfId="0" applyFont="1" applyFill="1" applyAlignment="1">
      <alignment horizontal="center" vertical="center" wrapText="1"/>
    </xf>
    <xf numFmtId="0" fontId="6" fillId="58" borderId="0" xfId="0" applyFont="1" applyFill="1" applyAlignment="1">
      <alignment vertical="top"/>
    </xf>
    <xf numFmtId="0" fontId="2" fillId="58" borderId="0" xfId="0" applyFont="1" applyFill="1" applyAlignment="1">
      <alignment horizontal="center" vertical="center" wrapText="1"/>
    </xf>
    <xf numFmtId="3" fontId="2" fillId="58" borderId="0" xfId="0" applyNumberFormat="1" applyFont="1" applyFill="1" applyAlignment="1">
      <alignment horizontal="right" vertical="center" wrapText="1"/>
    </xf>
    <xf numFmtId="3" fontId="2" fillId="58" borderId="29" xfId="0" applyNumberFormat="1" applyFont="1" applyFill="1" applyBorder="1" applyAlignment="1">
      <alignment horizontal="right" vertical="center" wrapText="1"/>
    </xf>
    <xf numFmtId="3" fontId="6" fillId="58" borderId="30" xfId="0" applyNumberFormat="1" applyFont="1" applyFill="1" applyBorder="1" applyAlignment="1">
      <alignment horizontal="right" vertical="center" wrapText="1"/>
    </xf>
    <xf numFmtId="3" fontId="6" fillId="58" borderId="0" xfId="0" applyNumberFormat="1" applyFont="1" applyFill="1" applyBorder="1" applyAlignment="1">
      <alignment horizontal="right" vertical="center" wrapText="1"/>
    </xf>
    <xf numFmtId="14" fontId="22" fillId="58" borderId="0" xfId="0" applyNumberFormat="1" applyFont="1" applyFill="1" applyBorder="1" applyAlignment="1">
      <alignment/>
    </xf>
    <xf numFmtId="0" fontId="0" fillId="0" borderId="0" xfId="0" applyFont="1" applyFill="1" applyAlignment="1">
      <alignment horizontal="justify" vertical="top" wrapText="1"/>
    </xf>
    <xf numFmtId="0" fontId="0" fillId="0" borderId="0" xfId="0" applyFont="1" applyFill="1" applyAlignment="1">
      <alignment vertical="center" wrapText="1"/>
    </xf>
    <xf numFmtId="0" fontId="0" fillId="58" borderId="0" xfId="0" applyFont="1" applyFill="1" applyAlignment="1">
      <alignment vertical="top"/>
    </xf>
    <xf numFmtId="0" fontId="0" fillId="58" borderId="0" xfId="0" applyFont="1" applyFill="1" applyAlignment="1">
      <alignment horizontal="left" vertical="top"/>
    </xf>
    <xf numFmtId="0" fontId="7" fillId="0" borderId="0" xfId="0" applyFont="1" applyFill="1" applyAlignment="1">
      <alignment vertical="top"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58" borderId="0" xfId="0" applyFont="1" applyFill="1" applyAlignment="1">
      <alignment horizontal="left" vertical="top"/>
    </xf>
    <xf numFmtId="0" fontId="0" fillId="58" borderId="0" xfId="0" applyFont="1" applyFill="1" applyAlignment="1">
      <alignment vertical="center" wrapText="1"/>
    </xf>
    <xf numFmtId="0" fontId="14" fillId="58" borderId="0" xfId="0" applyFont="1" applyFill="1" applyAlignment="1">
      <alignment horizontal="left" vertical="center" wrapText="1"/>
    </xf>
    <xf numFmtId="3" fontId="14" fillId="58" borderId="0" xfId="0" applyNumberFormat="1" applyFont="1" applyFill="1" applyBorder="1" applyAlignment="1">
      <alignment horizontal="right" vertical="center" wrapText="1"/>
    </xf>
    <xf numFmtId="0" fontId="0" fillId="58" borderId="0" xfId="0" applyFont="1" applyFill="1" applyAlignment="1">
      <alignment horizontal="left" vertical="top" wrapText="1"/>
    </xf>
    <xf numFmtId="0" fontId="14" fillId="58" borderId="0" xfId="0" applyFont="1" applyFill="1" applyAlignment="1">
      <alignment horizontal="right" vertical="top"/>
    </xf>
    <xf numFmtId="0" fontId="0" fillId="58" borderId="0" xfId="0" applyFont="1" applyFill="1" applyAlignment="1">
      <alignment horizontal="justify" vertical="top" wrapText="1"/>
    </xf>
    <xf numFmtId="0" fontId="14" fillId="58" borderId="0" xfId="0" applyFont="1" applyFill="1" applyAlignment="1">
      <alignment horizontal="center" vertical="top"/>
    </xf>
    <xf numFmtId="0" fontId="7" fillId="58" borderId="0" xfId="0" applyFont="1" applyFill="1" applyAlignment="1">
      <alignment vertical="top"/>
    </xf>
    <xf numFmtId="0" fontId="0" fillId="58" borderId="0" xfId="0" applyFont="1" applyFill="1" applyAlignment="1">
      <alignment horizontal="left" vertical="top" wrapText="1"/>
    </xf>
    <xf numFmtId="0" fontId="7" fillId="58" borderId="0" xfId="0" applyFont="1" applyFill="1" applyAlignment="1">
      <alignment horizontal="center" vertical="top"/>
    </xf>
    <xf numFmtId="0" fontId="0" fillId="58" borderId="0" xfId="0" applyFont="1" applyFill="1" applyAlignment="1">
      <alignment horizontal="justify" vertical="top"/>
    </xf>
    <xf numFmtId="0" fontId="7" fillId="58" borderId="0" xfId="0" applyFont="1" applyFill="1" applyAlignment="1">
      <alignment horizontal="left" vertical="top"/>
    </xf>
    <xf numFmtId="0" fontId="7" fillId="58" borderId="0" xfId="0" applyFont="1" applyFill="1" applyAlignment="1">
      <alignment horizontal="left" vertical="top" wrapText="1"/>
    </xf>
    <xf numFmtId="0" fontId="0" fillId="0" borderId="0" xfId="0" applyFont="1" applyFill="1" applyAlignment="1">
      <alignment vertical="top"/>
    </xf>
    <xf numFmtId="0" fontId="0" fillId="0" borderId="0" xfId="0" applyFont="1" applyAlignment="1">
      <alignment/>
    </xf>
    <xf numFmtId="0" fontId="0" fillId="58" borderId="0" xfId="0" applyFont="1" applyFill="1" applyAlignment="1">
      <alignment vertical="top"/>
    </xf>
    <xf numFmtId="0" fontId="7" fillId="0" borderId="0" xfId="0" applyFont="1" applyFill="1" applyAlignment="1">
      <alignment horizontal="left" vertical="top"/>
    </xf>
    <xf numFmtId="0" fontId="7" fillId="58" borderId="0" xfId="0" applyFont="1" applyFill="1" applyAlignment="1">
      <alignment horizontal="justify" vertical="top"/>
    </xf>
    <xf numFmtId="0" fontId="0" fillId="0" borderId="0" xfId="0" applyFont="1" applyFill="1" applyAlignment="1">
      <alignment vertical="top" wrapText="1"/>
    </xf>
    <xf numFmtId="3" fontId="0" fillId="0" borderId="0" xfId="0" applyNumberFormat="1" applyFont="1" applyFill="1" applyAlignment="1">
      <alignment vertical="top"/>
    </xf>
    <xf numFmtId="0" fontId="9" fillId="58" borderId="0" xfId="0" applyFont="1" applyFill="1" applyAlignment="1">
      <alignment horizontal="justify" vertical="center"/>
    </xf>
    <xf numFmtId="3" fontId="9" fillId="58" borderId="0" xfId="2777" applyNumberFormat="1" applyFont="1" applyFill="1" applyAlignment="1">
      <alignment vertical="center"/>
      <protection/>
    </xf>
    <xf numFmtId="3" fontId="9" fillId="58" borderId="29" xfId="2777" applyNumberFormat="1" applyFont="1" applyFill="1" applyBorder="1" applyAlignment="1">
      <alignment vertical="center"/>
      <protection/>
    </xf>
    <xf numFmtId="0" fontId="0" fillId="58" borderId="0" xfId="0" applyFont="1" applyFill="1" applyAlignment="1">
      <alignment/>
    </xf>
    <xf numFmtId="3" fontId="9" fillId="58" borderId="0" xfId="2777" applyNumberFormat="1" applyFont="1" applyFill="1" applyAlignment="1">
      <alignment horizontal="right" vertical="center" wrapText="1"/>
      <protection/>
    </xf>
    <xf numFmtId="3" fontId="9" fillId="58" borderId="29" xfId="2777" applyNumberFormat="1" applyFont="1" applyFill="1" applyBorder="1" applyAlignment="1">
      <alignment horizontal="right" vertical="center" wrapText="1"/>
      <protection/>
    </xf>
    <xf numFmtId="0" fontId="14" fillId="58" borderId="0" xfId="0" applyFont="1" applyFill="1" applyAlignment="1">
      <alignment horizontal="justify" vertical="top"/>
    </xf>
    <xf numFmtId="3" fontId="0" fillId="58" borderId="0" xfId="2777" applyNumberFormat="1" applyFont="1" applyFill="1" applyAlignment="1">
      <alignment horizontal="right" vertical="center"/>
      <protection/>
    </xf>
    <xf numFmtId="3" fontId="0" fillId="58" borderId="29" xfId="2777" applyNumberFormat="1" applyFont="1" applyFill="1" applyBorder="1" applyAlignment="1">
      <alignment horizontal="right" vertical="center"/>
      <protection/>
    </xf>
    <xf numFmtId="0" fontId="9" fillId="58" borderId="0" xfId="0" applyFont="1" applyFill="1" applyAlignment="1">
      <alignment vertical="top"/>
    </xf>
    <xf numFmtId="3" fontId="9" fillId="58" borderId="0" xfId="2777" applyNumberFormat="1" applyFont="1" applyFill="1" applyAlignment="1">
      <alignment horizontal="right" vertical="center"/>
      <protection/>
    </xf>
    <xf numFmtId="3" fontId="0" fillId="58" borderId="0" xfId="0" applyNumberFormat="1" applyFont="1" applyFill="1" applyAlignment="1">
      <alignment vertical="top"/>
    </xf>
    <xf numFmtId="0" fontId="21" fillId="58" borderId="0" xfId="0" applyFont="1" applyFill="1" applyAlignment="1">
      <alignment vertical="top"/>
    </xf>
    <xf numFmtId="0" fontId="9" fillId="58" borderId="0" xfId="0" applyFont="1" applyFill="1" applyAlignment="1">
      <alignment horizontal="justify" vertical="center" wrapText="1"/>
    </xf>
    <xf numFmtId="0" fontId="2" fillId="58" borderId="0" xfId="0" applyFont="1" applyFill="1" applyAlignment="1">
      <alignment horizontal="center" vertical="center"/>
    </xf>
    <xf numFmtId="0" fontId="6" fillId="58" borderId="0" xfId="0" applyFont="1" applyFill="1" applyAlignment="1">
      <alignment vertical="center" wrapText="1"/>
    </xf>
    <xf numFmtId="3" fontId="6" fillId="58" borderId="30" xfId="0" applyNumberFormat="1" applyFont="1" applyFill="1" applyBorder="1" applyAlignment="1">
      <alignment horizontal="right" vertical="center"/>
    </xf>
    <xf numFmtId="0" fontId="2" fillId="58" borderId="0" xfId="0" applyFont="1" applyFill="1" applyAlignment="1">
      <alignment vertical="center" wrapText="1"/>
    </xf>
    <xf numFmtId="3" fontId="2" fillId="58" borderId="0" xfId="2777" applyNumberFormat="1" applyFont="1" applyFill="1" applyAlignment="1">
      <alignment vertical="center"/>
      <protection/>
    </xf>
    <xf numFmtId="3" fontId="2" fillId="58" borderId="0" xfId="0" applyNumberFormat="1" applyFont="1" applyFill="1" applyAlignment="1">
      <alignment horizontal="right" vertical="center"/>
    </xf>
    <xf numFmtId="0" fontId="2" fillId="58" borderId="0" xfId="0" applyFont="1" applyFill="1" applyAlignment="1">
      <alignment vertical="center"/>
    </xf>
    <xf numFmtId="0" fontId="44" fillId="58" borderId="0" xfId="0" applyFont="1" applyFill="1" applyAlignment="1">
      <alignment vertical="center" wrapText="1"/>
    </xf>
    <xf numFmtId="0" fontId="6" fillId="58" borderId="0" xfId="0" applyFont="1" applyFill="1" applyAlignment="1">
      <alignment vertical="center"/>
    </xf>
    <xf numFmtId="3" fontId="2" fillId="58" borderId="0" xfId="2777" applyNumberFormat="1" applyFont="1" applyFill="1" applyAlignment="1">
      <alignment horizontal="right" vertical="center"/>
      <protection/>
    </xf>
    <xf numFmtId="0" fontId="2" fillId="58" borderId="0" xfId="2777" applyFont="1" applyFill="1" applyAlignment="1">
      <alignment vertical="center"/>
      <protection/>
    </xf>
    <xf numFmtId="0" fontId="2" fillId="58" borderId="29" xfId="2777" applyFont="1" applyFill="1" applyBorder="1" applyAlignment="1">
      <alignment vertical="center"/>
      <protection/>
    </xf>
    <xf numFmtId="3" fontId="2" fillId="58" borderId="29" xfId="2777" applyNumberFormat="1" applyFont="1" applyFill="1" applyBorder="1" applyAlignment="1">
      <alignment vertical="center"/>
      <protection/>
    </xf>
    <xf numFmtId="0" fontId="2" fillId="58" borderId="29" xfId="0" applyFont="1" applyFill="1" applyBorder="1" applyAlignment="1">
      <alignment vertical="center"/>
    </xf>
    <xf numFmtId="0" fontId="6" fillId="58" borderId="30" xfId="0" applyFont="1" applyFill="1" applyBorder="1" applyAlignment="1">
      <alignment horizontal="right" vertical="center"/>
    </xf>
    <xf numFmtId="0" fontId="0" fillId="0" borderId="0" xfId="0" applyFont="1" applyFill="1" applyBorder="1" applyAlignment="1">
      <alignment vertical="top"/>
    </xf>
    <xf numFmtId="0" fontId="0" fillId="59" borderId="0" xfId="0" applyFont="1" applyFill="1" applyBorder="1" applyAlignment="1">
      <alignment vertical="top"/>
    </xf>
    <xf numFmtId="0" fontId="0" fillId="58" borderId="0" xfId="0" applyFont="1" applyFill="1" applyAlignment="1">
      <alignment horizontal="center" vertical="center" wrapText="1"/>
    </xf>
    <xf numFmtId="3" fontId="6" fillId="58" borderId="0" xfId="0" applyNumberFormat="1" applyFont="1" applyFill="1" applyAlignment="1">
      <alignment horizontal="left" vertical="center" wrapText="1"/>
    </xf>
    <xf numFmtId="3" fontId="0" fillId="0" borderId="0" xfId="0" applyNumberFormat="1" applyFont="1" applyFill="1" applyBorder="1" applyAlignment="1">
      <alignment vertical="top"/>
    </xf>
    <xf numFmtId="3" fontId="0" fillId="59" borderId="0" xfId="0" applyNumberFormat="1" applyFont="1" applyFill="1" applyBorder="1" applyAlignment="1">
      <alignment vertical="top"/>
    </xf>
    <xf numFmtId="3" fontId="2" fillId="58" borderId="0" xfId="0" applyNumberFormat="1" applyFont="1" applyFill="1" applyAlignment="1">
      <alignment horizontal="left" vertical="center" wrapText="1"/>
    </xf>
    <xf numFmtId="3" fontId="0" fillId="58" borderId="0" xfId="0" applyNumberFormat="1" applyFont="1" applyFill="1" applyBorder="1" applyAlignment="1">
      <alignment/>
    </xf>
    <xf numFmtId="0" fontId="0" fillId="58" borderId="0" xfId="0" applyFont="1" applyFill="1" applyBorder="1" applyAlignment="1">
      <alignment vertical="top"/>
    </xf>
    <xf numFmtId="0" fontId="9" fillId="58" borderId="0" xfId="0" applyFont="1" applyFill="1" applyAlignment="1">
      <alignment horizontal="left" vertical="center" wrapText="1"/>
    </xf>
    <xf numFmtId="3" fontId="14" fillId="58" borderId="0" xfId="0" applyNumberFormat="1" applyFont="1" applyFill="1" applyAlignment="1">
      <alignment horizontal="right" vertical="center" wrapText="1"/>
    </xf>
    <xf numFmtId="3" fontId="20" fillId="58" borderId="29" xfId="2777" applyNumberFormat="1" applyFont="1" applyFill="1" applyBorder="1" applyAlignment="1">
      <alignment horizontal="right" vertical="center" wrapText="1"/>
      <protection/>
    </xf>
    <xf numFmtId="3" fontId="7" fillId="58" borderId="31" xfId="0" applyNumberFormat="1" applyFont="1" applyFill="1" applyBorder="1" applyAlignment="1">
      <alignment horizontal="right" vertical="center" wrapText="1"/>
    </xf>
    <xf numFmtId="3" fontId="0" fillId="58" borderId="0" xfId="2777" applyNumberFormat="1" applyFont="1" applyFill="1" applyAlignment="1">
      <alignment horizontal="right" vertical="center" wrapText="1"/>
      <protection/>
    </xf>
    <xf numFmtId="3" fontId="0" fillId="58" borderId="0" xfId="2777" applyNumberFormat="1" applyFont="1" applyFill="1" applyBorder="1" applyAlignment="1">
      <alignment horizontal="right" vertical="center" wrapText="1"/>
      <protection/>
    </xf>
    <xf numFmtId="3" fontId="0" fillId="58" borderId="29" xfId="2777" applyNumberFormat="1" applyFont="1" applyFill="1" applyBorder="1" applyAlignment="1">
      <alignment horizontal="right" vertical="center" wrapText="1"/>
      <protection/>
    </xf>
    <xf numFmtId="3" fontId="0" fillId="58" borderId="0" xfId="2777" applyNumberFormat="1" applyFont="1" applyFill="1" applyBorder="1" applyAlignment="1">
      <alignment horizontal="right" vertical="center"/>
      <protection/>
    </xf>
    <xf numFmtId="0" fontId="14" fillId="58" borderId="0" xfId="0" applyFont="1" applyFill="1" applyAlignment="1">
      <alignment horizontal="justify" vertical="center"/>
    </xf>
    <xf numFmtId="3" fontId="14" fillId="58" borderId="29" xfId="0" applyNumberFormat="1" applyFont="1" applyFill="1" applyBorder="1" applyAlignment="1">
      <alignment horizontal="right" vertical="center"/>
    </xf>
    <xf numFmtId="0" fontId="14" fillId="58" borderId="0" xfId="0" applyFont="1" applyFill="1" applyAlignment="1">
      <alignment horizontal="justify" vertical="center" wrapText="1"/>
    </xf>
    <xf numFmtId="3" fontId="14" fillId="58" borderId="30" xfId="0" applyNumberFormat="1" applyFont="1" applyFill="1" applyBorder="1" applyAlignment="1">
      <alignment horizontal="right" vertical="center" wrapText="1"/>
    </xf>
    <xf numFmtId="3" fontId="0" fillId="58" borderId="0" xfId="0" applyNumberFormat="1" applyFont="1" applyFill="1" applyAlignment="1">
      <alignment horizontal="right" vertical="top" wrapText="1"/>
    </xf>
    <xf numFmtId="3" fontId="0" fillId="58" borderId="0" xfId="2777" applyNumberFormat="1" applyFont="1" applyFill="1" applyAlignment="1">
      <alignment horizontal="right" wrapText="1"/>
      <protection/>
    </xf>
    <xf numFmtId="0" fontId="0" fillId="0" borderId="0" xfId="2777">
      <alignment/>
      <protection/>
    </xf>
    <xf numFmtId="0" fontId="0" fillId="58" borderId="0" xfId="0" applyFont="1" applyFill="1" applyAlignment="1">
      <alignment vertical="top" wrapText="1"/>
    </xf>
    <xf numFmtId="3" fontId="0" fillId="58" borderId="0" xfId="0" applyNumberFormat="1" applyFont="1" applyFill="1" applyAlignment="1">
      <alignment horizontal="right" vertical="top"/>
    </xf>
    <xf numFmtId="0" fontId="0" fillId="58" borderId="0" xfId="0" applyFont="1" applyFill="1" applyAlignment="1">
      <alignment horizontal="right" vertical="top"/>
    </xf>
    <xf numFmtId="0" fontId="0" fillId="58" borderId="29" xfId="0" applyFont="1" applyFill="1" applyBorder="1" applyAlignment="1">
      <alignment horizontal="right" vertical="top"/>
    </xf>
    <xf numFmtId="0" fontId="0" fillId="58" borderId="29" xfId="0" applyFont="1" applyFill="1" applyBorder="1" applyAlignment="1">
      <alignment vertical="top"/>
    </xf>
    <xf numFmtId="0" fontId="14" fillId="58" borderId="0" xfId="0" applyFont="1" applyFill="1" applyAlignment="1">
      <alignment horizontal="left" vertical="top"/>
    </xf>
    <xf numFmtId="0" fontId="3" fillId="60" borderId="32" xfId="0" applyFont="1" applyFill="1" applyBorder="1" applyAlignment="1" applyProtection="1">
      <alignment horizontal="center" vertical="center" wrapText="1"/>
      <protection hidden="1"/>
    </xf>
    <xf numFmtId="0" fontId="6" fillId="60" borderId="32" xfId="0" applyFont="1" applyFill="1" applyBorder="1" applyAlignment="1" applyProtection="1">
      <alignment horizontal="center" vertical="center" wrapText="1"/>
      <protection hidden="1"/>
    </xf>
    <xf numFmtId="0" fontId="6" fillId="60" borderId="33" xfId="0" applyFont="1" applyFill="1" applyBorder="1" applyAlignment="1" applyProtection="1">
      <alignment horizontal="center" vertical="center" wrapText="1"/>
      <protection hidden="1"/>
    </xf>
    <xf numFmtId="0" fontId="6" fillId="60" borderId="33" xfId="0" applyFont="1" applyFill="1" applyBorder="1" applyAlignment="1" applyProtection="1">
      <alignment horizontal="center" vertical="center"/>
      <protection hidden="1"/>
    </xf>
    <xf numFmtId="3" fontId="2" fillId="61" borderId="25" xfId="0" applyNumberFormat="1" applyFont="1" applyFill="1" applyBorder="1" applyAlignment="1" applyProtection="1">
      <alignment vertical="center"/>
      <protection hidden="1"/>
    </xf>
    <xf numFmtId="3" fontId="2" fillId="61" borderId="20" xfId="0" applyNumberFormat="1" applyFont="1" applyFill="1" applyBorder="1" applyAlignment="1" applyProtection="1">
      <alignment vertical="center"/>
      <protection hidden="1"/>
    </xf>
    <xf numFmtId="3" fontId="2" fillId="61" borderId="23" xfId="0" applyNumberFormat="1" applyFont="1" applyFill="1" applyBorder="1" applyAlignment="1" applyProtection="1">
      <alignment vertical="center"/>
      <protection hidden="1"/>
    </xf>
    <xf numFmtId="0" fontId="6" fillId="60" borderId="34" xfId="0" applyFont="1" applyFill="1" applyBorder="1" applyAlignment="1" applyProtection="1">
      <alignment horizontal="center" vertical="center" wrapText="1"/>
      <protection hidden="1"/>
    </xf>
    <xf numFmtId="0" fontId="3" fillId="60" borderId="32" xfId="0" applyFont="1" applyFill="1" applyBorder="1" applyAlignment="1">
      <alignment horizontal="center" vertical="center" wrapText="1"/>
    </xf>
    <xf numFmtId="0" fontId="6" fillId="60" borderId="32" xfId="0" applyFont="1" applyFill="1" applyBorder="1" applyAlignment="1">
      <alignment horizontal="center" vertical="center" wrapText="1"/>
    </xf>
    <xf numFmtId="0" fontId="6" fillId="60" borderId="33" xfId="0" applyFont="1" applyFill="1" applyBorder="1" applyAlignment="1">
      <alignment horizontal="center" vertical="center"/>
    </xf>
    <xf numFmtId="49" fontId="6" fillId="60" borderId="33" xfId="0" applyNumberFormat="1" applyFont="1" applyFill="1" applyBorder="1" applyAlignment="1">
      <alignment horizontal="center" vertical="center" wrapText="1"/>
    </xf>
    <xf numFmtId="0" fontId="3" fillId="60" borderId="35" xfId="0" applyFont="1" applyFill="1" applyBorder="1" applyAlignment="1">
      <alignment horizontal="center" vertical="center" wrapText="1"/>
    </xf>
    <xf numFmtId="0" fontId="6" fillId="60" borderId="35" xfId="0" applyFont="1" applyFill="1" applyBorder="1" applyAlignment="1">
      <alignment horizontal="center" vertical="center" wrapText="1"/>
    </xf>
    <xf numFmtId="49" fontId="6" fillId="60" borderId="33" xfId="0" applyNumberFormat="1" applyFont="1" applyFill="1" applyBorder="1" applyAlignment="1">
      <alignment horizontal="center" vertical="center"/>
    </xf>
    <xf numFmtId="14" fontId="7" fillId="61" borderId="0" xfId="2966" applyNumberFormat="1" applyFont="1" applyFill="1" applyBorder="1" applyAlignment="1" applyProtection="1">
      <alignment horizontal="center" vertical="center"/>
      <protection hidden="1" locked="0"/>
    </xf>
    <xf numFmtId="0" fontId="0" fillId="58" borderId="0" xfId="0" applyFont="1" applyFill="1" applyAlignment="1">
      <alignment horizontal="justify" vertical="center" wrapText="1"/>
    </xf>
    <xf numFmtId="0" fontId="19" fillId="58" borderId="0" xfId="0" applyFont="1" applyFill="1" applyAlignment="1">
      <alignment horizontal="left" vertical="top"/>
    </xf>
    <xf numFmtId="0" fontId="0" fillId="58" borderId="0" xfId="2777" applyFont="1" applyFill="1" applyAlignment="1">
      <alignment horizontal="left" vertical="top"/>
      <protection/>
    </xf>
    <xf numFmtId="0" fontId="7" fillId="58" borderId="0" xfId="2777" applyFont="1" applyFill="1" applyAlignment="1">
      <alignment horizontal="left" vertical="top"/>
      <protection/>
    </xf>
    <xf numFmtId="3" fontId="9" fillId="58" borderId="0" xfId="0" applyNumberFormat="1" applyFont="1" applyFill="1" applyAlignment="1">
      <alignment horizontal="right" vertical="center" wrapText="1"/>
    </xf>
    <xf numFmtId="3" fontId="9" fillId="58" borderId="29" xfId="0" applyNumberFormat="1" applyFont="1" applyFill="1" applyBorder="1" applyAlignment="1">
      <alignment horizontal="right" vertical="center" wrapText="1"/>
    </xf>
    <xf numFmtId="0" fontId="6" fillId="58" borderId="30" xfId="0" applyFont="1" applyFill="1" applyBorder="1" applyAlignment="1">
      <alignment vertical="center"/>
    </xf>
    <xf numFmtId="3" fontId="6" fillId="58" borderId="31" xfId="0" applyNumberFormat="1" applyFont="1" applyFill="1" applyBorder="1" applyAlignment="1">
      <alignment horizontal="right" vertical="center" wrapText="1"/>
    </xf>
    <xf numFmtId="0" fontId="46" fillId="58" borderId="0" xfId="0" applyFont="1" applyFill="1" applyAlignment="1">
      <alignment/>
    </xf>
    <xf numFmtId="3" fontId="28" fillId="58" borderId="0" xfId="2772" applyNumberFormat="1" applyFont="1" applyFill="1" applyBorder="1" applyAlignment="1">
      <alignment/>
      <protection/>
    </xf>
    <xf numFmtId="0" fontId="27" fillId="58" borderId="0" xfId="2772" applyFont="1" applyFill="1" applyBorder="1" applyAlignment="1">
      <alignment horizontal="left"/>
      <protection/>
    </xf>
    <xf numFmtId="4" fontId="28" fillId="58" borderId="0" xfId="2772" applyNumberFormat="1" applyFont="1" applyFill="1" applyBorder="1" applyAlignment="1">
      <alignment/>
      <protection/>
    </xf>
    <xf numFmtId="0" fontId="4" fillId="0" borderId="0" xfId="2778" applyFont="1" applyAlignment="1">
      <alignment/>
      <protection/>
    </xf>
    <xf numFmtId="14" fontId="3" fillId="61" borderId="27" xfId="2778" applyNumberFormat="1" applyFont="1" applyFill="1" applyBorder="1" applyAlignment="1" applyProtection="1">
      <alignment horizontal="center" vertical="center"/>
      <protection hidden="1" locked="0"/>
    </xf>
    <xf numFmtId="0" fontId="4" fillId="0" borderId="36" xfId="2778" applyFont="1" applyFill="1" applyBorder="1" applyAlignment="1" applyProtection="1">
      <alignment horizontal="center" vertical="center"/>
      <protection hidden="1" locked="0"/>
    </xf>
    <xf numFmtId="0" fontId="4" fillId="0" borderId="0" xfId="2778" applyFont="1" applyFill="1" applyBorder="1" applyAlignment="1" applyProtection="1">
      <alignment horizontal="left" vertical="center" wrapText="1"/>
      <protection hidden="1"/>
    </xf>
    <xf numFmtId="0" fontId="4" fillId="0" borderId="0" xfId="2778" applyFont="1" applyBorder="1" applyAlignment="1" applyProtection="1">
      <alignment horizontal="left" vertical="center" wrapText="1"/>
      <protection hidden="1"/>
    </xf>
    <xf numFmtId="0" fontId="4" fillId="0" borderId="0" xfId="2778" applyFont="1" applyAlignment="1" applyProtection="1">
      <alignment/>
      <protection hidden="1"/>
    </xf>
    <xf numFmtId="0" fontId="12" fillId="0" borderId="0" xfId="2778" applyFont="1" applyAlignment="1" applyProtection="1">
      <alignment horizontal="right"/>
      <protection hidden="1"/>
    </xf>
    <xf numFmtId="0" fontId="4" fillId="0" borderId="0" xfId="2778" applyFont="1" applyAlignment="1" applyProtection="1">
      <alignment wrapText="1"/>
      <protection hidden="1"/>
    </xf>
    <xf numFmtId="0" fontId="3" fillId="0" borderId="0" xfId="2778" applyFont="1" applyBorder="1" applyAlignment="1" applyProtection="1">
      <alignment/>
      <protection hidden="1"/>
    </xf>
    <xf numFmtId="0" fontId="4" fillId="0" borderId="0" xfId="2778" applyFont="1" applyAlignment="1" applyProtection="1">
      <alignment horizontal="right" wrapText="1"/>
      <protection hidden="1"/>
    </xf>
    <xf numFmtId="0" fontId="3" fillId="0" borderId="0" xfId="2778" applyFont="1" applyBorder="1" applyAlignment="1" applyProtection="1">
      <alignment horizontal="left"/>
      <protection hidden="1"/>
    </xf>
    <xf numFmtId="1" fontId="3" fillId="61" borderId="28" xfId="2778" applyNumberFormat="1" applyFont="1" applyFill="1" applyBorder="1" applyAlignment="1" applyProtection="1">
      <alignment horizontal="center" vertical="center"/>
      <protection hidden="1" locked="0"/>
    </xf>
    <xf numFmtId="0" fontId="3" fillId="61" borderId="28" xfId="2778" applyFont="1" applyFill="1" applyBorder="1" applyAlignment="1" applyProtection="1">
      <alignment horizontal="center" vertical="center"/>
      <protection hidden="1" locked="0"/>
    </xf>
    <xf numFmtId="49" fontId="3" fillId="61" borderId="28" xfId="2778" applyNumberFormat="1" applyFont="1" applyFill="1" applyBorder="1" applyAlignment="1" applyProtection="1">
      <alignment horizontal="right" vertical="center"/>
      <protection hidden="1" locked="0"/>
    </xf>
    <xf numFmtId="0" fontId="4" fillId="0" borderId="0" xfId="2778" applyFont="1" applyBorder="1" applyAlignment="1" applyProtection="1">
      <alignment horizontal="left" vertical="top" wrapText="1"/>
      <protection hidden="1"/>
    </xf>
    <xf numFmtId="0" fontId="4" fillId="0" borderId="0" xfId="2778" applyFont="1" applyBorder="1" applyAlignment="1" applyProtection="1">
      <alignment horizontal="center" vertical="center"/>
      <protection hidden="1" locked="0"/>
    </xf>
    <xf numFmtId="0" fontId="4" fillId="0" borderId="0" xfId="2778" applyFont="1" applyBorder="1" applyAlignment="1" applyProtection="1">
      <alignment vertical="top" wrapText="1"/>
      <protection hidden="1"/>
    </xf>
    <xf numFmtId="0" fontId="4" fillId="0" borderId="0" xfId="2778" applyFont="1" applyAlignment="1" applyProtection="1">
      <alignment horizontal="left" vertical="top" indent="2"/>
      <protection hidden="1"/>
    </xf>
    <xf numFmtId="0" fontId="4" fillId="0" borderId="0" xfId="2778" applyFont="1" applyAlignment="1" applyProtection="1">
      <alignment horizontal="left" vertical="top" wrapText="1" indent="2"/>
      <protection hidden="1"/>
    </xf>
    <xf numFmtId="0" fontId="4" fillId="0" borderId="0" xfId="2778" applyFont="1" applyBorder="1" applyAlignment="1" applyProtection="1">
      <alignment horizontal="center" vertical="top"/>
      <protection hidden="1"/>
    </xf>
    <xf numFmtId="0" fontId="4" fillId="0" borderId="0" xfId="2778" applyFont="1" applyBorder="1" applyAlignment="1" applyProtection="1">
      <alignment horizontal="center"/>
      <protection hidden="1"/>
    </xf>
    <xf numFmtId="0" fontId="3" fillId="61" borderId="0" xfId="2778" applyFont="1" applyFill="1" applyBorder="1" applyAlignment="1" applyProtection="1">
      <alignment horizontal="right" vertical="center"/>
      <protection hidden="1" locked="0"/>
    </xf>
    <xf numFmtId="49" fontId="3" fillId="61" borderId="0" xfId="2778" applyNumberFormat="1" applyFont="1" applyFill="1" applyBorder="1" applyAlignment="1" applyProtection="1">
      <alignment horizontal="center" vertical="center"/>
      <protection hidden="1" locked="0"/>
    </xf>
    <xf numFmtId="49" fontId="3" fillId="0" borderId="0" xfId="2778" applyNumberFormat="1" applyFont="1" applyBorder="1" applyAlignment="1" applyProtection="1">
      <alignment horizontal="center" vertical="center"/>
      <protection hidden="1" locked="0"/>
    </xf>
    <xf numFmtId="0" fontId="4" fillId="0" borderId="0" xfId="2778" applyFont="1" applyBorder="1" applyAlignment="1" applyProtection="1">
      <alignment horizontal="left" vertical="top"/>
      <protection hidden="1"/>
    </xf>
    <xf numFmtId="0" fontId="4" fillId="0" borderId="37" xfId="2778" applyFont="1" applyBorder="1" applyAlignment="1" applyProtection="1">
      <alignment/>
      <protection hidden="1"/>
    </xf>
    <xf numFmtId="0" fontId="4" fillId="0" borderId="0" xfId="2778" applyFont="1" applyAlignment="1" applyProtection="1">
      <alignment vertical="top"/>
      <protection hidden="1"/>
    </xf>
    <xf numFmtId="0" fontId="4" fillId="0" borderId="0" xfId="2778" applyFont="1" applyAlignment="1" applyProtection="1">
      <alignment horizontal="left"/>
      <protection hidden="1"/>
    </xf>
    <xf numFmtId="0" fontId="4" fillId="0" borderId="0" xfId="2778" applyFont="1" applyBorder="1" applyAlignment="1" applyProtection="1">
      <alignment vertical="center"/>
      <protection hidden="1"/>
    </xf>
    <xf numFmtId="0" fontId="13" fillId="0" borderId="0" xfId="2778" applyFont="1" applyBorder="1" applyAlignment="1" applyProtection="1">
      <alignment vertical="center"/>
      <protection hidden="1"/>
    </xf>
    <xf numFmtId="0" fontId="13" fillId="0" borderId="0" xfId="2778" applyFont="1" applyFill="1" applyBorder="1" applyAlignment="1" applyProtection="1">
      <alignment vertical="center"/>
      <protection hidden="1"/>
    </xf>
    <xf numFmtId="0" fontId="3" fillId="0" borderId="0" xfId="2778" applyFont="1" applyAlignment="1" applyProtection="1">
      <alignment vertical="center"/>
      <protection hidden="1"/>
    </xf>
    <xf numFmtId="0" fontId="4" fillId="0" borderId="38" xfId="2778" applyFont="1" applyBorder="1" applyAlignment="1" applyProtection="1">
      <alignment/>
      <protection hidden="1"/>
    </xf>
    <xf numFmtId="0" fontId="4" fillId="0" borderId="38" xfId="2778" applyFont="1" applyBorder="1" applyAlignment="1">
      <alignment/>
      <protection/>
    </xf>
    <xf numFmtId="0" fontId="4" fillId="0" borderId="0" xfId="2778" applyFont="1" applyFill="1" applyBorder="1" applyAlignment="1" applyProtection="1">
      <alignment horizontal="right" vertical="top" wrapText="1"/>
      <protection hidden="1"/>
    </xf>
    <xf numFmtId="0" fontId="0" fillId="0" borderId="0" xfId="2778" applyFont="1" applyAlignment="1">
      <alignment/>
      <protection/>
    </xf>
    <xf numFmtId="3" fontId="0" fillId="58" borderId="0" xfId="0" applyNumberFormat="1" applyFont="1" applyFill="1" applyAlignment="1">
      <alignment horizontal="right" vertical="top" wrapText="1"/>
    </xf>
    <xf numFmtId="0" fontId="0" fillId="58" borderId="0" xfId="0" applyFont="1" applyFill="1" applyAlignment="1">
      <alignment horizontal="justify" vertical="top" wrapText="1"/>
    </xf>
    <xf numFmtId="3" fontId="9" fillId="58" borderId="0" xfId="2772" applyNumberFormat="1" applyFont="1" applyFill="1" applyAlignment="1">
      <alignment horizontal="right" vertical="center" wrapText="1"/>
      <protection/>
    </xf>
    <xf numFmtId="3" fontId="9" fillId="58" borderId="29" xfId="2772" applyNumberFormat="1" applyFont="1" applyFill="1" applyBorder="1" applyAlignment="1">
      <alignment horizontal="right" vertical="center" wrapText="1"/>
      <protection/>
    </xf>
    <xf numFmtId="4" fontId="7" fillId="58" borderId="0" xfId="0" applyNumberFormat="1" applyFont="1" applyFill="1" applyAlignment="1">
      <alignment horizontal="right" vertical="top" wrapText="1"/>
    </xf>
    <xf numFmtId="3" fontId="0" fillId="58" borderId="0" xfId="2772" applyNumberFormat="1" applyFont="1" applyFill="1" applyBorder="1" applyAlignment="1">
      <alignment horizontal="right" vertical="center" wrapText="1"/>
      <protection/>
    </xf>
    <xf numFmtId="3" fontId="0" fillId="58" borderId="29" xfId="2772" applyNumberFormat="1" applyFont="1" applyFill="1" applyBorder="1" applyAlignment="1">
      <alignment horizontal="right" vertical="center" wrapText="1"/>
      <protection/>
    </xf>
    <xf numFmtId="3" fontId="0" fillId="58" borderId="0" xfId="2772" applyNumberFormat="1" applyFont="1" applyFill="1" applyAlignment="1">
      <alignment horizontal="right" wrapText="1"/>
      <protection/>
    </xf>
    <xf numFmtId="3" fontId="0" fillId="58" borderId="0" xfId="0" applyNumberFormat="1" applyFont="1" applyFill="1" applyAlignment="1">
      <alignment horizontal="right" vertical="center" wrapText="1"/>
    </xf>
    <xf numFmtId="3" fontId="0" fillId="58" borderId="0" xfId="0" applyNumberFormat="1" applyFont="1" applyFill="1" applyBorder="1" applyAlignment="1">
      <alignment horizontal="right" vertical="center" wrapText="1"/>
    </xf>
    <xf numFmtId="3" fontId="0" fillId="58" borderId="29" xfId="0" applyNumberFormat="1" applyFont="1" applyFill="1" applyBorder="1" applyAlignment="1">
      <alignment horizontal="right" vertical="center" wrapText="1"/>
    </xf>
    <xf numFmtId="3" fontId="7" fillId="58" borderId="30" xfId="0" applyNumberFormat="1" applyFont="1" applyFill="1" applyBorder="1" applyAlignment="1">
      <alignment vertical="center" wrapText="1"/>
    </xf>
    <xf numFmtId="14" fontId="14" fillId="58" borderId="0" xfId="0" applyNumberFormat="1" applyFont="1" applyFill="1" applyAlignment="1">
      <alignment horizontal="center" vertical="top"/>
    </xf>
    <xf numFmtId="3" fontId="0" fillId="58" borderId="0" xfId="0" applyNumberFormat="1" applyFont="1" applyFill="1" applyAlignment="1">
      <alignment vertical="center" wrapText="1"/>
    </xf>
    <xf numFmtId="3" fontId="20" fillId="58" borderId="0" xfId="0" applyNumberFormat="1" applyFont="1" applyFill="1" applyAlignment="1">
      <alignment vertical="center" wrapText="1"/>
    </xf>
    <xf numFmtId="3" fontId="0" fillId="58" borderId="29" xfId="0" applyNumberFormat="1" applyFont="1" applyFill="1" applyBorder="1" applyAlignment="1">
      <alignment vertical="center" wrapText="1"/>
    </xf>
    <xf numFmtId="3" fontId="0" fillId="58" borderId="29" xfId="0" applyNumberFormat="1" applyFont="1" applyFill="1" applyBorder="1" applyAlignment="1">
      <alignment horizontal="right" vertical="top"/>
    </xf>
    <xf numFmtId="0" fontId="0" fillId="58" borderId="0" xfId="0" applyFont="1" applyFill="1" applyBorder="1" applyAlignment="1">
      <alignment horizontal="justify" vertical="top"/>
    </xf>
    <xf numFmtId="3" fontId="0" fillId="58" borderId="0" xfId="0" applyNumberFormat="1" applyFont="1" applyFill="1" applyAlignment="1">
      <alignment horizontal="right" vertical="center"/>
    </xf>
    <xf numFmtId="3" fontId="0" fillId="58" borderId="29" xfId="0" applyNumberFormat="1" applyFont="1" applyFill="1" applyBorder="1" applyAlignment="1">
      <alignment horizontal="right" vertical="center"/>
    </xf>
    <xf numFmtId="0" fontId="0" fillId="58" borderId="0" xfId="0" applyFont="1" applyFill="1" applyAlignment="1">
      <alignment/>
    </xf>
    <xf numFmtId="0" fontId="0" fillId="58" borderId="0" xfId="2772" applyFont="1" applyFill="1" applyAlignment="1">
      <alignment wrapText="1"/>
      <protection/>
    </xf>
    <xf numFmtId="0" fontId="4" fillId="0" borderId="39" xfId="2778" applyFont="1" applyBorder="1" applyAlignment="1" applyProtection="1">
      <alignment horizontal="right" vertical="center"/>
      <protection hidden="1"/>
    </xf>
    <xf numFmtId="0" fontId="3" fillId="61" borderId="40" xfId="0" applyFont="1" applyFill="1" applyBorder="1" applyAlignment="1" applyProtection="1">
      <alignment horizontal="left" vertical="center"/>
      <protection hidden="1"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1" fontId="3" fillId="61" borderId="40" xfId="2778" applyNumberFormat="1" applyFont="1" applyFill="1" applyBorder="1" applyAlignment="1" applyProtection="1">
      <alignment horizontal="center" vertical="center"/>
      <protection hidden="1" locked="0"/>
    </xf>
    <xf numFmtId="1" fontId="3" fillId="61" borderId="42" xfId="2778" applyNumberFormat="1" applyFont="1" applyFill="1" applyBorder="1" applyAlignment="1" applyProtection="1">
      <alignment horizontal="center" vertical="center"/>
      <protection hidden="1" locked="0"/>
    </xf>
    <xf numFmtId="0" fontId="3" fillId="61" borderId="40" xfId="2778" applyFont="1" applyFill="1" applyBorder="1" applyAlignment="1" applyProtection="1">
      <alignment horizontal="left" vertical="center"/>
      <protection hidden="1" locked="0"/>
    </xf>
    <xf numFmtId="0" fontId="4" fillId="0" borderId="41" xfId="2778" applyFont="1" applyBorder="1" applyAlignment="1">
      <alignment horizontal="left" vertical="center"/>
      <protection/>
    </xf>
    <xf numFmtId="0" fontId="4" fillId="0" borderId="42" xfId="2778" applyFont="1" applyBorder="1" applyAlignment="1">
      <alignment horizontal="left" vertical="center"/>
      <protection/>
    </xf>
    <xf numFmtId="0" fontId="4" fillId="0" borderId="0" xfId="2778" applyFont="1" applyBorder="1" applyAlignment="1" applyProtection="1">
      <alignment horizontal="right" vertical="center" wrapText="1"/>
      <protection hidden="1"/>
    </xf>
    <xf numFmtId="49" fontId="3" fillId="61" borderId="40" xfId="0" applyNumberFormat="1" applyFont="1" applyFill="1" applyBorder="1" applyAlignment="1" applyProtection="1">
      <alignment horizontal="center" vertical="center"/>
      <protection hidden="1" locked="0"/>
    </xf>
    <xf numFmtId="49" fontId="3" fillId="0" borderId="42" xfId="0" applyNumberFormat="1" applyFont="1" applyBorder="1" applyAlignment="1" applyProtection="1">
      <alignment horizontal="center" vertical="center"/>
      <protection hidden="1" locked="0"/>
    </xf>
    <xf numFmtId="0" fontId="3" fillId="0" borderId="43" xfId="2778" applyFont="1" applyFill="1" applyBorder="1" applyAlignment="1" applyProtection="1">
      <alignment horizontal="left" vertical="center" wrapText="1"/>
      <protection hidden="1"/>
    </xf>
    <xf numFmtId="0" fontId="11" fillId="0" borderId="0" xfId="2778" applyFont="1" applyBorder="1" applyAlignment="1" applyProtection="1">
      <alignment horizontal="center" vertical="center" wrapText="1"/>
      <protection hidden="1"/>
    </xf>
    <xf numFmtId="49" fontId="3" fillId="61" borderId="40" xfId="2778" applyNumberFormat="1" applyFont="1" applyFill="1" applyBorder="1" applyAlignment="1" applyProtection="1">
      <alignment horizontal="center" vertical="center"/>
      <protection hidden="1" locked="0"/>
    </xf>
    <xf numFmtId="49" fontId="3" fillId="0" borderId="42" xfId="2778" applyNumberFormat="1" applyFont="1" applyBorder="1" applyAlignment="1" applyProtection="1">
      <alignment horizontal="center" vertical="center"/>
      <protection hidden="1" locked="0"/>
    </xf>
    <xf numFmtId="0" fontId="2" fillId="0" borderId="39" xfId="2778" applyFont="1" applyBorder="1" applyAlignment="1" applyProtection="1">
      <alignment horizontal="right" vertical="center" wrapText="1"/>
      <protection hidden="1"/>
    </xf>
    <xf numFmtId="0" fontId="4" fillId="0" borderId="0" xfId="2778" applyFont="1" applyBorder="1" applyAlignment="1" applyProtection="1">
      <alignment wrapText="1"/>
      <protection hidden="1"/>
    </xf>
    <xf numFmtId="0" fontId="5" fillId="61" borderId="40" xfId="2436" applyFont="1" applyFill="1" applyBorder="1" applyAlignment="1" applyProtection="1">
      <alignment/>
      <protection hidden="1" locked="0"/>
    </xf>
    <xf numFmtId="0" fontId="3" fillId="0" borderId="41" xfId="2778" applyFont="1" applyBorder="1" applyAlignment="1" applyProtection="1">
      <alignment/>
      <protection hidden="1" locked="0"/>
    </xf>
    <xf numFmtId="0" fontId="3" fillId="0" borderId="42" xfId="2778" applyFont="1" applyBorder="1" applyAlignment="1" applyProtection="1">
      <alignment/>
      <protection hidden="1" locked="0"/>
    </xf>
    <xf numFmtId="0" fontId="4" fillId="0" borderId="41" xfId="2778" applyFont="1" applyBorder="1" applyAlignment="1">
      <alignment horizontal="left"/>
      <protection/>
    </xf>
    <xf numFmtId="0" fontId="4" fillId="0" borderId="42" xfId="2778" applyFont="1" applyBorder="1" applyAlignment="1">
      <alignment horizontal="left"/>
      <protection/>
    </xf>
    <xf numFmtId="0" fontId="4" fillId="0" borderId="44" xfId="2778" applyFont="1" applyBorder="1" applyAlignment="1" applyProtection="1">
      <alignment horizontal="right" vertical="center"/>
      <protection hidden="1"/>
    </xf>
    <xf numFmtId="0" fontId="4" fillId="0" borderId="0" xfId="2778" applyFont="1" applyBorder="1" applyAlignment="1" applyProtection="1">
      <alignment horizontal="right"/>
      <protection hidden="1"/>
    </xf>
    <xf numFmtId="0" fontId="4"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4" fillId="0" borderId="0" xfId="0" applyFont="1" applyBorder="1" applyAlignment="1">
      <alignment horizontal="center"/>
    </xf>
    <xf numFmtId="0" fontId="3" fillId="61" borderId="40" xfId="2778" applyFont="1" applyFill="1" applyBorder="1" applyAlignment="1" applyProtection="1">
      <alignment horizontal="right" vertical="center"/>
      <protection hidden="1" locked="0"/>
    </xf>
    <xf numFmtId="0" fontId="4" fillId="0" borderId="41" xfId="2778" applyFont="1" applyBorder="1" applyAlignment="1">
      <alignment/>
      <protection/>
    </xf>
    <xf numFmtId="0" fontId="4" fillId="0" borderId="42" xfId="2778" applyFont="1" applyBorder="1" applyAlignment="1">
      <alignment/>
      <protection/>
    </xf>
    <xf numFmtId="0" fontId="4" fillId="0" borderId="0" xfId="2778" applyFont="1" applyBorder="1" applyAlignment="1" applyProtection="1">
      <alignment vertical="top" wrapText="1"/>
      <protection hidden="1"/>
    </xf>
    <xf numFmtId="0" fontId="3" fillId="61" borderId="41" xfId="2778" applyFont="1" applyFill="1" applyBorder="1" applyAlignment="1" applyProtection="1">
      <alignment horizontal="right" vertical="center"/>
      <protection hidden="1" locked="0"/>
    </xf>
    <xf numFmtId="0" fontId="3" fillId="61" borderId="42" xfId="2778" applyFont="1" applyFill="1" applyBorder="1" applyAlignment="1" applyProtection="1">
      <alignment horizontal="right" vertical="center"/>
      <protection hidden="1" locked="0"/>
    </xf>
    <xf numFmtId="0" fontId="3" fillId="61" borderId="40" xfId="2778" applyFont="1" applyFill="1" applyBorder="1" applyAlignment="1" applyProtection="1">
      <alignment horizontal="right" vertical="center" wrapText="1"/>
      <protection hidden="1" locked="0"/>
    </xf>
    <xf numFmtId="0" fontId="4" fillId="0" borderId="41" xfId="2778" applyFont="1" applyBorder="1" applyAlignment="1">
      <alignment wrapText="1"/>
      <protection/>
    </xf>
    <xf numFmtId="0" fontId="4" fillId="0" borderId="42" xfId="2778" applyFont="1" applyBorder="1" applyAlignment="1">
      <alignment wrapText="1"/>
      <protection/>
    </xf>
    <xf numFmtId="0" fontId="4" fillId="0" borderId="0" xfId="2778" applyFont="1" applyBorder="1" applyAlignment="1" applyProtection="1">
      <alignment horizontal="center" vertical="top"/>
      <protection hidden="1"/>
    </xf>
    <xf numFmtId="0" fontId="4" fillId="0" borderId="37" xfId="2778" applyFont="1" applyBorder="1" applyAlignment="1" applyProtection="1">
      <alignment horizontal="center"/>
      <protection hidden="1"/>
    </xf>
    <xf numFmtId="0" fontId="3" fillId="0" borderId="41" xfId="2778" applyFont="1" applyBorder="1" applyAlignment="1" applyProtection="1">
      <alignment horizontal="left" vertical="center"/>
      <protection hidden="1" locked="0"/>
    </xf>
    <xf numFmtId="0" fontId="4" fillId="0" borderId="0" xfId="2778" applyFont="1" applyBorder="1" applyAlignment="1" applyProtection="1">
      <alignment horizontal="center"/>
      <protection hidden="1"/>
    </xf>
    <xf numFmtId="0" fontId="4" fillId="0" borderId="0" xfId="2778" applyFont="1" applyAlignment="1" applyProtection="1">
      <alignment horizontal="right" vertical="center" wrapText="1"/>
      <protection hidden="1"/>
    </xf>
    <xf numFmtId="0" fontId="4" fillId="0" borderId="45" xfId="2778" applyFont="1" applyBorder="1" applyAlignment="1" applyProtection="1">
      <alignment horizontal="right" wrapText="1"/>
      <protection hidden="1"/>
    </xf>
    <xf numFmtId="49" fontId="3" fillId="61" borderId="40" xfId="2778" applyNumberFormat="1" applyFont="1" applyFill="1" applyBorder="1" applyAlignment="1" applyProtection="1">
      <alignment horizontal="left" vertical="center"/>
      <protection hidden="1" locked="0"/>
    </xf>
    <xf numFmtId="49" fontId="3" fillId="0" borderId="41" xfId="2778" applyNumberFormat="1" applyFont="1" applyBorder="1" applyAlignment="1" applyProtection="1">
      <alignment horizontal="left" vertical="center"/>
      <protection hidden="1" locked="0"/>
    </xf>
    <xf numFmtId="49" fontId="3" fillId="0" borderId="42" xfId="2778" applyNumberFormat="1" applyFont="1" applyBorder="1" applyAlignment="1" applyProtection="1">
      <alignment horizontal="left" vertical="center"/>
      <protection hidden="1" locked="0"/>
    </xf>
    <xf numFmtId="0" fontId="10" fillId="0" borderId="0" xfId="2778" applyFont="1" applyBorder="1" applyAlignment="1">
      <alignment/>
      <protection/>
    </xf>
    <xf numFmtId="0" fontId="4" fillId="0" borderId="0" xfId="2778" applyFont="1" applyBorder="1" applyAlignment="1" applyProtection="1">
      <alignment vertical="center"/>
      <protection hidden="1"/>
    </xf>
    <xf numFmtId="0" fontId="13" fillId="0" borderId="0" xfId="2778" applyFont="1" applyBorder="1" applyAlignment="1" applyProtection="1">
      <alignment horizontal="left"/>
      <protection hidden="1"/>
    </xf>
    <xf numFmtId="0" fontId="4" fillId="0" borderId="46" xfId="2778" applyFont="1" applyBorder="1" applyAlignment="1" applyProtection="1">
      <alignment horizontal="center" vertical="top"/>
      <protection hidden="1"/>
    </xf>
    <xf numFmtId="0" fontId="4" fillId="0" borderId="0" xfId="2778" applyFont="1" applyFill="1" applyBorder="1" applyAlignment="1" applyProtection="1">
      <alignment horizontal="center" vertical="top"/>
      <protection hidden="1"/>
    </xf>
    <xf numFmtId="49" fontId="5" fillId="61" borderId="40" xfId="2429" applyNumberFormat="1" applyFill="1" applyBorder="1" applyAlignment="1" applyProtection="1">
      <alignment horizontal="left" vertical="center"/>
      <protection hidden="1" locked="0"/>
    </xf>
    <xf numFmtId="0" fontId="4" fillId="0" borderId="0" xfId="2778" applyFont="1" applyAlignment="1" applyProtection="1">
      <alignment horizontal="right" vertical="center"/>
      <protection hidden="1"/>
    </xf>
    <xf numFmtId="0" fontId="4" fillId="0" borderId="45" xfId="2778" applyFont="1" applyBorder="1" applyAlignment="1" applyProtection="1">
      <alignment horizontal="right"/>
      <protection hidden="1"/>
    </xf>
    <xf numFmtId="0" fontId="3" fillId="0" borderId="24"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24" xfId="0" applyFont="1" applyFill="1" applyBorder="1" applyAlignment="1">
      <alignment horizontal="left" vertical="center" wrapText="1" indent="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6"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3" fillId="0" borderId="50" xfId="0" applyFont="1" applyFill="1" applyBorder="1" applyAlignment="1">
      <alignment horizontal="left" vertical="center" wrapText="1" indent="1"/>
    </xf>
    <xf numFmtId="0" fontId="3" fillId="55" borderId="51" xfId="0" applyFont="1" applyFill="1" applyBorder="1" applyAlignment="1">
      <alignment horizontal="left" vertical="center" wrapText="1"/>
    </xf>
    <xf numFmtId="0" fontId="3" fillId="55" borderId="52" xfId="0" applyFont="1" applyFill="1" applyBorder="1" applyAlignment="1">
      <alignment horizontal="left" vertical="center" wrapText="1"/>
    </xf>
    <xf numFmtId="0" fontId="7" fillId="55" borderId="52" xfId="0" applyFont="1" applyFill="1" applyBorder="1" applyAlignment="1">
      <alignment vertical="center" wrapText="1"/>
    </xf>
    <xf numFmtId="0" fontId="7" fillId="55" borderId="53" xfId="0" applyFont="1" applyFill="1" applyBorder="1" applyAlignment="1">
      <alignmen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55" xfId="0" applyFont="1" applyBorder="1" applyAlignment="1">
      <alignment vertical="center"/>
    </xf>
    <xf numFmtId="0" fontId="0" fillId="0" borderId="56" xfId="0" applyFont="1" applyBorder="1" applyAlignment="1">
      <alignment vertical="center"/>
    </xf>
    <xf numFmtId="0" fontId="3" fillId="0" borderId="56" xfId="0" applyFont="1" applyFill="1" applyBorder="1" applyAlignment="1">
      <alignment horizontal="left" vertical="center" wrapText="1"/>
    </xf>
    <xf numFmtId="0" fontId="4" fillId="0" borderId="57" xfId="0" applyFont="1" applyFill="1" applyBorder="1" applyAlignment="1">
      <alignment horizontal="left" vertical="center" wrapText="1" indent="1"/>
    </xf>
    <xf numFmtId="0" fontId="4" fillId="0" borderId="58" xfId="0" applyFont="1" applyFill="1" applyBorder="1" applyAlignment="1">
      <alignment horizontal="left" vertical="center" wrapText="1" indent="1"/>
    </xf>
    <xf numFmtId="0" fontId="4" fillId="0" borderId="59"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47" xfId="0" applyFont="1" applyFill="1" applyBorder="1" applyAlignment="1">
      <alignment horizontal="left" vertical="center" wrapText="1" indent="1"/>
    </xf>
    <xf numFmtId="0" fontId="4" fillId="0" borderId="48" xfId="0" applyFont="1" applyFill="1" applyBorder="1" applyAlignment="1">
      <alignment horizontal="left" vertical="center" wrapText="1" indent="1"/>
    </xf>
    <xf numFmtId="0" fontId="4" fillId="0" borderId="2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7" fillId="62" borderId="51" xfId="0" applyFont="1" applyFill="1" applyBorder="1" applyAlignment="1" applyProtection="1">
      <alignment vertical="center" wrapText="1"/>
      <protection hidden="1"/>
    </xf>
    <xf numFmtId="0" fontId="7" fillId="62" borderId="52" xfId="0" applyFont="1" applyFill="1" applyBorder="1" applyAlignment="1" applyProtection="1">
      <alignment vertical="center" wrapText="1"/>
      <protection hidden="1"/>
    </xf>
    <xf numFmtId="0" fontId="7" fillId="62" borderId="53" xfId="0" applyFont="1" applyFill="1" applyBorder="1" applyAlignment="1" applyProtection="1">
      <alignment vertical="center" wrapText="1"/>
      <protection hidden="1"/>
    </xf>
    <xf numFmtId="0" fontId="3" fillId="60" borderId="32" xfId="0" applyFont="1" applyFill="1" applyBorder="1" applyAlignment="1" applyProtection="1">
      <alignment horizontal="center" vertical="center" wrapText="1"/>
      <protection hidden="1"/>
    </xf>
    <xf numFmtId="0" fontId="6" fillId="60" borderId="33" xfId="0" applyFont="1" applyFill="1" applyBorder="1" applyAlignment="1" applyProtection="1">
      <alignment horizontal="center" vertical="center" wrapText="1"/>
      <protection hidden="1"/>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0" fillId="55" borderId="52" xfId="0" applyFont="1" applyFill="1" applyBorder="1" applyAlignment="1">
      <alignment horizontal="left" vertical="center" wrapText="1"/>
    </xf>
    <xf numFmtId="0" fontId="0" fillId="55" borderId="53"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0" xfId="0" applyFont="1" applyFill="1" applyAlignment="1">
      <alignment vertical="center"/>
    </xf>
    <xf numFmtId="0" fontId="3" fillId="0" borderId="26"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0" fillId="55" borderId="52" xfId="0" applyFont="1" applyFill="1" applyBorder="1" applyAlignment="1">
      <alignment vertical="center"/>
    </xf>
    <xf numFmtId="0" fontId="0" fillId="55" borderId="53" xfId="0" applyFont="1" applyFill="1" applyBorder="1" applyAlignment="1">
      <alignment vertical="center"/>
    </xf>
    <xf numFmtId="0" fontId="3" fillId="55" borderId="40" xfId="0" applyFont="1" applyFill="1" applyBorder="1" applyAlignment="1">
      <alignment horizontal="left" vertical="center" wrapText="1"/>
    </xf>
    <xf numFmtId="0" fontId="0" fillId="55" borderId="41" xfId="0" applyFont="1" applyFill="1" applyBorder="1" applyAlignment="1">
      <alignment horizontal="left" vertical="center" wrapText="1"/>
    </xf>
    <xf numFmtId="0" fontId="0" fillId="55" borderId="42" xfId="0" applyFont="1" applyFill="1" applyBorder="1" applyAlignment="1">
      <alignment horizontal="left" vertical="center" wrapText="1"/>
    </xf>
    <xf numFmtId="0" fontId="7" fillId="0" borderId="41" xfId="0" applyFont="1" applyFill="1" applyBorder="1" applyAlignment="1" applyProtection="1">
      <alignment horizontal="center" vertical="top" wrapText="1"/>
      <protection hidden="1"/>
    </xf>
    <xf numFmtId="0" fontId="7" fillId="61" borderId="51" xfId="0" applyFont="1" applyFill="1" applyBorder="1" applyAlignment="1" applyProtection="1">
      <alignment vertical="center" wrapText="1"/>
      <protection hidden="1"/>
    </xf>
    <xf numFmtId="0" fontId="7" fillId="61" borderId="52" xfId="0" applyFont="1" applyFill="1" applyBorder="1" applyAlignment="1" applyProtection="1">
      <alignment vertical="center" wrapText="1"/>
      <protection hidden="1"/>
    </xf>
    <xf numFmtId="0" fontId="7" fillId="61" borderId="53" xfId="0" applyFont="1" applyFill="1" applyBorder="1" applyAlignment="1" applyProtection="1">
      <alignment vertical="center" wrapText="1"/>
      <protection hidden="1"/>
    </xf>
    <xf numFmtId="0" fontId="3" fillId="60" borderId="34" xfId="0" applyFont="1" applyFill="1" applyBorder="1" applyAlignment="1" applyProtection="1">
      <alignment horizontal="center" vertical="center" wrapText="1"/>
      <protection hidden="1"/>
    </xf>
    <xf numFmtId="0" fontId="3" fillId="60" borderId="60" xfId="0" applyFont="1" applyFill="1" applyBorder="1" applyAlignment="1" applyProtection="1">
      <alignment horizontal="center" vertical="center" wrapText="1"/>
      <protection hidden="1"/>
    </xf>
    <xf numFmtId="0" fontId="3" fillId="60" borderId="61" xfId="0" applyFont="1" applyFill="1" applyBorder="1" applyAlignment="1" applyProtection="1">
      <alignment horizontal="center" vertical="center" wrapText="1"/>
      <protection hidden="1"/>
    </xf>
    <xf numFmtId="0" fontId="3" fillId="63" borderId="51" xfId="0" applyFont="1" applyFill="1" applyBorder="1" applyAlignment="1">
      <alignment horizontal="left" vertical="center" wrapText="1"/>
    </xf>
    <xf numFmtId="0" fontId="3" fillId="63" borderId="52" xfId="0" applyFont="1" applyFill="1" applyBorder="1" applyAlignment="1">
      <alignment horizontal="left" vertical="center" wrapText="1"/>
    </xf>
    <xf numFmtId="0" fontId="0" fillId="63" borderId="52" xfId="0" applyFont="1" applyFill="1" applyBorder="1" applyAlignment="1">
      <alignment vertical="center" wrapText="1"/>
    </xf>
    <xf numFmtId="0" fontId="0" fillId="63" borderId="53" xfId="0" applyFont="1" applyFill="1" applyBorder="1" applyAlignment="1">
      <alignment vertical="center" wrapText="1"/>
    </xf>
    <xf numFmtId="0" fontId="6" fillId="60" borderId="33" xfId="0" applyFont="1" applyFill="1" applyBorder="1" applyAlignment="1">
      <alignment horizontal="center" vertical="center" wrapText="1"/>
    </xf>
    <xf numFmtId="0" fontId="6" fillId="61" borderId="51" xfId="0" applyFont="1" applyFill="1" applyBorder="1" applyAlignment="1" applyProtection="1">
      <alignment vertical="center" wrapText="1"/>
      <protection hidden="1"/>
    </xf>
    <xf numFmtId="0" fontId="6" fillId="61" borderId="52" xfId="0" applyFont="1" applyFill="1" applyBorder="1" applyAlignment="1" applyProtection="1">
      <alignment vertical="center" wrapText="1"/>
      <protection hidden="1"/>
    </xf>
    <xf numFmtId="0" fontId="6" fillId="61" borderId="53"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41" xfId="0" applyFont="1" applyFill="1" applyBorder="1" applyAlignment="1">
      <alignment horizontal="center" vertical="top" wrapText="1"/>
    </xf>
    <xf numFmtId="0" fontId="3" fillId="60" borderId="32" xfId="0" applyFont="1" applyFill="1" applyBorder="1" applyAlignment="1">
      <alignment horizontal="center"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49" xfId="0" applyFont="1" applyFill="1" applyBorder="1" applyAlignment="1">
      <alignment/>
    </xf>
    <xf numFmtId="0" fontId="0" fillId="0" borderId="50" xfId="0" applyFont="1" applyFill="1" applyBorder="1" applyAlignment="1">
      <alignment/>
    </xf>
    <xf numFmtId="0" fontId="0" fillId="0" borderId="47" xfId="0" applyFont="1" applyFill="1" applyBorder="1" applyAlignment="1">
      <alignment/>
    </xf>
    <xf numFmtId="0" fontId="0" fillId="0" borderId="48" xfId="0" applyFont="1" applyFill="1" applyBorder="1" applyAlignment="1">
      <alignment/>
    </xf>
    <xf numFmtId="0" fontId="6" fillId="0" borderId="28" xfId="0" applyFont="1" applyFill="1" applyBorder="1" applyAlignment="1">
      <alignment horizontal="center" vertical="center" wrapText="1"/>
    </xf>
    <xf numFmtId="0" fontId="6" fillId="0" borderId="27"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3" fillId="0" borderId="27" xfId="0" applyFont="1" applyFill="1" applyBorder="1" applyAlignment="1">
      <alignment horizontal="center" vertical="center" wrapText="1"/>
    </xf>
    <xf numFmtId="0" fontId="7" fillId="0" borderId="0" xfId="2966" applyFont="1" applyFill="1" applyBorder="1" applyAlignment="1" applyProtection="1">
      <alignment horizontal="center" vertical="center"/>
      <protection hidden="1"/>
    </xf>
    <xf numFmtId="0" fontId="7" fillId="0" borderId="0" xfId="2966" applyFont="1" applyFill="1" applyBorder="1" applyAlignment="1" applyProtection="1">
      <alignment horizontal="center" vertical="center"/>
      <protection hidden="1"/>
    </xf>
    <xf numFmtId="14" fontId="7" fillId="61" borderId="0" xfId="2966" applyNumberFormat="1" applyFont="1" applyFill="1" applyBorder="1" applyAlignment="1" applyProtection="1">
      <alignment horizontal="center" vertical="center"/>
      <protection hidden="1" locked="0"/>
    </xf>
    <xf numFmtId="0" fontId="0" fillId="0" borderId="0" xfId="2966" applyFont="1" applyBorder="1" applyAlignment="1">
      <alignment vertical="center"/>
      <protection/>
    </xf>
    <xf numFmtId="0" fontId="3" fillId="60" borderId="35" xfId="0" applyFont="1" applyFill="1" applyBorder="1" applyAlignment="1">
      <alignment horizontal="center" vertical="center" wrapText="1"/>
    </xf>
    <xf numFmtId="49" fontId="6" fillId="60" borderId="33" xfId="0" applyNumberFormat="1" applyFont="1" applyFill="1" applyBorder="1" applyAlignment="1">
      <alignment horizontal="center"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7" xfId="0" applyFont="1" applyFill="1" applyBorder="1" applyAlignment="1">
      <alignment vertical="center" wrapText="1"/>
    </xf>
    <xf numFmtId="0" fontId="10" fillId="0" borderId="0" xfId="2966"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7" fillId="58" borderId="0" xfId="0" applyFont="1" applyFill="1" applyAlignment="1">
      <alignment vertical="top"/>
    </xf>
    <xf numFmtId="0" fontId="0" fillId="58" borderId="0" xfId="0" applyFont="1" applyFill="1" applyAlignment="1">
      <alignment horizontal="justify" vertical="top" wrapText="1"/>
    </xf>
    <xf numFmtId="0" fontId="14" fillId="58" borderId="0" xfId="0" applyFont="1" applyFill="1" applyAlignment="1">
      <alignment horizontal="center" vertical="top"/>
    </xf>
    <xf numFmtId="0" fontId="0" fillId="58"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2774" applyFont="1" applyFill="1" applyAlignment="1">
      <alignment horizontal="justify" vertical="top" wrapText="1"/>
      <protection/>
    </xf>
    <xf numFmtId="0" fontId="0" fillId="58" borderId="0" xfId="2777" applyFont="1" applyFill="1" applyAlignment="1">
      <alignment horizontal="left" vertical="top"/>
      <protection/>
    </xf>
    <xf numFmtId="0" fontId="7" fillId="58" borderId="0" xfId="2777" applyFont="1" applyFill="1" applyAlignment="1">
      <alignment horizontal="left" vertical="top"/>
      <protection/>
    </xf>
    <xf numFmtId="0" fontId="27" fillId="58" borderId="62" xfId="2772" applyFont="1" applyFill="1" applyBorder="1" applyAlignment="1">
      <alignment horizontal="left"/>
      <protection/>
    </xf>
    <xf numFmtId="0" fontId="27" fillId="58" borderId="52" xfId="2772" applyFont="1" applyFill="1" applyBorder="1" applyAlignment="1">
      <alignment horizontal="left"/>
      <protection/>
    </xf>
    <xf numFmtId="0" fontId="27" fillId="58" borderId="63" xfId="2772" applyFont="1" applyFill="1" applyBorder="1" applyAlignment="1">
      <alignment horizontal="left" vertical="center" wrapText="1"/>
      <protection/>
    </xf>
    <xf numFmtId="0" fontId="27" fillId="58" borderId="0" xfId="2772" applyFont="1" applyFill="1" applyBorder="1" applyAlignment="1">
      <alignment horizontal="left" vertical="center" wrapText="1"/>
      <protection/>
    </xf>
    <xf numFmtId="0" fontId="27" fillId="58" borderId="64" xfId="2772" applyFont="1" applyFill="1" applyBorder="1" applyAlignment="1">
      <alignment horizontal="left" vertical="center" wrapText="1"/>
      <protection/>
    </xf>
    <xf numFmtId="0" fontId="25" fillId="58" borderId="0" xfId="0" applyFont="1" applyFill="1" applyAlignment="1">
      <alignment horizontal="justify" vertical="top" wrapText="1"/>
    </xf>
    <xf numFmtId="0" fontId="27" fillId="58" borderId="65" xfId="2772" applyFont="1" applyFill="1" applyBorder="1" applyAlignment="1">
      <alignment horizontal="left" vertical="center" wrapText="1"/>
      <protection/>
    </xf>
    <xf numFmtId="0" fontId="27" fillId="58" borderId="41" xfId="2772" applyFont="1" applyFill="1" applyBorder="1" applyAlignment="1">
      <alignment horizontal="left" vertical="center" wrapText="1"/>
      <protection/>
    </xf>
    <xf numFmtId="0" fontId="27" fillId="58" borderId="66" xfId="2772" applyFont="1" applyFill="1" applyBorder="1" applyAlignment="1">
      <alignment horizontal="left" vertical="center" wrapText="1"/>
      <protection/>
    </xf>
    <xf numFmtId="4" fontId="26" fillId="58" borderId="52" xfId="2772" applyNumberFormat="1" applyFont="1" applyFill="1" applyBorder="1" applyAlignment="1">
      <alignment horizontal="right"/>
      <protection/>
    </xf>
    <xf numFmtId="4" fontId="26" fillId="58" borderId="67" xfId="2772" applyNumberFormat="1" applyFont="1" applyFill="1" applyBorder="1" applyAlignment="1">
      <alignment horizontal="right"/>
      <protection/>
    </xf>
    <xf numFmtId="0" fontId="26" fillId="58" borderId="68" xfId="2772" applyFont="1" applyFill="1" applyBorder="1" applyAlignment="1">
      <alignment horizontal="left" vertical="center"/>
      <protection/>
    </xf>
    <xf numFmtId="0" fontId="26" fillId="58" borderId="69" xfId="2772" applyFont="1" applyFill="1" applyBorder="1" applyAlignment="1">
      <alignment horizontal="left" vertical="center"/>
      <protection/>
    </xf>
    <xf numFmtId="4" fontId="27" fillId="58" borderId="63" xfId="2772" applyNumberFormat="1" applyFont="1" applyFill="1" applyBorder="1" applyAlignment="1">
      <alignment horizontal="right"/>
      <protection/>
    </xf>
    <xf numFmtId="4" fontId="27" fillId="58" borderId="64" xfId="2772" applyNumberFormat="1" applyFont="1" applyFill="1" applyBorder="1" applyAlignment="1">
      <alignment horizontal="right"/>
      <protection/>
    </xf>
    <xf numFmtId="3" fontId="27" fillId="58" borderId="63" xfId="2772" applyNumberFormat="1" applyFont="1" applyFill="1" applyBorder="1" applyAlignment="1">
      <alignment horizontal="right"/>
      <protection/>
    </xf>
    <xf numFmtId="3" fontId="27" fillId="58" borderId="64" xfId="2772" applyNumberFormat="1" applyFont="1" applyFill="1" applyBorder="1" applyAlignment="1">
      <alignment horizontal="right"/>
      <protection/>
    </xf>
    <xf numFmtId="3" fontId="26" fillId="58" borderId="68" xfId="2772" applyNumberFormat="1" applyFont="1" applyFill="1" applyBorder="1" applyAlignment="1">
      <alignment horizontal="center"/>
      <protection/>
    </xf>
    <xf numFmtId="3" fontId="26" fillId="58" borderId="70" xfId="2772" applyNumberFormat="1" applyFont="1" applyFill="1" applyBorder="1" applyAlignment="1">
      <alignment horizontal="center"/>
      <protection/>
    </xf>
    <xf numFmtId="0" fontId="21" fillId="58" borderId="0" xfId="0" applyFont="1" applyFill="1" applyAlignment="1">
      <alignment vertical="top"/>
    </xf>
    <xf numFmtId="0" fontId="0" fillId="58" borderId="0" xfId="0" applyFont="1" applyFill="1" applyAlignment="1">
      <alignment horizontal="justify" vertical="top"/>
    </xf>
    <xf numFmtId="0" fontId="14" fillId="58" borderId="0" xfId="0" applyFont="1" applyFill="1" applyAlignment="1">
      <alignment horizontal="justify" vertical="top"/>
    </xf>
    <xf numFmtId="0" fontId="0" fillId="0" borderId="0" xfId="0" applyFont="1" applyFill="1" applyAlignment="1">
      <alignment horizontal="justify" vertical="top" wrapText="1"/>
    </xf>
    <xf numFmtId="0" fontId="0" fillId="58" borderId="0" xfId="0" applyFont="1" applyFill="1" applyBorder="1" applyAlignment="1">
      <alignment horizontal="left" vertical="top"/>
    </xf>
    <xf numFmtId="0" fontId="7" fillId="58" borderId="0" xfId="0" applyFont="1" applyFill="1" applyAlignment="1">
      <alignment horizontal="center" vertical="top"/>
    </xf>
    <xf numFmtId="0" fontId="7" fillId="58" borderId="0" xfId="0" applyFont="1" applyFill="1" applyAlignment="1">
      <alignment horizontal="justify" vertical="top" wrapText="1"/>
    </xf>
    <xf numFmtId="0" fontId="19" fillId="58" borderId="0" xfId="0" applyFont="1" applyFill="1" applyAlignment="1">
      <alignment horizontal="left" vertical="top"/>
    </xf>
    <xf numFmtId="3" fontId="26" fillId="58" borderId="69" xfId="2772" applyNumberFormat="1" applyFont="1" applyFill="1" applyBorder="1" applyAlignment="1">
      <alignment horizontal="center"/>
      <protection/>
    </xf>
    <xf numFmtId="0" fontId="0" fillId="0" borderId="0" xfId="0" applyFont="1" applyFill="1" applyAlignment="1">
      <alignment horizontal="left" vertical="top"/>
    </xf>
    <xf numFmtId="0" fontId="0" fillId="0" borderId="0" xfId="0" applyFill="1" applyAlignment="1">
      <alignment horizontal="left" vertical="top"/>
    </xf>
    <xf numFmtId="0" fontId="7" fillId="58" borderId="0" xfId="0" applyFont="1" applyFill="1" applyAlignment="1">
      <alignment horizontal="justify" vertical="top"/>
    </xf>
    <xf numFmtId="0" fontId="0" fillId="58" borderId="0" xfId="0" applyFill="1" applyAlignment="1">
      <alignment horizontal="justify" vertical="top"/>
    </xf>
    <xf numFmtId="0" fontId="7" fillId="58" borderId="0" xfId="0" applyFont="1" applyFill="1" applyAlignment="1">
      <alignment horizontal="left" vertical="top"/>
    </xf>
    <xf numFmtId="0" fontId="0" fillId="58" borderId="0" xfId="0" applyFont="1" applyFill="1" applyAlignment="1">
      <alignment horizontal="center" vertical="center"/>
    </xf>
    <xf numFmtId="0" fontId="27" fillId="58" borderId="71" xfId="2772" applyFont="1" applyFill="1" applyBorder="1" applyAlignment="1">
      <alignment horizontal="left" vertical="center" wrapText="1"/>
      <protection/>
    </xf>
    <xf numFmtId="0" fontId="27" fillId="58" borderId="37" xfId="2772" applyFont="1" applyFill="1" applyBorder="1" applyAlignment="1">
      <alignment horizontal="left" vertical="center" wrapText="1"/>
      <protection/>
    </xf>
    <xf numFmtId="0" fontId="27" fillId="58" borderId="72" xfId="2772" applyFont="1" applyFill="1" applyBorder="1" applyAlignment="1">
      <alignment horizontal="left" vertical="center" wrapText="1"/>
      <protection/>
    </xf>
    <xf numFmtId="3" fontId="27" fillId="58" borderId="71" xfId="2772" applyNumberFormat="1" applyFont="1" applyFill="1" applyBorder="1" applyAlignment="1">
      <alignment horizontal="right"/>
      <protection/>
    </xf>
    <xf numFmtId="3" fontId="27" fillId="58" borderId="72" xfId="2772" applyNumberFormat="1" applyFont="1" applyFill="1" applyBorder="1" applyAlignment="1">
      <alignment horizontal="right"/>
      <protection/>
    </xf>
    <xf numFmtId="4" fontId="27" fillId="58" borderId="71" xfId="2772" applyNumberFormat="1" applyFont="1" applyFill="1" applyBorder="1" applyAlignment="1">
      <alignment horizontal="right"/>
      <protection/>
    </xf>
    <xf numFmtId="4" fontId="27" fillId="58" borderId="72" xfId="2772" applyNumberFormat="1" applyFont="1" applyFill="1" applyBorder="1" applyAlignment="1">
      <alignment horizontal="right"/>
      <protection/>
    </xf>
    <xf numFmtId="0" fontId="9" fillId="58" borderId="0" xfId="0" applyFont="1" applyFill="1" applyAlignment="1">
      <alignment vertical="top"/>
    </xf>
    <xf numFmtId="0" fontId="0" fillId="64" borderId="0" xfId="0" applyFont="1" applyFill="1" applyAlignment="1">
      <alignment horizontal="justify" vertical="top" wrapText="1"/>
    </xf>
    <xf numFmtId="3" fontId="27" fillId="58" borderId="62" xfId="2772" applyNumberFormat="1" applyFont="1" applyFill="1" applyBorder="1" applyAlignment="1">
      <alignment horizontal="right"/>
      <protection/>
    </xf>
    <xf numFmtId="3" fontId="27" fillId="58" borderId="67" xfId="2772" applyNumberFormat="1" applyFont="1" applyFill="1" applyBorder="1" applyAlignment="1">
      <alignment horizontal="right"/>
      <protection/>
    </xf>
    <xf numFmtId="4" fontId="27" fillId="58" borderId="52" xfId="2772" applyNumberFormat="1" applyFont="1" applyFill="1" applyBorder="1" applyAlignment="1">
      <alignment horizontal="right"/>
      <protection/>
    </xf>
    <xf numFmtId="4" fontId="27" fillId="58" borderId="67" xfId="2772" applyNumberFormat="1" applyFont="1" applyFill="1" applyBorder="1" applyAlignment="1">
      <alignment horizontal="right"/>
      <protection/>
    </xf>
    <xf numFmtId="0" fontId="0" fillId="58" borderId="0" xfId="0" applyFont="1" applyFill="1" applyAlignment="1">
      <alignment horizontal="justify" vertical="center" wrapText="1"/>
    </xf>
    <xf numFmtId="4" fontId="26" fillId="58" borderId="73" xfId="2772" applyNumberFormat="1" applyFont="1" applyFill="1" applyBorder="1" applyAlignment="1">
      <alignment horizontal="right"/>
      <protection/>
    </xf>
    <xf numFmtId="4" fontId="26" fillId="58" borderId="74" xfId="2772" applyNumberFormat="1" applyFont="1" applyFill="1" applyBorder="1" applyAlignment="1">
      <alignment horizontal="right"/>
      <protection/>
    </xf>
    <xf numFmtId="3" fontId="27" fillId="58" borderId="65" xfId="2772" applyNumberFormat="1" applyFont="1" applyFill="1" applyBorder="1" applyAlignment="1">
      <alignment horizontal="right"/>
      <protection/>
    </xf>
    <xf numFmtId="3" fontId="27" fillId="58" borderId="66" xfId="2772" applyNumberFormat="1" applyFont="1" applyFill="1" applyBorder="1" applyAlignment="1">
      <alignment horizontal="right"/>
      <protection/>
    </xf>
    <xf numFmtId="4" fontId="27" fillId="58" borderId="65" xfId="2772" applyNumberFormat="1" applyFont="1" applyFill="1" applyBorder="1" applyAlignment="1">
      <alignment horizontal="right"/>
      <protection/>
    </xf>
    <xf numFmtId="4" fontId="27" fillId="58" borderId="66" xfId="2772" applyNumberFormat="1" applyFont="1" applyFill="1" applyBorder="1" applyAlignment="1">
      <alignment horizontal="right"/>
      <protection/>
    </xf>
    <xf numFmtId="3" fontId="26" fillId="58" borderId="62" xfId="2772" applyNumberFormat="1" applyFont="1" applyFill="1" applyBorder="1" applyAlignment="1">
      <alignment horizontal="right"/>
      <protection/>
    </xf>
    <xf numFmtId="3" fontId="26" fillId="58" borderId="67" xfId="2772" applyNumberFormat="1" applyFont="1" applyFill="1" applyBorder="1" applyAlignment="1">
      <alignment horizontal="right"/>
      <protection/>
    </xf>
    <xf numFmtId="3" fontId="26" fillId="58" borderId="73" xfId="2772" applyNumberFormat="1" applyFont="1" applyFill="1" applyBorder="1" applyAlignment="1">
      <alignment horizontal="right"/>
      <protection/>
    </xf>
    <xf numFmtId="3" fontId="26" fillId="58" borderId="74" xfId="2772" applyNumberFormat="1" applyFont="1" applyFill="1" applyBorder="1" applyAlignment="1">
      <alignment horizontal="right"/>
      <protection/>
    </xf>
    <xf numFmtId="0" fontId="7" fillId="58" borderId="0" xfId="0" applyFont="1" applyFill="1" applyAlignment="1">
      <alignment horizontal="left" vertical="top" wrapText="1"/>
    </xf>
    <xf numFmtId="0" fontId="0" fillId="58" borderId="0" xfId="0" applyFont="1" applyFill="1" applyAlignment="1">
      <alignment horizontal="left" vertical="top" wrapText="1"/>
    </xf>
    <xf numFmtId="0" fontId="27" fillId="58" borderId="73" xfId="2772" applyFont="1" applyFill="1" applyBorder="1" applyAlignment="1">
      <alignment horizontal="left"/>
      <protection/>
    </xf>
    <xf numFmtId="0" fontId="27" fillId="58" borderId="29" xfId="2772" applyFont="1" applyFill="1" applyBorder="1" applyAlignment="1">
      <alignment horizontal="left"/>
      <protection/>
    </xf>
  </cellXfs>
  <cellStyles count="3469">
    <cellStyle name="Normal" xfId="0"/>
    <cellStyle name="20% - Accent1" xfId="15"/>
    <cellStyle name="20% - Accent1 10" xfId="16"/>
    <cellStyle name="20% - Accent1 10 2" xfId="17"/>
    <cellStyle name="20% - Accent1 11" xfId="18"/>
    <cellStyle name="20% - Accent1 11 2" xfId="19"/>
    <cellStyle name="20% - Accent1 12" xfId="20"/>
    <cellStyle name="20% - Accent1 13" xfId="21"/>
    <cellStyle name="20% - Accent1 13 2" xfId="22"/>
    <cellStyle name="20% - Accent1 2" xfId="23"/>
    <cellStyle name="20% - Accent1 2 2" xfId="24"/>
    <cellStyle name="20% - Accent1 2 2 2" xfId="25"/>
    <cellStyle name="20% - Accent1 2 2 2 2" xfId="26"/>
    <cellStyle name="20% - Accent1 2 2 2 2 2" xfId="27"/>
    <cellStyle name="20% - Accent1 2 2 2 3" xfId="28"/>
    <cellStyle name="20% - Accent1 2 2 2 4" xfId="29"/>
    <cellStyle name="20% - Accent1 2 2 3" xfId="30"/>
    <cellStyle name="20% - Accent1 2 2 3 2" xfId="31"/>
    <cellStyle name="20% - Accent1 2 2 3 3" xfId="32"/>
    <cellStyle name="20% - Accent1 2 2 4" xfId="33"/>
    <cellStyle name="20% - Accent1 2 2 4 2" xfId="34"/>
    <cellStyle name="20% - Accent1 2 2 5" xfId="35"/>
    <cellStyle name="20% - Accent1 2 2 6" xfId="36"/>
    <cellStyle name="20% - Accent1 2 3" xfId="37"/>
    <cellStyle name="20% - Accent1 2 3 2" xfId="38"/>
    <cellStyle name="20% - Accent1 2 3 2 2" xfId="39"/>
    <cellStyle name="20% - Accent1 2 3 2 3" xfId="40"/>
    <cellStyle name="20% - Accent1 2 3 3" xfId="41"/>
    <cellStyle name="20% - Accent1 2 3 3 2" xfId="42"/>
    <cellStyle name="20% - Accent1 2 3 4" xfId="43"/>
    <cellStyle name="20% - Accent1 2 3 5" xfId="44"/>
    <cellStyle name="20% - Accent1 2 4" xfId="45"/>
    <cellStyle name="20% - Accent1 2 4 2" xfId="46"/>
    <cellStyle name="20% - Accent1 2 4 3" xfId="47"/>
    <cellStyle name="20% - Accent1 2 4 4" xfId="48"/>
    <cellStyle name="20% - Accent1 2 5" xfId="49"/>
    <cellStyle name="20% - Accent1 2 5 2" xfId="50"/>
    <cellStyle name="20% - Accent1 2 5 3" xfId="51"/>
    <cellStyle name="20% - Accent1 2 6" xfId="52"/>
    <cellStyle name="20% - Accent1 2 6 2" xfId="53"/>
    <cellStyle name="20% - Accent1 2 7" xfId="54"/>
    <cellStyle name="20% - Accent1 2 7 2" xfId="55"/>
    <cellStyle name="20% - Accent1 2 8" xfId="56"/>
    <cellStyle name="20% - Accent1 2 9" xfId="57"/>
    <cellStyle name="20% - Accent1 3" xfId="58"/>
    <cellStyle name="20% - Accent1 3 2" xfId="59"/>
    <cellStyle name="20% - Accent1 3 2 2" xfId="60"/>
    <cellStyle name="20% - Accent1 3 2 2 2" xfId="61"/>
    <cellStyle name="20% - Accent1 3 2 2 2 2" xfId="62"/>
    <cellStyle name="20% - Accent1 3 2 2 3" xfId="63"/>
    <cellStyle name="20% - Accent1 3 2 2 4" xfId="64"/>
    <cellStyle name="20% - Accent1 3 2 3" xfId="65"/>
    <cellStyle name="20% - Accent1 3 2 3 2" xfId="66"/>
    <cellStyle name="20% - Accent1 3 2 3 3" xfId="67"/>
    <cellStyle name="20% - Accent1 3 2 4" xfId="68"/>
    <cellStyle name="20% - Accent1 3 2 4 2" xfId="69"/>
    <cellStyle name="20% - Accent1 3 2 5" xfId="70"/>
    <cellStyle name="20% - Accent1 3 2 6" xfId="71"/>
    <cellStyle name="20% - Accent1 3 3" xfId="72"/>
    <cellStyle name="20% - Accent1 3 3 2" xfId="73"/>
    <cellStyle name="20% - Accent1 3 3 2 2" xfId="74"/>
    <cellStyle name="20% - Accent1 3 3 2 3" xfId="75"/>
    <cellStyle name="20% - Accent1 3 3 3" xfId="76"/>
    <cellStyle name="20% - Accent1 3 3 3 2" xfId="77"/>
    <cellStyle name="20% - Accent1 3 3 4" xfId="78"/>
    <cellStyle name="20% - Accent1 3 3 5" xfId="79"/>
    <cellStyle name="20% - Accent1 3 4" xfId="80"/>
    <cellStyle name="20% - Accent1 3 4 2" xfId="81"/>
    <cellStyle name="20% - Accent1 3 4 3" xfId="82"/>
    <cellStyle name="20% - Accent1 3 4 4" xfId="83"/>
    <cellStyle name="20% - Accent1 3 5" xfId="84"/>
    <cellStyle name="20% - Accent1 3 5 2" xfId="85"/>
    <cellStyle name="20% - Accent1 3 5 3" xfId="86"/>
    <cellStyle name="20% - Accent1 3 6" xfId="87"/>
    <cellStyle name="20% - Accent1 3 6 2" xfId="88"/>
    <cellStyle name="20% - Accent1 3 7" xfId="89"/>
    <cellStyle name="20% - Accent1 3 7 2" xfId="90"/>
    <cellStyle name="20% - Accent1 3 8" xfId="91"/>
    <cellStyle name="20% - Accent1 3 9" xfId="92"/>
    <cellStyle name="20% - Accent1 4" xfId="93"/>
    <cellStyle name="20% - Accent1 4 2" xfId="94"/>
    <cellStyle name="20% - Accent1 4 2 2" xfId="95"/>
    <cellStyle name="20% - Accent1 4 2 2 2" xfId="96"/>
    <cellStyle name="20% - Accent1 4 2 2 3" xfId="97"/>
    <cellStyle name="20% - Accent1 4 2 3" xfId="98"/>
    <cellStyle name="20% - Accent1 4 2 3 2" xfId="99"/>
    <cellStyle name="20% - Accent1 4 2 4" xfId="100"/>
    <cellStyle name="20% - Accent1 4 2 4 2" xfId="101"/>
    <cellStyle name="20% - Accent1 4 2 5" xfId="102"/>
    <cellStyle name="20% - Accent1 4 2 6" xfId="103"/>
    <cellStyle name="20% - Accent1 4 3" xfId="104"/>
    <cellStyle name="20% - Accent1 4 3 2" xfId="105"/>
    <cellStyle name="20% - Accent1 4 3 2 2" xfId="106"/>
    <cellStyle name="20% - Accent1 4 3 3" xfId="107"/>
    <cellStyle name="20% - Accent1 4 3 4" xfId="108"/>
    <cellStyle name="20% - Accent1 4 4" xfId="109"/>
    <cellStyle name="20% - Accent1 4 4 2" xfId="110"/>
    <cellStyle name="20% - Accent1 4 4 3" xfId="111"/>
    <cellStyle name="20% - Accent1 4 5" xfId="112"/>
    <cellStyle name="20% - Accent1 4 5 2" xfId="113"/>
    <cellStyle name="20% - Accent1 4 6" xfId="114"/>
    <cellStyle name="20% - Accent1 4 6 2" xfId="115"/>
    <cellStyle name="20% - Accent1 4 7" xfId="116"/>
    <cellStyle name="20% - Accent1 4 7 2" xfId="117"/>
    <cellStyle name="20% - Accent1 4 8" xfId="118"/>
    <cellStyle name="20% - Accent1 4 9" xfId="119"/>
    <cellStyle name="20% - Accent1 5" xfId="120"/>
    <cellStyle name="20% - Accent1 5 2" xfId="121"/>
    <cellStyle name="20% - Accent1 5 2 2" xfId="122"/>
    <cellStyle name="20% - Accent1 5 2 2 2" xfId="123"/>
    <cellStyle name="20% - Accent1 5 2 3" xfId="124"/>
    <cellStyle name="20% - Accent1 5 2 3 2" xfId="125"/>
    <cellStyle name="20% - Accent1 5 2 4" xfId="126"/>
    <cellStyle name="20% - Accent1 5 2 5" xfId="127"/>
    <cellStyle name="20% - Accent1 5 3" xfId="128"/>
    <cellStyle name="20% - Accent1 5 3 2" xfId="129"/>
    <cellStyle name="20% - Accent1 5 3 3" xfId="130"/>
    <cellStyle name="20% - Accent1 5 4" xfId="131"/>
    <cellStyle name="20% - Accent1 5 4 2" xfId="132"/>
    <cellStyle name="20% - Accent1 5 5" xfId="133"/>
    <cellStyle name="20% - Accent1 5 5 2" xfId="134"/>
    <cellStyle name="20% - Accent1 5 6" xfId="135"/>
    <cellStyle name="20% - Accent1 5 7" xfId="136"/>
    <cellStyle name="20% - Accent1 6" xfId="137"/>
    <cellStyle name="20% - Accent1 6 2" xfId="138"/>
    <cellStyle name="20% - Accent1 6 2 2" xfId="139"/>
    <cellStyle name="20% - Accent1 6 2 2 2" xfId="140"/>
    <cellStyle name="20% - Accent1 6 2 3" xfId="141"/>
    <cellStyle name="20% - Accent1 6 2 4" xfId="142"/>
    <cellStyle name="20% - Accent1 6 3" xfId="143"/>
    <cellStyle name="20% - Accent1 6 3 2" xfId="144"/>
    <cellStyle name="20% - Accent1 6 3 3" xfId="145"/>
    <cellStyle name="20% - Accent1 6 4" xfId="146"/>
    <cellStyle name="20% - Accent1 6 4 2" xfId="147"/>
    <cellStyle name="20% - Accent1 6 5" xfId="148"/>
    <cellStyle name="20% - Accent1 6 6" xfId="149"/>
    <cellStyle name="20% - Accent1 7" xfId="150"/>
    <cellStyle name="20% - Accent1 7 2" xfId="151"/>
    <cellStyle name="20% - Accent1 7 2 2" xfId="152"/>
    <cellStyle name="20% - Accent1 7 2 3" xfId="153"/>
    <cellStyle name="20% - Accent1 7 3" xfId="154"/>
    <cellStyle name="20% - Accent1 7 3 2" xfId="155"/>
    <cellStyle name="20% - Accent1 7 4" xfId="156"/>
    <cellStyle name="20% - Accent1 7 5" xfId="157"/>
    <cellStyle name="20% - Accent1 8" xfId="158"/>
    <cellStyle name="20% - Accent1 8 2" xfId="159"/>
    <cellStyle name="20% - Accent1 8 3" xfId="160"/>
    <cellStyle name="20% - Accent1 8 4" xfId="161"/>
    <cellStyle name="20% - Accent1 8 5" xfId="162"/>
    <cellStyle name="20% - Accent1 9" xfId="163"/>
    <cellStyle name="20% - Accent1 9 2" xfId="164"/>
    <cellStyle name="20% - Accent1 9 3" xfId="165"/>
    <cellStyle name="20% - Accent1 9 4" xfId="166"/>
    <cellStyle name="20% - Accent2" xfId="167"/>
    <cellStyle name="20% - Accent2 10" xfId="168"/>
    <cellStyle name="20% - Accent2 10 2" xfId="169"/>
    <cellStyle name="20% - Accent2 11" xfId="170"/>
    <cellStyle name="20% - Accent2 11 2" xfId="171"/>
    <cellStyle name="20% - Accent2 12" xfId="172"/>
    <cellStyle name="20% - Accent2 13" xfId="173"/>
    <cellStyle name="20% - Accent2 13 2" xfId="174"/>
    <cellStyle name="20% - Accent2 2" xfId="175"/>
    <cellStyle name="20% - Accent2 2 2" xfId="176"/>
    <cellStyle name="20% - Accent2 2 2 2" xfId="177"/>
    <cellStyle name="20% - Accent2 2 2 2 2" xfId="178"/>
    <cellStyle name="20% - Accent2 2 2 2 2 2" xfId="179"/>
    <cellStyle name="20% - Accent2 2 2 2 3" xfId="180"/>
    <cellStyle name="20% - Accent2 2 2 2 4" xfId="181"/>
    <cellStyle name="20% - Accent2 2 2 3" xfId="182"/>
    <cellStyle name="20% - Accent2 2 2 3 2" xfId="183"/>
    <cellStyle name="20% - Accent2 2 2 3 3" xfId="184"/>
    <cellStyle name="20% - Accent2 2 2 4" xfId="185"/>
    <cellStyle name="20% - Accent2 2 2 4 2" xfId="186"/>
    <cellStyle name="20% - Accent2 2 2 5" xfId="187"/>
    <cellStyle name="20% - Accent2 2 2 6" xfId="188"/>
    <cellStyle name="20% - Accent2 2 3" xfId="189"/>
    <cellStyle name="20% - Accent2 2 3 2" xfId="190"/>
    <cellStyle name="20% - Accent2 2 3 2 2" xfId="191"/>
    <cellStyle name="20% - Accent2 2 3 2 3" xfId="192"/>
    <cellStyle name="20% - Accent2 2 3 3" xfId="193"/>
    <cellStyle name="20% - Accent2 2 3 3 2" xfId="194"/>
    <cellStyle name="20% - Accent2 2 3 4" xfId="195"/>
    <cellStyle name="20% - Accent2 2 3 5" xfId="196"/>
    <cellStyle name="20% - Accent2 2 4" xfId="197"/>
    <cellStyle name="20% - Accent2 2 4 2" xfId="198"/>
    <cellStyle name="20% - Accent2 2 4 3" xfId="199"/>
    <cellStyle name="20% - Accent2 2 4 4" xfId="200"/>
    <cellStyle name="20% - Accent2 2 5" xfId="201"/>
    <cellStyle name="20% - Accent2 2 5 2" xfId="202"/>
    <cellStyle name="20% - Accent2 2 5 3" xfId="203"/>
    <cellStyle name="20% - Accent2 2 6" xfId="204"/>
    <cellStyle name="20% - Accent2 2 6 2" xfId="205"/>
    <cellStyle name="20% - Accent2 2 7" xfId="206"/>
    <cellStyle name="20% - Accent2 2 7 2" xfId="207"/>
    <cellStyle name="20% - Accent2 2 8" xfId="208"/>
    <cellStyle name="20% - Accent2 2 9" xfId="209"/>
    <cellStyle name="20% - Accent2 3" xfId="210"/>
    <cellStyle name="20% - Accent2 3 2" xfId="211"/>
    <cellStyle name="20% - Accent2 3 2 2" xfId="212"/>
    <cellStyle name="20% - Accent2 3 2 2 2" xfId="213"/>
    <cellStyle name="20% - Accent2 3 2 2 2 2" xfId="214"/>
    <cellStyle name="20% - Accent2 3 2 2 3" xfId="215"/>
    <cellStyle name="20% - Accent2 3 2 2 4" xfId="216"/>
    <cellStyle name="20% - Accent2 3 2 3" xfId="217"/>
    <cellStyle name="20% - Accent2 3 2 3 2" xfId="218"/>
    <cellStyle name="20% - Accent2 3 2 3 3" xfId="219"/>
    <cellStyle name="20% - Accent2 3 2 4" xfId="220"/>
    <cellStyle name="20% - Accent2 3 2 4 2" xfId="221"/>
    <cellStyle name="20% - Accent2 3 2 5" xfId="222"/>
    <cellStyle name="20% - Accent2 3 2 6" xfId="223"/>
    <cellStyle name="20% - Accent2 3 3" xfId="224"/>
    <cellStyle name="20% - Accent2 3 3 2" xfId="225"/>
    <cellStyle name="20% - Accent2 3 3 2 2" xfId="226"/>
    <cellStyle name="20% - Accent2 3 3 2 3" xfId="227"/>
    <cellStyle name="20% - Accent2 3 3 3" xfId="228"/>
    <cellStyle name="20% - Accent2 3 3 3 2" xfId="229"/>
    <cellStyle name="20% - Accent2 3 3 4" xfId="230"/>
    <cellStyle name="20% - Accent2 3 3 5" xfId="231"/>
    <cellStyle name="20% - Accent2 3 4" xfId="232"/>
    <cellStyle name="20% - Accent2 3 4 2" xfId="233"/>
    <cellStyle name="20% - Accent2 3 4 3" xfId="234"/>
    <cellStyle name="20% - Accent2 3 4 4" xfId="235"/>
    <cellStyle name="20% - Accent2 3 5" xfId="236"/>
    <cellStyle name="20% - Accent2 3 5 2" xfId="237"/>
    <cellStyle name="20% - Accent2 3 5 3" xfId="238"/>
    <cellStyle name="20% - Accent2 3 6" xfId="239"/>
    <cellStyle name="20% - Accent2 3 6 2" xfId="240"/>
    <cellStyle name="20% - Accent2 3 7" xfId="241"/>
    <cellStyle name="20% - Accent2 3 7 2" xfId="242"/>
    <cellStyle name="20% - Accent2 3 8" xfId="243"/>
    <cellStyle name="20% - Accent2 3 9" xfId="244"/>
    <cellStyle name="20% - Accent2 4" xfId="245"/>
    <cellStyle name="20% - Accent2 4 2" xfId="246"/>
    <cellStyle name="20% - Accent2 4 2 2" xfId="247"/>
    <cellStyle name="20% - Accent2 4 2 2 2" xfId="248"/>
    <cellStyle name="20% - Accent2 4 2 2 3" xfId="249"/>
    <cellStyle name="20% - Accent2 4 2 3" xfId="250"/>
    <cellStyle name="20% - Accent2 4 2 3 2" xfId="251"/>
    <cellStyle name="20% - Accent2 4 2 4" xfId="252"/>
    <cellStyle name="20% - Accent2 4 2 4 2" xfId="253"/>
    <cellStyle name="20% - Accent2 4 2 5" xfId="254"/>
    <cellStyle name="20% - Accent2 4 2 6" xfId="255"/>
    <cellStyle name="20% - Accent2 4 3" xfId="256"/>
    <cellStyle name="20% - Accent2 4 3 2" xfId="257"/>
    <cellStyle name="20% - Accent2 4 3 2 2" xfId="258"/>
    <cellStyle name="20% - Accent2 4 3 3" xfId="259"/>
    <cellStyle name="20% - Accent2 4 3 4" xfId="260"/>
    <cellStyle name="20% - Accent2 4 4" xfId="261"/>
    <cellStyle name="20% - Accent2 4 4 2" xfId="262"/>
    <cellStyle name="20% - Accent2 4 4 3" xfId="263"/>
    <cellStyle name="20% - Accent2 4 5" xfId="264"/>
    <cellStyle name="20% - Accent2 4 5 2" xfId="265"/>
    <cellStyle name="20% - Accent2 4 6" xfId="266"/>
    <cellStyle name="20% - Accent2 4 6 2" xfId="267"/>
    <cellStyle name="20% - Accent2 4 7" xfId="268"/>
    <cellStyle name="20% - Accent2 4 7 2" xfId="269"/>
    <cellStyle name="20% - Accent2 4 8" xfId="270"/>
    <cellStyle name="20% - Accent2 4 9" xfId="271"/>
    <cellStyle name="20% - Accent2 5" xfId="272"/>
    <cellStyle name="20% - Accent2 5 2" xfId="273"/>
    <cellStyle name="20% - Accent2 5 2 2" xfId="274"/>
    <cellStyle name="20% - Accent2 5 2 2 2" xfId="275"/>
    <cellStyle name="20% - Accent2 5 2 3" xfId="276"/>
    <cellStyle name="20% - Accent2 5 2 3 2" xfId="277"/>
    <cellStyle name="20% - Accent2 5 2 4" xfId="278"/>
    <cellStyle name="20% - Accent2 5 2 5" xfId="279"/>
    <cellStyle name="20% - Accent2 5 3" xfId="280"/>
    <cellStyle name="20% - Accent2 5 3 2" xfId="281"/>
    <cellStyle name="20% - Accent2 5 3 3" xfId="282"/>
    <cellStyle name="20% - Accent2 5 4" xfId="283"/>
    <cellStyle name="20% - Accent2 5 4 2" xfId="284"/>
    <cellStyle name="20% - Accent2 5 5" xfId="285"/>
    <cellStyle name="20% - Accent2 5 5 2" xfId="286"/>
    <cellStyle name="20% - Accent2 5 6" xfId="287"/>
    <cellStyle name="20% - Accent2 5 7" xfId="288"/>
    <cellStyle name="20% - Accent2 6" xfId="289"/>
    <cellStyle name="20% - Accent2 6 2" xfId="290"/>
    <cellStyle name="20% - Accent2 6 2 2" xfId="291"/>
    <cellStyle name="20% - Accent2 6 2 2 2" xfId="292"/>
    <cellStyle name="20% - Accent2 6 2 3" xfId="293"/>
    <cellStyle name="20% - Accent2 6 2 4" xfId="294"/>
    <cellStyle name="20% - Accent2 6 3" xfId="295"/>
    <cellStyle name="20% - Accent2 6 3 2" xfId="296"/>
    <cellStyle name="20% - Accent2 6 3 3" xfId="297"/>
    <cellStyle name="20% - Accent2 6 4" xfId="298"/>
    <cellStyle name="20% - Accent2 6 4 2" xfId="299"/>
    <cellStyle name="20% - Accent2 6 5" xfId="300"/>
    <cellStyle name="20% - Accent2 6 6" xfId="301"/>
    <cellStyle name="20% - Accent2 7" xfId="302"/>
    <cellStyle name="20% - Accent2 7 2" xfId="303"/>
    <cellStyle name="20% - Accent2 7 2 2" xfId="304"/>
    <cellStyle name="20% - Accent2 7 2 3" xfId="305"/>
    <cellStyle name="20% - Accent2 7 3" xfId="306"/>
    <cellStyle name="20% - Accent2 7 3 2" xfId="307"/>
    <cellStyle name="20% - Accent2 7 4" xfId="308"/>
    <cellStyle name="20% - Accent2 7 5" xfId="309"/>
    <cellStyle name="20% - Accent2 8" xfId="310"/>
    <cellStyle name="20% - Accent2 8 2" xfId="311"/>
    <cellStyle name="20% - Accent2 8 3" xfId="312"/>
    <cellStyle name="20% - Accent2 8 4" xfId="313"/>
    <cellStyle name="20% - Accent2 8 5" xfId="314"/>
    <cellStyle name="20% - Accent2 9" xfId="315"/>
    <cellStyle name="20% - Accent2 9 2" xfId="316"/>
    <cellStyle name="20% - Accent2 9 3" xfId="317"/>
    <cellStyle name="20% - Accent2 9 4" xfId="318"/>
    <cellStyle name="20% - Accent3" xfId="319"/>
    <cellStyle name="20% - Accent3 10" xfId="320"/>
    <cellStyle name="20% - Accent3 10 2" xfId="321"/>
    <cellStyle name="20% - Accent3 11" xfId="322"/>
    <cellStyle name="20% - Accent3 11 2" xfId="323"/>
    <cellStyle name="20% - Accent3 12" xfId="324"/>
    <cellStyle name="20% - Accent3 13" xfId="325"/>
    <cellStyle name="20% - Accent3 13 2" xfId="326"/>
    <cellStyle name="20% - Accent3 2" xfId="327"/>
    <cellStyle name="20% - Accent3 2 2" xfId="328"/>
    <cellStyle name="20% - Accent3 2 2 2" xfId="329"/>
    <cellStyle name="20% - Accent3 2 2 2 2" xfId="330"/>
    <cellStyle name="20% - Accent3 2 2 2 2 2" xfId="331"/>
    <cellStyle name="20% - Accent3 2 2 2 3" xfId="332"/>
    <cellStyle name="20% - Accent3 2 2 2 4" xfId="333"/>
    <cellStyle name="20% - Accent3 2 2 3" xfId="334"/>
    <cellStyle name="20% - Accent3 2 2 3 2" xfId="335"/>
    <cellStyle name="20% - Accent3 2 2 3 3" xfId="336"/>
    <cellStyle name="20% - Accent3 2 2 4" xfId="337"/>
    <cellStyle name="20% - Accent3 2 2 4 2" xfId="338"/>
    <cellStyle name="20% - Accent3 2 2 5" xfId="339"/>
    <cellStyle name="20% - Accent3 2 2 6" xfId="340"/>
    <cellStyle name="20% - Accent3 2 3" xfId="341"/>
    <cellStyle name="20% - Accent3 2 3 2" xfId="342"/>
    <cellStyle name="20% - Accent3 2 3 2 2" xfId="343"/>
    <cellStyle name="20% - Accent3 2 3 2 3" xfId="344"/>
    <cellStyle name="20% - Accent3 2 3 3" xfId="345"/>
    <cellStyle name="20% - Accent3 2 3 3 2" xfId="346"/>
    <cellStyle name="20% - Accent3 2 3 4" xfId="347"/>
    <cellStyle name="20% - Accent3 2 3 5" xfId="348"/>
    <cellStyle name="20% - Accent3 2 4" xfId="349"/>
    <cellStyle name="20% - Accent3 2 4 2" xfId="350"/>
    <cellStyle name="20% - Accent3 2 4 3" xfId="351"/>
    <cellStyle name="20% - Accent3 2 4 4" xfId="352"/>
    <cellStyle name="20% - Accent3 2 5" xfId="353"/>
    <cellStyle name="20% - Accent3 2 5 2" xfId="354"/>
    <cellStyle name="20% - Accent3 2 5 3" xfId="355"/>
    <cellStyle name="20% - Accent3 2 6" xfId="356"/>
    <cellStyle name="20% - Accent3 2 6 2" xfId="357"/>
    <cellStyle name="20% - Accent3 2 7" xfId="358"/>
    <cellStyle name="20% - Accent3 2 7 2" xfId="359"/>
    <cellStyle name="20% - Accent3 2 8" xfId="360"/>
    <cellStyle name="20% - Accent3 2 9" xfId="361"/>
    <cellStyle name="20% - Accent3 3" xfId="362"/>
    <cellStyle name="20% - Accent3 3 2" xfId="363"/>
    <cellStyle name="20% - Accent3 3 2 2" xfId="364"/>
    <cellStyle name="20% - Accent3 3 2 2 2" xfId="365"/>
    <cellStyle name="20% - Accent3 3 2 2 2 2" xfId="366"/>
    <cellStyle name="20% - Accent3 3 2 2 3" xfId="367"/>
    <cellStyle name="20% - Accent3 3 2 2 4" xfId="368"/>
    <cellStyle name="20% - Accent3 3 2 3" xfId="369"/>
    <cellStyle name="20% - Accent3 3 2 3 2" xfId="370"/>
    <cellStyle name="20% - Accent3 3 2 3 3" xfId="371"/>
    <cellStyle name="20% - Accent3 3 2 4" xfId="372"/>
    <cellStyle name="20% - Accent3 3 2 4 2" xfId="373"/>
    <cellStyle name="20% - Accent3 3 2 5" xfId="374"/>
    <cellStyle name="20% - Accent3 3 2 6" xfId="375"/>
    <cellStyle name="20% - Accent3 3 3" xfId="376"/>
    <cellStyle name="20% - Accent3 3 3 2" xfId="377"/>
    <cellStyle name="20% - Accent3 3 3 2 2" xfId="378"/>
    <cellStyle name="20% - Accent3 3 3 2 3" xfId="379"/>
    <cellStyle name="20% - Accent3 3 3 3" xfId="380"/>
    <cellStyle name="20% - Accent3 3 3 3 2" xfId="381"/>
    <cellStyle name="20% - Accent3 3 3 4" xfId="382"/>
    <cellStyle name="20% - Accent3 3 3 5" xfId="383"/>
    <cellStyle name="20% - Accent3 3 4" xfId="384"/>
    <cellStyle name="20% - Accent3 3 4 2" xfId="385"/>
    <cellStyle name="20% - Accent3 3 4 3" xfId="386"/>
    <cellStyle name="20% - Accent3 3 4 4" xfId="387"/>
    <cellStyle name="20% - Accent3 3 5" xfId="388"/>
    <cellStyle name="20% - Accent3 3 5 2" xfId="389"/>
    <cellStyle name="20% - Accent3 3 5 3" xfId="390"/>
    <cellStyle name="20% - Accent3 3 6" xfId="391"/>
    <cellStyle name="20% - Accent3 3 6 2" xfId="392"/>
    <cellStyle name="20% - Accent3 3 7" xfId="393"/>
    <cellStyle name="20% - Accent3 3 7 2" xfId="394"/>
    <cellStyle name="20% - Accent3 3 8" xfId="395"/>
    <cellStyle name="20% - Accent3 3 9" xfId="396"/>
    <cellStyle name="20% - Accent3 4" xfId="397"/>
    <cellStyle name="20% - Accent3 4 2" xfId="398"/>
    <cellStyle name="20% - Accent3 4 2 2" xfId="399"/>
    <cellStyle name="20% - Accent3 4 2 2 2" xfId="400"/>
    <cellStyle name="20% - Accent3 4 2 2 3" xfId="401"/>
    <cellStyle name="20% - Accent3 4 2 3" xfId="402"/>
    <cellStyle name="20% - Accent3 4 2 3 2" xfId="403"/>
    <cellStyle name="20% - Accent3 4 2 4" xfId="404"/>
    <cellStyle name="20% - Accent3 4 2 4 2" xfId="405"/>
    <cellStyle name="20% - Accent3 4 2 5" xfId="406"/>
    <cellStyle name="20% - Accent3 4 2 6" xfId="407"/>
    <cellStyle name="20% - Accent3 4 3" xfId="408"/>
    <cellStyle name="20% - Accent3 4 3 2" xfId="409"/>
    <cellStyle name="20% - Accent3 4 3 2 2" xfId="410"/>
    <cellStyle name="20% - Accent3 4 3 3" xfId="411"/>
    <cellStyle name="20% - Accent3 4 3 4" xfId="412"/>
    <cellStyle name="20% - Accent3 4 4" xfId="413"/>
    <cellStyle name="20% - Accent3 4 4 2" xfId="414"/>
    <cellStyle name="20% - Accent3 4 4 3" xfId="415"/>
    <cellStyle name="20% - Accent3 4 5" xfId="416"/>
    <cellStyle name="20% - Accent3 4 5 2" xfId="417"/>
    <cellStyle name="20% - Accent3 4 6" xfId="418"/>
    <cellStyle name="20% - Accent3 4 6 2" xfId="419"/>
    <cellStyle name="20% - Accent3 4 7" xfId="420"/>
    <cellStyle name="20% - Accent3 4 7 2" xfId="421"/>
    <cellStyle name="20% - Accent3 4 8" xfId="422"/>
    <cellStyle name="20% - Accent3 4 9" xfId="423"/>
    <cellStyle name="20% - Accent3 5" xfId="424"/>
    <cellStyle name="20% - Accent3 5 2" xfId="425"/>
    <cellStyle name="20% - Accent3 5 2 2" xfId="426"/>
    <cellStyle name="20% - Accent3 5 2 2 2" xfId="427"/>
    <cellStyle name="20% - Accent3 5 2 3" xfId="428"/>
    <cellStyle name="20% - Accent3 5 2 3 2" xfId="429"/>
    <cellStyle name="20% - Accent3 5 2 4" xfId="430"/>
    <cellStyle name="20% - Accent3 5 2 5" xfId="431"/>
    <cellStyle name="20% - Accent3 5 3" xfId="432"/>
    <cellStyle name="20% - Accent3 5 3 2" xfId="433"/>
    <cellStyle name="20% - Accent3 5 3 3" xfId="434"/>
    <cellStyle name="20% - Accent3 5 4" xfId="435"/>
    <cellStyle name="20% - Accent3 5 4 2" xfId="436"/>
    <cellStyle name="20% - Accent3 5 5" xfId="437"/>
    <cellStyle name="20% - Accent3 5 5 2" xfId="438"/>
    <cellStyle name="20% - Accent3 5 6" xfId="439"/>
    <cellStyle name="20% - Accent3 5 7" xfId="440"/>
    <cellStyle name="20% - Accent3 6" xfId="441"/>
    <cellStyle name="20% - Accent3 6 2" xfId="442"/>
    <cellStyle name="20% - Accent3 6 2 2" xfId="443"/>
    <cellStyle name="20% - Accent3 6 2 2 2" xfId="444"/>
    <cellStyle name="20% - Accent3 6 2 3" xfId="445"/>
    <cellStyle name="20% - Accent3 6 2 4" xfId="446"/>
    <cellStyle name="20% - Accent3 6 3" xfId="447"/>
    <cellStyle name="20% - Accent3 6 3 2" xfId="448"/>
    <cellStyle name="20% - Accent3 6 3 3" xfId="449"/>
    <cellStyle name="20% - Accent3 6 4" xfId="450"/>
    <cellStyle name="20% - Accent3 6 4 2" xfId="451"/>
    <cellStyle name="20% - Accent3 6 5" xfId="452"/>
    <cellStyle name="20% - Accent3 6 6" xfId="453"/>
    <cellStyle name="20% - Accent3 7" xfId="454"/>
    <cellStyle name="20% - Accent3 7 2" xfId="455"/>
    <cellStyle name="20% - Accent3 7 2 2" xfId="456"/>
    <cellStyle name="20% - Accent3 7 2 3" xfId="457"/>
    <cellStyle name="20% - Accent3 7 3" xfId="458"/>
    <cellStyle name="20% - Accent3 7 3 2" xfId="459"/>
    <cellStyle name="20% - Accent3 7 4" xfId="460"/>
    <cellStyle name="20% - Accent3 7 5" xfId="461"/>
    <cellStyle name="20% - Accent3 8" xfId="462"/>
    <cellStyle name="20% - Accent3 8 2" xfId="463"/>
    <cellStyle name="20% - Accent3 8 3" xfId="464"/>
    <cellStyle name="20% - Accent3 8 4" xfId="465"/>
    <cellStyle name="20% - Accent3 8 5" xfId="466"/>
    <cellStyle name="20% - Accent3 9" xfId="467"/>
    <cellStyle name="20% - Accent3 9 2" xfId="468"/>
    <cellStyle name="20% - Accent3 9 3" xfId="469"/>
    <cellStyle name="20% - Accent3 9 4" xfId="470"/>
    <cellStyle name="20% - Accent4" xfId="471"/>
    <cellStyle name="20% - Accent4 10" xfId="472"/>
    <cellStyle name="20% - Accent4 10 2" xfId="473"/>
    <cellStyle name="20% - Accent4 11" xfId="474"/>
    <cellStyle name="20% - Accent4 11 2" xfId="475"/>
    <cellStyle name="20% - Accent4 12" xfId="476"/>
    <cellStyle name="20% - Accent4 13" xfId="477"/>
    <cellStyle name="20% - Accent4 13 2" xfId="478"/>
    <cellStyle name="20% - Accent4 2" xfId="479"/>
    <cellStyle name="20% - Accent4 2 2" xfId="480"/>
    <cellStyle name="20% - Accent4 2 2 2" xfId="481"/>
    <cellStyle name="20% - Accent4 2 2 2 2" xfId="482"/>
    <cellStyle name="20% - Accent4 2 2 2 2 2" xfId="483"/>
    <cellStyle name="20% - Accent4 2 2 2 3" xfId="484"/>
    <cellStyle name="20% - Accent4 2 2 2 4" xfId="485"/>
    <cellStyle name="20% - Accent4 2 2 3" xfId="486"/>
    <cellStyle name="20% - Accent4 2 2 3 2" xfId="487"/>
    <cellStyle name="20% - Accent4 2 2 3 3" xfId="488"/>
    <cellStyle name="20% - Accent4 2 2 4" xfId="489"/>
    <cellStyle name="20% - Accent4 2 2 4 2" xfId="490"/>
    <cellStyle name="20% - Accent4 2 2 5" xfId="491"/>
    <cellStyle name="20% - Accent4 2 2 6" xfId="492"/>
    <cellStyle name="20% - Accent4 2 3" xfId="493"/>
    <cellStyle name="20% - Accent4 2 3 2" xfId="494"/>
    <cellStyle name="20% - Accent4 2 3 2 2" xfId="495"/>
    <cellStyle name="20% - Accent4 2 3 2 3" xfId="496"/>
    <cellStyle name="20% - Accent4 2 3 3" xfId="497"/>
    <cellStyle name="20% - Accent4 2 3 3 2" xfId="498"/>
    <cellStyle name="20% - Accent4 2 3 4" xfId="499"/>
    <cellStyle name="20% - Accent4 2 3 5" xfId="500"/>
    <cellStyle name="20% - Accent4 2 4" xfId="501"/>
    <cellStyle name="20% - Accent4 2 4 2" xfId="502"/>
    <cellStyle name="20% - Accent4 2 4 3" xfId="503"/>
    <cellStyle name="20% - Accent4 2 4 4" xfId="504"/>
    <cellStyle name="20% - Accent4 2 5" xfId="505"/>
    <cellStyle name="20% - Accent4 2 5 2" xfId="506"/>
    <cellStyle name="20% - Accent4 2 5 3" xfId="507"/>
    <cellStyle name="20% - Accent4 2 6" xfId="508"/>
    <cellStyle name="20% - Accent4 2 6 2" xfId="509"/>
    <cellStyle name="20% - Accent4 2 7" xfId="510"/>
    <cellStyle name="20% - Accent4 2 7 2" xfId="511"/>
    <cellStyle name="20% - Accent4 2 8" xfId="512"/>
    <cellStyle name="20% - Accent4 2 9" xfId="513"/>
    <cellStyle name="20% - Accent4 3" xfId="514"/>
    <cellStyle name="20% - Accent4 3 2" xfId="515"/>
    <cellStyle name="20% - Accent4 3 2 2" xfId="516"/>
    <cellStyle name="20% - Accent4 3 2 2 2" xfId="517"/>
    <cellStyle name="20% - Accent4 3 2 2 2 2" xfId="518"/>
    <cellStyle name="20% - Accent4 3 2 2 3" xfId="519"/>
    <cellStyle name="20% - Accent4 3 2 2 4" xfId="520"/>
    <cellStyle name="20% - Accent4 3 2 3" xfId="521"/>
    <cellStyle name="20% - Accent4 3 2 3 2" xfId="522"/>
    <cellStyle name="20% - Accent4 3 2 3 3" xfId="523"/>
    <cellStyle name="20% - Accent4 3 2 4" xfId="524"/>
    <cellStyle name="20% - Accent4 3 2 4 2" xfId="525"/>
    <cellStyle name="20% - Accent4 3 2 5" xfId="526"/>
    <cellStyle name="20% - Accent4 3 2 6" xfId="527"/>
    <cellStyle name="20% - Accent4 3 3" xfId="528"/>
    <cellStyle name="20% - Accent4 3 3 2" xfId="529"/>
    <cellStyle name="20% - Accent4 3 3 2 2" xfId="530"/>
    <cellStyle name="20% - Accent4 3 3 2 3" xfId="531"/>
    <cellStyle name="20% - Accent4 3 3 3" xfId="532"/>
    <cellStyle name="20% - Accent4 3 3 3 2" xfId="533"/>
    <cellStyle name="20% - Accent4 3 3 4" xfId="534"/>
    <cellStyle name="20% - Accent4 3 3 5" xfId="535"/>
    <cellStyle name="20% - Accent4 3 4" xfId="536"/>
    <cellStyle name="20% - Accent4 3 4 2" xfId="537"/>
    <cellStyle name="20% - Accent4 3 4 3" xfId="538"/>
    <cellStyle name="20% - Accent4 3 4 4" xfId="539"/>
    <cellStyle name="20% - Accent4 3 5" xfId="540"/>
    <cellStyle name="20% - Accent4 3 5 2" xfId="541"/>
    <cellStyle name="20% - Accent4 3 5 3" xfId="542"/>
    <cellStyle name="20% - Accent4 3 6" xfId="543"/>
    <cellStyle name="20% - Accent4 3 6 2" xfId="544"/>
    <cellStyle name="20% - Accent4 3 7" xfId="545"/>
    <cellStyle name="20% - Accent4 3 7 2" xfId="546"/>
    <cellStyle name="20% - Accent4 3 8" xfId="547"/>
    <cellStyle name="20% - Accent4 3 9" xfId="548"/>
    <cellStyle name="20% - Accent4 4" xfId="549"/>
    <cellStyle name="20% - Accent4 4 2" xfId="550"/>
    <cellStyle name="20% - Accent4 4 2 2" xfId="551"/>
    <cellStyle name="20% - Accent4 4 2 2 2" xfId="552"/>
    <cellStyle name="20% - Accent4 4 2 2 3" xfId="553"/>
    <cellStyle name="20% - Accent4 4 2 3" xfId="554"/>
    <cellStyle name="20% - Accent4 4 2 3 2" xfId="555"/>
    <cellStyle name="20% - Accent4 4 2 4" xfId="556"/>
    <cellStyle name="20% - Accent4 4 2 4 2" xfId="557"/>
    <cellStyle name="20% - Accent4 4 2 5" xfId="558"/>
    <cellStyle name="20% - Accent4 4 2 6" xfId="559"/>
    <cellStyle name="20% - Accent4 4 3" xfId="560"/>
    <cellStyle name="20% - Accent4 4 3 2" xfId="561"/>
    <cellStyle name="20% - Accent4 4 3 2 2" xfId="562"/>
    <cellStyle name="20% - Accent4 4 3 3" xfId="563"/>
    <cellStyle name="20% - Accent4 4 3 4" xfId="564"/>
    <cellStyle name="20% - Accent4 4 4" xfId="565"/>
    <cellStyle name="20% - Accent4 4 4 2" xfId="566"/>
    <cellStyle name="20% - Accent4 4 4 3" xfId="567"/>
    <cellStyle name="20% - Accent4 4 5" xfId="568"/>
    <cellStyle name="20% - Accent4 4 5 2" xfId="569"/>
    <cellStyle name="20% - Accent4 4 6" xfId="570"/>
    <cellStyle name="20% - Accent4 4 6 2" xfId="571"/>
    <cellStyle name="20% - Accent4 4 7" xfId="572"/>
    <cellStyle name="20% - Accent4 4 7 2" xfId="573"/>
    <cellStyle name="20% - Accent4 4 8" xfId="574"/>
    <cellStyle name="20% - Accent4 4 9" xfId="575"/>
    <cellStyle name="20% - Accent4 5" xfId="576"/>
    <cellStyle name="20% - Accent4 5 2" xfId="577"/>
    <cellStyle name="20% - Accent4 5 2 2" xfId="578"/>
    <cellStyle name="20% - Accent4 5 2 2 2" xfId="579"/>
    <cellStyle name="20% - Accent4 5 2 3" xfId="580"/>
    <cellStyle name="20% - Accent4 5 2 3 2" xfId="581"/>
    <cellStyle name="20% - Accent4 5 2 4" xfId="582"/>
    <cellStyle name="20% - Accent4 5 2 5" xfId="583"/>
    <cellStyle name="20% - Accent4 5 3" xfId="584"/>
    <cellStyle name="20% - Accent4 5 3 2" xfId="585"/>
    <cellStyle name="20% - Accent4 5 3 3" xfId="586"/>
    <cellStyle name="20% - Accent4 5 4" xfId="587"/>
    <cellStyle name="20% - Accent4 5 4 2" xfId="588"/>
    <cellStyle name="20% - Accent4 5 5" xfId="589"/>
    <cellStyle name="20% - Accent4 5 5 2" xfId="590"/>
    <cellStyle name="20% - Accent4 5 6" xfId="591"/>
    <cellStyle name="20% - Accent4 5 7" xfId="592"/>
    <cellStyle name="20% - Accent4 6" xfId="593"/>
    <cellStyle name="20% - Accent4 6 2" xfId="594"/>
    <cellStyle name="20% - Accent4 6 2 2" xfId="595"/>
    <cellStyle name="20% - Accent4 6 2 2 2" xfId="596"/>
    <cellStyle name="20% - Accent4 6 2 3" xfId="597"/>
    <cellStyle name="20% - Accent4 6 2 4" xfId="598"/>
    <cellStyle name="20% - Accent4 6 3" xfId="599"/>
    <cellStyle name="20% - Accent4 6 3 2" xfId="600"/>
    <cellStyle name="20% - Accent4 6 3 3" xfId="601"/>
    <cellStyle name="20% - Accent4 6 4" xfId="602"/>
    <cellStyle name="20% - Accent4 6 4 2" xfId="603"/>
    <cellStyle name="20% - Accent4 6 5" xfId="604"/>
    <cellStyle name="20% - Accent4 6 6" xfId="605"/>
    <cellStyle name="20% - Accent4 7" xfId="606"/>
    <cellStyle name="20% - Accent4 7 2" xfId="607"/>
    <cellStyle name="20% - Accent4 7 2 2" xfId="608"/>
    <cellStyle name="20% - Accent4 7 2 3" xfId="609"/>
    <cellStyle name="20% - Accent4 7 3" xfId="610"/>
    <cellStyle name="20% - Accent4 7 3 2" xfId="611"/>
    <cellStyle name="20% - Accent4 7 4" xfId="612"/>
    <cellStyle name="20% - Accent4 7 5" xfId="613"/>
    <cellStyle name="20% - Accent4 8" xfId="614"/>
    <cellStyle name="20% - Accent4 8 2" xfId="615"/>
    <cellStyle name="20% - Accent4 8 3" xfId="616"/>
    <cellStyle name="20% - Accent4 8 4" xfId="617"/>
    <cellStyle name="20% - Accent4 8 5" xfId="618"/>
    <cellStyle name="20% - Accent4 9" xfId="619"/>
    <cellStyle name="20% - Accent4 9 2" xfId="620"/>
    <cellStyle name="20% - Accent4 9 3" xfId="621"/>
    <cellStyle name="20% - Accent4 9 4" xfId="622"/>
    <cellStyle name="20% - Accent5" xfId="623"/>
    <cellStyle name="20% - Accent5 10" xfId="624"/>
    <cellStyle name="20% - Accent5 10 2" xfId="625"/>
    <cellStyle name="20% - Accent5 11" xfId="626"/>
    <cellStyle name="20% - Accent5 11 2" xfId="627"/>
    <cellStyle name="20% - Accent5 12" xfId="628"/>
    <cellStyle name="20% - Accent5 13" xfId="629"/>
    <cellStyle name="20% - Accent5 13 2" xfId="630"/>
    <cellStyle name="20% - Accent5 2" xfId="631"/>
    <cellStyle name="20% - Accent5 2 2" xfId="632"/>
    <cellStyle name="20% - Accent5 2 2 2" xfId="633"/>
    <cellStyle name="20% - Accent5 2 2 2 2" xfId="634"/>
    <cellStyle name="20% - Accent5 2 2 2 2 2" xfId="635"/>
    <cellStyle name="20% - Accent5 2 2 2 3" xfId="636"/>
    <cellStyle name="20% - Accent5 2 2 2 4" xfId="637"/>
    <cellStyle name="20% - Accent5 2 2 3" xfId="638"/>
    <cellStyle name="20% - Accent5 2 2 3 2" xfId="639"/>
    <cellStyle name="20% - Accent5 2 2 3 3" xfId="640"/>
    <cellStyle name="20% - Accent5 2 2 4" xfId="641"/>
    <cellStyle name="20% - Accent5 2 2 4 2" xfId="642"/>
    <cellStyle name="20% - Accent5 2 2 5" xfId="643"/>
    <cellStyle name="20% - Accent5 2 2 6" xfId="644"/>
    <cellStyle name="20% - Accent5 2 3" xfId="645"/>
    <cellStyle name="20% - Accent5 2 3 2" xfId="646"/>
    <cellStyle name="20% - Accent5 2 3 2 2" xfId="647"/>
    <cellStyle name="20% - Accent5 2 3 2 3" xfId="648"/>
    <cellStyle name="20% - Accent5 2 3 3" xfId="649"/>
    <cellStyle name="20% - Accent5 2 3 3 2" xfId="650"/>
    <cellStyle name="20% - Accent5 2 3 4" xfId="651"/>
    <cellStyle name="20% - Accent5 2 3 5" xfId="652"/>
    <cellStyle name="20% - Accent5 2 4" xfId="653"/>
    <cellStyle name="20% - Accent5 2 4 2" xfId="654"/>
    <cellStyle name="20% - Accent5 2 4 3" xfId="655"/>
    <cellStyle name="20% - Accent5 2 4 4" xfId="656"/>
    <cellStyle name="20% - Accent5 2 5" xfId="657"/>
    <cellStyle name="20% - Accent5 2 5 2" xfId="658"/>
    <cellStyle name="20% - Accent5 2 5 3" xfId="659"/>
    <cellStyle name="20% - Accent5 2 6" xfId="660"/>
    <cellStyle name="20% - Accent5 2 6 2" xfId="661"/>
    <cellStyle name="20% - Accent5 2 7" xfId="662"/>
    <cellStyle name="20% - Accent5 2 7 2" xfId="663"/>
    <cellStyle name="20% - Accent5 2 8" xfId="664"/>
    <cellStyle name="20% - Accent5 2 9" xfId="665"/>
    <cellStyle name="20% - Accent5 3" xfId="666"/>
    <cellStyle name="20% - Accent5 3 2" xfId="667"/>
    <cellStyle name="20% - Accent5 3 2 2" xfId="668"/>
    <cellStyle name="20% - Accent5 3 2 2 2" xfId="669"/>
    <cellStyle name="20% - Accent5 3 2 2 2 2" xfId="670"/>
    <cellStyle name="20% - Accent5 3 2 2 3" xfId="671"/>
    <cellStyle name="20% - Accent5 3 2 2 4" xfId="672"/>
    <cellStyle name="20% - Accent5 3 2 3" xfId="673"/>
    <cellStyle name="20% - Accent5 3 2 3 2" xfId="674"/>
    <cellStyle name="20% - Accent5 3 2 3 3" xfId="675"/>
    <cellStyle name="20% - Accent5 3 2 4" xfId="676"/>
    <cellStyle name="20% - Accent5 3 2 4 2" xfId="677"/>
    <cellStyle name="20% - Accent5 3 2 5" xfId="678"/>
    <cellStyle name="20% - Accent5 3 2 6" xfId="679"/>
    <cellStyle name="20% - Accent5 3 3" xfId="680"/>
    <cellStyle name="20% - Accent5 3 3 2" xfId="681"/>
    <cellStyle name="20% - Accent5 3 3 2 2" xfId="682"/>
    <cellStyle name="20% - Accent5 3 3 2 3" xfId="683"/>
    <cellStyle name="20% - Accent5 3 3 3" xfId="684"/>
    <cellStyle name="20% - Accent5 3 3 3 2" xfId="685"/>
    <cellStyle name="20% - Accent5 3 3 4" xfId="686"/>
    <cellStyle name="20% - Accent5 3 3 5" xfId="687"/>
    <cellStyle name="20% - Accent5 3 4" xfId="688"/>
    <cellStyle name="20% - Accent5 3 4 2" xfId="689"/>
    <cellStyle name="20% - Accent5 3 4 3" xfId="690"/>
    <cellStyle name="20% - Accent5 3 4 4" xfId="691"/>
    <cellStyle name="20% - Accent5 3 5" xfId="692"/>
    <cellStyle name="20% - Accent5 3 5 2" xfId="693"/>
    <cellStyle name="20% - Accent5 3 5 3" xfId="694"/>
    <cellStyle name="20% - Accent5 3 6" xfId="695"/>
    <cellStyle name="20% - Accent5 3 6 2" xfId="696"/>
    <cellStyle name="20% - Accent5 3 7" xfId="697"/>
    <cellStyle name="20% - Accent5 3 7 2" xfId="698"/>
    <cellStyle name="20% - Accent5 3 8" xfId="699"/>
    <cellStyle name="20% - Accent5 3 9" xfId="700"/>
    <cellStyle name="20% - Accent5 4" xfId="701"/>
    <cellStyle name="20% - Accent5 4 2" xfId="702"/>
    <cellStyle name="20% - Accent5 4 2 2" xfId="703"/>
    <cellStyle name="20% - Accent5 4 2 2 2" xfId="704"/>
    <cellStyle name="20% - Accent5 4 2 2 3" xfId="705"/>
    <cellStyle name="20% - Accent5 4 2 3" xfId="706"/>
    <cellStyle name="20% - Accent5 4 2 3 2" xfId="707"/>
    <cellStyle name="20% - Accent5 4 2 4" xfId="708"/>
    <cellStyle name="20% - Accent5 4 2 4 2" xfId="709"/>
    <cellStyle name="20% - Accent5 4 2 5" xfId="710"/>
    <cellStyle name="20% - Accent5 4 2 6" xfId="711"/>
    <cellStyle name="20% - Accent5 4 3" xfId="712"/>
    <cellStyle name="20% - Accent5 4 3 2" xfId="713"/>
    <cellStyle name="20% - Accent5 4 3 2 2" xfId="714"/>
    <cellStyle name="20% - Accent5 4 3 3" xfId="715"/>
    <cellStyle name="20% - Accent5 4 3 4" xfId="716"/>
    <cellStyle name="20% - Accent5 4 4" xfId="717"/>
    <cellStyle name="20% - Accent5 4 4 2" xfId="718"/>
    <cellStyle name="20% - Accent5 4 4 3" xfId="719"/>
    <cellStyle name="20% - Accent5 4 5" xfId="720"/>
    <cellStyle name="20% - Accent5 4 5 2" xfId="721"/>
    <cellStyle name="20% - Accent5 4 6" xfId="722"/>
    <cellStyle name="20% - Accent5 4 6 2" xfId="723"/>
    <cellStyle name="20% - Accent5 4 7" xfId="724"/>
    <cellStyle name="20% - Accent5 4 7 2" xfId="725"/>
    <cellStyle name="20% - Accent5 4 8" xfId="726"/>
    <cellStyle name="20% - Accent5 4 9" xfId="727"/>
    <cellStyle name="20% - Accent5 5" xfId="728"/>
    <cellStyle name="20% - Accent5 5 2" xfId="729"/>
    <cellStyle name="20% - Accent5 5 2 2" xfId="730"/>
    <cellStyle name="20% - Accent5 5 2 2 2" xfId="731"/>
    <cellStyle name="20% - Accent5 5 2 3" xfId="732"/>
    <cellStyle name="20% - Accent5 5 2 3 2" xfId="733"/>
    <cellStyle name="20% - Accent5 5 2 4" xfId="734"/>
    <cellStyle name="20% - Accent5 5 2 5" xfId="735"/>
    <cellStyle name="20% - Accent5 5 3" xfId="736"/>
    <cellStyle name="20% - Accent5 5 3 2" xfId="737"/>
    <cellStyle name="20% - Accent5 5 3 3" xfId="738"/>
    <cellStyle name="20% - Accent5 5 4" xfId="739"/>
    <cellStyle name="20% - Accent5 5 4 2" xfId="740"/>
    <cellStyle name="20% - Accent5 5 5" xfId="741"/>
    <cellStyle name="20% - Accent5 5 5 2" xfId="742"/>
    <cellStyle name="20% - Accent5 5 6" xfId="743"/>
    <cellStyle name="20% - Accent5 5 7" xfId="744"/>
    <cellStyle name="20% - Accent5 6" xfId="745"/>
    <cellStyle name="20% - Accent5 6 2" xfId="746"/>
    <cellStyle name="20% - Accent5 6 2 2" xfId="747"/>
    <cellStyle name="20% - Accent5 6 2 2 2" xfId="748"/>
    <cellStyle name="20% - Accent5 6 2 3" xfId="749"/>
    <cellStyle name="20% - Accent5 6 2 4" xfId="750"/>
    <cellStyle name="20% - Accent5 6 3" xfId="751"/>
    <cellStyle name="20% - Accent5 6 3 2" xfId="752"/>
    <cellStyle name="20% - Accent5 6 3 3" xfId="753"/>
    <cellStyle name="20% - Accent5 6 4" xfId="754"/>
    <cellStyle name="20% - Accent5 6 4 2" xfId="755"/>
    <cellStyle name="20% - Accent5 6 5" xfId="756"/>
    <cellStyle name="20% - Accent5 6 6" xfId="757"/>
    <cellStyle name="20% - Accent5 7" xfId="758"/>
    <cellStyle name="20% - Accent5 7 2" xfId="759"/>
    <cellStyle name="20% - Accent5 7 2 2" xfId="760"/>
    <cellStyle name="20% - Accent5 7 2 3" xfId="761"/>
    <cellStyle name="20% - Accent5 7 3" xfId="762"/>
    <cellStyle name="20% - Accent5 7 3 2" xfId="763"/>
    <cellStyle name="20% - Accent5 7 4" xfId="764"/>
    <cellStyle name="20% - Accent5 7 5" xfId="765"/>
    <cellStyle name="20% - Accent5 8" xfId="766"/>
    <cellStyle name="20% - Accent5 8 2" xfId="767"/>
    <cellStyle name="20% - Accent5 8 3" xfId="768"/>
    <cellStyle name="20% - Accent5 8 4" xfId="769"/>
    <cellStyle name="20% - Accent5 8 5" xfId="770"/>
    <cellStyle name="20% - Accent5 9" xfId="771"/>
    <cellStyle name="20% - Accent5 9 2" xfId="772"/>
    <cellStyle name="20% - Accent5 9 3" xfId="773"/>
    <cellStyle name="20% - Accent5 9 4" xfId="774"/>
    <cellStyle name="20% - Accent6" xfId="775"/>
    <cellStyle name="20% - Accent6 10" xfId="776"/>
    <cellStyle name="20% - Accent6 10 2" xfId="777"/>
    <cellStyle name="20% - Accent6 11" xfId="778"/>
    <cellStyle name="20% - Accent6 11 2" xfId="779"/>
    <cellStyle name="20% - Accent6 12" xfId="780"/>
    <cellStyle name="20% - Accent6 13" xfId="781"/>
    <cellStyle name="20% - Accent6 13 2" xfId="782"/>
    <cellStyle name="20% - Accent6 2" xfId="783"/>
    <cellStyle name="20% - Accent6 2 2" xfId="784"/>
    <cellStyle name="20% - Accent6 2 2 2" xfId="785"/>
    <cellStyle name="20% - Accent6 2 2 2 2" xfId="786"/>
    <cellStyle name="20% - Accent6 2 2 2 2 2" xfId="787"/>
    <cellStyle name="20% - Accent6 2 2 2 3" xfId="788"/>
    <cellStyle name="20% - Accent6 2 2 2 4" xfId="789"/>
    <cellStyle name="20% - Accent6 2 2 3" xfId="790"/>
    <cellStyle name="20% - Accent6 2 2 3 2" xfId="791"/>
    <cellStyle name="20% - Accent6 2 2 3 3" xfId="792"/>
    <cellStyle name="20% - Accent6 2 2 4" xfId="793"/>
    <cellStyle name="20% - Accent6 2 2 4 2" xfId="794"/>
    <cellStyle name="20% - Accent6 2 2 5" xfId="795"/>
    <cellStyle name="20% - Accent6 2 2 6" xfId="796"/>
    <cellStyle name="20% - Accent6 2 3" xfId="797"/>
    <cellStyle name="20% - Accent6 2 3 2" xfId="798"/>
    <cellStyle name="20% - Accent6 2 3 2 2" xfId="799"/>
    <cellStyle name="20% - Accent6 2 3 2 3" xfId="800"/>
    <cellStyle name="20% - Accent6 2 3 3" xfId="801"/>
    <cellStyle name="20% - Accent6 2 3 3 2" xfId="802"/>
    <cellStyle name="20% - Accent6 2 3 4" xfId="803"/>
    <cellStyle name="20% - Accent6 2 3 5" xfId="804"/>
    <cellStyle name="20% - Accent6 2 4" xfId="805"/>
    <cellStyle name="20% - Accent6 2 4 2" xfId="806"/>
    <cellStyle name="20% - Accent6 2 4 3" xfId="807"/>
    <cellStyle name="20% - Accent6 2 4 4" xfId="808"/>
    <cellStyle name="20% - Accent6 2 5" xfId="809"/>
    <cellStyle name="20% - Accent6 2 5 2" xfId="810"/>
    <cellStyle name="20% - Accent6 2 5 3" xfId="811"/>
    <cellStyle name="20% - Accent6 2 6" xfId="812"/>
    <cellStyle name="20% - Accent6 2 6 2" xfId="813"/>
    <cellStyle name="20% - Accent6 2 7" xfId="814"/>
    <cellStyle name="20% - Accent6 2 7 2" xfId="815"/>
    <cellStyle name="20% - Accent6 2 8" xfId="816"/>
    <cellStyle name="20% - Accent6 2 9" xfId="817"/>
    <cellStyle name="20% - Accent6 3" xfId="818"/>
    <cellStyle name="20% - Accent6 3 2" xfId="819"/>
    <cellStyle name="20% - Accent6 3 2 2" xfId="820"/>
    <cellStyle name="20% - Accent6 3 2 2 2" xfId="821"/>
    <cellStyle name="20% - Accent6 3 2 2 2 2" xfId="822"/>
    <cellStyle name="20% - Accent6 3 2 2 3" xfId="823"/>
    <cellStyle name="20% - Accent6 3 2 2 4" xfId="824"/>
    <cellStyle name="20% - Accent6 3 2 3" xfId="825"/>
    <cellStyle name="20% - Accent6 3 2 3 2" xfId="826"/>
    <cellStyle name="20% - Accent6 3 2 3 3" xfId="827"/>
    <cellStyle name="20% - Accent6 3 2 4" xfId="828"/>
    <cellStyle name="20% - Accent6 3 2 4 2" xfId="829"/>
    <cellStyle name="20% - Accent6 3 2 5" xfId="830"/>
    <cellStyle name="20% - Accent6 3 2 6" xfId="831"/>
    <cellStyle name="20% - Accent6 3 3" xfId="832"/>
    <cellStyle name="20% - Accent6 3 3 2" xfId="833"/>
    <cellStyle name="20% - Accent6 3 3 2 2" xfId="834"/>
    <cellStyle name="20% - Accent6 3 3 2 3" xfId="835"/>
    <cellStyle name="20% - Accent6 3 3 3" xfId="836"/>
    <cellStyle name="20% - Accent6 3 3 3 2" xfId="837"/>
    <cellStyle name="20% - Accent6 3 3 4" xfId="838"/>
    <cellStyle name="20% - Accent6 3 3 5" xfId="839"/>
    <cellStyle name="20% - Accent6 3 4" xfId="840"/>
    <cellStyle name="20% - Accent6 3 4 2" xfId="841"/>
    <cellStyle name="20% - Accent6 3 4 3" xfId="842"/>
    <cellStyle name="20% - Accent6 3 4 4" xfId="843"/>
    <cellStyle name="20% - Accent6 3 5" xfId="844"/>
    <cellStyle name="20% - Accent6 3 5 2" xfId="845"/>
    <cellStyle name="20% - Accent6 3 5 3" xfId="846"/>
    <cellStyle name="20% - Accent6 3 6" xfId="847"/>
    <cellStyle name="20% - Accent6 3 6 2" xfId="848"/>
    <cellStyle name="20% - Accent6 3 7" xfId="849"/>
    <cellStyle name="20% - Accent6 3 7 2" xfId="850"/>
    <cellStyle name="20% - Accent6 3 8" xfId="851"/>
    <cellStyle name="20% - Accent6 3 9" xfId="852"/>
    <cellStyle name="20% - Accent6 4" xfId="853"/>
    <cellStyle name="20% - Accent6 4 2" xfId="854"/>
    <cellStyle name="20% - Accent6 4 2 2" xfId="855"/>
    <cellStyle name="20% - Accent6 4 2 2 2" xfId="856"/>
    <cellStyle name="20% - Accent6 4 2 2 3" xfId="857"/>
    <cellStyle name="20% - Accent6 4 2 3" xfId="858"/>
    <cellStyle name="20% - Accent6 4 2 3 2" xfId="859"/>
    <cellStyle name="20% - Accent6 4 2 4" xfId="860"/>
    <cellStyle name="20% - Accent6 4 2 4 2" xfId="861"/>
    <cellStyle name="20% - Accent6 4 2 5" xfId="862"/>
    <cellStyle name="20% - Accent6 4 2 6" xfId="863"/>
    <cellStyle name="20% - Accent6 4 3" xfId="864"/>
    <cellStyle name="20% - Accent6 4 3 2" xfId="865"/>
    <cellStyle name="20% - Accent6 4 3 2 2" xfId="866"/>
    <cellStyle name="20% - Accent6 4 3 3" xfId="867"/>
    <cellStyle name="20% - Accent6 4 3 4" xfId="868"/>
    <cellStyle name="20% - Accent6 4 4" xfId="869"/>
    <cellStyle name="20% - Accent6 4 4 2" xfId="870"/>
    <cellStyle name="20% - Accent6 4 4 3" xfId="871"/>
    <cellStyle name="20% - Accent6 4 5" xfId="872"/>
    <cellStyle name="20% - Accent6 4 5 2" xfId="873"/>
    <cellStyle name="20% - Accent6 4 6" xfId="874"/>
    <cellStyle name="20% - Accent6 4 6 2" xfId="875"/>
    <cellStyle name="20% - Accent6 4 7" xfId="876"/>
    <cellStyle name="20% - Accent6 4 7 2" xfId="877"/>
    <cellStyle name="20% - Accent6 4 8" xfId="878"/>
    <cellStyle name="20% - Accent6 4 9" xfId="879"/>
    <cellStyle name="20% - Accent6 5" xfId="880"/>
    <cellStyle name="20% - Accent6 5 2" xfId="881"/>
    <cellStyle name="20% - Accent6 5 2 2" xfId="882"/>
    <cellStyle name="20% - Accent6 5 2 2 2" xfId="883"/>
    <cellStyle name="20% - Accent6 5 2 3" xfId="884"/>
    <cellStyle name="20% - Accent6 5 2 3 2" xfId="885"/>
    <cellStyle name="20% - Accent6 5 2 4" xfId="886"/>
    <cellStyle name="20% - Accent6 5 2 5" xfId="887"/>
    <cellStyle name="20% - Accent6 5 3" xfId="888"/>
    <cellStyle name="20% - Accent6 5 3 2" xfId="889"/>
    <cellStyle name="20% - Accent6 5 3 3" xfId="890"/>
    <cellStyle name="20% - Accent6 5 4" xfId="891"/>
    <cellStyle name="20% - Accent6 5 4 2" xfId="892"/>
    <cellStyle name="20% - Accent6 5 5" xfId="893"/>
    <cellStyle name="20% - Accent6 5 5 2" xfId="894"/>
    <cellStyle name="20% - Accent6 5 6" xfId="895"/>
    <cellStyle name="20% - Accent6 5 7" xfId="896"/>
    <cellStyle name="20% - Accent6 6" xfId="897"/>
    <cellStyle name="20% - Accent6 6 2" xfId="898"/>
    <cellStyle name="20% - Accent6 6 2 2" xfId="899"/>
    <cellStyle name="20% - Accent6 6 2 2 2" xfId="900"/>
    <cellStyle name="20% - Accent6 6 2 3" xfId="901"/>
    <cellStyle name="20% - Accent6 6 2 4" xfId="902"/>
    <cellStyle name="20% - Accent6 6 3" xfId="903"/>
    <cellStyle name="20% - Accent6 6 3 2" xfId="904"/>
    <cellStyle name="20% - Accent6 6 3 3" xfId="905"/>
    <cellStyle name="20% - Accent6 6 4" xfId="906"/>
    <cellStyle name="20% - Accent6 6 4 2" xfId="907"/>
    <cellStyle name="20% - Accent6 6 5" xfId="908"/>
    <cellStyle name="20% - Accent6 6 6" xfId="909"/>
    <cellStyle name="20% - Accent6 7" xfId="910"/>
    <cellStyle name="20% - Accent6 7 2" xfId="911"/>
    <cellStyle name="20% - Accent6 7 2 2" xfId="912"/>
    <cellStyle name="20% - Accent6 7 2 3" xfId="913"/>
    <cellStyle name="20% - Accent6 7 3" xfId="914"/>
    <cellStyle name="20% - Accent6 7 3 2" xfId="915"/>
    <cellStyle name="20% - Accent6 7 4" xfId="916"/>
    <cellStyle name="20% - Accent6 7 5" xfId="917"/>
    <cellStyle name="20% - Accent6 8" xfId="918"/>
    <cellStyle name="20% - Accent6 8 2" xfId="919"/>
    <cellStyle name="20% - Accent6 8 3" xfId="920"/>
    <cellStyle name="20% - Accent6 8 4" xfId="921"/>
    <cellStyle name="20% - Accent6 8 5" xfId="922"/>
    <cellStyle name="20% - Accent6 9" xfId="923"/>
    <cellStyle name="20% - Accent6 9 2" xfId="924"/>
    <cellStyle name="20% - Accent6 9 3" xfId="925"/>
    <cellStyle name="20% - Accent6 9 4" xfId="926"/>
    <cellStyle name="20% - Isticanje1" xfId="927"/>
    <cellStyle name="20% - Isticanje2" xfId="928"/>
    <cellStyle name="20% - Isticanje3" xfId="929"/>
    <cellStyle name="20% - Isticanje4" xfId="930"/>
    <cellStyle name="20% - Isticanje5" xfId="931"/>
    <cellStyle name="20% - Isticanje6" xfId="932"/>
    <cellStyle name="40% - Accent1" xfId="933"/>
    <cellStyle name="40% - Accent1 10" xfId="934"/>
    <cellStyle name="40% - Accent1 10 2" xfId="935"/>
    <cellStyle name="40% - Accent1 11" xfId="936"/>
    <cellStyle name="40% - Accent1 11 2" xfId="937"/>
    <cellStyle name="40% - Accent1 12" xfId="938"/>
    <cellStyle name="40% - Accent1 13" xfId="939"/>
    <cellStyle name="40% - Accent1 13 2" xfId="940"/>
    <cellStyle name="40% - Accent1 2" xfId="941"/>
    <cellStyle name="40% - Accent1 2 2" xfId="942"/>
    <cellStyle name="40% - Accent1 2 2 2" xfId="943"/>
    <cellStyle name="40% - Accent1 2 2 2 2" xfId="944"/>
    <cellStyle name="40% - Accent1 2 2 2 2 2" xfId="945"/>
    <cellStyle name="40% - Accent1 2 2 2 3" xfId="946"/>
    <cellStyle name="40% - Accent1 2 2 2 4" xfId="947"/>
    <cellStyle name="40% - Accent1 2 2 3" xfId="948"/>
    <cellStyle name="40% - Accent1 2 2 3 2" xfId="949"/>
    <cellStyle name="40% - Accent1 2 2 3 3" xfId="950"/>
    <cellStyle name="40% - Accent1 2 2 4" xfId="951"/>
    <cellStyle name="40% - Accent1 2 2 4 2" xfId="952"/>
    <cellStyle name="40% - Accent1 2 2 5" xfId="953"/>
    <cellStyle name="40% - Accent1 2 2 6" xfId="954"/>
    <cellStyle name="40% - Accent1 2 3" xfId="955"/>
    <cellStyle name="40% - Accent1 2 3 2" xfId="956"/>
    <cellStyle name="40% - Accent1 2 3 2 2" xfId="957"/>
    <cellStyle name="40% - Accent1 2 3 2 3" xfId="958"/>
    <cellStyle name="40% - Accent1 2 3 3" xfId="959"/>
    <cellStyle name="40% - Accent1 2 3 3 2" xfId="960"/>
    <cellStyle name="40% - Accent1 2 3 4" xfId="961"/>
    <cellStyle name="40% - Accent1 2 3 5" xfId="962"/>
    <cellStyle name="40% - Accent1 2 4" xfId="963"/>
    <cellStyle name="40% - Accent1 2 4 2" xfId="964"/>
    <cellStyle name="40% - Accent1 2 4 3" xfId="965"/>
    <cellStyle name="40% - Accent1 2 4 4" xfId="966"/>
    <cellStyle name="40% - Accent1 2 5" xfId="967"/>
    <cellStyle name="40% - Accent1 2 5 2" xfId="968"/>
    <cellStyle name="40% - Accent1 2 5 3" xfId="969"/>
    <cellStyle name="40% - Accent1 2 6" xfId="970"/>
    <cellStyle name="40% - Accent1 2 6 2" xfId="971"/>
    <cellStyle name="40% - Accent1 2 7" xfId="972"/>
    <cellStyle name="40% - Accent1 2 7 2" xfId="973"/>
    <cellStyle name="40% - Accent1 2 8" xfId="974"/>
    <cellStyle name="40% - Accent1 2 9" xfId="975"/>
    <cellStyle name="40% - Accent1 3" xfId="976"/>
    <cellStyle name="40% - Accent1 3 2" xfId="977"/>
    <cellStyle name="40% - Accent1 3 2 2" xfId="978"/>
    <cellStyle name="40% - Accent1 3 2 2 2" xfId="979"/>
    <cellStyle name="40% - Accent1 3 2 2 2 2" xfId="980"/>
    <cellStyle name="40% - Accent1 3 2 2 3" xfId="981"/>
    <cellStyle name="40% - Accent1 3 2 2 4" xfId="982"/>
    <cellStyle name="40% - Accent1 3 2 3" xfId="983"/>
    <cellStyle name="40% - Accent1 3 2 3 2" xfId="984"/>
    <cellStyle name="40% - Accent1 3 2 3 3" xfId="985"/>
    <cellStyle name="40% - Accent1 3 2 4" xfId="986"/>
    <cellStyle name="40% - Accent1 3 2 4 2" xfId="987"/>
    <cellStyle name="40% - Accent1 3 2 5" xfId="988"/>
    <cellStyle name="40% - Accent1 3 2 6" xfId="989"/>
    <cellStyle name="40% - Accent1 3 3" xfId="990"/>
    <cellStyle name="40% - Accent1 3 3 2" xfId="991"/>
    <cellStyle name="40% - Accent1 3 3 2 2" xfId="992"/>
    <cellStyle name="40% - Accent1 3 3 2 3" xfId="993"/>
    <cellStyle name="40% - Accent1 3 3 3" xfId="994"/>
    <cellStyle name="40% - Accent1 3 3 3 2" xfId="995"/>
    <cellStyle name="40% - Accent1 3 3 4" xfId="996"/>
    <cellStyle name="40% - Accent1 3 3 5" xfId="997"/>
    <cellStyle name="40% - Accent1 3 4" xfId="998"/>
    <cellStyle name="40% - Accent1 3 4 2" xfId="999"/>
    <cellStyle name="40% - Accent1 3 4 3" xfId="1000"/>
    <cellStyle name="40% - Accent1 3 4 4" xfId="1001"/>
    <cellStyle name="40% - Accent1 3 5" xfId="1002"/>
    <cellStyle name="40% - Accent1 3 5 2" xfId="1003"/>
    <cellStyle name="40% - Accent1 3 5 3" xfId="1004"/>
    <cellStyle name="40% - Accent1 3 6" xfId="1005"/>
    <cellStyle name="40% - Accent1 3 6 2" xfId="1006"/>
    <cellStyle name="40% - Accent1 3 7" xfId="1007"/>
    <cellStyle name="40% - Accent1 3 7 2" xfId="1008"/>
    <cellStyle name="40% - Accent1 3 8" xfId="1009"/>
    <cellStyle name="40% - Accent1 3 9" xfId="1010"/>
    <cellStyle name="40% - Accent1 4" xfId="1011"/>
    <cellStyle name="40% - Accent1 4 2" xfId="1012"/>
    <cellStyle name="40% - Accent1 4 2 2" xfId="1013"/>
    <cellStyle name="40% - Accent1 4 2 2 2" xfId="1014"/>
    <cellStyle name="40% - Accent1 4 2 2 3" xfId="1015"/>
    <cellStyle name="40% - Accent1 4 2 3" xfId="1016"/>
    <cellStyle name="40% - Accent1 4 2 3 2" xfId="1017"/>
    <cellStyle name="40% - Accent1 4 2 4" xfId="1018"/>
    <cellStyle name="40% - Accent1 4 2 4 2" xfId="1019"/>
    <cellStyle name="40% - Accent1 4 2 5" xfId="1020"/>
    <cellStyle name="40% - Accent1 4 2 6" xfId="1021"/>
    <cellStyle name="40% - Accent1 4 3" xfId="1022"/>
    <cellStyle name="40% - Accent1 4 3 2" xfId="1023"/>
    <cellStyle name="40% - Accent1 4 3 2 2" xfId="1024"/>
    <cellStyle name="40% - Accent1 4 3 3" xfId="1025"/>
    <cellStyle name="40% - Accent1 4 3 4" xfId="1026"/>
    <cellStyle name="40% - Accent1 4 4" xfId="1027"/>
    <cellStyle name="40% - Accent1 4 4 2" xfId="1028"/>
    <cellStyle name="40% - Accent1 4 4 3" xfId="1029"/>
    <cellStyle name="40% - Accent1 4 5" xfId="1030"/>
    <cellStyle name="40% - Accent1 4 5 2" xfId="1031"/>
    <cellStyle name="40% - Accent1 4 6" xfId="1032"/>
    <cellStyle name="40% - Accent1 4 6 2" xfId="1033"/>
    <cellStyle name="40% - Accent1 4 7" xfId="1034"/>
    <cellStyle name="40% - Accent1 4 7 2" xfId="1035"/>
    <cellStyle name="40% - Accent1 4 8" xfId="1036"/>
    <cellStyle name="40% - Accent1 4 9" xfId="1037"/>
    <cellStyle name="40% - Accent1 5" xfId="1038"/>
    <cellStyle name="40% - Accent1 5 2" xfId="1039"/>
    <cellStyle name="40% - Accent1 5 2 2" xfId="1040"/>
    <cellStyle name="40% - Accent1 5 2 2 2" xfId="1041"/>
    <cellStyle name="40% - Accent1 5 2 3" xfId="1042"/>
    <cellStyle name="40% - Accent1 5 2 3 2" xfId="1043"/>
    <cellStyle name="40% - Accent1 5 2 4" xfId="1044"/>
    <cellStyle name="40% - Accent1 5 2 5" xfId="1045"/>
    <cellStyle name="40% - Accent1 5 3" xfId="1046"/>
    <cellStyle name="40% - Accent1 5 3 2" xfId="1047"/>
    <cellStyle name="40% - Accent1 5 3 3" xfId="1048"/>
    <cellStyle name="40% - Accent1 5 4" xfId="1049"/>
    <cellStyle name="40% - Accent1 5 4 2" xfId="1050"/>
    <cellStyle name="40% - Accent1 5 5" xfId="1051"/>
    <cellStyle name="40% - Accent1 5 5 2" xfId="1052"/>
    <cellStyle name="40% - Accent1 5 6" xfId="1053"/>
    <cellStyle name="40% - Accent1 5 7" xfId="1054"/>
    <cellStyle name="40% - Accent1 6" xfId="1055"/>
    <cellStyle name="40% - Accent1 6 2" xfId="1056"/>
    <cellStyle name="40% - Accent1 6 2 2" xfId="1057"/>
    <cellStyle name="40% - Accent1 6 2 2 2" xfId="1058"/>
    <cellStyle name="40% - Accent1 6 2 3" xfId="1059"/>
    <cellStyle name="40% - Accent1 6 2 4" xfId="1060"/>
    <cellStyle name="40% - Accent1 6 3" xfId="1061"/>
    <cellStyle name="40% - Accent1 6 3 2" xfId="1062"/>
    <cellStyle name="40% - Accent1 6 3 3" xfId="1063"/>
    <cellStyle name="40% - Accent1 6 4" xfId="1064"/>
    <cellStyle name="40% - Accent1 6 4 2" xfId="1065"/>
    <cellStyle name="40% - Accent1 6 5" xfId="1066"/>
    <cellStyle name="40% - Accent1 6 6" xfId="1067"/>
    <cellStyle name="40% - Accent1 7" xfId="1068"/>
    <cellStyle name="40% - Accent1 7 2" xfId="1069"/>
    <cellStyle name="40% - Accent1 7 2 2" xfId="1070"/>
    <cellStyle name="40% - Accent1 7 2 3" xfId="1071"/>
    <cellStyle name="40% - Accent1 7 3" xfId="1072"/>
    <cellStyle name="40% - Accent1 7 3 2" xfId="1073"/>
    <cellStyle name="40% - Accent1 7 4" xfId="1074"/>
    <cellStyle name="40% - Accent1 7 5" xfId="1075"/>
    <cellStyle name="40% - Accent1 8" xfId="1076"/>
    <cellStyle name="40% - Accent1 8 2" xfId="1077"/>
    <cellStyle name="40% - Accent1 8 3" xfId="1078"/>
    <cellStyle name="40% - Accent1 8 4" xfId="1079"/>
    <cellStyle name="40% - Accent1 8 5" xfId="1080"/>
    <cellStyle name="40% - Accent1 9" xfId="1081"/>
    <cellStyle name="40% - Accent1 9 2" xfId="1082"/>
    <cellStyle name="40% - Accent1 9 3" xfId="1083"/>
    <cellStyle name="40% - Accent1 9 4" xfId="1084"/>
    <cellStyle name="40% - Accent2" xfId="1085"/>
    <cellStyle name="40% - Accent2 10" xfId="1086"/>
    <cellStyle name="40% - Accent2 10 2" xfId="1087"/>
    <cellStyle name="40% - Accent2 11" xfId="1088"/>
    <cellStyle name="40% - Accent2 11 2" xfId="1089"/>
    <cellStyle name="40% - Accent2 12" xfId="1090"/>
    <cellStyle name="40% - Accent2 13" xfId="1091"/>
    <cellStyle name="40% - Accent2 13 2" xfId="1092"/>
    <cellStyle name="40% - Accent2 2" xfId="1093"/>
    <cellStyle name="40% - Accent2 2 2" xfId="1094"/>
    <cellStyle name="40% - Accent2 2 2 2" xfId="1095"/>
    <cellStyle name="40% - Accent2 2 2 2 2" xfId="1096"/>
    <cellStyle name="40% - Accent2 2 2 2 2 2" xfId="1097"/>
    <cellStyle name="40% - Accent2 2 2 2 3" xfId="1098"/>
    <cellStyle name="40% - Accent2 2 2 2 4" xfId="1099"/>
    <cellStyle name="40% - Accent2 2 2 3" xfId="1100"/>
    <cellStyle name="40% - Accent2 2 2 3 2" xfId="1101"/>
    <cellStyle name="40% - Accent2 2 2 3 3" xfId="1102"/>
    <cellStyle name="40% - Accent2 2 2 4" xfId="1103"/>
    <cellStyle name="40% - Accent2 2 2 4 2" xfId="1104"/>
    <cellStyle name="40% - Accent2 2 2 5" xfId="1105"/>
    <cellStyle name="40% - Accent2 2 2 6" xfId="1106"/>
    <cellStyle name="40% - Accent2 2 3" xfId="1107"/>
    <cellStyle name="40% - Accent2 2 3 2" xfId="1108"/>
    <cellStyle name="40% - Accent2 2 3 2 2" xfId="1109"/>
    <cellStyle name="40% - Accent2 2 3 2 3" xfId="1110"/>
    <cellStyle name="40% - Accent2 2 3 3" xfId="1111"/>
    <cellStyle name="40% - Accent2 2 3 3 2" xfId="1112"/>
    <cellStyle name="40% - Accent2 2 3 4" xfId="1113"/>
    <cellStyle name="40% - Accent2 2 3 5" xfId="1114"/>
    <cellStyle name="40% - Accent2 2 4" xfId="1115"/>
    <cellStyle name="40% - Accent2 2 4 2" xfId="1116"/>
    <cellStyle name="40% - Accent2 2 4 3" xfId="1117"/>
    <cellStyle name="40% - Accent2 2 4 4" xfId="1118"/>
    <cellStyle name="40% - Accent2 2 5" xfId="1119"/>
    <cellStyle name="40% - Accent2 2 5 2" xfId="1120"/>
    <cellStyle name="40% - Accent2 2 5 3" xfId="1121"/>
    <cellStyle name="40% - Accent2 2 6" xfId="1122"/>
    <cellStyle name="40% - Accent2 2 6 2" xfId="1123"/>
    <cellStyle name="40% - Accent2 2 7" xfId="1124"/>
    <cellStyle name="40% - Accent2 2 7 2" xfId="1125"/>
    <cellStyle name="40% - Accent2 2 8" xfId="1126"/>
    <cellStyle name="40% - Accent2 2 9" xfId="1127"/>
    <cellStyle name="40% - Accent2 3" xfId="1128"/>
    <cellStyle name="40% - Accent2 3 2" xfId="1129"/>
    <cellStyle name="40% - Accent2 3 2 2" xfId="1130"/>
    <cellStyle name="40% - Accent2 3 2 2 2" xfId="1131"/>
    <cellStyle name="40% - Accent2 3 2 2 2 2" xfId="1132"/>
    <cellStyle name="40% - Accent2 3 2 2 3" xfId="1133"/>
    <cellStyle name="40% - Accent2 3 2 2 4" xfId="1134"/>
    <cellStyle name="40% - Accent2 3 2 3" xfId="1135"/>
    <cellStyle name="40% - Accent2 3 2 3 2" xfId="1136"/>
    <cellStyle name="40% - Accent2 3 2 3 3" xfId="1137"/>
    <cellStyle name="40% - Accent2 3 2 4" xfId="1138"/>
    <cellStyle name="40% - Accent2 3 2 4 2" xfId="1139"/>
    <cellStyle name="40% - Accent2 3 2 5" xfId="1140"/>
    <cellStyle name="40% - Accent2 3 2 6" xfId="1141"/>
    <cellStyle name="40% - Accent2 3 3" xfId="1142"/>
    <cellStyle name="40% - Accent2 3 3 2" xfId="1143"/>
    <cellStyle name="40% - Accent2 3 3 2 2" xfId="1144"/>
    <cellStyle name="40% - Accent2 3 3 2 3" xfId="1145"/>
    <cellStyle name="40% - Accent2 3 3 3" xfId="1146"/>
    <cellStyle name="40% - Accent2 3 3 3 2" xfId="1147"/>
    <cellStyle name="40% - Accent2 3 3 4" xfId="1148"/>
    <cellStyle name="40% - Accent2 3 3 5" xfId="1149"/>
    <cellStyle name="40% - Accent2 3 4" xfId="1150"/>
    <cellStyle name="40% - Accent2 3 4 2" xfId="1151"/>
    <cellStyle name="40% - Accent2 3 4 3" xfId="1152"/>
    <cellStyle name="40% - Accent2 3 4 4" xfId="1153"/>
    <cellStyle name="40% - Accent2 3 5" xfId="1154"/>
    <cellStyle name="40% - Accent2 3 5 2" xfId="1155"/>
    <cellStyle name="40% - Accent2 3 5 3" xfId="1156"/>
    <cellStyle name="40% - Accent2 3 6" xfId="1157"/>
    <cellStyle name="40% - Accent2 3 6 2" xfId="1158"/>
    <cellStyle name="40% - Accent2 3 7" xfId="1159"/>
    <cellStyle name="40% - Accent2 3 7 2" xfId="1160"/>
    <cellStyle name="40% - Accent2 3 8" xfId="1161"/>
    <cellStyle name="40% - Accent2 3 9" xfId="1162"/>
    <cellStyle name="40% - Accent2 4" xfId="1163"/>
    <cellStyle name="40% - Accent2 4 2" xfId="1164"/>
    <cellStyle name="40% - Accent2 4 2 2" xfId="1165"/>
    <cellStyle name="40% - Accent2 4 2 2 2" xfId="1166"/>
    <cellStyle name="40% - Accent2 4 2 2 3" xfId="1167"/>
    <cellStyle name="40% - Accent2 4 2 3" xfId="1168"/>
    <cellStyle name="40% - Accent2 4 2 3 2" xfId="1169"/>
    <cellStyle name="40% - Accent2 4 2 4" xfId="1170"/>
    <cellStyle name="40% - Accent2 4 2 4 2" xfId="1171"/>
    <cellStyle name="40% - Accent2 4 2 5" xfId="1172"/>
    <cellStyle name="40% - Accent2 4 2 6" xfId="1173"/>
    <cellStyle name="40% - Accent2 4 3" xfId="1174"/>
    <cellStyle name="40% - Accent2 4 3 2" xfId="1175"/>
    <cellStyle name="40% - Accent2 4 3 2 2" xfId="1176"/>
    <cellStyle name="40% - Accent2 4 3 3" xfId="1177"/>
    <cellStyle name="40% - Accent2 4 3 4" xfId="1178"/>
    <cellStyle name="40% - Accent2 4 4" xfId="1179"/>
    <cellStyle name="40% - Accent2 4 4 2" xfId="1180"/>
    <cellStyle name="40% - Accent2 4 4 3" xfId="1181"/>
    <cellStyle name="40% - Accent2 4 5" xfId="1182"/>
    <cellStyle name="40% - Accent2 4 5 2" xfId="1183"/>
    <cellStyle name="40% - Accent2 4 6" xfId="1184"/>
    <cellStyle name="40% - Accent2 4 6 2" xfId="1185"/>
    <cellStyle name="40% - Accent2 4 7" xfId="1186"/>
    <cellStyle name="40% - Accent2 4 7 2" xfId="1187"/>
    <cellStyle name="40% - Accent2 4 8" xfId="1188"/>
    <cellStyle name="40% - Accent2 4 9" xfId="1189"/>
    <cellStyle name="40% - Accent2 5" xfId="1190"/>
    <cellStyle name="40% - Accent2 5 2" xfId="1191"/>
    <cellStyle name="40% - Accent2 5 2 2" xfId="1192"/>
    <cellStyle name="40% - Accent2 5 2 2 2" xfId="1193"/>
    <cellStyle name="40% - Accent2 5 2 3" xfId="1194"/>
    <cellStyle name="40% - Accent2 5 2 3 2" xfId="1195"/>
    <cellStyle name="40% - Accent2 5 2 4" xfId="1196"/>
    <cellStyle name="40% - Accent2 5 2 5" xfId="1197"/>
    <cellStyle name="40% - Accent2 5 3" xfId="1198"/>
    <cellStyle name="40% - Accent2 5 3 2" xfId="1199"/>
    <cellStyle name="40% - Accent2 5 3 3" xfId="1200"/>
    <cellStyle name="40% - Accent2 5 4" xfId="1201"/>
    <cellStyle name="40% - Accent2 5 4 2" xfId="1202"/>
    <cellStyle name="40% - Accent2 5 5" xfId="1203"/>
    <cellStyle name="40% - Accent2 5 5 2" xfId="1204"/>
    <cellStyle name="40% - Accent2 5 6" xfId="1205"/>
    <cellStyle name="40% - Accent2 5 7" xfId="1206"/>
    <cellStyle name="40% - Accent2 6" xfId="1207"/>
    <cellStyle name="40% - Accent2 6 2" xfId="1208"/>
    <cellStyle name="40% - Accent2 6 2 2" xfId="1209"/>
    <cellStyle name="40% - Accent2 6 2 2 2" xfId="1210"/>
    <cellStyle name="40% - Accent2 6 2 3" xfId="1211"/>
    <cellStyle name="40% - Accent2 6 2 4" xfId="1212"/>
    <cellStyle name="40% - Accent2 6 3" xfId="1213"/>
    <cellStyle name="40% - Accent2 6 3 2" xfId="1214"/>
    <cellStyle name="40% - Accent2 6 3 3" xfId="1215"/>
    <cellStyle name="40% - Accent2 6 4" xfId="1216"/>
    <cellStyle name="40% - Accent2 6 4 2" xfId="1217"/>
    <cellStyle name="40% - Accent2 6 5" xfId="1218"/>
    <cellStyle name="40% - Accent2 6 6" xfId="1219"/>
    <cellStyle name="40% - Accent2 7" xfId="1220"/>
    <cellStyle name="40% - Accent2 7 2" xfId="1221"/>
    <cellStyle name="40% - Accent2 7 2 2" xfId="1222"/>
    <cellStyle name="40% - Accent2 7 2 3" xfId="1223"/>
    <cellStyle name="40% - Accent2 7 3" xfId="1224"/>
    <cellStyle name="40% - Accent2 7 3 2" xfId="1225"/>
    <cellStyle name="40% - Accent2 7 4" xfId="1226"/>
    <cellStyle name="40% - Accent2 7 5" xfId="1227"/>
    <cellStyle name="40% - Accent2 8" xfId="1228"/>
    <cellStyle name="40% - Accent2 8 2" xfId="1229"/>
    <cellStyle name="40% - Accent2 8 3" xfId="1230"/>
    <cellStyle name="40% - Accent2 8 4" xfId="1231"/>
    <cellStyle name="40% - Accent2 8 5" xfId="1232"/>
    <cellStyle name="40% - Accent2 9" xfId="1233"/>
    <cellStyle name="40% - Accent2 9 2" xfId="1234"/>
    <cellStyle name="40% - Accent2 9 3" xfId="1235"/>
    <cellStyle name="40% - Accent2 9 4" xfId="1236"/>
    <cellStyle name="40% - Accent3" xfId="1237"/>
    <cellStyle name="40% - Accent3 10" xfId="1238"/>
    <cellStyle name="40% - Accent3 10 2" xfId="1239"/>
    <cellStyle name="40% - Accent3 11" xfId="1240"/>
    <cellStyle name="40% - Accent3 11 2" xfId="1241"/>
    <cellStyle name="40% - Accent3 12" xfId="1242"/>
    <cellStyle name="40% - Accent3 13" xfId="1243"/>
    <cellStyle name="40% - Accent3 13 2" xfId="1244"/>
    <cellStyle name="40% - Accent3 2" xfId="1245"/>
    <cellStyle name="40% - Accent3 2 2" xfId="1246"/>
    <cellStyle name="40% - Accent3 2 2 2" xfId="1247"/>
    <cellStyle name="40% - Accent3 2 2 2 2" xfId="1248"/>
    <cellStyle name="40% - Accent3 2 2 2 2 2" xfId="1249"/>
    <cellStyle name="40% - Accent3 2 2 2 3" xfId="1250"/>
    <cellStyle name="40% - Accent3 2 2 2 4" xfId="1251"/>
    <cellStyle name="40% - Accent3 2 2 3" xfId="1252"/>
    <cellStyle name="40% - Accent3 2 2 3 2" xfId="1253"/>
    <cellStyle name="40% - Accent3 2 2 3 3" xfId="1254"/>
    <cellStyle name="40% - Accent3 2 2 4" xfId="1255"/>
    <cellStyle name="40% - Accent3 2 2 4 2" xfId="1256"/>
    <cellStyle name="40% - Accent3 2 2 5" xfId="1257"/>
    <cellStyle name="40% - Accent3 2 2 6" xfId="1258"/>
    <cellStyle name="40% - Accent3 2 3" xfId="1259"/>
    <cellStyle name="40% - Accent3 2 3 2" xfId="1260"/>
    <cellStyle name="40% - Accent3 2 3 2 2" xfId="1261"/>
    <cellStyle name="40% - Accent3 2 3 2 3" xfId="1262"/>
    <cellStyle name="40% - Accent3 2 3 3" xfId="1263"/>
    <cellStyle name="40% - Accent3 2 3 3 2" xfId="1264"/>
    <cellStyle name="40% - Accent3 2 3 4" xfId="1265"/>
    <cellStyle name="40% - Accent3 2 3 5" xfId="1266"/>
    <cellStyle name="40% - Accent3 2 4" xfId="1267"/>
    <cellStyle name="40% - Accent3 2 4 2" xfId="1268"/>
    <cellStyle name="40% - Accent3 2 4 3" xfId="1269"/>
    <cellStyle name="40% - Accent3 2 4 4" xfId="1270"/>
    <cellStyle name="40% - Accent3 2 5" xfId="1271"/>
    <cellStyle name="40% - Accent3 2 5 2" xfId="1272"/>
    <cellStyle name="40% - Accent3 2 5 3" xfId="1273"/>
    <cellStyle name="40% - Accent3 2 6" xfId="1274"/>
    <cellStyle name="40% - Accent3 2 6 2" xfId="1275"/>
    <cellStyle name="40% - Accent3 2 7" xfId="1276"/>
    <cellStyle name="40% - Accent3 2 7 2" xfId="1277"/>
    <cellStyle name="40% - Accent3 2 8" xfId="1278"/>
    <cellStyle name="40% - Accent3 2 9" xfId="1279"/>
    <cellStyle name="40% - Accent3 3" xfId="1280"/>
    <cellStyle name="40% - Accent3 3 2" xfId="1281"/>
    <cellStyle name="40% - Accent3 3 2 2" xfId="1282"/>
    <cellStyle name="40% - Accent3 3 2 2 2" xfId="1283"/>
    <cellStyle name="40% - Accent3 3 2 2 2 2" xfId="1284"/>
    <cellStyle name="40% - Accent3 3 2 2 3" xfId="1285"/>
    <cellStyle name="40% - Accent3 3 2 2 4" xfId="1286"/>
    <cellStyle name="40% - Accent3 3 2 3" xfId="1287"/>
    <cellStyle name="40% - Accent3 3 2 3 2" xfId="1288"/>
    <cellStyle name="40% - Accent3 3 2 3 3" xfId="1289"/>
    <cellStyle name="40% - Accent3 3 2 4" xfId="1290"/>
    <cellStyle name="40% - Accent3 3 2 4 2" xfId="1291"/>
    <cellStyle name="40% - Accent3 3 2 5" xfId="1292"/>
    <cellStyle name="40% - Accent3 3 2 6" xfId="1293"/>
    <cellStyle name="40% - Accent3 3 3" xfId="1294"/>
    <cellStyle name="40% - Accent3 3 3 2" xfId="1295"/>
    <cellStyle name="40% - Accent3 3 3 2 2" xfId="1296"/>
    <cellStyle name="40% - Accent3 3 3 2 3" xfId="1297"/>
    <cellStyle name="40% - Accent3 3 3 3" xfId="1298"/>
    <cellStyle name="40% - Accent3 3 3 3 2" xfId="1299"/>
    <cellStyle name="40% - Accent3 3 3 4" xfId="1300"/>
    <cellStyle name="40% - Accent3 3 3 5" xfId="1301"/>
    <cellStyle name="40% - Accent3 3 4" xfId="1302"/>
    <cellStyle name="40% - Accent3 3 4 2" xfId="1303"/>
    <cellStyle name="40% - Accent3 3 4 3" xfId="1304"/>
    <cellStyle name="40% - Accent3 3 4 4" xfId="1305"/>
    <cellStyle name="40% - Accent3 3 5" xfId="1306"/>
    <cellStyle name="40% - Accent3 3 5 2" xfId="1307"/>
    <cellStyle name="40% - Accent3 3 5 3" xfId="1308"/>
    <cellStyle name="40% - Accent3 3 6" xfId="1309"/>
    <cellStyle name="40% - Accent3 3 6 2" xfId="1310"/>
    <cellStyle name="40% - Accent3 3 7" xfId="1311"/>
    <cellStyle name="40% - Accent3 3 7 2" xfId="1312"/>
    <cellStyle name="40% - Accent3 3 8" xfId="1313"/>
    <cellStyle name="40% - Accent3 3 9" xfId="1314"/>
    <cellStyle name="40% - Accent3 4" xfId="1315"/>
    <cellStyle name="40% - Accent3 4 2" xfId="1316"/>
    <cellStyle name="40% - Accent3 4 2 2" xfId="1317"/>
    <cellStyle name="40% - Accent3 4 2 2 2" xfId="1318"/>
    <cellStyle name="40% - Accent3 4 2 2 3" xfId="1319"/>
    <cellStyle name="40% - Accent3 4 2 3" xfId="1320"/>
    <cellStyle name="40% - Accent3 4 2 3 2" xfId="1321"/>
    <cellStyle name="40% - Accent3 4 2 4" xfId="1322"/>
    <cellStyle name="40% - Accent3 4 2 4 2" xfId="1323"/>
    <cellStyle name="40% - Accent3 4 2 5" xfId="1324"/>
    <cellStyle name="40% - Accent3 4 2 6" xfId="1325"/>
    <cellStyle name="40% - Accent3 4 3" xfId="1326"/>
    <cellStyle name="40% - Accent3 4 3 2" xfId="1327"/>
    <cellStyle name="40% - Accent3 4 3 2 2" xfId="1328"/>
    <cellStyle name="40% - Accent3 4 3 3" xfId="1329"/>
    <cellStyle name="40% - Accent3 4 3 4" xfId="1330"/>
    <cellStyle name="40% - Accent3 4 4" xfId="1331"/>
    <cellStyle name="40% - Accent3 4 4 2" xfId="1332"/>
    <cellStyle name="40% - Accent3 4 4 3" xfId="1333"/>
    <cellStyle name="40% - Accent3 4 5" xfId="1334"/>
    <cellStyle name="40% - Accent3 4 5 2" xfId="1335"/>
    <cellStyle name="40% - Accent3 4 6" xfId="1336"/>
    <cellStyle name="40% - Accent3 4 6 2" xfId="1337"/>
    <cellStyle name="40% - Accent3 4 7" xfId="1338"/>
    <cellStyle name="40% - Accent3 4 7 2" xfId="1339"/>
    <cellStyle name="40% - Accent3 4 8" xfId="1340"/>
    <cellStyle name="40% - Accent3 4 9" xfId="1341"/>
    <cellStyle name="40% - Accent3 5" xfId="1342"/>
    <cellStyle name="40% - Accent3 5 2" xfId="1343"/>
    <cellStyle name="40% - Accent3 5 2 2" xfId="1344"/>
    <cellStyle name="40% - Accent3 5 2 2 2" xfId="1345"/>
    <cellStyle name="40% - Accent3 5 2 3" xfId="1346"/>
    <cellStyle name="40% - Accent3 5 2 3 2" xfId="1347"/>
    <cellStyle name="40% - Accent3 5 2 4" xfId="1348"/>
    <cellStyle name="40% - Accent3 5 2 5" xfId="1349"/>
    <cellStyle name="40% - Accent3 5 3" xfId="1350"/>
    <cellStyle name="40% - Accent3 5 3 2" xfId="1351"/>
    <cellStyle name="40% - Accent3 5 3 3" xfId="1352"/>
    <cellStyle name="40% - Accent3 5 4" xfId="1353"/>
    <cellStyle name="40% - Accent3 5 4 2" xfId="1354"/>
    <cellStyle name="40% - Accent3 5 5" xfId="1355"/>
    <cellStyle name="40% - Accent3 5 5 2" xfId="1356"/>
    <cellStyle name="40% - Accent3 5 6" xfId="1357"/>
    <cellStyle name="40% - Accent3 5 7" xfId="1358"/>
    <cellStyle name="40% - Accent3 6" xfId="1359"/>
    <cellStyle name="40% - Accent3 6 2" xfId="1360"/>
    <cellStyle name="40% - Accent3 6 2 2" xfId="1361"/>
    <cellStyle name="40% - Accent3 6 2 2 2" xfId="1362"/>
    <cellStyle name="40% - Accent3 6 2 3" xfId="1363"/>
    <cellStyle name="40% - Accent3 6 2 4" xfId="1364"/>
    <cellStyle name="40% - Accent3 6 3" xfId="1365"/>
    <cellStyle name="40% - Accent3 6 3 2" xfId="1366"/>
    <cellStyle name="40% - Accent3 6 3 3" xfId="1367"/>
    <cellStyle name="40% - Accent3 6 4" xfId="1368"/>
    <cellStyle name="40% - Accent3 6 4 2" xfId="1369"/>
    <cellStyle name="40% - Accent3 6 5" xfId="1370"/>
    <cellStyle name="40% - Accent3 6 6" xfId="1371"/>
    <cellStyle name="40% - Accent3 7" xfId="1372"/>
    <cellStyle name="40% - Accent3 7 2" xfId="1373"/>
    <cellStyle name="40% - Accent3 7 2 2" xfId="1374"/>
    <cellStyle name="40% - Accent3 7 2 3" xfId="1375"/>
    <cellStyle name="40% - Accent3 7 3" xfId="1376"/>
    <cellStyle name="40% - Accent3 7 3 2" xfId="1377"/>
    <cellStyle name="40% - Accent3 7 4" xfId="1378"/>
    <cellStyle name="40% - Accent3 7 5" xfId="1379"/>
    <cellStyle name="40% - Accent3 8" xfId="1380"/>
    <cellStyle name="40% - Accent3 8 2" xfId="1381"/>
    <cellStyle name="40% - Accent3 8 3" xfId="1382"/>
    <cellStyle name="40% - Accent3 8 4" xfId="1383"/>
    <cellStyle name="40% - Accent3 8 5" xfId="1384"/>
    <cellStyle name="40% - Accent3 9" xfId="1385"/>
    <cellStyle name="40% - Accent3 9 2" xfId="1386"/>
    <cellStyle name="40% - Accent3 9 3" xfId="1387"/>
    <cellStyle name="40% - Accent3 9 4" xfId="1388"/>
    <cellStyle name="40% - Accent4" xfId="1389"/>
    <cellStyle name="40% - Accent4 10" xfId="1390"/>
    <cellStyle name="40% - Accent4 10 2" xfId="1391"/>
    <cellStyle name="40% - Accent4 11" xfId="1392"/>
    <cellStyle name="40% - Accent4 11 2" xfId="1393"/>
    <cellStyle name="40% - Accent4 12" xfId="1394"/>
    <cellStyle name="40% - Accent4 13" xfId="1395"/>
    <cellStyle name="40% - Accent4 13 2" xfId="1396"/>
    <cellStyle name="40% - Accent4 2" xfId="1397"/>
    <cellStyle name="40% - Accent4 2 2" xfId="1398"/>
    <cellStyle name="40% - Accent4 2 2 2" xfId="1399"/>
    <cellStyle name="40% - Accent4 2 2 2 2" xfId="1400"/>
    <cellStyle name="40% - Accent4 2 2 2 2 2" xfId="1401"/>
    <cellStyle name="40% - Accent4 2 2 2 3" xfId="1402"/>
    <cellStyle name="40% - Accent4 2 2 2 4" xfId="1403"/>
    <cellStyle name="40% - Accent4 2 2 3" xfId="1404"/>
    <cellStyle name="40% - Accent4 2 2 3 2" xfId="1405"/>
    <cellStyle name="40% - Accent4 2 2 3 3" xfId="1406"/>
    <cellStyle name="40% - Accent4 2 2 4" xfId="1407"/>
    <cellStyle name="40% - Accent4 2 2 4 2" xfId="1408"/>
    <cellStyle name="40% - Accent4 2 2 5" xfId="1409"/>
    <cellStyle name="40% - Accent4 2 2 6" xfId="1410"/>
    <cellStyle name="40% - Accent4 2 3" xfId="1411"/>
    <cellStyle name="40% - Accent4 2 3 2" xfId="1412"/>
    <cellStyle name="40% - Accent4 2 3 2 2" xfId="1413"/>
    <cellStyle name="40% - Accent4 2 3 2 3" xfId="1414"/>
    <cellStyle name="40% - Accent4 2 3 3" xfId="1415"/>
    <cellStyle name="40% - Accent4 2 3 3 2" xfId="1416"/>
    <cellStyle name="40% - Accent4 2 3 4" xfId="1417"/>
    <cellStyle name="40% - Accent4 2 3 5" xfId="1418"/>
    <cellStyle name="40% - Accent4 2 4" xfId="1419"/>
    <cellStyle name="40% - Accent4 2 4 2" xfId="1420"/>
    <cellStyle name="40% - Accent4 2 4 3" xfId="1421"/>
    <cellStyle name="40% - Accent4 2 4 4" xfId="1422"/>
    <cellStyle name="40% - Accent4 2 5" xfId="1423"/>
    <cellStyle name="40% - Accent4 2 5 2" xfId="1424"/>
    <cellStyle name="40% - Accent4 2 5 3" xfId="1425"/>
    <cellStyle name="40% - Accent4 2 6" xfId="1426"/>
    <cellStyle name="40% - Accent4 2 6 2" xfId="1427"/>
    <cellStyle name="40% - Accent4 2 7" xfId="1428"/>
    <cellStyle name="40% - Accent4 2 7 2" xfId="1429"/>
    <cellStyle name="40% - Accent4 2 8" xfId="1430"/>
    <cellStyle name="40% - Accent4 2 9" xfId="1431"/>
    <cellStyle name="40% - Accent4 3" xfId="1432"/>
    <cellStyle name="40% - Accent4 3 2" xfId="1433"/>
    <cellStyle name="40% - Accent4 3 2 2" xfId="1434"/>
    <cellStyle name="40% - Accent4 3 2 2 2" xfId="1435"/>
    <cellStyle name="40% - Accent4 3 2 2 2 2" xfId="1436"/>
    <cellStyle name="40% - Accent4 3 2 2 3" xfId="1437"/>
    <cellStyle name="40% - Accent4 3 2 2 4" xfId="1438"/>
    <cellStyle name="40% - Accent4 3 2 3" xfId="1439"/>
    <cellStyle name="40% - Accent4 3 2 3 2" xfId="1440"/>
    <cellStyle name="40% - Accent4 3 2 3 3" xfId="1441"/>
    <cellStyle name="40% - Accent4 3 2 4" xfId="1442"/>
    <cellStyle name="40% - Accent4 3 2 4 2" xfId="1443"/>
    <cellStyle name="40% - Accent4 3 2 5" xfId="1444"/>
    <cellStyle name="40% - Accent4 3 2 6" xfId="1445"/>
    <cellStyle name="40% - Accent4 3 3" xfId="1446"/>
    <cellStyle name="40% - Accent4 3 3 2" xfId="1447"/>
    <cellStyle name="40% - Accent4 3 3 2 2" xfId="1448"/>
    <cellStyle name="40% - Accent4 3 3 2 3" xfId="1449"/>
    <cellStyle name="40% - Accent4 3 3 3" xfId="1450"/>
    <cellStyle name="40% - Accent4 3 3 3 2" xfId="1451"/>
    <cellStyle name="40% - Accent4 3 3 4" xfId="1452"/>
    <cellStyle name="40% - Accent4 3 3 5" xfId="1453"/>
    <cellStyle name="40% - Accent4 3 4" xfId="1454"/>
    <cellStyle name="40% - Accent4 3 4 2" xfId="1455"/>
    <cellStyle name="40% - Accent4 3 4 3" xfId="1456"/>
    <cellStyle name="40% - Accent4 3 4 4" xfId="1457"/>
    <cellStyle name="40% - Accent4 3 5" xfId="1458"/>
    <cellStyle name="40% - Accent4 3 5 2" xfId="1459"/>
    <cellStyle name="40% - Accent4 3 5 3" xfId="1460"/>
    <cellStyle name="40% - Accent4 3 6" xfId="1461"/>
    <cellStyle name="40% - Accent4 3 6 2" xfId="1462"/>
    <cellStyle name="40% - Accent4 3 7" xfId="1463"/>
    <cellStyle name="40% - Accent4 3 7 2" xfId="1464"/>
    <cellStyle name="40% - Accent4 3 8" xfId="1465"/>
    <cellStyle name="40% - Accent4 3 9" xfId="1466"/>
    <cellStyle name="40% - Accent4 4" xfId="1467"/>
    <cellStyle name="40% - Accent4 4 2" xfId="1468"/>
    <cellStyle name="40% - Accent4 4 2 2" xfId="1469"/>
    <cellStyle name="40% - Accent4 4 2 2 2" xfId="1470"/>
    <cellStyle name="40% - Accent4 4 2 2 3" xfId="1471"/>
    <cellStyle name="40% - Accent4 4 2 3" xfId="1472"/>
    <cellStyle name="40% - Accent4 4 2 3 2" xfId="1473"/>
    <cellStyle name="40% - Accent4 4 2 4" xfId="1474"/>
    <cellStyle name="40% - Accent4 4 2 4 2" xfId="1475"/>
    <cellStyle name="40% - Accent4 4 2 5" xfId="1476"/>
    <cellStyle name="40% - Accent4 4 2 6" xfId="1477"/>
    <cellStyle name="40% - Accent4 4 3" xfId="1478"/>
    <cellStyle name="40% - Accent4 4 3 2" xfId="1479"/>
    <cellStyle name="40% - Accent4 4 3 2 2" xfId="1480"/>
    <cellStyle name="40% - Accent4 4 3 3" xfId="1481"/>
    <cellStyle name="40% - Accent4 4 3 4" xfId="1482"/>
    <cellStyle name="40% - Accent4 4 4" xfId="1483"/>
    <cellStyle name="40% - Accent4 4 4 2" xfId="1484"/>
    <cellStyle name="40% - Accent4 4 4 3" xfId="1485"/>
    <cellStyle name="40% - Accent4 4 5" xfId="1486"/>
    <cellStyle name="40% - Accent4 4 5 2" xfId="1487"/>
    <cellStyle name="40% - Accent4 4 6" xfId="1488"/>
    <cellStyle name="40% - Accent4 4 6 2" xfId="1489"/>
    <cellStyle name="40% - Accent4 4 7" xfId="1490"/>
    <cellStyle name="40% - Accent4 4 7 2" xfId="1491"/>
    <cellStyle name="40% - Accent4 4 8" xfId="1492"/>
    <cellStyle name="40% - Accent4 4 9" xfId="1493"/>
    <cellStyle name="40% - Accent4 5" xfId="1494"/>
    <cellStyle name="40% - Accent4 5 2" xfId="1495"/>
    <cellStyle name="40% - Accent4 5 2 2" xfId="1496"/>
    <cellStyle name="40% - Accent4 5 2 2 2" xfId="1497"/>
    <cellStyle name="40% - Accent4 5 2 3" xfId="1498"/>
    <cellStyle name="40% - Accent4 5 2 3 2" xfId="1499"/>
    <cellStyle name="40% - Accent4 5 2 4" xfId="1500"/>
    <cellStyle name="40% - Accent4 5 2 5" xfId="1501"/>
    <cellStyle name="40% - Accent4 5 3" xfId="1502"/>
    <cellStyle name="40% - Accent4 5 3 2" xfId="1503"/>
    <cellStyle name="40% - Accent4 5 3 3" xfId="1504"/>
    <cellStyle name="40% - Accent4 5 4" xfId="1505"/>
    <cellStyle name="40% - Accent4 5 4 2" xfId="1506"/>
    <cellStyle name="40% - Accent4 5 5" xfId="1507"/>
    <cellStyle name="40% - Accent4 5 5 2" xfId="1508"/>
    <cellStyle name="40% - Accent4 5 6" xfId="1509"/>
    <cellStyle name="40% - Accent4 5 7" xfId="1510"/>
    <cellStyle name="40% - Accent4 6" xfId="1511"/>
    <cellStyle name="40% - Accent4 6 2" xfId="1512"/>
    <cellStyle name="40% - Accent4 6 2 2" xfId="1513"/>
    <cellStyle name="40% - Accent4 6 2 2 2" xfId="1514"/>
    <cellStyle name="40% - Accent4 6 2 3" xfId="1515"/>
    <cellStyle name="40% - Accent4 6 2 4" xfId="1516"/>
    <cellStyle name="40% - Accent4 6 3" xfId="1517"/>
    <cellStyle name="40% - Accent4 6 3 2" xfId="1518"/>
    <cellStyle name="40% - Accent4 6 3 3" xfId="1519"/>
    <cellStyle name="40% - Accent4 6 4" xfId="1520"/>
    <cellStyle name="40% - Accent4 6 4 2" xfId="1521"/>
    <cellStyle name="40% - Accent4 6 5" xfId="1522"/>
    <cellStyle name="40% - Accent4 6 6" xfId="1523"/>
    <cellStyle name="40% - Accent4 7" xfId="1524"/>
    <cellStyle name="40% - Accent4 7 2" xfId="1525"/>
    <cellStyle name="40% - Accent4 7 2 2" xfId="1526"/>
    <cellStyle name="40% - Accent4 7 2 3" xfId="1527"/>
    <cellStyle name="40% - Accent4 7 3" xfId="1528"/>
    <cellStyle name="40% - Accent4 7 3 2" xfId="1529"/>
    <cellStyle name="40% - Accent4 7 4" xfId="1530"/>
    <cellStyle name="40% - Accent4 7 5" xfId="1531"/>
    <cellStyle name="40% - Accent4 8" xfId="1532"/>
    <cellStyle name="40% - Accent4 8 2" xfId="1533"/>
    <cellStyle name="40% - Accent4 8 3" xfId="1534"/>
    <cellStyle name="40% - Accent4 8 4" xfId="1535"/>
    <cellStyle name="40% - Accent4 8 5" xfId="1536"/>
    <cellStyle name="40% - Accent4 9" xfId="1537"/>
    <cellStyle name="40% - Accent4 9 2" xfId="1538"/>
    <cellStyle name="40% - Accent4 9 3" xfId="1539"/>
    <cellStyle name="40% - Accent4 9 4" xfId="1540"/>
    <cellStyle name="40% - Accent5" xfId="1541"/>
    <cellStyle name="40% - Accent5 10" xfId="1542"/>
    <cellStyle name="40% - Accent5 10 2" xfId="1543"/>
    <cellStyle name="40% - Accent5 11" xfId="1544"/>
    <cellStyle name="40% - Accent5 11 2" xfId="1545"/>
    <cellStyle name="40% - Accent5 12" xfId="1546"/>
    <cellStyle name="40% - Accent5 13" xfId="1547"/>
    <cellStyle name="40% - Accent5 13 2" xfId="1548"/>
    <cellStyle name="40% - Accent5 2" xfId="1549"/>
    <cellStyle name="40% - Accent5 2 2" xfId="1550"/>
    <cellStyle name="40% - Accent5 2 2 2" xfId="1551"/>
    <cellStyle name="40% - Accent5 2 2 2 2" xfId="1552"/>
    <cellStyle name="40% - Accent5 2 2 2 2 2" xfId="1553"/>
    <cellStyle name="40% - Accent5 2 2 2 3" xfId="1554"/>
    <cellStyle name="40% - Accent5 2 2 2 4" xfId="1555"/>
    <cellStyle name="40% - Accent5 2 2 3" xfId="1556"/>
    <cellStyle name="40% - Accent5 2 2 3 2" xfId="1557"/>
    <cellStyle name="40% - Accent5 2 2 3 3" xfId="1558"/>
    <cellStyle name="40% - Accent5 2 2 4" xfId="1559"/>
    <cellStyle name="40% - Accent5 2 2 4 2" xfId="1560"/>
    <cellStyle name="40% - Accent5 2 2 5" xfId="1561"/>
    <cellStyle name="40% - Accent5 2 2 6" xfId="1562"/>
    <cellStyle name="40% - Accent5 2 3" xfId="1563"/>
    <cellStyle name="40% - Accent5 2 3 2" xfId="1564"/>
    <cellStyle name="40% - Accent5 2 3 2 2" xfId="1565"/>
    <cellStyle name="40% - Accent5 2 3 2 3" xfId="1566"/>
    <cellStyle name="40% - Accent5 2 3 3" xfId="1567"/>
    <cellStyle name="40% - Accent5 2 3 3 2" xfId="1568"/>
    <cellStyle name="40% - Accent5 2 3 4" xfId="1569"/>
    <cellStyle name="40% - Accent5 2 3 5" xfId="1570"/>
    <cellStyle name="40% - Accent5 2 4" xfId="1571"/>
    <cellStyle name="40% - Accent5 2 4 2" xfId="1572"/>
    <cellStyle name="40% - Accent5 2 4 3" xfId="1573"/>
    <cellStyle name="40% - Accent5 2 4 4" xfId="1574"/>
    <cellStyle name="40% - Accent5 2 5" xfId="1575"/>
    <cellStyle name="40% - Accent5 2 5 2" xfId="1576"/>
    <cellStyle name="40% - Accent5 2 5 3" xfId="1577"/>
    <cellStyle name="40% - Accent5 2 6" xfId="1578"/>
    <cellStyle name="40% - Accent5 2 6 2" xfId="1579"/>
    <cellStyle name="40% - Accent5 2 7" xfId="1580"/>
    <cellStyle name="40% - Accent5 2 7 2" xfId="1581"/>
    <cellStyle name="40% - Accent5 2 8" xfId="1582"/>
    <cellStyle name="40% - Accent5 2 9" xfId="1583"/>
    <cellStyle name="40% - Accent5 3" xfId="1584"/>
    <cellStyle name="40% - Accent5 3 2" xfId="1585"/>
    <cellStyle name="40% - Accent5 3 2 2" xfId="1586"/>
    <cellStyle name="40% - Accent5 3 2 2 2" xfId="1587"/>
    <cellStyle name="40% - Accent5 3 2 2 2 2" xfId="1588"/>
    <cellStyle name="40% - Accent5 3 2 2 3" xfId="1589"/>
    <cellStyle name="40% - Accent5 3 2 2 4" xfId="1590"/>
    <cellStyle name="40% - Accent5 3 2 3" xfId="1591"/>
    <cellStyle name="40% - Accent5 3 2 3 2" xfId="1592"/>
    <cellStyle name="40% - Accent5 3 2 3 3" xfId="1593"/>
    <cellStyle name="40% - Accent5 3 2 4" xfId="1594"/>
    <cellStyle name="40% - Accent5 3 2 4 2" xfId="1595"/>
    <cellStyle name="40% - Accent5 3 2 5" xfId="1596"/>
    <cellStyle name="40% - Accent5 3 2 6" xfId="1597"/>
    <cellStyle name="40% - Accent5 3 3" xfId="1598"/>
    <cellStyle name="40% - Accent5 3 3 2" xfId="1599"/>
    <cellStyle name="40% - Accent5 3 3 2 2" xfId="1600"/>
    <cellStyle name="40% - Accent5 3 3 2 3" xfId="1601"/>
    <cellStyle name="40% - Accent5 3 3 3" xfId="1602"/>
    <cellStyle name="40% - Accent5 3 3 3 2" xfId="1603"/>
    <cellStyle name="40% - Accent5 3 3 4" xfId="1604"/>
    <cellStyle name="40% - Accent5 3 3 5" xfId="1605"/>
    <cellStyle name="40% - Accent5 3 4" xfId="1606"/>
    <cellStyle name="40% - Accent5 3 4 2" xfId="1607"/>
    <cellStyle name="40% - Accent5 3 4 3" xfId="1608"/>
    <cellStyle name="40% - Accent5 3 4 4" xfId="1609"/>
    <cellStyle name="40% - Accent5 3 5" xfId="1610"/>
    <cellStyle name="40% - Accent5 3 5 2" xfId="1611"/>
    <cellStyle name="40% - Accent5 3 5 3" xfId="1612"/>
    <cellStyle name="40% - Accent5 3 6" xfId="1613"/>
    <cellStyle name="40% - Accent5 3 6 2" xfId="1614"/>
    <cellStyle name="40% - Accent5 3 7" xfId="1615"/>
    <cellStyle name="40% - Accent5 3 7 2" xfId="1616"/>
    <cellStyle name="40% - Accent5 3 8" xfId="1617"/>
    <cellStyle name="40% - Accent5 3 9" xfId="1618"/>
    <cellStyle name="40% - Accent5 4" xfId="1619"/>
    <cellStyle name="40% - Accent5 4 2" xfId="1620"/>
    <cellStyle name="40% - Accent5 4 2 2" xfId="1621"/>
    <cellStyle name="40% - Accent5 4 2 2 2" xfId="1622"/>
    <cellStyle name="40% - Accent5 4 2 2 3" xfId="1623"/>
    <cellStyle name="40% - Accent5 4 2 3" xfId="1624"/>
    <cellStyle name="40% - Accent5 4 2 3 2" xfId="1625"/>
    <cellStyle name="40% - Accent5 4 2 4" xfId="1626"/>
    <cellStyle name="40% - Accent5 4 2 4 2" xfId="1627"/>
    <cellStyle name="40% - Accent5 4 2 5" xfId="1628"/>
    <cellStyle name="40% - Accent5 4 2 6" xfId="1629"/>
    <cellStyle name="40% - Accent5 4 3" xfId="1630"/>
    <cellStyle name="40% - Accent5 4 3 2" xfId="1631"/>
    <cellStyle name="40% - Accent5 4 3 2 2" xfId="1632"/>
    <cellStyle name="40% - Accent5 4 3 3" xfId="1633"/>
    <cellStyle name="40% - Accent5 4 3 4" xfId="1634"/>
    <cellStyle name="40% - Accent5 4 4" xfId="1635"/>
    <cellStyle name="40% - Accent5 4 4 2" xfId="1636"/>
    <cellStyle name="40% - Accent5 4 4 3" xfId="1637"/>
    <cellStyle name="40% - Accent5 4 5" xfId="1638"/>
    <cellStyle name="40% - Accent5 4 5 2" xfId="1639"/>
    <cellStyle name="40% - Accent5 4 6" xfId="1640"/>
    <cellStyle name="40% - Accent5 4 6 2" xfId="1641"/>
    <cellStyle name="40% - Accent5 4 7" xfId="1642"/>
    <cellStyle name="40% - Accent5 4 7 2" xfId="1643"/>
    <cellStyle name="40% - Accent5 4 8" xfId="1644"/>
    <cellStyle name="40% - Accent5 4 9" xfId="1645"/>
    <cellStyle name="40% - Accent5 5" xfId="1646"/>
    <cellStyle name="40% - Accent5 5 2" xfId="1647"/>
    <cellStyle name="40% - Accent5 5 2 2" xfId="1648"/>
    <cellStyle name="40% - Accent5 5 2 2 2" xfId="1649"/>
    <cellStyle name="40% - Accent5 5 2 3" xfId="1650"/>
    <cellStyle name="40% - Accent5 5 2 3 2" xfId="1651"/>
    <cellStyle name="40% - Accent5 5 2 4" xfId="1652"/>
    <cellStyle name="40% - Accent5 5 2 5" xfId="1653"/>
    <cellStyle name="40% - Accent5 5 3" xfId="1654"/>
    <cellStyle name="40% - Accent5 5 3 2" xfId="1655"/>
    <cellStyle name="40% - Accent5 5 3 3" xfId="1656"/>
    <cellStyle name="40% - Accent5 5 4" xfId="1657"/>
    <cellStyle name="40% - Accent5 5 4 2" xfId="1658"/>
    <cellStyle name="40% - Accent5 5 5" xfId="1659"/>
    <cellStyle name="40% - Accent5 5 5 2" xfId="1660"/>
    <cellStyle name="40% - Accent5 5 6" xfId="1661"/>
    <cellStyle name="40% - Accent5 5 7" xfId="1662"/>
    <cellStyle name="40% - Accent5 6" xfId="1663"/>
    <cellStyle name="40% - Accent5 6 2" xfId="1664"/>
    <cellStyle name="40% - Accent5 6 2 2" xfId="1665"/>
    <cellStyle name="40% - Accent5 6 2 2 2" xfId="1666"/>
    <cellStyle name="40% - Accent5 6 2 3" xfId="1667"/>
    <cellStyle name="40% - Accent5 6 2 4" xfId="1668"/>
    <cellStyle name="40% - Accent5 6 3" xfId="1669"/>
    <cellStyle name="40% - Accent5 6 3 2" xfId="1670"/>
    <cellStyle name="40% - Accent5 6 3 3" xfId="1671"/>
    <cellStyle name="40% - Accent5 6 4" xfId="1672"/>
    <cellStyle name="40% - Accent5 6 4 2" xfId="1673"/>
    <cellStyle name="40% - Accent5 6 5" xfId="1674"/>
    <cellStyle name="40% - Accent5 6 6" xfId="1675"/>
    <cellStyle name="40% - Accent5 7" xfId="1676"/>
    <cellStyle name="40% - Accent5 7 2" xfId="1677"/>
    <cellStyle name="40% - Accent5 7 2 2" xfId="1678"/>
    <cellStyle name="40% - Accent5 7 2 3" xfId="1679"/>
    <cellStyle name="40% - Accent5 7 3" xfId="1680"/>
    <cellStyle name="40% - Accent5 7 3 2" xfId="1681"/>
    <cellStyle name="40% - Accent5 7 4" xfId="1682"/>
    <cellStyle name="40% - Accent5 7 5" xfId="1683"/>
    <cellStyle name="40% - Accent5 8" xfId="1684"/>
    <cellStyle name="40% - Accent5 8 2" xfId="1685"/>
    <cellStyle name="40% - Accent5 8 3" xfId="1686"/>
    <cellStyle name="40% - Accent5 8 4" xfId="1687"/>
    <cellStyle name="40% - Accent5 8 5" xfId="1688"/>
    <cellStyle name="40% - Accent5 9" xfId="1689"/>
    <cellStyle name="40% - Accent5 9 2" xfId="1690"/>
    <cellStyle name="40% - Accent5 9 3" xfId="1691"/>
    <cellStyle name="40% - Accent5 9 4" xfId="1692"/>
    <cellStyle name="40% - Accent6" xfId="1693"/>
    <cellStyle name="40% - Accent6 10" xfId="1694"/>
    <cellStyle name="40% - Accent6 10 2" xfId="1695"/>
    <cellStyle name="40% - Accent6 11" xfId="1696"/>
    <cellStyle name="40% - Accent6 11 2" xfId="1697"/>
    <cellStyle name="40% - Accent6 12" xfId="1698"/>
    <cellStyle name="40% - Accent6 13" xfId="1699"/>
    <cellStyle name="40% - Accent6 13 2" xfId="1700"/>
    <cellStyle name="40% - Accent6 2" xfId="1701"/>
    <cellStyle name="40% - Accent6 2 2" xfId="1702"/>
    <cellStyle name="40% - Accent6 2 2 2" xfId="1703"/>
    <cellStyle name="40% - Accent6 2 2 2 2" xfId="1704"/>
    <cellStyle name="40% - Accent6 2 2 2 2 2" xfId="1705"/>
    <cellStyle name="40% - Accent6 2 2 2 3" xfId="1706"/>
    <cellStyle name="40% - Accent6 2 2 2 4" xfId="1707"/>
    <cellStyle name="40% - Accent6 2 2 3" xfId="1708"/>
    <cellStyle name="40% - Accent6 2 2 3 2" xfId="1709"/>
    <cellStyle name="40% - Accent6 2 2 3 3" xfId="1710"/>
    <cellStyle name="40% - Accent6 2 2 4" xfId="1711"/>
    <cellStyle name="40% - Accent6 2 2 4 2" xfId="1712"/>
    <cellStyle name="40% - Accent6 2 2 5" xfId="1713"/>
    <cellStyle name="40% - Accent6 2 2 6" xfId="1714"/>
    <cellStyle name="40% - Accent6 2 3" xfId="1715"/>
    <cellStyle name="40% - Accent6 2 3 2" xfId="1716"/>
    <cellStyle name="40% - Accent6 2 3 2 2" xfId="1717"/>
    <cellStyle name="40% - Accent6 2 3 2 3" xfId="1718"/>
    <cellStyle name="40% - Accent6 2 3 3" xfId="1719"/>
    <cellStyle name="40% - Accent6 2 3 3 2" xfId="1720"/>
    <cellStyle name="40% - Accent6 2 3 4" xfId="1721"/>
    <cellStyle name="40% - Accent6 2 3 5" xfId="1722"/>
    <cellStyle name="40% - Accent6 2 4" xfId="1723"/>
    <cellStyle name="40% - Accent6 2 4 2" xfId="1724"/>
    <cellStyle name="40% - Accent6 2 4 3" xfId="1725"/>
    <cellStyle name="40% - Accent6 2 4 4" xfId="1726"/>
    <cellStyle name="40% - Accent6 2 5" xfId="1727"/>
    <cellStyle name="40% - Accent6 2 5 2" xfId="1728"/>
    <cellStyle name="40% - Accent6 2 5 3" xfId="1729"/>
    <cellStyle name="40% - Accent6 2 6" xfId="1730"/>
    <cellStyle name="40% - Accent6 2 6 2" xfId="1731"/>
    <cellStyle name="40% - Accent6 2 7" xfId="1732"/>
    <cellStyle name="40% - Accent6 2 7 2" xfId="1733"/>
    <cellStyle name="40% - Accent6 2 8" xfId="1734"/>
    <cellStyle name="40% - Accent6 2 9" xfId="1735"/>
    <cellStyle name="40% - Accent6 3" xfId="1736"/>
    <cellStyle name="40% - Accent6 3 2" xfId="1737"/>
    <cellStyle name="40% - Accent6 3 2 2" xfId="1738"/>
    <cellStyle name="40% - Accent6 3 2 2 2" xfId="1739"/>
    <cellStyle name="40% - Accent6 3 2 2 2 2" xfId="1740"/>
    <cellStyle name="40% - Accent6 3 2 2 3" xfId="1741"/>
    <cellStyle name="40% - Accent6 3 2 2 4" xfId="1742"/>
    <cellStyle name="40% - Accent6 3 2 3" xfId="1743"/>
    <cellStyle name="40% - Accent6 3 2 3 2" xfId="1744"/>
    <cellStyle name="40% - Accent6 3 2 3 3" xfId="1745"/>
    <cellStyle name="40% - Accent6 3 2 4" xfId="1746"/>
    <cellStyle name="40% - Accent6 3 2 4 2" xfId="1747"/>
    <cellStyle name="40% - Accent6 3 2 5" xfId="1748"/>
    <cellStyle name="40% - Accent6 3 2 6" xfId="1749"/>
    <cellStyle name="40% - Accent6 3 3" xfId="1750"/>
    <cellStyle name="40% - Accent6 3 3 2" xfId="1751"/>
    <cellStyle name="40% - Accent6 3 3 2 2" xfId="1752"/>
    <cellStyle name="40% - Accent6 3 3 2 3" xfId="1753"/>
    <cellStyle name="40% - Accent6 3 3 3" xfId="1754"/>
    <cellStyle name="40% - Accent6 3 3 3 2" xfId="1755"/>
    <cellStyle name="40% - Accent6 3 3 4" xfId="1756"/>
    <cellStyle name="40% - Accent6 3 3 5" xfId="1757"/>
    <cellStyle name="40% - Accent6 3 4" xfId="1758"/>
    <cellStyle name="40% - Accent6 3 4 2" xfId="1759"/>
    <cellStyle name="40% - Accent6 3 4 3" xfId="1760"/>
    <cellStyle name="40% - Accent6 3 4 4" xfId="1761"/>
    <cellStyle name="40% - Accent6 3 5" xfId="1762"/>
    <cellStyle name="40% - Accent6 3 5 2" xfId="1763"/>
    <cellStyle name="40% - Accent6 3 5 3" xfId="1764"/>
    <cellStyle name="40% - Accent6 3 6" xfId="1765"/>
    <cellStyle name="40% - Accent6 3 6 2" xfId="1766"/>
    <cellStyle name="40% - Accent6 3 7" xfId="1767"/>
    <cellStyle name="40% - Accent6 3 7 2" xfId="1768"/>
    <cellStyle name="40% - Accent6 3 8" xfId="1769"/>
    <cellStyle name="40% - Accent6 3 9" xfId="1770"/>
    <cellStyle name="40% - Accent6 4" xfId="1771"/>
    <cellStyle name="40% - Accent6 4 2" xfId="1772"/>
    <cellStyle name="40% - Accent6 4 2 2" xfId="1773"/>
    <cellStyle name="40% - Accent6 4 2 2 2" xfId="1774"/>
    <cellStyle name="40% - Accent6 4 2 2 3" xfId="1775"/>
    <cellStyle name="40% - Accent6 4 2 3" xfId="1776"/>
    <cellStyle name="40% - Accent6 4 2 3 2" xfId="1777"/>
    <cellStyle name="40% - Accent6 4 2 4" xfId="1778"/>
    <cellStyle name="40% - Accent6 4 2 4 2" xfId="1779"/>
    <cellStyle name="40% - Accent6 4 2 5" xfId="1780"/>
    <cellStyle name="40% - Accent6 4 2 6" xfId="1781"/>
    <cellStyle name="40% - Accent6 4 3" xfId="1782"/>
    <cellStyle name="40% - Accent6 4 3 2" xfId="1783"/>
    <cellStyle name="40% - Accent6 4 3 2 2" xfId="1784"/>
    <cellStyle name="40% - Accent6 4 3 3" xfId="1785"/>
    <cellStyle name="40% - Accent6 4 3 4" xfId="1786"/>
    <cellStyle name="40% - Accent6 4 4" xfId="1787"/>
    <cellStyle name="40% - Accent6 4 4 2" xfId="1788"/>
    <cellStyle name="40% - Accent6 4 4 3" xfId="1789"/>
    <cellStyle name="40% - Accent6 4 5" xfId="1790"/>
    <cellStyle name="40% - Accent6 4 5 2" xfId="1791"/>
    <cellStyle name="40% - Accent6 4 6" xfId="1792"/>
    <cellStyle name="40% - Accent6 4 6 2" xfId="1793"/>
    <cellStyle name="40% - Accent6 4 7" xfId="1794"/>
    <cellStyle name="40% - Accent6 4 7 2" xfId="1795"/>
    <cellStyle name="40% - Accent6 4 8" xfId="1796"/>
    <cellStyle name="40% - Accent6 4 9" xfId="1797"/>
    <cellStyle name="40% - Accent6 5" xfId="1798"/>
    <cellStyle name="40% - Accent6 5 2" xfId="1799"/>
    <cellStyle name="40% - Accent6 5 2 2" xfId="1800"/>
    <cellStyle name="40% - Accent6 5 2 2 2" xfId="1801"/>
    <cellStyle name="40% - Accent6 5 2 3" xfId="1802"/>
    <cellStyle name="40% - Accent6 5 2 3 2" xfId="1803"/>
    <cellStyle name="40% - Accent6 5 2 4" xfId="1804"/>
    <cellStyle name="40% - Accent6 5 2 5" xfId="1805"/>
    <cellStyle name="40% - Accent6 5 3" xfId="1806"/>
    <cellStyle name="40% - Accent6 5 3 2" xfId="1807"/>
    <cellStyle name="40% - Accent6 5 3 3" xfId="1808"/>
    <cellStyle name="40% - Accent6 5 4" xfId="1809"/>
    <cellStyle name="40% - Accent6 5 4 2" xfId="1810"/>
    <cellStyle name="40% - Accent6 5 5" xfId="1811"/>
    <cellStyle name="40% - Accent6 5 5 2" xfId="1812"/>
    <cellStyle name="40% - Accent6 5 6" xfId="1813"/>
    <cellStyle name="40% - Accent6 5 7" xfId="1814"/>
    <cellStyle name="40% - Accent6 6" xfId="1815"/>
    <cellStyle name="40% - Accent6 6 2" xfId="1816"/>
    <cellStyle name="40% - Accent6 6 2 2" xfId="1817"/>
    <cellStyle name="40% - Accent6 6 2 2 2" xfId="1818"/>
    <cellStyle name="40% - Accent6 6 2 3" xfId="1819"/>
    <cellStyle name="40% - Accent6 6 2 4" xfId="1820"/>
    <cellStyle name="40% - Accent6 6 3" xfId="1821"/>
    <cellStyle name="40% - Accent6 6 3 2" xfId="1822"/>
    <cellStyle name="40% - Accent6 6 3 3" xfId="1823"/>
    <cellStyle name="40% - Accent6 6 4" xfId="1824"/>
    <cellStyle name="40% - Accent6 6 4 2" xfId="1825"/>
    <cellStyle name="40% - Accent6 6 5" xfId="1826"/>
    <cellStyle name="40% - Accent6 6 6" xfId="1827"/>
    <cellStyle name="40% - Accent6 7" xfId="1828"/>
    <cellStyle name="40% - Accent6 7 2" xfId="1829"/>
    <cellStyle name="40% - Accent6 7 2 2" xfId="1830"/>
    <cellStyle name="40% - Accent6 7 2 3" xfId="1831"/>
    <cellStyle name="40% - Accent6 7 3" xfId="1832"/>
    <cellStyle name="40% - Accent6 7 3 2" xfId="1833"/>
    <cellStyle name="40% - Accent6 7 4" xfId="1834"/>
    <cellStyle name="40% - Accent6 7 5" xfId="1835"/>
    <cellStyle name="40% - Accent6 8" xfId="1836"/>
    <cellStyle name="40% - Accent6 8 2" xfId="1837"/>
    <cellStyle name="40% - Accent6 8 3" xfId="1838"/>
    <cellStyle name="40% - Accent6 8 4" xfId="1839"/>
    <cellStyle name="40% - Accent6 8 5" xfId="1840"/>
    <cellStyle name="40% - Accent6 9" xfId="1841"/>
    <cellStyle name="40% - Accent6 9 2" xfId="1842"/>
    <cellStyle name="40% - Accent6 9 3" xfId="1843"/>
    <cellStyle name="40% - Accent6 9 4" xfId="1844"/>
    <cellStyle name="40% - Isticanje2" xfId="1845"/>
    <cellStyle name="40% - Isticanje3" xfId="1846"/>
    <cellStyle name="40% - Isticanje4" xfId="1847"/>
    <cellStyle name="40% - Isticanje5" xfId="1848"/>
    <cellStyle name="40% - Isticanje6" xfId="1849"/>
    <cellStyle name="40% - Naglasak1" xfId="1850"/>
    <cellStyle name="60% - Accent1" xfId="1851"/>
    <cellStyle name="60% - Accent1 2" xfId="1852"/>
    <cellStyle name="60% - Accent1 3" xfId="1853"/>
    <cellStyle name="60% - Accent2" xfId="1854"/>
    <cellStyle name="60% - Accent2 2" xfId="1855"/>
    <cellStyle name="60% - Accent2 3" xfId="1856"/>
    <cellStyle name="60% - Accent3" xfId="1857"/>
    <cellStyle name="60% - Accent3 2" xfId="1858"/>
    <cellStyle name="60% - Accent3 3" xfId="1859"/>
    <cellStyle name="60% - Accent4" xfId="1860"/>
    <cellStyle name="60% - Accent4 2" xfId="1861"/>
    <cellStyle name="60% - Accent4 3" xfId="1862"/>
    <cellStyle name="60% - Accent5" xfId="1863"/>
    <cellStyle name="60% - Accent5 2" xfId="1864"/>
    <cellStyle name="60% - Accent5 3" xfId="1865"/>
    <cellStyle name="60% - Accent6" xfId="1866"/>
    <cellStyle name="60% - Accent6 2" xfId="1867"/>
    <cellStyle name="60% - Accent6 3" xfId="1868"/>
    <cellStyle name="60% - Isticanje1" xfId="1869"/>
    <cellStyle name="60% - Isticanje2" xfId="1870"/>
    <cellStyle name="60% - Isticanje3" xfId="1871"/>
    <cellStyle name="60% - Isticanje4" xfId="1872"/>
    <cellStyle name="60% - Isticanje5" xfId="1873"/>
    <cellStyle name="60% - Isticanje6" xfId="1874"/>
    <cellStyle name="Accent1" xfId="1875"/>
    <cellStyle name="Accent1 2" xfId="1876"/>
    <cellStyle name="Accent1 3" xfId="1877"/>
    <cellStyle name="Accent2" xfId="1878"/>
    <cellStyle name="Accent2 2" xfId="1879"/>
    <cellStyle name="Accent2 3" xfId="1880"/>
    <cellStyle name="Accent3" xfId="1881"/>
    <cellStyle name="Accent3 2" xfId="1882"/>
    <cellStyle name="Accent3 3" xfId="1883"/>
    <cellStyle name="Accent4" xfId="1884"/>
    <cellStyle name="Accent4 2" xfId="1885"/>
    <cellStyle name="Accent4 3" xfId="1886"/>
    <cellStyle name="Accent5" xfId="1887"/>
    <cellStyle name="Accent5 2" xfId="1888"/>
    <cellStyle name="Accent5 3" xfId="1889"/>
    <cellStyle name="Accent6" xfId="1890"/>
    <cellStyle name="Accent6 2" xfId="1891"/>
    <cellStyle name="Accent6 3" xfId="1892"/>
    <cellStyle name="Bad" xfId="1893"/>
    <cellStyle name="Bad 2" xfId="1894"/>
    <cellStyle name="Bad 3" xfId="1895"/>
    <cellStyle name="Bilješka" xfId="1896"/>
    <cellStyle name="Bilješka 2" xfId="1897"/>
    <cellStyle name="Bilješka 2 10" xfId="1898"/>
    <cellStyle name="Bilješka 2 10 2" xfId="1899"/>
    <cellStyle name="Bilješka 2 10 2 2" xfId="1900"/>
    <cellStyle name="Bilješka 2 10 2 3" xfId="1901"/>
    <cellStyle name="Bilješka 2 10 3" xfId="1902"/>
    <cellStyle name="Bilješka 2 10 4" xfId="1903"/>
    <cellStyle name="Bilješka 2 10 5" xfId="1904"/>
    <cellStyle name="Bilješka 2 11" xfId="1905"/>
    <cellStyle name="Bilješka 2 11 2" xfId="1906"/>
    <cellStyle name="Bilješka 2 11 2 2" xfId="1907"/>
    <cellStyle name="Bilješka 2 11 3" xfId="1908"/>
    <cellStyle name="Bilješka 2 11 4" xfId="1909"/>
    <cellStyle name="Bilješka 2 11 5" xfId="1910"/>
    <cellStyle name="Bilješka 2 12" xfId="1911"/>
    <cellStyle name="Bilješka 2 12 2" xfId="1912"/>
    <cellStyle name="Bilješka 2 12 3" xfId="1913"/>
    <cellStyle name="Bilješka 2 12 4" xfId="1914"/>
    <cellStyle name="Bilješka 2 13" xfId="1915"/>
    <cellStyle name="Bilješka 2 13 2" xfId="1916"/>
    <cellStyle name="Bilješka 2 13 3" xfId="1917"/>
    <cellStyle name="Bilješka 2 14" xfId="1918"/>
    <cellStyle name="Bilješka 2 14 2" xfId="1919"/>
    <cellStyle name="Bilješka 2 15" xfId="1920"/>
    <cellStyle name="Bilješka 2 16" xfId="1921"/>
    <cellStyle name="Bilješka 2 2" xfId="1922"/>
    <cellStyle name="Bilješka 2 2 10" xfId="1923"/>
    <cellStyle name="Bilješka 2 2 10 2" xfId="1924"/>
    <cellStyle name="Bilješka 2 2 11" xfId="1925"/>
    <cellStyle name="Bilješka 2 2 12" xfId="1926"/>
    <cellStyle name="Bilješka 2 2 2" xfId="1927"/>
    <cellStyle name="Bilješka 2 2 2 2" xfId="1928"/>
    <cellStyle name="Bilješka 2 2 2 2 2" xfId="1929"/>
    <cellStyle name="Bilješka 2 2 2 2 2 2" xfId="1930"/>
    <cellStyle name="Bilješka 2 2 2 2 2 3" xfId="1931"/>
    <cellStyle name="Bilješka 2 2 2 2 2 4" xfId="1932"/>
    <cellStyle name="Bilješka 2 2 2 2 3" xfId="1933"/>
    <cellStyle name="Bilješka 2 2 2 2 3 2" xfId="1934"/>
    <cellStyle name="Bilješka 2 2 2 2 3 3" xfId="1935"/>
    <cellStyle name="Bilješka 2 2 2 2 4" xfId="1936"/>
    <cellStyle name="Bilješka 2 2 2 2 5" xfId="1937"/>
    <cellStyle name="Bilješka 2 2 2 2 5 2" xfId="1938"/>
    <cellStyle name="Bilješka 2 2 2 2 6" xfId="1939"/>
    <cellStyle name="Bilješka 2 2 2 2 7" xfId="1940"/>
    <cellStyle name="Bilješka 2 2 2 3" xfId="1941"/>
    <cellStyle name="Bilješka 2 2 2 3 2" xfId="1942"/>
    <cellStyle name="Bilješka 2 2 2 3 2 2" xfId="1943"/>
    <cellStyle name="Bilješka 2 2 2 3 2 3" xfId="1944"/>
    <cellStyle name="Bilješka 2 2 2 3 3" xfId="1945"/>
    <cellStyle name="Bilješka 2 2 2 3 3 2" xfId="1946"/>
    <cellStyle name="Bilješka 2 2 2 3 4" xfId="1947"/>
    <cellStyle name="Bilješka 2 2 2 3 5" xfId="1948"/>
    <cellStyle name="Bilješka 2 2 2 3 6" xfId="1949"/>
    <cellStyle name="Bilješka 2 2 2 4" xfId="1950"/>
    <cellStyle name="Bilješka 2 2 2 4 2" xfId="1951"/>
    <cellStyle name="Bilješka 2 2 2 4 2 2" xfId="1952"/>
    <cellStyle name="Bilješka 2 2 2 4 3" xfId="1953"/>
    <cellStyle name="Bilješka 2 2 2 4 4" xfId="1954"/>
    <cellStyle name="Bilješka 2 2 2 4 5" xfId="1955"/>
    <cellStyle name="Bilješka 2 2 2 5" xfId="1956"/>
    <cellStyle name="Bilješka 2 2 2 5 2" xfId="1957"/>
    <cellStyle name="Bilješka 2 2 2 5 3" xfId="1958"/>
    <cellStyle name="Bilješka 2 2 2 5 4" xfId="1959"/>
    <cellStyle name="Bilješka 2 2 2 6" xfId="1960"/>
    <cellStyle name="Bilješka 2 2 2 6 2" xfId="1961"/>
    <cellStyle name="Bilješka 2 2 2 6 3" xfId="1962"/>
    <cellStyle name="Bilješka 2 2 2 6 4" xfId="1963"/>
    <cellStyle name="Bilješka 2 2 2 7" xfId="1964"/>
    <cellStyle name="Bilješka 2 2 2 7 2" xfId="1965"/>
    <cellStyle name="Bilješka 2 2 2 8" xfId="1966"/>
    <cellStyle name="Bilješka 2 2 2 9" xfId="1967"/>
    <cellStyle name="Bilješka 2 2 3" xfId="1968"/>
    <cellStyle name="Bilješka 2 2 3 2" xfId="1969"/>
    <cellStyle name="Bilješka 2 2 3 2 2" xfId="1970"/>
    <cellStyle name="Bilješka 2 2 3 2 2 2" xfId="1971"/>
    <cellStyle name="Bilješka 2 2 3 2 2 3" xfId="1972"/>
    <cellStyle name="Bilješka 2 2 3 2 3" xfId="1973"/>
    <cellStyle name="Bilješka 2 2 3 2 3 2" xfId="1974"/>
    <cellStyle name="Bilješka 2 2 3 2 4" xfId="1975"/>
    <cellStyle name="Bilješka 2 2 3 2 5" xfId="1976"/>
    <cellStyle name="Bilješka 2 2 3 2 6" xfId="1977"/>
    <cellStyle name="Bilješka 2 2 3 3" xfId="1978"/>
    <cellStyle name="Bilješka 2 2 3 3 2" xfId="1979"/>
    <cellStyle name="Bilješka 2 2 3 3 2 2" xfId="1980"/>
    <cellStyle name="Bilješka 2 2 3 3 3" xfId="1981"/>
    <cellStyle name="Bilješka 2 2 3 3 4" xfId="1982"/>
    <cellStyle name="Bilješka 2 2 3 3 5" xfId="1983"/>
    <cellStyle name="Bilješka 2 2 3 4" xfId="1984"/>
    <cellStyle name="Bilješka 2 2 3 4 2" xfId="1985"/>
    <cellStyle name="Bilješka 2 2 3 4 3" xfId="1986"/>
    <cellStyle name="Bilješka 2 2 3 4 4" xfId="1987"/>
    <cellStyle name="Bilješka 2 2 3 5" xfId="1988"/>
    <cellStyle name="Bilješka 2 2 3 6" xfId="1989"/>
    <cellStyle name="Bilješka 2 2 3 6 2" xfId="1990"/>
    <cellStyle name="Bilješka 2 2 3 7" xfId="1991"/>
    <cellStyle name="Bilješka 2 2 3 8" xfId="1992"/>
    <cellStyle name="Bilješka 2 2 4" xfId="1993"/>
    <cellStyle name="Bilješka 2 2 4 2" xfId="1994"/>
    <cellStyle name="Bilješka 2 2 4 2 2" xfId="1995"/>
    <cellStyle name="Bilješka 2 2 4 2 3" xfId="1996"/>
    <cellStyle name="Bilješka 2 2 4 2 4" xfId="1997"/>
    <cellStyle name="Bilješka 2 2 4 3" xfId="1998"/>
    <cellStyle name="Bilješka 2 2 4 3 2" xfId="1999"/>
    <cellStyle name="Bilješka 2 2 4 3 3" xfId="2000"/>
    <cellStyle name="Bilješka 2 2 4 3 4" xfId="2001"/>
    <cellStyle name="Bilješka 2 2 4 4" xfId="2002"/>
    <cellStyle name="Bilješka 2 2 4 4 2" xfId="2003"/>
    <cellStyle name="Bilješka 2 2 4 4 3" xfId="2004"/>
    <cellStyle name="Bilješka 2 2 4 5" xfId="2005"/>
    <cellStyle name="Bilješka 2 2 4 6" xfId="2006"/>
    <cellStyle name="Bilješka 2 2 5" xfId="2007"/>
    <cellStyle name="Bilješka 2 2 5 2" xfId="2008"/>
    <cellStyle name="Bilješka 2 2 5 2 2" xfId="2009"/>
    <cellStyle name="Bilješka 2 2 5 2 3" xfId="2010"/>
    <cellStyle name="Bilješka 2 2 5 3" xfId="2011"/>
    <cellStyle name="Bilješka 2 2 5 3 2" xfId="2012"/>
    <cellStyle name="Bilješka 2 2 5 3 3" xfId="2013"/>
    <cellStyle name="Bilješka 2 2 5 4" xfId="2014"/>
    <cellStyle name="Bilješka 2 2 5 4 2" xfId="2015"/>
    <cellStyle name="Bilješka 2 2 5 5" xfId="2016"/>
    <cellStyle name="Bilješka 2 2 5 6" xfId="2017"/>
    <cellStyle name="Bilješka 2 2 6" xfId="2018"/>
    <cellStyle name="Bilješka 2 2 6 2" xfId="2019"/>
    <cellStyle name="Bilješka 2 2 6 2 2" xfId="2020"/>
    <cellStyle name="Bilješka 2 2 6 2 3" xfId="2021"/>
    <cellStyle name="Bilješka 2 2 6 3" xfId="2022"/>
    <cellStyle name="Bilješka 2 2 6 4" xfId="2023"/>
    <cellStyle name="Bilješka 2 2 6 5" xfId="2024"/>
    <cellStyle name="Bilješka 2 2 7" xfId="2025"/>
    <cellStyle name="Bilješka 2 2 7 2" xfId="2026"/>
    <cellStyle name="Bilješka 2 2 7 2 2" xfId="2027"/>
    <cellStyle name="Bilješka 2 2 7 3" xfId="2028"/>
    <cellStyle name="Bilješka 2 2 7 4" xfId="2029"/>
    <cellStyle name="Bilješka 2 2 7 5" xfId="2030"/>
    <cellStyle name="Bilješka 2 2 8" xfId="2031"/>
    <cellStyle name="Bilješka 2 2 8 2" xfId="2032"/>
    <cellStyle name="Bilješka 2 2 8 3" xfId="2033"/>
    <cellStyle name="Bilješka 2 2 9" xfId="2034"/>
    <cellStyle name="Bilješka 2 2 9 2" xfId="2035"/>
    <cellStyle name="Bilješka 2 2 9 3" xfId="2036"/>
    <cellStyle name="Bilješka 2 3" xfId="2037"/>
    <cellStyle name="Bilješka 2 3 10" xfId="2038"/>
    <cellStyle name="Bilješka 2 3 10 2" xfId="2039"/>
    <cellStyle name="Bilješka 2 3 11" xfId="2040"/>
    <cellStyle name="Bilješka 2 3 12" xfId="2041"/>
    <cellStyle name="Bilješka 2 3 2" xfId="2042"/>
    <cellStyle name="Bilješka 2 3 2 2" xfId="2043"/>
    <cellStyle name="Bilješka 2 3 2 2 2" xfId="2044"/>
    <cellStyle name="Bilješka 2 3 2 2 2 2" xfId="2045"/>
    <cellStyle name="Bilješka 2 3 2 2 2 3" xfId="2046"/>
    <cellStyle name="Bilješka 2 3 2 2 2 4" xfId="2047"/>
    <cellStyle name="Bilješka 2 3 2 2 3" xfId="2048"/>
    <cellStyle name="Bilješka 2 3 2 2 3 2" xfId="2049"/>
    <cellStyle name="Bilješka 2 3 2 2 3 3" xfId="2050"/>
    <cellStyle name="Bilješka 2 3 2 2 4" xfId="2051"/>
    <cellStyle name="Bilješka 2 3 2 2 5" xfId="2052"/>
    <cellStyle name="Bilješka 2 3 2 2 5 2" xfId="2053"/>
    <cellStyle name="Bilješka 2 3 2 2 6" xfId="2054"/>
    <cellStyle name="Bilješka 2 3 2 2 7" xfId="2055"/>
    <cellStyle name="Bilješka 2 3 2 3" xfId="2056"/>
    <cellStyle name="Bilješka 2 3 2 3 2" xfId="2057"/>
    <cellStyle name="Bilješka 2 3 2 3 2 2" xfId="2058"/>
    <cellStyle name="Bilješka 2 3 2 3 2 3" xfId="2059"/>
    <cellStyle name="Bilješka 2 3 2 3 3" xfId="2060"/>
    <cellStyle name="Bilješka 2 3 2 3 3 2" xfId="2061"/>
    <cellStyle name="Bilješka 2 3 2 3 4" xfId="2062"/>
    <cellStyle name="Bilješka 2 3 2 3 5" xfId="2063"/>
    <cellStyle name="Bilješka 2 3 2 3 6" xfId="2064"/>
    <cellStyle name="Bilješka 2 3 2 4" xfId="2065"/>
    <cellStyle name="Bilješka 2 3 2 4 2" xfId="2066"/>
    <cellStyle name="Bilješka 2 3 2 4 2 2" xfId="2067"/>
    <cellStyle name="Bilješka 2 3 2 4 3" xfId="2068"/>
    <cellStyle name="Bilješka 2 3 2 4 4" xfId="2069"/>
    <cellStyle name="Bilješka 2 3 2 4 5" xfId="2070"/>
    <cellStyle name="Bilješka 2 3 2 5" xfId="2071"/>
    <cellStyle name="Bilješka 2 3 2 5 2" xfId="2072"/>
    <cellStyle name="Bilješka 2 3 2 5 3" xfId="2073"/>
    <cellStyle name="Bilješka 2 3 2 5 4" xfId="2074"/>
    <cellStyle name="Bilješka 2 3 2 6" xfId="2075"/>
    <cellStyle name="Bilješka 2 3 2 6 2" xfId="2076"/>
    <cellStyle name="Bilješka 2 3 2 6 3" xfId="2077"/>
    <cellStyle name="Bilješka 2 3 2 6 4" xfId="2078"/>
    <cellStyle name="Bilješka 2 3 2 7" xfId="2079"/>
    <cellStyle name="Bilješka 2 3 2 7 2" xfId="2080"/>
    <cellStyle name="Bilješka 2 3 2 8" xfId="2081"/>
    <cellStyle name="Bilješka 2 3 2 9" xfId="2082"/>
    <cellStyle name="Bilješka 2 3 3" xfId="2083"/>
    <cellStyle name="Bilješka 2 3 3 2" xfId="2084"/>
    <cellStyle name="Bilješka 2 3 3 2 2" xfId="2085"/>
    <cellStyle name="Bilješka 2 3 3 2 2 2" xfId="2086"/>
    <cellStyle name="Bilješka 2 3 3 2 2 3" xfId="2087"/>
    <cellStyle name="Bilješka 2 3 3 2 3" xfId="2088"/>
    <cellStyle name="Bilješka 2 3 3 2 3 2" xfId="2089"/>
    <cellStyle name="Bilješka 2 3 3 2 4" xfId="2090"/>
    <cellStyle name="Bilješka 2 3 3 2 5" xfId="2091"/>
    <cellStyle name="Bilješka 2 3 3 2 6" xfId="2092"/>
    <cellStyle name="Bilješka 2 3 3 3" xfId="2093"/>
    <cellStyle name="Bilješka 2 3 3 3 2" xfId="2094"/>
    <cellStyle name="Bilješka 2 3 3 3 2 2" xfId="2095"/>
    <cellStyle name="Bilješka 2 3 3 3 3" xfId="2096"/>
    <cellStyle name="Bilješka 2 3 3 3 4" xfId="2097"/>
    <cellStyle name="Bilješka 2 3 3 3 5" xfId="2098"/>
    <cellStyle name="Bilješka 2 3 3 4" xfId="2099"/>
    <cellStyle name="Bilješka 2 3 3 4 2" xfId="2100"/>
    <cellStyle name="Bilješka 2 3 3 4 3" xfId="2101"/>
    <cellStyle name="Bilješka 2 3 3 4 4" xfId="2102"/>
    <cellStyle name="Bilješka 2 3 3 5" xfId="2103"/>
    <cellStyle name="Bilješka 2 3 3 6" xfId="2104"/>
    <cellStyle name="Bilješka 2 3 3 6 2" xfId="2105"/>
    <cellStyle name="Bilješka 2 3 3 7" xfId="2106"/>
    <cellStyle name="Bilješka 2 3 3 8" xfId="2107"/>
    <cellStyle name="Bilješka 2 3 4" xfId="2108"/>
    <cellStyle name="Bilješka 2 3 4 2" xfId="2109"/>
    <cellStyle name="Bilješka 2 3 4 2 2" xfId="2110"/>
    <cellStyle name="Bilješka 2 3 4 2 3" xfId="2111"/>
    <cellStyle name="Bilješka 2 3 4 2 4" xfId="2112"/>
    <cellStyle name="Bilješka 2 3 4 3" xfId="2113"/>
    <cellStyle name="Bilješka 2 3 4 3 2" xfId="2114"/>
    <cellStyle name="Bilješka 2 3 4 3 3" xfId="2115"/>
    <cellStyle name="Bilješka 2 3 4 3 4" xfId="2116"/>
    <cellStyle name="Bilješka 2 3 4 4" xfId="2117"/>
    <cellStyle name="Bilješka 2 3 4 4 2" xfId="2118"/>
    <cellStyle name="Bilješka 2 3 4 4 3" xfId="2119"/>
    <cellStyle name="Bilješka 2 3 4 5" xfId="2120"/>
    <cellStyle name="Bilješka 2 3 4 6" xfId="2121"/>
    <cellStyle name="Bilješka 2 3 5" xfId="2122"/>
    <cellStyle name="Bilješka 2 3 5 2" xfId="2123"/>
    <cellStyle name="Bilješka 2 3 5 2 2" xfId="2124"/>
    <cellStyle name="Bilješka 2 3 5 2 3" xfId="2125"/>
    <cellStyle name="Bilješka 2 3 5 3" xfId="2126"/>
    <cellStyle name="Bilješka 2 3 5 3 2" xfId="2127"/>
    <cellStyle name="Bilješka 2 3 5 3 3" xfId="2128"/>
    <cellStyle name="Bilješka 2 3 5 4" xfId="2129"/>
    <cellStyle name="Bilješka 2 3 5 4 2" xfId="2130"/>
    <cellStyle name="Bilješka 2 3 5 5" xfId="2131"/>
    <cellStyle name="Bilješka 2 3 5 6" xfId="2132"/>
    <cellStyle name="Bilješka 2 3 6" xfId="2133"/>
    <cellStyle name="Bilješka 2 3 6 2" xfId="2134"/>
    <cellStyle name="Bilješka 2 3 6 2 2" xfId="2135"/>
    <cellStyle name="Bilješka 2 3 6 2 3" xfId="2136"/>
    <cellStyle name="Bilješka 2 3 6 3" xfId="2137"/>
    <cellStyle name="Bilješka 2 3 6 4" xfId="2138"/>
    <cellStyle name="Bilješka 2 3 6 5" xfId="2139"/>
    <cellStyle name="Bilješka 2 3 7" xfId="2140"/>
    <cellStyle name="Bilješka 2 3 7 2" xfId="2141"/>
    <cellStyle name="Bilješka 2 3 7 2 2" xfId="2142"/>
    <cellStyle name="Bilješka 2 3 7 3" xfId="2143"/>
    <cellStyle name="Bilješka 2 3 7 4" xfId="2144"/>
    <cellStyle name="Bilješka 2 3 7 5" xfId="2145"/>
    <cellStyle name="Bilješka 2 3 8" xfId="2146"/>
    <cellStyle name="Bilješka 2 3 8 2" xfId="2147"/>
    <cellStyle name="Bilješka 2 3 8 3" xfId="2148"/>
    <cellStyle name="Bilješka 2 3 9" xfId="2149"/>
    <cellStyle name="Bilješka 2 3 9 2" xfId="2150"/>
    <cellStyle name="Bilješka 2 3 9 3" xfId="2151"/>
    <cellStyle name="Bilješka 2 4" xfId="2152"/>
    <cellStyle name="Bilješka 2 4 10" xfId="2153"/>
    <cellStyle name="Bilješka 2 4 10 2" xfId="2154"/>
    <cellStyle name="Bilješka 2 4 11" xfId="2155"/>
    <cellStyle name="Bilješka 2 4 12" xfId="2156"/>
    <cellStyle name="Bilješka 2 4 2" xfId="2157"/>
    <cellStyle name="Bilješka 2 4 2 2" xfId="2158"/>
    <cellStyle name="Bilješka 2 4 2 2 2" xfId="2159"/>
    <cellStyle name="Bilješka 2 4 2 2 2 2" xfId="2160"/>
    <cellStyle name="Bilješka 2 4 2 2 2 3" xfId="2161"/>
    <cellStyle name="Bilješka 2 4 2 2 3" xfId="2162"/>
    <cellStyle name="Bilješka 2 4 2 2 3 2" xfId="2163"/>
    <cellStyle name="Bilješka 2 4 2 2 3 3" xfId="2164"/>
    <cellStyle name="Bilješka 2 4 2 2 4" xfId="2165"/>
    <cellStyle name="Bilješka 2 4 2 2 4 2" xfId="2166"/>
    <cellStyle name="Bilješka 2 4 2 2 5" xfId="2167"/>
    <cellStyle name="Bilješka 2 4 2 2 6" xfId="2168"/>
    <cellStyle name="Bilješka 2 4 2 3" xfId="2169"/>
    <cellStyle name="Bilješka 2 4 2 3 2" xfId="2170"/>
    <cellStyle name="Bilješka 2 4 2 3 2 2" xfId="2171"/>
    <cellStyle name="Bilješka 2 4 2 3 2 3" xfId="2172"/>
    <cellStyle name="Bilješka 2 4 2 3 3" xfId="2173"/>
    <cellStyle name="Bilješka 2 4 2 3 4" xfId="2174"/>
    <cellStyle name="Bilješka 2 4 2 3 5" xfId="2175"/>
    <cellStyle name="Bilješka 2 4 2 4" xfId="2176"/>
    <cellStyle name="Bilješka 2 4 2 4 2" xfId="2177"/>
    <cellStyle name="Bilješka 2 4 2 4 2 2" xfId="2178"/>
    <cellStyle name="Bilješka 2 4 2 4 3" xfId="2179"/>
    <cellStyle name="Bilješka 2 4 2 4 4" xfId="2180"/>
    <cellStyle name="Bilješka 2 4 2 4 5" xfId="2181"/>
    <cellStyle name="Bilješka 2 4 2 5" xfId="2182"/>
    <cellStyle name="Bilješka 2 4 2 5 2" xfId="2183"/>
    <cellStyle name="Bilješka 2 4 2 5 3" xfId="2184"/>
    <cellStyle name="Bilješka 2 4 2 6" xfId="2185"/>
    <cellStyle name="Bilješka 2 4 2 6 2" xfId="2186"/>
    <cellStyle name="Bilješka 2 4 2 6 3" xfId="2187"/>
    <cellStyle name="Bilješka 2 4 2 7" xfId="2188"/>
    <cellStyle name="Bilješka 2 4 2 7 2" xfId="2189"/>
    <cellStyle name="Bilješka 2 4 2 8" xfId="2190"/>
    <cellStyle name="Bilješka 2 4 2 9" xfId="2191"/>
    <cellStyle name="Bilješka 2 4 3" xfId="2192"/>
    <cellStyle name="Bilješka 2 4 3 2" xfId="2193"/>
    <cellStyle name="Bilješka 2 4 3 2 2" xfId="2194"/>
    <cellStyle name="Bilješka 2 4 3 2 3" xfId="2195"/>
    <cellStyle name="Bilješka 2 4 3 2 4" xfId="2196"/>
    <cellStyle name="Bilješka 2 4 3 2 5" xfId="2197"/>
    <cellStyle name="Bilješka 2 4 3 3" xfId="2198"/>
    <cellStyle name="Bilješka 2 4 3 3 2" xfId="2199"/>
    <cellStyle name="Bilješka 2 4 3 3 3" xfId="2200"/>
    <cellStyle name="Bilješka 2 4 3 3 4" xfId="2201"/>
    <cellStyle name="Bilješka 2 4 3 4" xfId="2202"/>
    <cellStyle name="Bilješka 2 4 3 5" xfId="2203"/>
    <cellStyle name="Bilješka 2 4 3 5 2" xfId="2204"/>
    <cellStyle name="Bilješka 2 4 3 6" xfId="2205"/>
    <cellStyle name="Bilješka 2 4 3 7" xfId="2206"/>
    <cellStyle name="Bilješka 2 4 4" xfId="2207"/>
    <cellStyle name="Bilješka 2 4 4 2" xfId="2208"/>
    <cellStyle name="Bilješka 2 4 4 2 2" xfId="2209"/>
    <cellStyle name="Bilješka 2 4 4 2 3" xfId="2210"/>
    <cellStyle name="Bilješka 2 4 4 3" xfId="2211"/>
    <cellStyle name="Bilješka 2 4 4 3 2" xfId="2212"/>
    <cellStyle name="Bilješka 2 4 4 3 3" xfId="2213"/>
    <cellStyle name="Bilješka 2 4 4 4" xfId="2214"/>
    <cellStyle name="Bilješka 2 4 4 5" xfId="2215"/>
    <cellStyle name="Bilješka 2 4 5" xfId="2216"/>
    <cellStyle name="Bilješka 2 4 5 2" xfId="2217"/>
    <cellStyle name="Bilješka 2 4 5 2 2" xfId="2218"/>
    <cellStyle name="Bilješka 2 4 5 2 3" xfId="2219"/>
    <cellStyle name="Bilješka 2 4 5 3" xfId="2220"/>
    <cellStyle name="Bilješka 2 4 5 3 2" xfId="2221"/>
    <cellStyle name="Bilješka 2 4 5 4" xfId="2222"/>
    <cellStyle name="Bilješka 2 4 5 5" xfId="2223"/>
    <cellStyle name="Bilješka 2 4 6" xfId="2224"/>
    <cellStyle name="Bilješka 2 4 6 2" xfId="2225"/>
    <cellStyle name="Bilješka 2 4 6 2 2" xfId="2226"/>
    <cellStyle name="Bilješka 2 4 6 2 3" xfId="2227"/>
    <cellStyle name="Bilješka 2 4 6 3" xfId="2228"/>
    <cellStyle name="Bilješka 2 4 6 4" xfId="2229"/>
    <cellStyle name="Bilješka 2 4 6 5" xfId="2230"/>
    <cellStyle name="Bilješka 2 4 7" xfId="2231"/>
    <cellStyle name="Bilješka 2 4 7 2" xfId="2232"/>
    <cellStyle name="Bilješka 2 4 7 2 2" xfId="2233"/>
    <cellStyle name="Bilješka 2 4 7 3" xfId="2234"/>
    <cellStyle name="Bilješka 2 4 7 4" xfId="2235"/>
    <cellStyle name="Bilješka 2 4 7 5" xfId="2236"/>
    <cellStyle name="Bilješka 2 4 8" xfId="2237"/>
    <cellStyle name="Bilješka 2 4 8 2" xfId="2238"/>
    <cellStyle name="Bilješka 2 4 8 3" xfId="2239"/>
    <cellStyle name="Bilješka 2 4 9" xfId="2240"/>
    <cellStyle name="Bilješka 2 4 9 2" xfId="2241"/>
    <cellStyle name="Bilješka 2 4 9 3" xfId="2242"/>
    <cellStyle name="Bilješka 2 5" xfId="2243"/>
    <cellStyle name="Bilješka 2 5 10" xfId="2244"/>
    <cellStyle name="Bilješka 2 5 2" xfId="2245"/>
    <cellStyle name="Bilješka 2 5 2 2" xfId="2246"/>
    <cellStyle name="Bilješka 2 5 2 2 2" xfId="2247"/>
    <cellStyle name="Bilješka 2 5 2 2 2 2" xfId="2248"/>
    <cellStyle name="Bilješka 2 5 2 2 2 3" xfId="2249"/>
    <cellStyle name="Bilješka 2 5 2 2 3" xfId="2250"/>
    <cellStyle name="Bilješka 2 5 2 2 3 2" xfId="2251"/>
    <cellStyle name="Bilješka 2 5 2 2 4" xfId="2252"/>
    <cellStyle name="Bilješka 2 5 2 3" xfId="2253"/>
    <cellStyle name="Bilješka 2 5 2 3 2" xfId="2254"/>
    <cellStyle name="Bilješka 2 5 2 3 3" xfId="2255"/>
    <cellStyle name="Bilješka 2 5 2 3 4" xfId="2256"/>
    <cellStyle name="Bilješka 2 5 2 4" xfId="2257"/>
    <cellStyle name="Bilješka 2 5 2 4 2" xfId="2258"/>
    <cellStyle name="Bilješka 2 5 2 4 3" xfId="2259"/>
    <cellStyle name="Bilješka 2 5 2 5" xfId="2260"/>
    <cellStyle name="Bilješka 2 5 2 5 2" xfId="2261"/>
    <cellStyle name="Bilješka 2 5 2 5 3" xfId="2262"/>
    <cellStyle name="Bilješka 2 5 2 6" xfId="2263"/>
    <cellStyle name="Bilješka 2 5 2 6 2" xfId="2264"/>
    <cellStyle name="Bilješka 2 5 2 7" xfId="2265"/>
    <cellStyle name="Bilješka 2 5 2 8" xfId="2266"/>
    <cellStyle name="Bilješka 2 5 3" xfId="2267"/>
    <cellStyle name="Bilješka 2 5 3 2" xfId="2268"/>
    <cellStyle name="Bilješka 2 5 3 2 2" xfId="2269"/>
    <cellStyle name="Bilješka 2 5 3 2 3" xfId="2270"/>
    <cellStyle name="Bilješka 2 5 3 3" xfId="2271"/>
    <cellStyle name="Bilješka 2 5 3 3 2" xfId="2272"/>
    <cellStyle name="Bilješka 2 5 3 3 3" xfId="2273"/>
    <cellStyle name="Bilješka 2 5 3 4" xfId="2274"/>
    <cellStyle name="Bilješka 2 5 3 5" xfId="2275"/>
    <cellStyle name="Bilješka 2 5 4" xfId="2276"/>
    <cellStyle name="Bilješka 2 5 4 2" xfId="2277"/>
    <cellStyle name="Bilješka 2 5 4 2 2" xfId="2278"/>
    <cellStyle name="Bilješka 2 5 4 2 3" xfId="2279"/>
    <cellStyle name="Bilješka 2 5 4 3" xfId="2280"/>
    <cellStyle name="Bilješka 2 5 4 4" xfId="2281"/>
    <cellStyle name="Bilješka 2 5 4 5" xfId="2282"/>
    <cellStyle name="Bilješka 2 5 5" xfId="2283"/>
    <cellStyle name="Bilješka 2 5 5 2" xfId="2284"/>
    <cellStyle name="Bilješka 2 5 5 2 2" xfId="2285"/>
    <cellStyle name="Bilješka 2 5 5 3" xfId="2286"/>
    <cellStyle name="Bilješka 2 5 5 4" xfId="2287"/>
    <cellStyle name="Bilješka 2 5 5 5" xfId="2288"/>
    <cellStyle name="Bilješka 2 5 6" xfId="2289"/>
    <cellStyle name="Bilješka 2 5 6 2" xfId="2290"/>
    <cellStyle name="Bilješka 2 5 6 3" xfId="2291"/>
    <cellStyle name="Bilješka 2 5 6 4" xfId="2292"/>
    <cellStyle name="Bilješka 2 5 7" xfId="2293"/>
    <cellStyle name="Bilješka 2 5 7 2" xfId="2294"/>
    <cellStyle name="Bilješka 2 5 7 3" xfId="2295"/>
    <cellStyle name="Bilješka 2 5 8" xfId="2296"/>
    <cellStyle name="Bilješka 2 5 8 2" xfId="2297"/>
    <cellStyle name="Bilješka 2 5 9" xfId="2298"/>
    <cellStyle name="Bilješka 2 6" xfId="2299"/>
    <cellStyle name="Bilješka 2 6 2" xfId="2300"/>
    <cellStyle name="Bilješka 2 6 2 2" xfId="2301"/>
    <cellStyle name="Bilješka 2 6 2 2 2" xfId="2302"/>
    <cellStyle name="Bilješka 2 6 2 2 3" xfId="2303"/>
    <cellStyle name="Bilješka 2 6 2 2 4" xfId="2304"/>
    <cellStyle name="Bilješka 2 6 2 3" xfId="2305"/>
    <cellStyle name="Bilješka 2 6 2 3 2" xfId="2306"/>
    <cellStyle name="Bilješka 2 6 2 3 3" xfId="2307"/>
    <cellStyle name="Bilješka 2 6 2 4" xfId="2308"/>
    <cellStyle name="Bilješka 2 6 2 5" xfId="2309"/>
    <cellStyle name="Bilješka 2 6 2 5 2" xfId="2310"/>
    <cellStyle name="Bilješka 2 6 2 6" xfId="2311"/>
    <cellStyle name="Bilješka 2 6 2 7" xfId="2312"/>
    <cellStyle name="Bilješka 2 6 3" xfId="2313"/>
    <cellStyle name="Bilješka 2 6 3 2" xfId="2314"/>
    <cellStyle name="Bilješka 2 6 3 2 2" xfId="2315"/>
    <cellStyle name="Bilješka 2 6 3 2 3" xfId="2316"/>
    <cellStyle name="Bilješka 2 6 3 3" xfId="2317"/>
    <cellStyle name="Bilješka 2 6 3 3 2" xfId="2318"/>
    <cellStyle name="Bilješka 2 6 3 4" xfId="2319"/>
    <cellStyle name="Bilješka 2 6 3 5" xfId="2320"/>
    <cellStyle name="Bilješka 2 6 3 6" xfId="2321"/>
    <cellStyle name="Bilješka 2 6 4" xfId="2322"/>
    <cellStyle name="Bilješka 2 6 4 2" xfId="2323"/>
    <cellStyle name="Bilješka 2 6 4 2 2" xfId="2324"/>
    <cellStyle name="Bilješka 2 6 4 3" xfId="2325"/>
    <cellStyle name="Bilješka 2 6 4 4" xfId="2326"/>
    <cellStyle name="Bilješka 2 6 4 5" xfId="2327"/>
    <cellStyle name="Bilješka 2 6 5" xfId="2328"/>
    <cellStyle name="Bilješka 2 6 5 2" xfId="2329"/>
    <cellStyle name="Bilješka 2 6 5 3" xfId="2330"/>
    <cellStyle name="Bilješka 2 6 5 4" xfId="2331"/>
    <cellStyle name="Bilješka 2 6 6" xfId="2332"/>
    <cellStyle name="Bilješka 2 6 6 2" xfId="2333"/>
    <cellStyle name="Bilješka 2 6 6 3" xfId="2334"/>
    <cellStyle name="Bilješka 2 6 6 4" xfId="2335"/>
    <cellStyle name="Bilješka 2 6 7" xfId="2336"/>
    <cellStyle name="Bilješka 2 6 7 2" xfId="2337"/>
    <cellStyle name="Bilješka 2 6 8" xfId="2338"/>
    <cellStyle name="Bilješka 2 6 9" xfId="2339"/>
    <cellStyle name="Bilješka 2 7" xfId="2340"/>
    <cellStyle name="Bilješka 2 7 2" xfId="2341"/>
    <cellStyle name="Bilješka 2 7 2 2" xfId="2342"/>
    <cellStyle name="Bilješka 2 7 2 2 2" xfId="2343"/>
    <cellStyle name="Bilješka 2 7 2 2 3" xfId="2344"/>
    <cellStyle name="Bilješka 2 7 2 3" xfId="2345"/>
    <cellStyle name="Bilješka 2 7 2 3 2" xfId="2346"/>
    <cellStyle name="Bilješka 2 7 2 4" xfId="2347"/>
    <cellStyle name="Bilješka 2 7 2 5" xfId="2348"/>
    <cellStyle name="Bilješka 2 7 2 6" xfId="2349"/>
    <cellStyle name="Bilješka 2 7 3" xfId="2350"/>
    <cellStyle name="Bilješka 2 7 3 2" xfId="2351"/>
    <cellStyle name="Bilješka 2 7 3 2 2" xfId="2352"/>
    <cellStyle name="Bilješka 2 7 3 3" xfId="2353"/>
    <cellStyle name="Bilješka 2 7 3 4" xfId="2354"/>
    <cellStyle name="Bilješka 2 7 3 5" xfId="2355"/>
    <cellStyle name="Bilješka 2 7 4" xfId="2356"/>
    <cellStyle name="Bilješka 2 7 4 2" xfId="2357"/>
    <cellStyle name="Bilješka 2 7 4 3" xfId="2358"/>
    <cellStyle name="Bilješka 2 7 4 4" xfId="2359"/>
    <cellStyle name="Bilješka 2 7 5" xfId="2360"/>
    <cellStyle name="Bilješka 2 7 6" xfId="2361"/>
    <cellStyle name="Bilješka 2 7 6 2" xfId="2362"/>
    <cellStyle name="Bilješka 2 7 7" xfId="2363"/>
    <cellStyle name="Bilješka 2 7 8" xfId="2364"/>
    <cellStyle name="Bilješka 2 8" xfId="2365"/>
    <cellStyle name="Bilješka 2 8 2" xfId="2366"/>
    <cellStyle name="Bilješka 2 8 2 2" xfId="2367"/>
    <cellStyle name="Bilješka 2 8 2 3" xfId="2368"/>
    <cellStyle name="Bilješka 2 8 2 4" xfId="2369"/>
    <cellStyle name="Bilješka 2 8 3" xfId="2370"/>
    <cellStyle name="Bilješka 2 8 3 2" xfId="2371"/>
    <cellStyle name="Bilješka 2 8 3 3" xfId="2372"/>
    <cellStyle name="Bilješka 2 8 3 4" xfId="2373"/>
    <cellStyle name="Bilješka 2 8 4" xfId="2374"/>
    <cellStyle name="Bilješka 2 8 4 2" xfId="2375"/>
    <cellStyle name="Bilješka 2 8 4 3" xfId="2376"/>
    <cellStyle name="Bilješka 2 8 5" xfId="2377"/>
    <cellStyle name="Bilješka 2 8 6" xfId="2378"/>
    <cellStyle name="Bilješka 2 8 6 2" xfId="2379"/>
    <cellStyle name="Bilješka 2 8 7" xfId="2380"/>
    <cellStyle name="Bilješka 2 8 8" xfId="2381"/>
    <cellStyle name="Bilješka 2 9" xfId="2382"/>
    <cellStyle name="Bilješka 2 9 2" xfId="2383"/>
    <cellStyle name="Bilješka 2 9 2 2" xfId="2384"/>
    <cellStyle name="Bilješka 2 9 2 3" xfId="2385"/>
    <cellStyle name="Bilješka 2 9 3" xfId="2386"/>
    <cellStyle name="Bilješka 2 9 3 2" xfId="2387"/>
    <cellStyle name="Bilješka 2 9 3 3" xfId="2388"/>
    <cellStyle name="Bilješka 2 9 4" xfId="2389"/>
    <cellStyle name="Bilješka 2 9 4 2" xfId="2390"/>
    <cellStyle name="Bilješka 2 9 4 3" xfId="2391"/>
    <cellStyle name="Bilješka 2 9 5" xfId="2392"/>
    <cellStyle name="Bilješka 2 9 6" xfId="2393"/>
    <cellStyle name="Bilješka 3" xfId="2394"/>
    <cellStyle name="Bilješka 4" xfId="2395"/>
    <cellStyle name="Calculation" xfId="2396"/>
    <cellStyle name="Calculation 2" xfId="2397"/>
    <cellStyle name="Calculation 3" xfId="2398"/>
    <cellStyle name="Check Cell" xfId="2399"/>
    <cellStyle name="Check Cell 2" xfId="2400"/>
    <cellStyle name="Check Cell 3" xfId="2401"/>
    <cellStyle name="Comma" xfId="2402"/>
    <cellStyle name="Comma [0]" xfId="2403"/>
    <cellStyle name="Comma 2" xfId="2404"/>
    <cellStyle name="Comma 2 2" xfId="2405"/>
    <cellStyle name="Currency" xfId="2406"/>
    <cellStyle name="Currency [0]" xfId="2407"/>
    <cellStyle name="Dobro" xfId="2408"/>
    <cellStyle name="Dobro 2" xfId="2409"/>
    <cellStyle name="Dobro 3" xfId="2410"/>
    <cellStyle name="Explanatory Text" xfId="2411"/>
    <cellStyle name="Explanatory Text 2" xfId="2412"/>
    <cellStyle name="Explanatory Text 3" xfId="2413"/>
    <cellStyle name="Good" xfId="2414"/>
    <cellStyle name="Good 2" xfId="2415"/>
    <cellStyle name="Good 3" xfId="2416"/>
    <cellStyle name="Heading 1" xfId="2417"/>
    <cellStyle name="Heading 1 2" xfId="2418"/>
    <cellStyle name="Heading 1 3" xfId="2419"/>
    <cellStyle name="Heading 2" xfId="2420"/>
    <cellStyle name="Heading 2 2" xfId="2421"/>
    <cellStyle name="Heading 2 3" xfId="2422"/>
    <cellStyle name="Heading 3" xfId="2423"/>
    <cellStyle name="Heading 3 2" xfId="2424"/>
    <cellStyle name="Heading 3 3" xfId="2425"/>
    <cellStyle name="Heading 4" xfId="2426"/>
    <cellStyle name="Heading 4 2" xfId="2427"/>
    <cellStyle name="Heading 4 3" xfId="2428"/>
    <cellStyle name="Hyperlink" xfId="2429"/>
    <cellStyle name="Hyperlink 2" xfId="2430"/>
    <cellStyle name="Hyperlink 2 2" xfId="2431"/>
    <cellStyle name="Hyperlink 2 3" xfId="2432"/>
    <cellStyle name="Hyperlink 3" xfId="2433"/>
    <cellStyle name="Hyperlink 3 2" xfId="2434"/>
    <cellStyle name="Hyperlink 4" xfId="2435"/>
    <cellStyle name="Hyperlink 5" xfId="2436"/>
    <cellStyle name="Input" xfId="2437"/>
    <cellStyle name="Input 2" xfId="2438"/>
    <cellStyle name="Input 3" xfId="2439"/>
    <cellStyle name="Isticanje1" xfId="2440"/>
    <cellStyle name="Isticanje2" xfId="2441"/>
    <cellStyle name="Isticanje3" xfId="2442"/>
    <cellStyle name="Isticanje4" xfId="2443"/>
    <cellStyle name="Isticanje5" xfId="2444"/>
    <cellStyle name="Isticanje6" xfId="2445"/>
    <cellStyle name="Izlaz" xfId="2446"/>
    <cellStyle name="Izlaz 2" xfId="2447"/>
    <cellStyle name="Izlaz 3" xfId="2448"/>
    <cellStyle name="Izračun" xfId="2449"/>
    <cellStyle name="Linked Cell" xfId="2450"/>
    <cellStyle name="Linked Cell 2" xfId="2451"/>
    <cellStyle name="Linked Cell 3" xfId="2452"/>
    <cellStyle name="Loše" xfId="2453"/>
    <cellStyle name="Naslov" xfId="2454"/>
    <cellStyle name="Naslov 1" xfId="2455"/>
    <cellStyle name="Naslov 2" xfId="2456"/>
    <cellStyle name="Naslov 3" xfId="2457"/>
    <cellStyle name="Naslov 4" xfId="2458"/>
    <cellStyle name="Naslov 5" xfId="2459"/>
    <cellStyle name="Naslov 6" xfId="2460"/>
    <cellStyle name="Neutral" xfId="2461"/>
    <cellStyle name="Neutral 2" xfId="2462"/>
    <cellStyle name="Neutral 3" xfId="2463"/>
    <cellStyle name="Neutralno" xfId="2464"/>
    <cellStyle name="Normal 2" xfId="2465"/>
    <cellStyle name="Normal 2 10" xfId="2466"/>
    <cellStyle name="Normal 2 10 2" xfId="2467"/>
    <cellStyle name="Normal 2 10 2 2" xfId="2468"/>
    <cellStyle name="Normal 2 10 2 2 2" xfId="2469"/>
    <cellStyle name="Normal 2 10 2 3" xfId="2470"/>
    <cellStyle name="Normal 2 10 2 4" xfId="2471"/>
    <cellStyle name="Normal 2 10 3" xfId="2472"/>
    <cellStyle name="Normal 2 10 3 2" xfId="2473"/>
    <cellStyle name="Normal 2 10 3 3" xfId="2474"/>
    <cellStyle name="Normal 2 10 4" xfId="2475"/>
    <cellStyle name="Normal 2 10 4 2" xfId="2476"/>
    <cellStyle name="Normal 2 10 5" xfId="2477"/>
    <cellStyle name="Normal 2 10 6" xfId="2478"/>
    <cellStyle name="Normal 2 11" xfId="2479"/>
    <cellStyle name="Normal 2 11 2" xfId="2480"/>
    <cellStyle name="Normal 2 11 2 2" xfId="2481"/>
    <cellStyle name="Normal 2 11 2 3" xfId="2482"/>
    <cellStyle name="Normal 2 11 3" xfId="2483"/>
    <cellStyle name="Normal 2 11 3 2" xfId="2484"/>
    <cellStyle name="Normal 2 11 4" xfId="2485"/>
    <cellStyle name="Normal 2 11 5" xfId="2486"/>
    <cellStyle name="Normal 2 12" xfId="2487"/>
    <cellStyle name="Normal 2 12 2" xfId="2488"/>
    <cellStyle name="Normal 2 12 3" xfId="2489"/>
    <cellStyle name="Normal 2 12 4" xfId="2490"/>
    <cellStyle name="Normal 2 12 5" xfId="2491"/>
    <cellStyle name="Normal 2 13" xfId="2492"/>
    <cellStyle name="Normal 2 13 2" xfId="2493"/>
    <cellStyle name="Normal 2 13 3" xfId="2494"/>
    <cellStyle name="Normal 2 14" xfId="2495"/>
    <cellStyle name="Normal 2 14 2" xfId="2496"/>
    <cellStyle name="Normal 2 15" xfId="2497"/>
    <cellStyle name="Normal 2 16" xfId="2498"/>
    <cellStyle name="Normal 2 2" xfId="2499"/>
    <cellStyle name="Normal 2 2 2" xfId="2500"/>
    <cellStyle name="Normal 2 2 3" xfId="2501"/>
    <cellStyle name="Normal 2 3" xfId="2502"/>
    <cellStyle name="Normal 2 3 10" xfId="2503"/>
    <cellStyle name="Normal 2 3 10 2" xfId="2504"/>
    <cellStyle name="Normal 2 3 11" xfId="2505"/>
    <cellStyle name="Normal 2 3 12" xfId="2506"/>
    <cellStyle name="Normal 2 3 2" xfId="2507"/>
    <cellStyle name="Normal 2 3 2 2" xfId="2508"/>
    <cellStyle name="Normal 2 3 2 2 2" xfId="2509"/>
    <cellStyle name="Normal 2 3 2 2 2 2" xfId="2510"/>
    <cellStyle name="Normal 2 3 2 2 2 2 2" xfId="2511"/>
    <cellStyle name="Normal 2 3 2 2 2 3" xfId="2512"/>
    <cellStyle name="Normal 2 3 2 2 2 4" xfId="2513"/>
    <cellStyle name="Normal 2 3 2 2 3" xfId="2514"/>
    <cellStyle name="Normal 2 3 2 2 3 2" xfId="2515"/>
    <cellStyle name="Normal 2 3 2 2 3 3" xfId="2516"/>
    <cellStyle name="Normal 2 3 2 2 4" xfId="2517"/>
    <cellStyle name="Normal 2 3 2 2 4 2" xfId="2518"/>
    <cellStyle name="Normal 2 3 2 2 5" xfId="2519"/>
    <cellStyle name="Normal 2 3 2 2 6" xfId="2520"/>
    <cellStyle name="Normal 2 3 2 3" xfId="2521"/>
    <cellStyle name="Normal 2 3 2 3 2" xfId="2522"/>
    <cellStyle name="Normal 2 3 2 3 2 2" xfId="2523"/>
    <cellStyle name="Normal 2 3 2 3 2 3" xfId="2524"/>
    <cellStyle name="Normal 2 3 2 3 3" xfId="2525"/>
    <cellStyle name="Normal 2 3 2 3 3 2" xfId="2526"/>
    <cellStyle name="Normal 2 3 2 3 4" xfId="2527"/>
    <cellStyle name="Normal 2 3 2 3 5" xfId="2528"/>
    <cellStyle name="Normal 2 3 2 4" xfId="2529"/>
    <cellStyle name="Normal 2 3 2 4 2" xfId="2530"/>
    <cellStyle name="Normal 2 3 2 4 3" xfId="2531"/>
    <cellStyle name="Normal 2 3 2 4 4" xfId="2532"/>
    <cellStyle name="Normal 2 3 2 5" xfId="2533"/>
    <cellStyle name="Normal 2 3 2 5 2" xfId="2534"/>
    <cellStyle name="Normal 2 3 2 5 3" xfId="2535"/>
    <cellStyle name="Normal 2 3 2 6" xfId="2536"/>
    <cellStyle name="Normal 2 3 2 6 2" xfId="2537"/>
    <cellStyle name="Normal 2 3 2 7" xfId="2538"/>
    <cellStyle name="Normal 2 3 2 7 2" xfId="2539"/>
    <cellStyle name="Normal 2 3 2 8" xfId="2540"/>
    <cellStyle name="Normal 2 3 2 9" xfId="2541"/>
    <cellStyle name="Normal 2 3 3" xfId="2542"/>
    <cellStyle name="Normal 2 3 3 2" xfId="2543"/>
    <cellStyle name="Normal 2 3 3 2 2" xfId="2544"/>
    <cellStyle name="Normal 2 3 3 2 2 2" xfId="2545"/>
    <cellStyle name="Normal 2 3 3 2 2 3" xfId="2546"/>
    <cellStyle name="Normal 2 3 3 2 3" xfId="2547"/>
    <cellStyle name="Normal 2 3 3 2 3 2" xfId="2548"/>
    <cellStyle name="Normal 2 3 3 2 4" xfId="2549"/>
    <cellStyle name="Normal 2 3 3 2 4 2" xfId="2550"/>
    <cellStyle name="Normal 2 3 3 2 5" xfId="2551"/>
    <cellStyle name="Normal 2 3 3 2 6" xfId="2552"/>
    <cellStyle name="Normal 2 3 3 3" xfId="2553"/>
    <cellStyle name="Normal 2 3 3 3 2" xfId="2554"/>
    <cellStyle name="Normal 2 3 3 3 2 2" xfId="2555"/>
    <cellStyle name="Normal 2 3 3 3 3" xfId="2556"/>
    <cellStyle name="Normal 2 3 3 3 4" xfId="2557"/>
    <cellStyle name="Normal 2 3 3 4" xfId="2558"/>
    <cellStyle name="Normal 2 3 3 4 2" xfId="2559"/>
    <cellStyle name="Normal 2 3 3 4 3" xfId="2560"/>
    <cellStyle name="Normal 2 3 3 5" xfId="2561"/>
    <cellStyle name="Normal 2 3 3 5 2" xfId="2562"/>
    <cellStyle name="Normal 2 3 3 6" xfId="2563"/>
    <cellStyle name="Normal 2 3 3 6 2" xfId="2564"/>
    <cellStyle name="Normal 2 3 3 7" xfId="2565"/>
    <cellStyle name="Normal 2 3 3 7 2" xfId="2566"/>
    <cellStyle name="Normal 2 3 3 8" xfId="2567"/>
    <cellStyle name="Normal 2 3 3 9" xfId="2568"/>
    <cellStyle name="Normal 2 3 4" xfId="2569"/>
    <cellStyle name="Normal 2 3 4 2" xfId="2570"/>
    <cellStyle name="Normal 2 3 4 2 2" xfId="2571"/>
    <cellStyle name="Normal 2 3 4 2 2 2" xfId="2572"/>
    <cellStyle name="Normal 2 3 4 2 3" xfId="2573"/>
    <cellStyle name="Normal 2 3 4 2 4" xfId="2574"/>
    <cellStyle name="Normal 2 3 4 2 5" xfId="2575"/>
    <cellStyle name="Normal 2 3 4 3" xfId="2576"/>
    <cellStyle name="Normal 2 3 4 3 2" xfId="2577"/>
    <cellStyle name="Normal 2 3 4 4" xfId="2578"/>
    <cellStyle name="Normal 2 3 4 4 2" xfId="2579"/>
    <cellStyle name="Normal 2 3 4 5" xfId="2580"/>
    <cellStyle name="Normal 2 3 4 5 2" xfId="2581"/>
    <cellStyle name="Normal 2 3 4 6" xfId="2582"/>
    <cellStyle name="Normal 2 3 4 7" xfId="2583"/>
    <cellStyle name="Normal 2 3 5" xfId="2584"/>
    <cellStyle name="Normal 2 3 5 2" xfId="2585"/>
    <cellStyle name="Normal 2 3 5 2 2" xfId="2586"/>
    <cellStyle name="Normal 2 3 5 2 3" xfId="2587"/>
    <cellStyle name="Normal 2 3 5 3" xfId="2588"/>
    <cellStyle name="Normal 2 3 5 3 2" xfId="2589"/>
    <cellStyle name="Normal 2 3 5 4" xfId="2590"/>
    <cellStyle name="Normal 2 3 5 4 2" xfId="2591"/>
    <cellStyle name="Normal 2 3 5 5" xfId="2592"/>
    <cellStyle name="Normal 2 3 5 6" xfId="2593"/>
    <cellStyle name="Normal 2 3 6" xfId="2594"/>
    <cellStyle name="Normal 2 3 6 2" xfId="2595"/>
    <cellStyle name="Normal 2 3 6 2 2" xfId="2596"/>
    <cellStyle name="Normal 2 3 6 2 3" xfId="2597"/>
    <cellStyle name="Normal 2 3 6 3" xfId="2598"/>
    <cellStyle name="Normal 2 3 6 3 2" xfId="2599"/>
    <cellStyle name="Normal 2 3 6 4" xfId="2600"/>
    <cellStyle name="Normal 2 3 6 5" xfId="2601"/>
    <cellStyle name="Normal 2 3 7" xfId="2602"/>
    <cellStyle name="Normal 2 3 7 2" xfId="2603"/>
    <cellStyle name="Normal 2 3 7 3" xfId="2604"/>
    <cellStyle name="Normal 2 3 7 4" xfId="2605"/>
    <cellStyle name="Normal 2 3 8" xfId="2606"/>
    <cellStyle name="Normal 2 3 8 2" xfId="2607"/>
    <cellStyle name="Normal 2 3 9" xfId="2608"/>
    <cellStyle name="Normal 2 3 9 2" xfId="2609"/>
    <cellStyle name="Normal 2 4" xfId="2610"/>
    <cellStyle name="Normal 2 4 2" xfId="2611"/>
    <cellStyle name="Normal 2 4 2 2" xfId="2612"/>
    <cellStyle name="Normal 2 4 2 2 2" xfId="2613"/>
    <cellStyle name="Normal 2 4 2 2 2 2" xfId="2614"/>
    <cellStyle name="Normal 2 4 2 2 3" xfId="2615"/>
    <cellStyle name="Normal 2 4 2 2 4" xfId="2616"/>
    <cellStyle name="Normal 2 4 2 3" xfId="2617"/>
    <cellStyle name="Normal 2 4 2 3 2" xfId="2618"/>
    <cellStyle name="Normal 2 4 2 3 3" xfId="2619"/>
    <cellStyle name="Normal 2 4 2 4" xfId="2620"/>
    <cellStyle name="Normal 2 4 2 4 2" xfId="2621"/>
    <cellStyle name="Normal 2 4 2 5" xfId="2622"/>
    <cellStyle name="Normal 2 4 2 6" xfId="2623"/>
    <cellStyle name="Normal 2 4 3" xfId="2624"/>
    <cellStyle name="Normal 2 4 3 2" xfId="2625"/>
    <cellStyle name="Normal 2 4 3 2 2" xfId="2626"/>
    <cellStyle name="Normal 2 4 3 2 3" xfId="2627"/>
    <cellStyle name="Normal 2 4 3 3" xfId="2628"/>
    <cellStyle name="Normal 2 4 3 3 2" xfId="2629"/>
    <cellStyle name="Normal 2 4 3 4" xfId="2630"/>
    <cellStyle name="Normal 2 4 3 5" xfId="2631"/>
    <cellStyle name="Normal 2 4 4" xfId="2632"/>
    <cellStyle name="Normal 2 4 4 2" xfId="2633"/>
    <cellStyle name="Normal 2 4 4 3" xfId="2634"/>
    <cellStyle name="Normal 2 4 4 4" xfId="2635"/>
    <cellStyle name="Normal 2 4 5" xfId="2636"/>
    <cellStyle name="Normal 2 4 5 2" xfId="2637"/>
    <cellStyle name="Normal 2 4 5 3" xfId="2638"/>
    <cellStyle name="Normal 2 4 6" xfId="2639"/>
    <cellStyle name="Normal 2 4 6 2" xfId="2640"/>
    <cellStyle name="Normal 2 4 7" xfId="2641"/>
    <cellStyle name="Normal 2 4 7 2" xfId="2642"/>
    <cellStyle name="Normal 2 4 8" xfId="2643"/>
    <cellStyle name="Normal 2 4 9" xfId="2644"/>
    <cellStyle name="Normal 2 5" xfId="2645"/>
    <cellStyle name="Normal 2 5 2" xfId="2646"/>
    <cellStyle name="Normal 2 5 2 2" xfId="2647"/>
    <cellStyle name="Normal 2 5 2 2 2" xfId="2648"/>
    <cellStyle name="Normal 2 5 2 2 2 2" xfId="2649"/>
    <cellStyle name="Normal 2 5 2 2 3" xfId="2650"/>
    <cellStyle name="Normal 2 5 2 2 4" xfId="2651"/>
    <cellStyle name="Normal 2 5 2 3" xfId="2652"/>
    <cellStyle name="Normal 2 5 2 3 2" xfId="2653"/>
    <cellStyle name="Normal 2 5 2 3 3" xfId="2654"/>
    <cellStyle name="Normal 2 5 2 4" xfId="2655"/>
    <cellStyle name="Normal 2 5 2 4 2" xfId="2656"/>
    <cellStyle name="Normal 2 5 2 5" xfId="2657"/>
    <cellStyle name="Normal 2 5 2 6" xfId="2658"/>
    <cellStyle name="Normal 2 5 3" xfId="2659"/>
    <cellStyle name="Normal 2 5 3 2" xfId="2660"/>
    <cellStyle name="Normal 2 5 3 2 2" xfId="2661"/>
    <cellStyle name="Normal 2 5 3 2 3" xfId="2662"/>
    <cellStyle name="Normal 2 5 3 3" xfId="2663"/>
    <cellStyle name="Normal 2 5 3 3 2" xfId="2664"/>
    <cellStyle name="Normal 2 5 3 4" xfId="2665"/>
    <cellStyle name="Normal 2 5 3 5" xfId="2666"/>
    <cellStyle name="Normal 2 5 4" xfId="2667"/>
    <cellStyle name="Normal 2 5 4 2" xfId="2668"/>
    <cellStyle name="Normal 2 5 4 3" xfId="2669"/>
    <cellStyle name="Normal 2 5 4 4" xfId="2670"/>
    <cellStyle name="Normal 2 5 5" xfId="2671"/>
    <cellStyle name="Normal 2 5 5 2" xfId="2672"/>
    <cellStyle name="Normal 2 5 5 3" xfId="2673"/>
    <cellStyle name="Normal 2 5 6" xfId="2674"/>
    <cellStyle name="Normal 2 5 6 2" xfId="2675"/>
    <cellStyle name="Normal 2 5 7" xfId="2676"/>
    <cellStyle name="Normal 2 5 7 2" xfId="2677"/>
    <cellStyle name="Normal 2 5 8" xfId="2678"/>
    <cellStyle name="Normal 2 5 9" xfId="2679"/>
    <cellStyle name="Normal 2 6" xfId="2680"/>
    <cellStyle name="Normal 2 6 2" xfId="2681"/>
    <cellStyle name="Normal 2 6 2 2" xfId="2682"/>
    <cellStyle name="Normal 2 6 2 2 2" xfId="2683"/>
    <cellStyle name="Normal 2 6 2 2 3" xfId="2684"/>
    <cellStyle name="Normal 2 6 2 3" xfId="2685"/>
    <cellStyle name="Normal 2 6 2 3 2" xfId="2686"/>
    <cellStyle name="Normal 2 6 2 4" xfId="2687"/>
    <cellStyle name="Normal 2 6 2 4 2" xfId="2688"/>
    <cellStyle name="Normal 2 6 2 5" xfId="2689"/>
    <cellStyle name="Normal 2 6 2 6" xfId="2690"/>
    <cellStyle name="Normal 2 6 3" xfId="2691"/>
    <cellStyle name="Normal 2 6 3 2" xfId="2692"/>
    <cellStyle name="Normal 2 6 3 2 2" xfId="2693"/>
    <cellStyle name="Normal 2 6 3 3" xfId="2694"/>
    <cellStyle name="Normal 2 6 3 3 2" xfId="2695"/>
    <cellStyle name="Normal 2 6 3 4" xfId="2696"/>
    <cellStyle name="Normal 2 6 4" xfId="2697"/>
    <cellStyle name="Normal 2 6 4 2" xfId="2698"/>
    <cellStyle name="Normal 2 6 4 3" xfId="2699"/>
    <cellStyle name="Normal 2 6 5" xfId="2700"/>
    <cellStyle name="Normal 2 6 5 2" xfId="2701"/>
    <cellStyle name="Normal 2 6 6" xfId="2702"/>
    <cellStyle name="Normal 2 6 6 2" xfId="2703"/>
    <cellStyle name="Normal 2 6 7" xfId="2704"/>
    <cellStyle name="Normal 2 6 7 2" xfId="2705"/>
    <cellStyle name="Normal 2 6 8" xfId="2706"/>
    <cellStyle name="Normal 2 6 9" xfId="2707"/>
    <cellStyle name="Normal 2 7" xfId="2708"/>
    <cellStyle name="Normal 2 7 2" xfId="2709"/>
    <cellStyle name="Normal 2 7 2 2" xfId="2710"/>
    <cellStyle name="Normal 2 7 2 2 2" xfId="2711"/>
    <cellStyle name="Normal 2 7 2 2 3" xfId="2712"/>
    <cellStyle name="Normal 2 7 2 3" xfId="2713"/>
    <cellStyle name="Normal 2 7 2 3 2" xfId="2714"/>
    <cellStyle name="Normal 2 7 2 4" xfId="2715"/>
    <cellStyle name="Normal 2 7 2 4 2" xfId="2716"/>
    <cellStyle name="Normal 2 7 2 5" xfId="2717"/>
    <cellStyle name="Normal 2 7 2 6" xfId="2718"/>
    <cellStyle name="Normal 2 7 3" xfId="2719"/>
    <cellStyle name="Normal 2 7 3 2" xfId="2720"/>
    <cellStyle name="Normal 2 7 3 2 2" xfId="2721"/>
    <cellStyle name="Normal 2 7 3 3" xfId="2722"/>
    <cellStyle name="Normal 2 7 3 3 2" xfId="2723"/>
    <cellStyle name="Normal 2 7 3 4" xfId="2724"/>
    <cellStyle name="Normal 2 7 4" xfId="2725"/>
    <cellStyle name="Normal 2 7 4 2" xfId="2726"/>
    <cellStyle name="Normal 2 7 4 3" xfId="2727"/>
    <cellStyle name="Normal 2 7 5" xfId="2728"/>
    <cellStyle name="Normal 2 7 5 2" xfId="2729"/>
    <cellStyle name="Normal 2 7 6" xfId="2730"/>
    <cellStyle name="Normal 2 7 7" xfId="2731"/>
    <cellStyle name="Normal 2 8" xfId="2732"/>
    <cellStyle name="Normal 2 8 2" xfId="2733"/>
    <cellStyle name="Normal 2 8 2 2" xfId="2734"/>
    <cellStyle name="Normal 2 8 2 2 2" xfId="2735"/>
    <cellStyle name="Normal 2 8 2 2 3" xfId="2736"/>
    <cellStyle name="Normal 2 8 2 3" xfId="2737"/>
    <cellStyle name="Normal 2 8 2 3 2" xfId="2738"/>
    <cellStyle name="Normal 2 8 2 4" xfId="2739"/>
    <cellStyle name="Normal 2 8 2 5" xfId="2740"/>
    <cellStyle name="Normal 2 8 2 6" xfId="2741"/>
    <cellStyle name="Normal 2 8 3" xfId="2742"/>
    <cellStyle name="Normal 2 8 3 2" xfId="2743"/>
    <cellStyle name="Normal 2 8 3 2 2" xfId="2744"/>
    <cellStyle name="Normal 2 8 3 3" xfId="2745"/>
    <cellStyle name="Normal 2 8 3 4" xfId="2746"/>
    <cellStyle name="Normal 2 8 4" xfId="2747"/>
    <cellStyle name="Normal 2 8 4 2" xfId="2748"/>
    <cellStyle name="Normal 2 8 4 3" xfId="2749"/>
    <cellStyle name="Normal 2 8 5" xfId="2750"/>
    <cellStyle name="Normal 2 8 5 2" xfId="2751"/>
    <cellStyle name="Normal 2 8 6" xfId="2752"/>
    <cellStyle name="Normal 2 8 7" xfId="2753"/>
    <cellStyle name="Normal 2 9" xfId="2754"/>
    <cellStyle name="Normal 2 9 2" xfId="2755"/>
    <cellStyle name="Normal 2 9 2 2" xfId="2756"/>
    <cellStyle name="Normal 2 9 2 2 2" xfId="2757"/>
    <cellStyle name="Normal 2 9 2 3" xfId="2758"/>
    <cellStyle name="Normal 2 9 2 4" xfId="2759"/>
    <cellStyle name="Normal 2 9 3" xfId="2760"/>
    <cellStyle name="Normal 2 9 3 2" xfId="2761"/>
    <cellStyle name="Normal 2 9 3 3" xfId="2762"/>
    <cellStyle name="Normal 2 9 4" xfId="2763"/>
    <cellStyle name="Normal 2 9 4 2" xfId="2764"/>
    <cellStyle name="Normal 2 9 5" xfId="2765"/>
    <cellStyle name="Normal 2 9 6" xfId="2766"/>
    <cellStyle name="Normal 3" xfId="2767"/>
    <cellStyle name="Normal 3 2" xfId="2768"/>
    <cellStyle name="Normal 3 2 2" xfId="2769"/>
    <cellStyle name="Normal 3 3" xfId="2770"/>
    <cellStyle name="Normal 3 4" xfId="2771"/>
    <cellStyle name="Normal 4" xfId="2772"/>
    <cellStyle name="Normal 4 2" xfId="2773"/>
    <cellStyle name="Normal 4 2 2" xfId="2774"/>
    <cellStyle name="Normal 5" xfId="2775"/>
    <cellStyle name="Normal 6" xfId="2776"/>
    <cellStyle name="Normal 7" xfId="2777"/>
    <cellStyle name="Normal_TFI-POD" xfId="2778"/>
    <cellStyle name="Note" xfId="2779"/>
    <cellStyle name="Note 2" xfId="2780"/>
    <cellStyle name="Note 2 2" xfId="2781"/>
    <cellStyle name="Obično 10" xfId="2782"/>
    <cellStyle name="Obično 11" xfId="2783"/>
    <cellStyle name="Obično 13" xfId="2784"/>
    <cellStyle name="Obično 14" xfId="2785"/>
    <cellStyle name="Obično 2" xfId="2786"/>
    <cellStyle name="Obično 2 10" xfId="2787"/>
    <cellStyle name="Obično 2 10 2" xfId="2788"/>
    <cellStyle name="Obično 2 10 3" xfId="2789"/>
    <cellStyle name="Obično 2 10 4" xfId="2790"/>
    <cellStyle name="Obično 2 11" xfId="2791"/>
    <cellStyle name="Obično 2 11 2" xfId="2792"/>
    <cellStyle name="Obično 2 12" xfId="2793"/>
    <cellStyle name="Obično 2 12 2" xfId="2794"/>
    <cellStyle name="Obično 2 13" xfId="2795"/>
    <cellStyle name="Obično 2 14" xfId="2796"/>
    <cellStyle name="Obično 2 2" xfId="2797"/>
    <cellStyle name="Obično 2 2 2" xfId="2798"/>
    <cellStyle name="Obično 2 2 2 2" xfId="2799"/>
    <cellStyle name="Obično 2 2 2 2 2" xfId="2800"/>
    <cellStyle name="Obično 2 2 2 2 2 2" xfId="2801"/>
    <cellStyle name="Obično 2 2 2 2 3" xfId="2802"/>
    <cellStyle name="Obično 2 2 2 2 4" xfId="2803"/>
    <cellStyle name="Obično 2 2 2 3" xfId="2804"/>
    <cellStyle name="Obično 2 2 2 3 2" xfId="2805"/>
    <cellStyle name="Obično 2 2 2 3 3" xfId="2806"/>
    <cellStyle name="Obično 2 2 2 4" xfId="2807"/>
    <cellStyle name="Obično 2 2 2 4 2" xfId="2808"/>
    <cellStyle name="Obično 2 2 2 5" xfId="2809"/>
    <cellStyle name="Obično 2 2 2 6" xfId="2810"/>
    <cellStyle name="Obično 2 2 3" xfId="2811"/>
    <cellStyle name="Obično 2 2 3 2" xfId="2812"/>
    <cellStyle name="Obično 2 2 3 2 2" xfId="2813"/>
    <cellStyle name="Obično 2 2 3 2 3" xfId="2814"/>
    <cellStyle name="Obično 2 2 3 3" xfId="2815"/>
    <cellStyle name="Obično 2 2 3 3 2" xfId="2816"/>
    <cellStyle name="Obično 2 2 3 4" xfId="2817"/>
    <cellStyle name="Obično 2 2 3 5" xfId="2818"/>
    <cellStyle name="Obično 2 2 4" xfId="2819"/>
    <cellStyle name="Obično 2 2 4 2" xfId="2820"/>
    <cellStyle name="Obično 2 2 4 3" xfId="2821"/>
    <cellStyle name="Obično 2 2 4 4" xfId="2822"/>
    <cellStyle name="Obično 2 2 5" xfId="2823"/>
    <cellStyle name="Obično 2 2 5 2" xfId="2824"/>
    <cellStyle name="Obično 2 2 5 3" xfId="2825"/>
    <cellStyle name="Obično 2 2 6" xfId="2826"/>
    <cellStyle name="Obično 2 2 6 2" xfId="2827"/>
    <cellStyle name="Obično 2 2 7" xfId="2828"/>
    <cellStyle name="Obično 2 2 7 2" xfId="2829"/>
    <cellStyle name="Obično 2 2 8" xfId="2830"/>
    <cellStyle name="Obično 2 2 9" xfId="2831"/>
    <cellStyle name="Obično 2 3" xfId="2832"/>
    <cellStyle name="Obično 2 3 10" xfId="2833"/>
    <cellStyle name="Obično 2 3 2" xfId="2834"/>
    <cellStyle name="Obično 2 3 2 2" xfId="2835"/>
    <cellStyle name="Obično 2 3 2 2 2" xfId="2836"/>
    <cellStyle name="Obično 2 3 2 3" xfId="2837"/>
    <cellStyle name="Obično 2 3 2 4" xfId="2838"/>
    <cellStyle name="Obično 2 3 2 5" xfId="2839"/>
    <cellStyle name="Obično 2 3 2 6" xfId="2840"/>
    <cellStyle name="Obično 2 3 3" xfId="2841"/>
    <cellStyle name="Obično 2 3 3 2" xfId="2842"/>
    <cellStyle name="Obično 2 3 3 3" xfId="2843"/>
    <cellStyle name="Obično 2 3 4" xfId="2844"/>
    <cellStyle name="Obično 2 3 4 2" xfId="2845"/>
    <cellStyle name="Obično 2 3 4 3" xfId="2846"/>
    <cellStyle name="Obično 2 3 5" xfId="2847"/>
    <cellStyle name="Obično 2 3 5 2" xfId="2848"/>
    <cellStyle name="Obično 2 3 5 3" xfId="2849"/>
    <cellStyle name="Obično 2 3 6" xfId="2850"/>
    <cellStyle name="Obično 2 3 7" xfId="2851"/>
    <cellStyle name="Obično 2 3 7 2" xfId="2852"/>
    <cellStyle name="Obično 2 3 8" xfId="2853"/>
    <cellStyle name="Obično 2 3 9" xfId="2854"/>
    <cellStyle name="Obično 2 4" xfId="2855"/>
    <cellStyle name="Obično 2 4 2" xfId="2856"/>
    <cellStyle name="Obično 2 4 2 2" xfId="2857"/>
    <cellStyle name="Obično 2 4 2 2 2" xfId="2858"/>
    <cellStyle name="Obično 2 4 2 2 3" xfId="2859"/>
    <cellStyle name="Obično 2 4 2 3" xfId="2860"/>
    <cellStyle name="Obično 2 4 2 3 2" xfId="2861"/>
    <cellStyle name="Obično 2 4 2 4" xfId="2862"/>
    <cellStyle name="Obično 2 4 2 4 2" xfId="2863"/>
    <cellStyle name="Obično 2 4 2 5" xfId="2864"/>
    <cellStyle name="Obično 2 4 2 6" xfId="2865"/>
    <cellStyle name="Obično 2 4 3" xfId="2866"/>
    <cellStyle name="Obično 2 4 3 2" xfId="2867"/>
    <cellStyle name="Obično 2 4 3 2 2" xfId="2868"/>
    <cellStyle name="Obično 2 4 3 3" xfId="2869"/>
    <cellStyle name="Obično 2 4 3 3 2" xfId="2870"/>
    <cellStyle name="Obično 2 4 3 4" xfId="2871"/>
    <cellStyle name="Obično 2 4 4" xfId="2872"/>
    <cellStyle name="Obično 2 4 4 2" xfId="2873"/>
    <cellStyle name="Obično 2 4 4 3" xfId="2874"/>
    <cellStyle name="Obično 2 4 5" xfId="2875"/>
    <cellStyle name="Obično 2 4 5 2" xfId="2876"/>
    <cellStyle name="Obično 2 4 6" xfId="2877"/>
    <cellStyle name="Obično 2 4 6 2" xfId="2878"/>
    <cellStyle name="Obično 2 4 7" xfId="2879"/>
    <cellStyle name="Obično 2 4 7 2" xfId="2880"/>
    <cellStyle name="Obično 2 4 8" xfId="2881"/>
    <cellStyle name="Obično 2 4 9" xfId="2882"/>
    <cellStyle name="Obično 2 5" xfId="2883"/>
    <cellStyle name="Obično 2 5 2" xfId="2884"/>
    <cellStyle name="Obično 2 5 2 2" xfId="2885"/>
    <cellStyle name="Obično 2 5 2 2 2" xfId="2886"/>
    <cellStyle name="Obično 2 5 2 3" xfId="2887"/>
    <cellStyle name="Obično 2 5 2 3 2" xfId="2888"/>
    <cellStyle name="Obično 2 5 2 4" xfId="2889"/>
    <cellStyle name="Obično 2 5 3" xfId="2890"/>
    <cellStyle name="Obično 2 5 3 2" xfId="2891"/>
    <cellStyle name="Obično 2 5 3 2 2" xfId="2892"/>
    <cellStyle name="Obično 2 5 3 3" xfId="2893"/>
    <cellStyle name="Obično 2 5 3 4" xfId="2894"/>
    <cellStyle name="Obično 2 5 4" xfId="2895"/>
    <cellStyle name="Obično 2 5 4 2" xfId="2896"/>
    <cellStyle name="Obično 2 5 4 3" xfId="2897"/>
    <cellStyle name="Obično 2 5 4 3 2" xfId="2898"/>
    <cellStyle name="Obično 2 5 5" xfId="2899"/>
    <cellStyle name="Obično 2 5 5 2" xfId="2900"/>
    <cellStyle name="Obično 2 5 6" xfId="2901"/>
    <cellStyle name="Obično 2 5 7" xfId="2902"/>
    <cellStyle name="Obično 2 5 8" xfId="2903"/>
    <cellStyle name="Obično 2 6" xfId="2904"/>
    <cellStyle name="Obično 2 6 2" xfId="2905"/>
    <cellStyle name="Obično 2 6 2 2" xfId="2906"/>
    <cellStyle name="Obično 2 6 2 2 2" xfId="2907"/>
    <cellStyle name="Obično 2 6 2 3" xfId="2908"/>
    <cellStyle name="Obično 2 6 2 3 2" xfId="2909"/>
    <cellStyle name="Obično 2 6 2 4" xfId="2910"/>
    <cellStyle name="Obično 2 6 2 5" xfId="2911"/>
    <cellStyle name="Obično 2 6 3" xfId="2912"/>
    <cellStyle name="Obično 2 6 3 2" xfId="2913"/>
    <cellStyle name="Obično 2 6 3 3" xfId="2914"/>
    <cellStyle name="Obično 2 6 4" xfId="2915"/>
    <cellStyle name="Obično 2 6 4 2" xfId="2916"/>
    <cellStyle name="Obično 2 6 5" xfId="2917"/>
    <cellStyle name="Obično 2 6 5 2" xfId="2918"/>
    <cellStyle name="Obično 2 6 6" xfId="2919"/>
    <cellStyle name="Obično 2 6 7" xfId="2920"/>
    <cellStyle name="Obično 2 7" xfId="2921"/>
    <cellStyle name="Obično 2 7 2" xfId="2922"/>
    <cellStyle name="Obično 2 7 2 2" xfId="2923"/>
    <cellStyle name="Obično 2 7 2 2 2" xfId="2924"/>
    <cellStyle name="Obično 2 7 2 3" xfId="2925"/>
    <cellStyle name="Obično 2 7 2 4" xfId="2926"/>
    <cellStyle name="Obično 2 7 3" xfId="2927"/>
    <cellStyle name="Obično 2 7 3 2" xfId="2928"/>
    <cellStyle name="Obično 2 7 3 3" xfId="2929"/>
    <cellStyle name="Obično 2 7 4" xfId="2930"/>
    <cellStyle name="Obično 2 7 4 2" xfId="2931"/>
    <cellStyle name="Obično 2 7 5" xfId="2932"/>
    <cellStyle name="Obično 2 7 6" xfId="2933"/>
    <cellStyle name="Obično 2 8" xfId="2934"/>
    <cellStyle name="Obično 2 8 2" xfId="2935"/>
    <cellStyle name="Obično 2 8 2 2" xfId="2936"/>
    <cellStyle name="Obično 2 8 2 3" xfId="2937"/>
    <cellStyle name="Obično 2 8 3" xfId="2938"/>
    <cellStyle name="Obično 2 8 3 2" xfId="2939"/>
    <cellStyle name="Obično 2 8 4" xfId="2940"/>
    <cellStyle name="Obično 2 8 5" xfId="2941"/>
    <cellStyle name="Obično 2 9" xfId="2942"/>
    <cellStyle name="Obično 2 9 2" xfId="2943"/>
    <cellStyle name="Obično 2 9 3" xfId="2944"/>
    <cellStyle name="Obično 2 9 4" xfId="2945"/>
    <cellStyle name="Obično 2 9 5" xfId="2946"/>
    <cellStyle name="Obično 3" xfId="2947"/>
    <cellStyle name="Obično 5" xfId="2948"/>
    <cellStyle name="Obično 6" xfId="2949"/>
    <cellStyle name="Obično 7" xfId="2950"/>
    <cellStyle name="Obično 8" xfId="2951"/>
    <cellStyle name="Obično 9" xfId="2952"/>
    <cellStyle name="Obično_Knjiga2" xfId="2953"/>
    <cellStyle name="Output" xfId="2954"/>
    <cellStyle name="Output 2" xfId="2955"/>
    <cellStyle name="Output 3" xfId="2956"/>
    <cellStyle name="Percent" xfId="2957"/>
    <cellStyle name="Percent 2" xfId="2958"/>
    <cellStyle name="Percent 2 2" xfId="2959"/>
    <cellStyle name="Percent 3" xfId="2960"/>
    <cellStyle name="Percent 3 2" xfId="2961"/>
    <cellStyle name="Percent 4" xfId="2962"/>
    <cellStyle name="Percent 4 2" xfId="2963"/>
    <cellStyle name="Povezana ćelija" xfId="2964"/>
    <cellStyle name="Provjera ćelije" xfId="2965"/>
    <cellStyle name="Style 1" xfId="2966"/>
    <cellStyle name="Style 1 2" xfId="2967"/>
    <cellStyle name="Style 1 2 2" xfId="2968"/>
    <cellStyle name="Style 1 2 3" xfId="2969"/>
    <cellStyle name="Style 1 3" xfId="2970"/>
    <cellStyle name="Style 1 4" xfId="2971"/>
    <cellStyle name="Tekst objašnjenja" xfId="2972"/>
    <cellStyle name="Tekst upozorenja" xfId="2973"/>
    <cellStyle name="Tekst upozorenja 2" xfId="2974"/>
    <cellStyle name="Title" xfId="2975"/>
    <cellStyle name="Title 2" xfId="2976"/>
    <cellStyle name="Title 3" xfId="2977"/>
    <cellStyle name="Total" xfId="2978"/>
    <cellStyle name="Total 2" xfId="2979"/>
    <cellStyle name="Total 3" xfId="2980"/>
    <cellStyle name="Ukupni zbroj" xfId="2981"/>
    <cellStyle name="Unos" xfId="2982"/>
    <cellStyle name="Warning Text" xfId="2983"/>
    <cellStyle name="Warning Text 2" xfId="2984"/>
    <cellStyle name="Warning Text 3" xfId="2985"/>
    <cellStyle name="Zarez 2" xfId="2986"/>
    <cellStyle name="Zarez 2 10" xfId="2987"/>
    <cellStyle name="Zarez 2 10 2" xfId="2988"/>
    <cellStyle name="Zarez 2 10 2 2" xfId="2989"/>
    <cellStyle name="Zarez 2 10 2 3" xfId="2990"/>
    <cellStyle name="Zarez 2 10 3" xfId="2991"/>
    <cellStyle name="Zarez 2 10 4" xfId="2992"/>
    <cellStyle name="Zarez 2 10 5" xfId="2993"/>
    <cellStyle name="Zarez 2 11" xfId="2994"/>
    <cellStyle name="Zarez 2 11 2" xfId="2995"/>
    <cellStyle name="Zarez 2 11 2 2" xfId="2996"/>
    <cellStyle name="Zarez 2 11 3" xfId="2997"/>
    <cellStyle name="Zarez 2 11 4" xfId="2998"/>
    <cellStyle name="Zarez 2 11 5" xfId="2999"/>
    <cellStyle name="Zarez 2 12" xfId="3000"/>
    <cellStyle name="Zarez 2 12 2" xfId="3001"/>
    <cellStyle name="Zarez 2 12 3" xfId="3002"/>
    <cellStyle name="Zarez 2 12 4" xfId="3003"/>
    <cellStyle name="Zarez 2 13" xfId="3004"/>
    <cellStyle name="Zarez 2 13 2" xfId="3005"/>
    <cellStyle name="Zarez 2 13 3" xfId="3006"/>
    <cellStyle name="Zarez 2 14" xfId="3007"/>
    <cellStyle name="Zarez 2 14 2" xfId="3008"/>
    <cellStyle name="Zarez 2 15" xfId="3009"/>
    <cellStyle name="Zarez 2 16" xfId="3010"/>
    <cellStyle name="Zarez 2 2" xfId="3011"/>
    <cellStyle name="Zarez 2 2 10" xfId="3012"/>
    <cellStyle name="Zarez 2 2 10 2" xfId="3013"/>
    <cellStyle name="Zarez 2 2 11" xfId="3014"/>
    <cellStyle name="Zarez 2 2 12" xfId="3015"/>
    <cellStyle name="Zarez 2 2 2" xfId="3016"/>
    <cellStyle name="Zarez 2 2 2 2" xfId="3017"/>
    <cellStyle name="Zarez 2 2 2 2 2" xfId="3018"/>
    <cellStyle name="Zarez 2 2 2 2 2 2" xfId="3019"/>
    <cellStyle name="Zarez 2 2 2 2 2 3" xfId="3020"/>
    <cellStyle name="Zarez 2 2 2 2 2 4" xfId="3021"/>
    <cellStyle name="Zarez 2 2 2 2 3" xfId="3022"/>
    <cellStyle name="Zarez 2 2 2 2 3 2" xfId="3023"/>
    <cellStyle name="Zarez 2 2 2 2 3 3" xfId="3024"/>
    <cellStyle name="Zarez 2 2 2 2 4" xfId="3025"/>
    <cellStyle name="Zarez 2 2 2 2 5" xfId="3026"/>
    <cellStyle name="Zarez 2 2 2 2 5 2" xfId="3027"/>
    <cellStyle name="Zarez 2 2 2 2 6" xfId="3028"/>
    <cellStyle name="Zarez 2 2 2 2 7" xfId="3029"/>
    <cellStyle name="Zarez 2 2 2 3" xfId="3030"/>
    <cellStyle name="Zarez 2 2 2 3 2" xfId="3031"/>
    <cellStyle name="Zarez 2 2 2 3 2 2" xfId="3032"/>
    <cellStyle name="Zarez 2 2 2 3 2 3" xfId="3033"/>
    <cellStyle name="Zarez 2 2 2 3 3" xfId="3034"/>
    <cellStyle name="Zarez 2 2 2 3 3 2" xfId="3035"/>
    <cellStyle name="Zarez 2 2 2 3 4" xfId="3036"/>
    <cellStyle name="Zarez 2 2 2 3 5" xfId="3037"/>
    <cellStyle name="Zarez 2 2 2 3 6" xfId="3038"/>
    <cellStyle name="Zarez 2 2 2 4" xfId="3039"/>
    <cellStyle name="Zarez 2 2 2 4 2" xfId="3040"/>
    <cellStyle name="Zarez 2 2 2 4 2 2" xfId="3041"/>
    <cellStyle name="Zarez 2 2 2 4 3" xfId="3042"/>
    <cellStyle name="Zarez 2 2 2 4 4" xfId="3043"/>
    <cellStyle name="Zarez 2 2 2 4 5" xfId="3044"/>
    <cellStyle name="Zarez 2 2 2 5" xfId="3045"/>
    <cellStyle name="Zarez 2 2 2 5 2" xfId="3046"/>
    <cellStyle name="Zarez 2 2 2 5 3" xfId="3047"/>
    <cellStyle name="Zarez 2 2 2 5 4" xfId="3048"/>
    <cellStyle name="Zarez 2 2 2 6" xfId="3049"/>
    <cellStyle name="Zarez 2 2 2 6 2" xfId="3050"/>
    <cellStyle name="Zarez 2 2 2 6 3" xfId="3051"/>
    <cellStyle name="Zarez 2 2 2 6 4" xfId="3052"/>
    <cellStyle name="Zarez 2 2 2 7" xfId="3053"/>
    <cellStyle name="Zarez 2 2 2 7 2" xfId="3054"/>
    <cellStyle name="Zarez 2 2 2 8" xfId="3055"/>
    <cellStyle name="Zarez 2 2 2 9" xfId="3056"/>
    <cellStyle name="Zarez 2 2 3" xfId="3057"/>
    <cellStyle name="Zarez 2 2 3 2" xfId="3058"/>
    <cellStyle name="Zarez 2 2 3 2 2" xfId="3059"/>
    <cellStyle name="Zarez 2 2 3 2 2 2" xfId="3060"/>
    <cellStyle name="Zarez 2 2 3 2 2 3" xfId="3061"/>
    <cellStyle name="Zarez 2 2 3 2 3" xfId="3062"/>
    <cellStyle name="Zarez 2 2 3 2 3 2" xfId="3063"/>
    <cellStyle name="Zarez 2 2 3 2 4" xfId="3064"/>
    <cellStyle name="Zarez 2 2 3 2 5" xfId="3065"/>
    <cellStyle name="Zarez 2 2 3 2 6" xfId="3066"/>
    <cellStyle name="Zarez 2 2 3 3" xfId="3067"/>
    <cellStyle name="Zarez 2 2 3 3 2" xfId="3068"/>
    <cellStyle name="Zarez 2 2 3 3 2 2" xfId="3069"/>
    <cellStyle name="Zarez 2 2 3 3 3" xfId="3070"/>
    <cellStyle name="Zarez 2 2 3 3 4" xfId="3071"/>
    <cellStyle name="Zarez 2 2 3 3 5" xfId="3072"/>
    <cellStyle name="Zarez 2 2 3 4" xfId="3073"/>
    <cellStyle name="Zarez 2 2 3 4 2" xfId="3074"/>
    <cellStyle name="Zarez 2 2 3 4 3" xfId="3075"/>
    <cellStyle name="Zarez 2 2 3 4 4" xfId="3076"/>
    <cellStyle name="Zarez 2 2 3 5" xfId="3077"/>
    <cellStyle name="Zarez 2 2 3 6" xfId="3078"/>
    <cellStyle name="Zarez 2 2 3 6 2" xfId="3079"/>
    <cellStyle name="Zarez 2 2 3 7" xfId="3080"/>
    <cellStyle name="Zarez 2 2 3 8" xfId="3081"/>
    <cellStyle name="Zarez 2 2 4" xfId="3082"/>
    <cellStyle name="Zarez 2 2 4 2" xfId="3083"/>
    <cellStyle name="Zarez 2 2 4 2 2" xfId="3084"/>
    <cellStyle name="Zarez 2 2 4 2 3" xfId="3085"/>
    <cellStyle name="Zarez 2 2 4 2 4" xfId="3086"/>
    <cellStyle name="Zarez 2 2 4 3" xfId="3087"/>
    <cellStyle name="Zarez 2 2 4 3 2" xfId="3088"/>
    <cellStyle name="Zarez 2 2 4 3 3" xfId="3089"/>
    <cellStyle name="Zarez 2 2 4 3 4" xfId="3090"/>
    <cellStyle name="Zarez 2 2 4 4" xfId="3091"/>
    <cellStyle name="Zarez 2 2 4 4 2" xfId="3092"/>
    <cellStyle name="Zarez 2 2 4 4 3" xfId="3093"/>
    <cellStyle name="Zarez 2 2 4 5" xfId="3094"/>
    <cellStyle name="Zarez 2 2 4 6" xfId="3095"/>
    <cellStyle name="Zarez 2 2 5" xfId="3096"/>
    <cellStyle name="Zarez 2 2 5 2" xfId="3097"/>
    <cellStyle name="Zarez 2 2 5 2 2" xfId="3098"/>
    <cellStyle name="Zarez 2 2 5 2 3" xfId="3099"/>
    <cellStyle name="Zarez 2 2 5 3" xfId="3100"/>
    <cellStyle name="Zarez 2 2 5 3 2" xfId="3101"/>
    <cellStyle name="Zarez 2 2 5 3 3" xfId="3102"/>
    <cellStyle name="Zarez 2 2 5 4" xfId="3103"/>
    <cellStyle name="Zarez 2 2 5 4 2" xfId="3104"/>
    <cellStyle name="Zarez 2 2 5 5" xfId="3105"/>
    <cellStyle name="Zarez 2 2 5 6" xfId="3106"/>
    <cellStyle name="Zarez 2 2 6" xfId="3107"/>
    <cellStyle name="Zarez 2 2 6 2" xfId="3108"/>
    <cellStyle name="Zarez 2 2 6 2 2" xfId="3109"/>
    <cellStyle name="Zarez 2 2 6 2 3" xfId="3110"/>
    <cellStyle name="Zarez 2 2 6 3" xfId="3111"/>
    <cellStyle name="Zarez 2 2 6 4" xfId="3112"/>
    <cellStyle name="Zarez 2 2 6 5" xfId="3113"/>
    <cellStyle name="Zarez 2 2 7" xfId="3114"/>
    <cellStyle name="Zarez 2 2 7 2" xfId="3115"/>
    <cellStyle name="Zarez 2 2 7 2 2" xfId="3116"/>
    <cellStyle name="Zarez 2 2 7 3" xfId="3117"/>
    <cellStyle name="Zarez 2 2 7 4" xfId="3118"/>
    <cellStyle name="Zarez 2 2 7 5" xfId="3119"/>
    <cellStyle name="Zarez 2 2 8" xfId="3120"/>
    <cellStyle name="Zarez 2 2 8 2" xfId="3121"/>
    <cellStyle name="Zarez 2 2 8 3" xfId="3122"/>
    <cellStyle name="Zarez 2 2 9" xfId="3123"/>
    <cellStyle name="Zarez 2 2 9 2" xfId="3124"/>
    <cellStyle name="Zarez 2 2 9 3" xfId="3125"/>
    <cellStyle name="Zarez 2 3" xfId="3126"/>
    <cellStyle name="Zarez 2 3 10" xfId="3127"/>
    <cellStyle name="Zarez 2 3 10 2" xfId="3128"/>
    <cellStyle name="Zarez 2 3 11" xfId="3129"/>
    <cellStyle name="Zarez 2 3 12" xfId="3130"/>
    <cellStyle name="Zarez 2 3 2" xfId="3131"/>
    <cellStyle name="Zarez 2 3 2 2" xfId="3132"/>
    <cellStyle name="Zarez 2 3 2 2 2" xfId="3133"/>
    <cellStyle name="Zarez 2 3 2 2 2 2" xfId="3134"/>
    <cellStyle name="Zarez 2 3 2 2 2 3" xfId="3135"/>
    <cellStyle name="Zarez 2 3 2 2 2 4" xfId="3136"/>
    <cellStyle name="Zarez 2 3 2 2 3" xfId="3137"/>
    <cellStyle name="Zarez 2 3 2 2 3 2" xfId="3138"/>
    <cellStyle name="Zarez 2 3 2 2 3 3" xfId="3139"/>
    <cellStyle name="Zarez 2 3 2 2 4" xfId="3140"/>
    <cellStyle name="Zarez 2 3 2 2 5" xfId="3141"/>
    <cellStyle name="Zarez 2 3 2 2 5 2" xfId="3142"/>
    <cellStyle name="Zarez 2 3 2 2 6" xfId="3143"/>
    <cellStyle name="Zarez 2 3 2 2 7" xfId="3144"/>
    <cellStyle name="Zarez 2 3 2 3" xfId="3145"/>
    <cellStyle name="Zarez 2 3 2 3 2" xfId="3146"/>
    <cellStyle name="Zarez 2 3 2 3 2 2" xfId="3147"/>
    <cellStyle name="Zarez 2 3 2 3 2 3" xfId="3148"/>
    <cellStyle name="Zarez 2 3 2 3 3" xfId="3149"/>
    <cellStyle name="Zarez 2 3 2 3 3 2" xfId="3150"/>
    <cellStyle name="Zarez 2 3 2 3 4" xfId="3151"/>
    <cellStyle name="Zarez 2 3 2 3 5" xfId="3152"/>
    <cellStyle name="Zarez 2 3 2 3 6" xfId="3153"/>
    <cellStyle name="Zarez 2 3 2 4" xfId="3154"/>
    <cellStyle name="Zarez 2 3 2 4 2" xfId="3155"/>
    <cellStyle name="Zarez 2 3 2 4 2 2" xfId="3156"/>
    <cellStyle name="Zarez 2 3 2 4 3" xfId="3157"/>
    <cellStyle name="Zarez 2 3 2 4 4" xfId="3158"/>
    <cellStyle name="Zarez 2 3 2 4 5" xfId="3159"/>
    <cellStyle name="Zarez 2 3 2 5" xfId="3160"/>
    <cellStyle name="Zarez 2 3 2 5 2" xfId="3161"/>
    <cellStyle name="Zarez 2 3 2 5 3" xfId="3162"/>
    <cellStyle name="Zarez 2 3 2 5 4" xfId="3163"/>
    <cellStyle name="Zarez 2 3 2 6" xfId="3164"/>
    <cellStyle name="Zarez 2 3 2 6 2" xfId="3165"/>
    <cellStyle name="Zarez 2 3 2 6 3" xfId="3166"/>
    <cellStyle name="Zarez 2 3 2 6 4" xfId="3167"/>
    <cellStyle name="Zarez 2 3 2 7" xfId="3168"/>
    <cellStyle name="Zarez 2 3 2 7 2" xfId="3169"/>
    <cellStyle name="Zarez 2 3 2 8" xfId="3170"/>
    <cellStyle name="Zarez 2 3 2 9" xfId="3171"/>
    <cellStyle name="Zarez 2 3 3" xfId="3172"/>
    <cellStyle name="Zarez 2 3 3 2" xfId="3173"/>
    <cellStyle name="Zarez 2 3 3 2 2" xfId="3174"/>
    <cellStyle name="Zarez 2 3 3 2 2 2" xfId="3175"/>
    <cellStyle name="Zarez 2 3 3 2 2 3" xfId="3176"/>
    <cellStyle name="Zarez 2 3 3 2 3" xfId="3177"/>
    <cellStyle name="Zarez 2 3 3 2 3 2" xfId="3178"/>
    <cellStyle name="Zarez 2 3 3 2 4" xfId="3179"/>
    <cellStyle name="Zarez 2 3 3 2 5" xfId="3180"/>
    <cellStyle name="Zarez 2 3 3 2 6" xfId="3181"/>
    <cellStyle name="Zarez 2 3 3 3" xfId="3182"/>
    <cellStyle name="Zarez 2 3 3 3 2" xfId="3183"/>
    <cellStyle name="Zarez 2 3 3 3 2 2" xfId="3184"/>
    <cellStyle name="Zarez 2 3 3 3 3" xfId="3185"/>
    <cellStyle name="Zarez 2 3 3 3 4" xfId="3186"/>
    <cellStyle name="Zarez 2 3 3 3 5" xfId="3187"/>
    <cellStyle name="Zarez 2 3 3 4" xfId="3188"/>
    <cellStyle name="Zarez 2 3 3 4 2" xfId="3189"/>
    <cellStyle name="Zarez 2 3 3 4 3" xfId="3190"/>
    <cellStyle name="Zarez 2 3 3 4 4" xfId="3191"/>
    <cellStyle name="Zarez 2 3 3 5" xfId="3192"/>
    <cellStyle name="Zarez 2 3 3 6" xfId="3193"/>
    <cellStyle name="Zarez 2 3 3 6 2" xfId="3194"/>
    <cellStyle name="Zarez 2 3 3 7" xfId="3195"/>
    <cellStyle name="Zarez 2 3 3 8" xfId="3196"/>
    <cellStyle name="Zarez 2 3 4" xfId="3197"/>
    <cellStyle name="Zarez 2 3 4 2" xfId="3198"/>
    <cellStyle name="Zarez 2 3 4 2 2" xfId="3199"/>
    <cellStyle name="Zarez 2 3 4 2 3" xfId="3200"/>
    <cellStyle name="Zarez 2 3 4 2 4" xfId="3201"/>
    <cellStyle name="Zarez 2 3 4 3" xfId="3202"/>
    <cellStyle name="Zarez 2 3 4 3 2" xfId="3203"/>
    <cellStyle name="Zarez 2 3 4 3 3" xfId="3204"/>
    <cellStyle name="Zarez 2 3 4 3 4" xfId="3205"/>
    <cellStyle name="Zarez 2 3 4 4" xfId="3206"/>
    <cellStyle name="Zarez 2 3 4 4 2" xfId="3207"/>
    <cellStyle name="Zarez 2 3 4 4 3" xfId="3208"/>
    <cellStyle name="Zarez 2 3 4 5" xfId="3209"/>
    <cellStyle name="Zarez 2 3 4 6" xfId="3210"/>
    <cellStyle name="Zarez 2 3 5" xfId="3211"/>
    <cellStyle name="Zarez 2 3 5 2" xfId="3212"/>
    <cellStyle name="Zarez 2 3 5 2 2" xfId="3213"/>
    <cellStyle name="Zarez 2 3 5 2 3" xfId="3214"/>
    <cellStyle name="Zarez 2 3 5 3" xfId="3215"/>
    <cellStyle name="Zarez 2 3 5 3 2" xfId="3216"/>
    <cellStyle name="Zarez 2 3 5 3 3" xfId="3217"/>
    <cellStyle name="Zarez 2 3 5 4" xfId="3218"/>
    <cellStyle name="Zarez 2 3 5 4 2" xfId="3219"/>
    <cellStyle name="Zarez 2 3 5 5" xfId="3220"/>
    <cellStyle name="Zarez 2 3 5 6" xfId="3221"/>
    <cellStyle name="Zarez 2 3 6" xfId="3222"/>
    <cellStyle name="Zarez 2 3 6 2" xfId="3223"/>
    <cellStyle name="Zarez 2 3 6 2 2" xfId="3224"/>
    <cellStyle name="Zarez 2 3 6 2 3" xfId="3225"/>
    <cellStyle name="Zarez 2 3 6 3" xfId="3226"/>
    <cellStyle name="Zarez 2 3 6 4" xfId="3227"/>
    <cellStyle name="Zarez 2 3 6 5" xfId="3228"/>
    <cellStyle name="Zarez 2 3 7" xfId="3229"/>
    <cellStyle name="Zarez 2 3 7 2" xfId="3230"/>
    <cellStyle name="Zarez 2 3 7 2 2" xfId="3231"/>
    <cellStyle name="Zarez 2 3 7 3" xfId="3232"/>
    <cellStyle name="Zarez 2 3 7 4" xfId="3233"/>
    <cellStyle name="Zarez 2 3 7 5" xfId="3234"/>
    <cellStyle name="Zarez 2 3 8" xfId="3235"/>
    <cellStyle name="Zarez 2 3 8 2" xfId="3236"/>
    <cellStyle name="Zarez 2 3 8 3" xfId="3237"/>
    <cellStyle name="Zarez 2 3 9" xfId="3238"/>
    <cellStyle name="Zarez 2 3 9 2" xfId="3239"/>
    <cellStyle name="Zarez 2 3 9 3" xfId="3240"/>
    <cellStyle name="Zarez 2 4" xfId="3241"/>
    <cellStyle name="Zarez 2 4 10" xfId="3242"/>
    <cellStyle name="Zarez 2 4 10 2" xfId="3243"/>
    <cellStyle name="Zarez 2 4 11" xfId="3244"/>
    <cellStyle name="Zarez 2 4 12" xfId="3245"/>
    <cellStyle name="Zarez 2 4 2" xfId="3246"/>
    <cellStyle name="Zarez 2 4 2 2" xfId="3247"/>
    <cellStyle name="Zarez 2 4 2 2 2" xfId="3248"/>
    <cellStyle name="Zarez 2 4 2 2 2 2" xfId="3249"/>
    <cellStyle name="Zarez 2 4 2 2 2 3" xfId="3250"/>
    <cellStyle name="Zarez 2 4 2 2 3" xfId="3251"/>
    <cellStyle name="Zarez 2 4 2 2 3 2" xfId="3252"/>
    <cellStyle name="Zarez 2 4 2 2 3 3" xfId="3253"/>
    <cellStyle name="Zarez 2 4 2 2 4" xfId="3254"/>
    <cellStyle name="Zarez 2 4 2 2 4 2" xfId="3255"/>
    <cellStyle name="Zarez 2 4 2 2 5" xfId="3256"/>
    <cellStyle name="Zarez 2 4 2 2 6" xfId="3257"/>
    <cellStyle name="Zarez 2 4 2 3" xfId="3258"/>
    <cellStyle name="Zarez 2 4 2 3 2" xfId="3259"/>
    <cellStyle name="Zarez 2 4 2 3 2 2" xfId="3260"/>
    <cellStyle name="Zarez 2 4 2 3 2 3" xfId="3261"/>
    <cellStyle name="Zarez 2 4 2 3 3" xfId="3262"/>
    <cellStyle name="Zarez 2 4 2 3 4" xfId="3263"/>
    <cellStyle name="Zarez 2 4 2 3 5" xfId="3264"/>
    <cellStyle name="Zarez 2 4 2 4" xfId="3265"/>
    <cellStyle name="Zarez 2 4 2 4 2" xfId="3266"/>
    <cellStyle name="Zarez 2 4 2 4 2 2" xfId="3267"/>
    <cellStyle name="Zarez 2 4 2 4 3" xfId="3268"/>
    <cellStyle name="Zarez 2 4 2 4 4" xfId="3269"/>
    <cellStyle name="Zarez 2 4 2 4 5" xfId="3270"/>
    <cellStyle name="Zarez 2 4 2 5" xfId="3271"/>
    <cellStyle name="Zarez 2 4 2 5 2" xfId="3272"/>
    <cellStyle name="Zarez 2 4 2 5 3" xfId="3273"/>
    <cellStyle name="Zarez 2 4 2 6" xfId="3274"/>
    <cellStyle name="Zarez 2 4 2 6 2" xfId="3275"/>
    <cellStyle name="Zarez 2 4 2 6 3" xfId="3276"/>
    <cellStyle name="Zarez 2 4 2 7" xfId="3277"/>
    <cellStyle name="Zarez 2 4 2 7 2" xfId="3278"/>
    <cellStyle name="Zarez 2 4 2 8" xfId="3279"/>
    <cellStyle name="Zarez 2 4 2 9" xfId="3280"/>
    <cellStyle name="Zarez 2 4 3" xfId="3281"/>
    <cellStyle name="Zarez 2 4 3 2" xfId="3282"/>
    <cellStyle name="Zarez 2 4 3 2 2" xfId="3283"/>
    <cellStyle name="Zarez 2 4 3 2 3" xfId="3284"/>
    <cellStyle name="Zarez 2 4 3 2 4" xfId="3285"/>
    <cellStyle name="Zarez 2 4 3 2 5" xfId="3286"/>
    <cellStyle name="Zarez 2 4 3 3" xfId="3287"/>
    <cellStyle name="Zarez 2 4 3 3 2" xfId="3288"/>
    <cellStyle name="Zarez 2 4 3 3 3" xfId="3289"/>
    <cellStyle name="Zarez 2 4 3 3 4" xfId="3290"/>
    <cellStyle name="Zarez 2 4 3 4" xfId="3291"/>
    <cellStyle name="Zarez 2 4 3 5" xfId="3292"/>
    <cellStyle name="Zarez 2 4 3 5 2" xfId="3293"/>
    <cellStyle name="Zarez 2 4 3 6" xfId="3294"/>
    <cellStyle name="Zarez 2 4 3 7" xfId="3295"/>
    <cellStyle name="Zarez 2 4 4" xfId="3296"/>
    <cellStyle name="Zarez 2 4 4 2" xfId="3297"/>
    <cellStyle name="Zarez 2 4 4 2 2" xfId="3298"/>
    <cellStyle name="Zarez 2 4 4 2 3" xfId="3299"/>
    <cellStyle name="Zarez 2 4 4 3" xfId="3300"/>
    <cellStyle name="Zarez 2 4 4 3 2" xfId="3301"/>
    <cellStyle name="Zarez 2 4 4 3 3" xfId="3302"/>
    <cellStyle name="Zarez 2 4 4 4" xfId="3303"/>
    <cellStyle name="Zarez 2 4 4 5" xfId="3304"/>
    <cellStyle name="Zarez 2 4 5" xfId="3305"/>
    <cellStyle name="Zarez 2 4 5 2" xfId="3306"/>
    <cellStyle name="Zarez 2 4 5 2 2" xfId="3307"/>
    <cellStyle name="Zarez 2 4 5 2 3" xfId="3308"/>
    <cellStyle name="Zarez 2 4 5 3" xfId="3309"/>
    <cellStyle name="Zarez 2 4 5 3 2" xfId="3310"/>
    <cellStyle name="Zarez 2 4 5 4" xfId="3311"/>
    <cellStyle name="Zarez 2 4 5 5" xfId="3312"/>
    <cellStyle name="Zarez 2 4 6" xfId="3313"/>
    <cellStyle name="Zarez 2 4 6 2" xfId="3314"/>
    <cellStyle name="Zarez 2 4 6 2 2" xfId="3315"/>
    <cellStyle name="Zarez 2 4 6 2 3" xfId="3316"/>
    <cellStyle name="Zarez 2 4 6 3" xfId="3317"/>
    <cellStyle name="Zarez 2 4 6 4" xfId="3318"/>
    <cellStyle name="Zarez 2 4 6 5" xfId="3319"/>
    <cellStyle name="Zarez 2 4 7" xfId="3320"/>
    <cellStyle name="Zarez 2 4 7 2" xfId="3321"/>
    <cellStyle name="Zarez 2 4 7 2 2" xfId="3322"/>
    <cellStyle name="Zarez 2 4 7 3" xfId="3323"/>
    <cellStyle name="Zarez 2 4 7 4" xfId="3324"/>
    <cellStyle name="Zarez 2 4 7 5" xfId="3325"/>
    <cellStyle name="Zarez 2 4 8" xfId="3326"/>
    <cellStyle name="Zarez 2 4 8 2" xfId="3327"/>
    <cellStyle name="Zarez 2 4 8 3" xfId="3328"/>
    <cellStyle name="Zarez 2 4 9" xfId="3329"/>
    <cellStyle name="Zarez 2 4 9 2" xfId="3330"/>
    <cellStyle name="Zarez 2 4 9 3" xfId="3331"/>
    <cellStyle name="Zarez 2 5" xfId="3332"/>
    <cellStyle name="Zarez 2 5 10" xfId="3333"/>
    <cellStyle name="Zarez 2 5 2" xfId="3334"/>
    <cellStyle name="Zarez 2 5 2 2" xfId="3335"/>
    <cellStyle name="Zarez 2 5 2 2 2" xfId="3336"/>
    <cellStyle name="Zarez 2 5 2 2 2 2" xfId="3337"/>
    <cellStyle name="Zarez 2 5 2 2 2 3" xfId="3338"/>
    <cellStyle name="Zarez 2 5 2 2 3" xfId="3339"/>
    <cellStyle name="Zarez 2 5 2 2 3 2" xfId="3340"/>
    <cellStyle name="Zarez 2 5 2 2 4" xfId="3341"/>
    <cellStyle name="Zarez 2 5 2 3" xfId="3342"/>
    <cellStyle name="Zarez 2 5 2 3 2" xfId="3343"/>
    <cellStyle name="Zarez 2 5 2 3 3" xfId="3344"/>
    <cellStyle name="Zarez 2 5 2 3 4" xfId="3345"/>
    <cellStyle name="Zarez 2 5 2 4" xfId="3346"/>
    <cellStyle name="Zarez 2 5 2 4 2" xfId="3347"/>
    <cellStyle name="Zarez 2 5 2 4 3" xfId="3348"/>
    <cellStyle name="Zarez 2 5 2 5" xfId="3349"/>
    <cellStyle name="Zarez 2 5 2 5 2" xfId="3350"/>
    <cellStyle name="Zarez 2 5 2 5 3" xfId="3351"/>
    <cellStyle name="Zarez 2 5 2 6" xfId="3352"/>
    <cellStyle name="Zarez 2 5 2 6 2" xfId="3353"/>
    <cellStyle name="Zarez 2 5 2 7" xfId="3354"/>
    <cellStyle name="Zarez 2 5 2 8" xfId="3355"/>
    <cellStyle name="Zarez 2 5 3" xfId="3356"/>
    <cellStyle name="Zarez 2 5 3 2" xfId="3357"/>
    <cellStyle name="Zarez 2 5 3 2 2" xfId="3358"/>
    <cellStyle name="Zarez 2 5 3 2 3" xfId="3359"/>
    <cellStyle name="Zarez 2 5 3 3" xfId="3360"/>
    <cellStyle name="Zarez 2 5 3 3 2" xfId="3361"/>
    <cellStyle name="Zarez 2 5 3 3 3" xfId="3362"/>
    <cellStyle name="Zarez 2 5 3 4" xfId="3363"/>
    <cellStyle name="Zarez 2 5 3 5" xfId="3364"/>
    <cellStyle name="Zarez 2 5 4" xfId="3365"/>
    <cellStyle name="Zarez 2 5 4 2" xfId="3366"/>
    <cellStyle name="Zarez 2 5 4 2 2" xfId="3367"/>
    <cellStyle name="Zarez 2 5 4 2 3" xfId="3368"/>
    <cellStyle name="Zarez 2 5 4 3" xfId="3369"/>
    <cellStyle name="Zarez 2 5 4 4" xfId="3370"/>
    <cellStyle name="Zarez 2 5 4 5" xfId="3371"/>
    <cellStyle name="Zarez 2 5 5" xfId="3372"/>
    <cellStyle name="Zarez 2 5 5 2" xfId="3373"/>
    <cellStyle name="Zarez 2 5 5 2 2" xfId="3374"/>
    <cellStyle name="Zarez 2 5 5 3" xfId="3375"/>
    <cellStyle name="Zarez 2 5 5 4" xfId="3376"/>
    <cellStyle name="Zarez 2 5 5 5" xfId="3377"/>
    <cellStyle name="Zarez 2 5 6" xfId="3378"/>
    <cellStyle name="Zarez 2 5 6 2" xfId="3379"/>
    <cellStyle name="Zarez 2 5 6 3" xfId="3380"/>
    <cellStyle name="Zarez 2 5 6 4" xfId="3381"/>
    <cellStyle name="Zarez 2 5 7" xfId="3382"/>
    <cellStyle name="Zarez 2 5 7 2" xfId="3383"/>
    <cellStyle name="Zarez 2 5 7 3" xfId="3384"/>
    <cellStyle name="Zarez 2 5 8" xfId="3385"/>
    <cellStyle name="Zarez 2 5 8 2" xfId="3386"/>
    <cellStyle name="Zarez 2 5 9" xfId="3387"/>
    <cellStyle name="Zarez 2 6" xfId="3388"/>
    <cellStyle name="Zarez 2 6 2" xfId="3389"/>
    <cellStyle name="Zarez 2 6 2 2" xfId="3390"/>
    <cellStyle name="Zarez 2 6 2 2 2" xfId="3391"/>
    <cellStyle name="Zarez 2 6 2 2 3" xfId="3392"/>
    <cellStyle name="Zarez 2 6 2 2 4" xfId="3393"/>
    <cellStyle name="Zarez 2 6 2 3" xfId="3394"/>
    <cellStyle name="Zarez 2 6 2 3 2" xfId="3395"/>
    <cellStyle name="Zarez 2 6 2 3 3" xfId="3396"/>
    <cellStyle name="Zarez 2 6 2 4" xfId="3397"/>
    <cellStyle name="Zarez 2 6 2 5" xfId="3398"/>
    <cellStyle name="Zarez 2 6 2 5 2" xfId="3399"/>
    <cellStyle name="Zarez 2 6 2 6" xfId="3400"/>
    <cellStyle name="Zarez 2 6 2 7" xfId="3401"/>
    <cellStyle name="Zarez 2 6 3" xfId="3402"/>
    <cellStyle name="Zarez 2 6 3 2" xfId="3403"/>
    <cellStyle name="Zarez 2 6 3 2 2" xfId="3404"/>
    <cellStyle name="Zarez 2 6 3 2 3" xfId="3405"/>
    <cellStyle name="Zarez 2 6 3 3" xfId="3406"/>
    <cellStyle name="Zarez 2 6 3 3 2" xfId="3407"/>
    <cellStyle name="Zarez 2 6 3 4" xfId="3408"/>
    <cellStyle name="Zarez 2 6 3 5" xfId="3409"/>
    <cellStyle name="Zarez 2 6 3 6" xfId="3410"/>
    <cellStyle name="Zarez 2 6 4" xfId="3411"/>
    <cellStyle name="Zarez 2 6 4 2" xfId="3412"/>
    <cellStyle name="Zarez 2 6 4 2 2" xfId="3413"/>
    <cellStyle name="Zarez 2 6 4 3" xfId="3414"/>
    <cellStyle name="Zarez 2 6 4 4" xfId="3415"/>
    <cellStyle name="Zarez 2 6 4 5" xfId="3416"/>
    <cellStyle name="Zarez 2 6 5" xfId="3417"/>
    <cellStyle name="Zarez 2 6 5 2" xfId="3418"/>
    <cellStyle name="Zarez 2 6 5 3" xfId="3419"/>
    <cellStyle name="Zarez 2 6 5 4" xfId="3420"/>
    <cellStyle name="Zarez 2 6 6" xfId="3421"/>
    <cellStyle name="Zarez 2 6 6 2" xfId="3422"/>
    <cellStyle name="Zarez 2 6 6 3" xfId="3423"/>
    <cellStyle name="Zarez 2 6 6 4" xfId="3424"/>
    <cellStyle name="Zarez 2 6 7" xfId="3425"/>
    <cellStyle name="Zarez 2 6 7 2" xfId="3426"/>
    <cellStyle name="Zarez 2 6 8" xfId="3427"/>
    <cellStyle name="Zarez 2 6 9" xfId="3428"/>
    <cellStyle name="Zarez 2 7" xfId="3429"/>
    <cellStyle name="Zarez 2 7 2" xfId="3430"/>
    <cellStyle name="Zarez 2 7 2 2" xfId="3431"/>
    <cellStyle name="Zarez 2 7 2 2 2" xfId="3432"/>
    <cellStyle name="Zarez 2 7 2 2 3" xfId="3433"/>
    <cellStyle name="Zarez 2 7 2 3" xfId="3434"/>
    <cellStyle name="Zarez 2 7 2 3 2" xfId="3435"/>
    <cellStyle name="Zarez 2 7 2 4" xfId="3436"/>
    <cellStyle name="Zarez 2 7 2 5" xfId="3437"/>
    <cellStyle name="Zarez 2 7 2 6" xfId="3438"/>
    <cellStyle name="Zarez 2 7 3" xfId="3439"/>
    <cellStyle name="Zarez 2 7 3 2" xfId="3440"/>
    <cellStyle name="Zarez 2 7 3 2 2" xfId="3441"/>
    <cellStyle name="Zarez 2 7 3 3" xfId="3442"/>
    <cellStyle name="Zarez 2 7 3 4" xfId="3443"/>
    <cellStyle name="Zarez 2 7 3 5" xfId="3444"/>
    <cellStyle name="Zarez 2 7 4" xfId="3445"/>
    <cellStyle name="Zarez 2 7 4 2" xfId="3446"/>
    <cellStyle name="Zarez 2 7 4 3" xfId="3447"/>
    <cellStyle name="Zarez 2 7 4 4" xfId="3448"/>
    <cellStyle name="Zarez 2 7 5" xfId="3449"/>
    <cellStyle name="Zarez 2 7 6" xfId="3450"/>
    <cellStyle name="Zarez 2 7 6 2" xfId="3451"/>
    <cellStyle name="Zarez 2 7 7" xfId="3452"/>
    <cellStyle name="Zarez 2 7 8" xfId="3453"/>
    <cellStyle name="Zarez 2 8" xfId="3454"/>
    <cellStyle name="Zarez 2 8 2" xfId="3455"/>
    <cellStyle name="Zarez 2 8 2 2" xfId="3456"/>
    <cellStyle name="Zarez 2 8 2 3" xfId="3457"/>
    <cellStyle name="Zarez 2 8 2 4" xfId="3458"/>
    <cellStyle name="Zarez 2 8 3" xfId="3459"/>
    <cellStyle name="Zarez 2 8 3 2" xfId="3460"/>
    <cellStyle name="Zarez 2 8 3 3" xfId="3461"/>
    <cellStyle name="Zarez 2 8 3 4" xfId="3462"/>
    <cellStyle name="Zarez 2 8 4" xfId="3463"/>
    <cellStyle name="Zarez 2 8 4 2" xfId="3464"/>
    <cellStyle name="Zarez 2 8 4 3" xfId="3465"/>
    <cellStyle name="Zarez 2 8 5" xfId="3466"/>
    <cellStyle name="Zarez 2 8 6" xfId="3467"/>
    <cellStyle name="Zarez 2 8 6 2" xfId="3468"/>
    <cellStyle name="Zarez 2 8 7" xfId="3469"/>
    <cellStyle name="Zarez 2 8 8" xfId="3470"/>
    <cellStyle name="Zarez 2 9" xfId="3471"/>
    <cellStyle name="Zarez 2 9 2" xfId="3472"/>
    <cellStyle name="Zarez 2 9 2 2" xfId="3473"/>
    <cellStyle name="Zarez 2 9 2 3" xfId="3474"/>
    <cellStyle name="Zarez 2 9 3" xfId="3475"/>
    <cellStyle name="Zarez 2 9 3 2" xfId="3476"/>
    <cellStyle name="Zarez 2 9 3 3" xfId="3477"/>
    <cellStyle name="Zarez 2 9 4" xfId="3478"/>
    <cellStyle name="Zarez 2 9 4 2" xfId="3479"/>
    <cellStyle name="Zarez 2 9 4 3" xfId="3480"/>
    <cellStyle name="Zarez 2 9 5" xfId="3481"/>
    <cellStyle name="Zarez 2 9 6" xfId="3482"/>
  </cellStyles>
  <dxfs count="5">
    <dxf>
      <font>
        <color indexed="9"/>
      </font>
      <fill>
        <patternFill patternType="solid">
          <bgColor indexed="10"/>
        </patternFill>
      </fill>
    </dxf>
    <dxf>
      <font>
        <color indexed="9"/>
      </font>
      <fill>
        <patternFill patternType="solid">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SheetLayoutView="110" zoomScalePageLayoutView="0" workbookViewId="0" topLeftCell="A1">
      <selection activeCell="E38" sqref="E38:G38"/>
    </sheetView>
  </sheetViews>
  <sheetFormatPr defaultColWidth="9.140625" defaultRowHeight="12.75"/>
  <cols>
    <col min="1" max="1" width="9.140625" style="239" customWidth="1"/>
    <col min="2" max="2" width="13.00390625" style="239" customWidth="1"/>
    <col min="3" max="6" width="9.140625" style="239" customWidth="1"/>
    <col min="7" max="7" width="14.00390625" style="239" customWidth="1"/>
    <col min="8" max="8" width="19.28125" style="239" customWidth="1"/>
    <col min="9" max="9" width="14.421875" style="239" customWidth="1"/>
    <col min="10" max="16384" width="9.140625" style="11" customWidth="1"/>
  </cols>
  <sheetData>
    <row r="1" spans="1:12" ht="15.75">
      <c r="A1" s="308" t="s">
        <v>82</v>
      </c>
      <c r="B1" s="308"/>
      <c r="C1" s="308"/>
      <c r="D1" s="204"/>
      <c r="E1" s="204"/>
      <c r="F1" s="204"/>
      <c r="G1" s="204"/>
      <c r="H1" s="204"/>
      <c r="I1" s="204"/>
      <c r="J1" s="10"/>
      <c r="K1" s="10"/>
      <c r="L1" s="10"/>
    </row>
    <row r="2" spans="1:12" ht="12.75" customHeight="1">
      <c r="A2" s="274" t="s">
        <v>83</v>
      </c>
      <c r="B2" s="274"/>
      <c r="C2" s="274"/>
      <c r="D2" s="274"/>
      <c r="E2" s="205">
        <v>41640</v>
      </c>
      <c r="F2" s="206"/>
      <c r="G2" s="12" t="s">
        <v>84</v>
      </c>
      <c r="H2" s="205">
        <v>42004</v>
      </c>
      <c r="I2" s="207"/>
      <c r="J2" s="10"/>
      <c r="K2" s="10"/>
      <c r="L2" s="10"/>
    </row>
    <row r="3" spans="1:12" ht="12.75">
      <c r="A3" s="13"/>
      <c r="B3" s="13"/>
      <c r="C3" s="13"/>
      <c r="D3" s="13"/>
      <c r="E3" s="14"/>
      <c r="F3" s="14"/>
      <c r="G3" s="13"/>
      <c r="H3" s="13"/>
      <c r="I3" s="208"/>
      <c r="J3" s="10"/>
      <c r="K3" s="10"/>
      <c r="L3" s="10"/>
    </row>
    <row r="4" spans="1:12" ht="15" customHeight="1">
      <c r="A4" s="275" t="s">
        <v>544</v>
      </c>
      <c r="B4" s="275"/>
      <c r="C4" s="275"/>
      <c r="D4" s="275"/>
      <c r="E4" s="275"/>
      <c r="F4" s="275"/>
      <c r="G4" s="275"/>
      <c r="H4" s="275"/>
      <c r="I4" s="275"/>
      <c r="J4" s="10"/>
      <c r="K4" s="10"/>
      <c r="L4" s="10"/>
    </row>
    <row r="5" spans="1:12" ht="12.75">
      <c r="A5" s="19"/>
      <c r="B5" s="19"/>
      <c r="C5" s="19"/>
      <c r="D5" s="209"/>
      <c r="E5" s="15"/>
      <c r="F5" s="210"/>
      <c r="G5" s="16"/>
      <c r="H5" s="17"/>
      <c r="I5" s="48"/>
      <c r="J5" s="10"/>
      <c r="K5" s="10"/>
      <c r="L5" s="10"/>
    </row>
    <row r="6" spans="1:12" ht="12.75">
      <c r="A6" s="262" t="s">
        <v>85</v>
      </c>
      <c r="B6" s="262"/>
      <c r="C6" s="276" t="s">
        <v>62</v>
      </c>
      <c r="D6" s="277"/>
      <c r="E6" s="279"/>
      <c r="F6" s="279"/>
      <c r="G6" s="279"/>
      <c r="H6" s="279"/>
      <c r="I6" s="211"/>
      <c r="J6" s="10"/>
      <c r="K6" s="10"/>
      <c r="L6" s="10"/>
    </row>
    <row r="7" spans="1:12" ht="12.75">
      <c r="A7" s="51"/>
      <c r="B7" s="51"/>
      <c r="C7" s="212"/>
      <c r="D7" s="212"/>
      <c r="E7" s="279"/>
      <c r="F7" s="279"/>
      <c r="G7" s="279"/>
      <c r="H7" s="279"/>
      <c r="I7" s="211"/>
      <c r="J7" s="10"/>
      <c r="K7" s="10"/>
      <c r="L7" s="10"/>
    </row>
    <row r="8" spans="1:12" ht="12.75" customHeight="1">
      <c r="A8" s="278" t="s">
        <v>86</v>
      </c>
      <c r="B8" s="278"/>
      <c r="C8" s="272" t="s">
        <v>63</v>
      </c>
      <c r="D8" s="273"/>
      <c r="E8" s="279"/>
      <c r="F8" s="279"/>
      <c r="G8" s="279"/>
      <c r="H8" s="279"/>
      <c r="I8" s="209"/>
      <c r="J8" s="10"/>
      <c r="K8" s="10"/>
      <c r="L8" s="10"/>
    </row>
    <row r="9" spans="1:12" ht="12.75">
      <c r="A9" s="213"/>
      <c r="B9" s="213"/>
      <c r="C9" s="214"/>
      <c r="D9" s="212"/>
      <c r="E9" s="19"/>
      <c r="F9" s="19"/>
      <c r="G9" s="19"/>
      <c r="H9" s="19"/>
      <c r="I9" s="19"/>
      <c r="J9" s="10"/>
      <c r="K9" s="10"/>
      <c r="L9" s="10"/>
    </row>
    <row r="10" spans="1:12" ht="12.75" customHeight="1">
      <c r="A10" s="271" t="s">
        <v>87</v>
      </c>
      <c r="B10" s="271"/>
      <c r="C10" s="272" t="s">
        <v>64</v>
      </c>
      <c r="D10" s="273"/>
      <c r="E10" s="19"/>
      <c r="F10" s="19"/>
      <c r="G10" s="19"/>
      <c r="H10" s="19"/>
      <c r="I10" s="19"/>
      <c r="J10" s="10"/>
      <c r="K10" s="10"/>
      <c r="L10" s="10"/>
    </row>
    <row r="11" spans="1:12" ht="12.75">
      <c r="A11" s="271"/>
      <c r="B11" s="271"/>
      <c r="C11" s="19"/>
      <c r="D11" s="19"/>
      <c r="E11" s="19"/>
      <c r="F11" s="19"/>
      <c r="G11" s="19"/>
      <c r="H11" s="19"/>
      <c r="I11" s="19"/>
      <c r="J11" s="10"/>
      <c r="K11" s="10"/>
      <c r="L11" s="10"/>
    </row>
    <row r="12" spans="1:12" ht="12.75">
      <c r="A12" s="262" t="s">
        <v>88</v>
      </c>
      <c r="B12" s="262"/>
      <c r="C12" s="263" t="s">
        <v>65</v>
      </c>
      <c r="D12" s="264"/>
      <c r="E12" s="264"/>
      <c r="F12" s="264"/>
      <c r="G12" s="264"/>
      <c r="H12" s="264"/>
      <c r="I12" s="265"/>
      <c r="J12" s="10"/>
      <c r="K12" s="10"/>
      <c r="L12" s="10"/>
    </row>
    <row r="13" spans="1:12" ht="12.75">
      <c r="A13" s="51"/>
      <c r="B13" s="51"/>
      <c r="C13" s="49"/>
      <c r="D13" s="19"/>
      <c r="E13" s="19"/>
      <c r="F13" s="19"/>
      <c r="G13" s="19"/>
      <c r="H13" s="19"/>
      <c r="I13" s="19"/>
      <c r="J13" s="10"/>
      <c r="K13" s="10"/>
      <c r="L13" s="10"/>
    </row>
    <row r="14" spans="1:12" ht="12.75">
      <c r="A14" s="262" t="s">
        <v>89</v>
      </c>
      <c r="B14" s="262"/>
      <c r="C14" s="266">
        <v>10010</v>
      </c>
      <c r="D14" s="267"/>
      <c r="E14" s="19"/>
      <c r="F14" s="268" t="s">
        <v>66</v>
      </c>
      <c r="G14" s="269"/>
      <c r="H14" s="269"/>
      <c r="I14" s="270"/>
      <c r="J14" s="10"/>
      <c r="K14" s="10"/>
      <c r="L14" s="10"/>
    </row>
    <row r="15" spans="1:12" ht="12.75">
      <c r="A15" s="51"/>
      <c r="B15" s="51"/>
      <c r="C15" s="19"/>
      <c r="D15" s="19"/>
      <c r="E15" s="19"/>
      <c r="F15" s="19"/>
      <c r="G15" s="19"/>
      <c r="H15" s="19"/>
      <c r="I15" s="19"/>
      <c r="J15" s="10"/>
      <c r="K15" s="10"/>
      <c r="L15" s="10"/>
    </row>
    <row r="16" spans="1:12" ht="12.75">
      <c r="A16" s="262" t="s">
        <v>90</v>
      </c>
      <c r="B16" s="262"/>
      <c r="C16" s="268" t="s">
        <v>545</v>
      </c>
      <c r="D16" s="269"/>
      <c r="E16" s="269"/>
      <c r="F16" s="269"/>
      <c r="G16" s="269"/>
      <c r="H16" s="269"/>
      <c r="I16" s="270"/>
      <c r="J16" s="10"/>
      <c r="K16" s="10"/>
      <c r="L16" s="10"/>
    </row>
    <row r="17" spans="1:12" ht="12.75">
      <c r="A17" s="51"/>
      <c r="B17" s="51"/>
      <c r="C17" s="19"/>
      <c r="D17" s="19"/>
      <c r="E17" s="19"/>
      <c r="F17" s="19"/>
      <c r="G17" s="19"/>
      <c r="H17" s="19"/>
      <c r="I17" s="19"/>
      <c r="J17" s="10"/>
      <c r="K17" s="10"/>
      <c r="L17" s="10"/>
    </row>
    <row r="18" spans="1:12" ht="12.75">
      <c r="A18" s="262" t="s">
        <v>91</v>
      </c>
      <c r="B18" s="262"/>
      <c r="C18" s="280" t="s">
        <v>67</v>
      </c>
      <c r="D18" s="281"/>
      <c r="E18" s="281"/>
      <c r="F18" s="281"/>
      <c r="G18" s="281"/>
      <c r="H18" s="281"/>
      <c r="I18" s="282"/>
      <c r="J18" s="10"/>
      <c r="K18" s="10"/>
      <c r="L18" s="10"/>
    </row>
    <row r="19" spans="1:12" ht="12.75">
      <c r="A19" s="51"/>
      <c r="B19" s="51"/>
      <c r="C19" s="49"/>
      <c r="D19" s="19"/>
      <c r="E19" s="19"/>
      <c r="F19" s="19"/>
      <c r="G19" s="19"/>
      <c r="H19" s="19"/>
      <c r="I19" s="19"/>
      <c r="J19" s="10"/>
      <c r="K19" s="10"/>
      <c r="L19" s="10"/>
    </row>
    <row r="20" spans="1:12" ht="12.75">
      <c r="A20" s="262" t="s">
        <v>92</v>
      </c>
      <c r="B20" s="262"/>
      <c r="C20" s="280" t="s">
        <v>68</v>
      </c>
      <c r="D20" s="281"/>
      <c r="E20" s="281"/>
      <c r="F20" s="281"/>
      <c r="G20" s="281"/>
      <c r="H20" s="281"/>
      <c r="I20" s="282"/>
      <c r="J20" s="10"/>
      <c r="K20" s="10"/>
      <c r="L20" s="10"/>
    </row>
    <row r="21" spans="1:12" ht="12.75">
      <c r="A21" s="51"/>
      <c r="B21" s="51"/>
      <c r="C21" s="49"/>
      <c r="D21" s="19"/>
      <c r="E21" s="19"/>
      <c r="F21" s="19"/>
      <c r="G21" s="19"/>
      <c r="H21" s="19"/>
      <c r="I21" s="19"/>
      <c r="J21" s="10"/>
      <c r="K21" s="10"/>
      <c r="L21" s="10"/>
    </row>
    <row r="22" spans="1:12" ht="12.75">
      <c r="A22" s="262" t="s">
        <v>93</v>
      </c>
      <c r="B22" s="262"/>
      <c r="C22" s="215">
        <v>133</v>
      </c>
      <c r="D22" s="268"/>
      <c r="E22" s="283"/>
      <c r="F22" s="284"/>
      <c r="G22" s="285"/>
      <c r="H22" s="286"/>
      <c r="I22" s="18"/>
      <c r="J22" s="10"/>
      <c r="K22" s="10"/>
      <c r="L22" s="10"/>
    </row>
    <row r="23" spans="1:12" ht="12.75">
      <c r="A23" s="51"/>
      <c r="B23" s="51"/>
      <c r="C23" s="19"/>
      <c r="D23" s="19"/>
      <c r="E23" s="19"/>
      <c r="F23" s="19"/>
      <c r="G23" s="19"/>
      <c r="H23" s="19"/>
      <c r="I23" s="209"/>
      <c r="J23" s="10"/>
      <c r="K23" s="10"/>
      <c r="L23" s="10"/>
    </row>
    <row r="24" spans="1:12" ht="12.75">
      <c r="A24" s="262" t="s">
        <v>94</v>
      </c>
      <c r="B24" s="262"/>
      <c r="C24" s="215">
        <v>21</v>
      </c>
      <c r="D24" s="268"/>
      <c r="E24" s="283"/>
      <c r="F24" s="283"/>
      <c r="G24" s="284"/>
      <c r="H24" s="50" t="s">
        <v>95</v>
      </c>
      <c r="I24" s="217" t="s">
        <v>579</v>
      </c>
      <c r="J24" s="10"/>
      <c r="K24" s="10"/>
      <c r="L24" s="10"/>
    </row>
    <row r="25" spans="1:12" ht="12.75">
      <c r="A25" s="51"/>
      <c r="B25" s="51"/>
      <c r="C25" s="19"/>
      <c r="D25" s="19"/>
      <c r="E25" s="19"/>
      <c r="F25" s="19"/>
      <c r="G25" s="51"/>
      <c r="H25" s="51" t="s">
        <v>96</v>
      </c>
      <c r="I25" s="49"/>
      <c r="J25" s="10"/>
      <c r="K25" s="10"/>
      <c r="L25" s="10"/>
    </row>
    <row r="26" spans="1:12" ht="12.75">
      <c r="A26" s="262" t="s">
        <v>97</v>
      </c>
      <c r="B26" s="262"/>
      <c r="C26" s="216" t="s">
        <v>541</v>
      </c>
      <c r="D26" s="20"/>
      <c r="E26" s="204"/>
      <c r="F26" s="209"/>
      <c r="G26" s="262" t="s">
        <v>98</v>
      </c>
      <c r="H26" s="262"/>
      <c r="I26" s="217" t="s">
        <v>505</v>
      </c>
      <c r="J26" s="10"/>
      <c r="K26" s="10"/>
      <c r="L26" s="10"/>
    </row>
    <row r="27" spans="1:12" ht="12.75">
      <c r="A27" s="51"/>
      <c r="B27" s="51"/>
      <c r="C27" s="19"/>
      <c r="D27" s="209"/>
      <c r="E27" s="209"/>
      <c r="F27" s="209"/>
      <c r="G27" s="209"/>
      <c r="H27" s="19"/>
      <c r="I27" s="218"/>
      <c r="J27" s="10"/>
      <c r="K27" s="10"/>
      <c r="L27" s="10"/>
    </row>
    <row r="28" spans="1:12" ht="12.75">
      <c r="A28" s="287" t="s">
        <v>99</v>
      </c>
      <c r="B28" s="287"/>
      <c r="C28" s="287"/>
      <c r="D28" s="287"/>
      <c r="E28" s="288" t="s">
        <v>100</v>
      </c>
      <c r="F28" s="288"/>
      <c r="G28" s="288"/>
      <c r="H28" s="289" t="s">
        <v>101</v>
      </c>
      <c r="I28" s="289"/>
      <c r="J28" s="10"/>
      <c r="K28" s="10"/>
      <c r="L28" s="10"/>
    </row>
    <row r="29" spans="1:12" ht="12.75">
      <c r="A29" s="204"/>
      <c r="B29" s="204"/>
      <c r="C29" s="204"/>
      <c r="D29" s="48"/>
      <c r="E29" s="19"/>
      <c r="F29" s="19"/>
      <c r="G29" s="19"/>
      <c r="H29" s="219"/>
      <c r="I29" s="218"/>
      <c r="J29" s="10"/>
      <c r="K29" s="10"/>
      <c r="L29" s="10"/>
    </row>
    <row r="30" spans="1:12" ht="12.75">
      <c r="A30" s="290" t="s">
        <v>551</v>
      </c>
      <c r="B30" s="291"/>
      <c r="C30" s="291"/>
      <c r="D30" s="292"/>
      <c r="E30" s="290" t="s">
        <v>531</v>
      </c>
      <c r="F30" s="291"/>
      <c r="G30" s="291"/>
      <c r="H30" s="276" t="s">
        <v>532</v>
      </c>
      <c r="I30" s="277"/>
      <c r="J30" s="10"/>
      <c r="K30" s="10"/>
      <c r="L30" s="10"/>
    </row>
    <row r="31" spans="1:12" ht="12.75">
      <c r="A31" s="46"/>
      <c r="B31" s="46"/>
      <c r="C31" s="49"/>
      <c r="D31" s="293"/>
      <c r="E31" s="293"/>
      <c r="F31" s="293"/>
      <c r="G31" s="279"/>
      <c r="H31" s="19"/>
      <c r="I31" s="221"/>
      <c r="J31" s="10"/>
      <c r="K31" s="10"/>
      <c r="L31" s="10"/>
    </row>
    <row r="32" spans="1:12" ht="12.75">
      <c r="A32" s="290" t="s">
        <v>552</v>
      </c>
      <c r="B32" s="294"/>
      <c r="C32" s="294"/>
      <c r="D32" s="295"/>
      <c r="E32" s="290" t="s">
        <v>553</v>
      </c>
      <c r="F32" s="291"/>
      <c r="G32" s="291"/>
      <c r="H32" s="276" t="s">
        <v>554</v>
      </c>
      <c r="I32" s="277"/>
      <c r="J32" s="10"/>
      <c r="K32" s="10"/>
      <c r="L32" s="10"/>
    </row>
    <row r="33" spans="1:12" ht="12.75">
      <c r="A33" s="46"/>
      <c r="B33" s="46"/>
      <c r="C33" s="49"/>
      <c r="D33" s="220"/>
      <c r="E33" s="220"/>
      <c r="F33" s="220"/>
      <c r="G33" s="45"/>
      <c r="H33" s="19"/>
      <c r="I33" s="222"/>
      <c r="J33" s="10"/>
      <c r="K33" s="10"/>
      <c r="L33" s="10"/>
    </row>
    <row r="34" spans="1:12" ht="12.75">
      <c r="A34" s="296" t="s">
        <v>555</v>
      </c>
      <c r="B34" s="297"/>
      <c r="C34" s="297"/>
      <c r="D34" s="298"/>
      <c r="E34" s="290" t="s">
        <v>556</v>
      </c>
      <c r="F34" s="291"/>
      <c r="G34" s="291"/>
      <c r="H34" s="276" t="s">
        <v>557</v>
      </c>
      <c r="I34" s="277"/>
      <c r="J34" s="10"/>
      <c r="K34" s="10"/>
      <c r="L34" s="10"/>
    </row>
    <row r="35" spans="1:12" ht="12.75">
      <c r="A35" s="46"/>
      <c r="B35" s="46"/>
      <c r="C35" s="49"/>
      <c r="D35" s="220"/>
      <c r="E35" s="220"/>
      <c r="F35" s="220"/>
      <c r="G35" s="45"/>
      <c r="H35" s="19"/>
      <c r="I35" s="222"/>
      <c r="J35" s="10"/>
      <c r="K35" s="10"/>
      <c r="L35" s="10"/>
    </row>
    <row r="36" spans="1:12" ht="12.75">
      <c r="A36" s="290"/>
      <c r="B36" s="291"/>
      <c r="C36" s="291"/>
      <c r="D36" s="292"/>
      <c r="E36" s="290"/>
      <c r="F36" s="291"/>
      <c r="G36" s="291"/>
      <c r="H36" s="276"/>
      <c r="I36" s="277"/>
      <c r="J36" s="10"/>
      <c r="K36" s="10"/>
      <c r="L36" s="10"/>
    </row>
    <row r="37" spans="1:12" ht="12.75">
      <c r="A37" s="53"/>
      <c r="B37" s="53"/>
      <c r="C37" s="299"/>
      <c r="D37" s="302"/>
      <c r="E37" s="19"/>
      <c r="F37" s="299"/>
      <c r="G37" s="302"/>
      <c r="H37" s="19"/>
      <c r="I37" s="19"/>
      <c r="J37" s="10"/>
      <c r="K37" s="10"/>
      <c r="L37" s="10"/>
    </row>
    <row r="38" spans="1:12" ht="12.75">
      <c r="A38" s="290"/>
      <c r="B38" s="291"/>
      <c r="C38" s="291"/>
      <c r="D38" s="292"/>
      <c r="E38" s="290"/>
      <c r="F38" s="291"/>
      <c r="G38" s="291"/>
      <c r="H38" s="276"/>
      <c r="I38" s="277"/>
      <c r="J38" s="10"/>
      <c r="K38" s="10"/>
      <c r="L38" s="10"/>
    </row>
    <row r="39" spans="1:12" ht="12.75">
      <c r="A39" s="53"/>
      <c r="B39" s="53"/>
      <c r="C39" s="223"/>
      <c r="D39" s="224"/>
      <c r="E39" s="19"/>
      <c r="F39" s="223"/>
      <c r="G39" s="224"/>
      <c r="H39" s="19"/>
      <c r="I39" s="19"/>
      <c r="J39" s="10"/>
      <c r="K39" s="10"/>
      <c r="L39" s="10"/>
    </row>
    <row r="40" spans="1:12" ht="12.75">
      <c r="A40" s="290"/>
      <c r="B40" s="291"/>
      <c r="C40" s="291"/>
      <c r="D40" s="292"/>
      <c r="E40" s="290"/>
      <c r="F40" s="291"/>
      <c r="G40" s="291"/>
      <c r="H40" s="276"/>
      <c r="I40" s="277"/>
      <c r="J40" s="10"/>
      <c r="K40" s="10"/>
      <c r="L40" s="10"/>
    </row>
    <row r="41" spans="1:12" ht="12.75">
      <c r="A41" s="225"/>
      <c r="B41" s="52"/>
      <c r="C41" s="52"/>
      <c r="D41" s="52"/>
      <c r="E41" s="225"/>
      <c r="F41" s="52"/>
      <c r="G41" s="52"/>
      <c r="H41" s="226"/>
      <c r="I41" s="227"/>
      <c r="J41" s="10"/>
      <c r="K41" s="10"/>
      <c r="L41" s="10"/>
    </row>
    <row r="42" spans="1:12" ht="12.75">
      <c r="A42" s="53"/>
      <c r="B42" s="53"/>
      <c r="C42" s="223"/>
      <c r="D42" s="224"/>
      <c r="E42" s="19"/>
      <c r="F42" s="223"/>
      <c r="G42" s="224"/>
      <c r="H42" s="19"/>
      <c r="I42" s="19"/>
      <c r="J42" s="10"/>
      <c r="K42" s="10"/>
      <c r="L42" s="10"/>
    </row>
    <row r="43" spans="1:12" ht="12.75">
      <c r="A43" s="228"/>
      <c r="B43" s="228"/>
      <c r="C43" s="228"/>
      <c r="D43" s="47"/>
      <c r="E43" s="47"/>
      <c r="F43" s="228"/>
      <c r="G43" s="47"/>
      <c r="H43" s="47"/>
      <c r="I43" s="47"/>
      <c r="J43" s="10"/>
      <c r="K43" s="10"/>
      <c r="L43" s="10"/>
    </row>
    <row r="44" spans="1:12" ht="12.75" customHeight="1">
      <c r="A44" s="303" t="s">
        <v>102</v>
      </c>
      <c r="B44" s="304"/>
      <c r="C44" s="276"/>
      <c r="D44" s="277"/>
      <c r="E44" s="209"/>
      <c r="F44" s="268"/>
      <c r="G44" s="291"/>
      <c r="H44" s="291"/>
      <c r="I44" s="292"/>
      <c r="J44" s="10"/>
      <c r="K44" s="10"/>
      <c r="L44" s="10"/>
    </row>
    <row r="45" spans="1:12" ht="12.75">
      <c r="A45" s="53"/>
      <c r="B45" s="53"/>
      <c r="C45" s="299"/>
      <c r="D45" s="302"/>
      <c r="E45" s="19"/>
      <c r="F45" s="299"/>
      <c r="G45" s="300"/>
      <c r="H45" s="229"/>
      <c r="I45" s="229"/>
      <c r="J45" s="10"/>
      <c r="K45" s="10"/>
      <c r="L45" s="10"/>
    </row>
    <row r="46" spans="1:12" ht="12.75" customHeight="1">
      <c r="A46" s="303" t="s">
        <v>103</v>
      </c>
      <c r="B46" s="304"/>
      <c r="C46" s="268" t="s">
        <v>69</v>
      </c>
      <c r="D46" s="301"/>
      <c r="E46" s="301"/>
      <c r="F46" s="301"/>
      <c r="G46" s="301"/>
      <c r="H46" s="301"/>
      <c r="I46" s="301"/>
      <c r="J46" s="10"/>
      <c r="K46" s="10"/>
      <c r="L46" s="10"/>
    </row>
    <row r="47" spans="1:12" ht="12.75">
      <c r="A47" s="51"/>
      <c r="B47" s="51"/>
      <c r="C47" s="230" t="s">
        <v>51</v>
      </c>
      <c r="D47" s="209"/>
      <c r="E47" s="209"/>
      <c r="F47" s="209"/>
      <c r="G47" s="209"/>
      <c r="H47" s="209"/>
      <c r="I47" s="209"/>
      <c r="J47" s="10"/>
      <c r="K47" s="10"/>
      <c r="L47" s="10"/>
    </row>
    <row r="48" spans="1:12" ht="12.75" customHeight="1">
      <c r="A48" s="303" t="s">
        <v>104</v>
      </c>
      <c r="B48" s="304"/>
      <c r="C48" s="305" t="s">
        <v>546</v>
      </c>
      <c r="D48" s="306"/>
      <c r="E48" s="307"/>
      <c r="F48" s="209"/>
      <c r="G48" s="50" t="s">
        <v>52</v>
      </c>
      <c r="H48" s="305" t="s">
        <v>547</v>
      </c>
      <c r="I48" s="307"/>
      <c r="J48" s="10"/>
      <c r="K48" s="10"/>
      <c r="L48" s="10"/>
    </row>
    <row r="49" spans="1:12" ht="12.75">
      <c r="A49" s="51"/>
      <c r="B49" s="51"/>
      <c r="C49" s="230"/>
      <c r="D49" s="209"/>
      <c r="E49" s="209"/>
      <c r="F49" s="209"/>
      <c r="G49" s="209"/>
      <c r="H49" s="209"/>
      <c r="I49" s="209"/>
      <c r="J49" s="10"/>
      <c r="K49" s="10"/>
      <c r="L49" s="10"/>
    </row>
    <row r="50" spans="1:12" ht="12.75" customHeight="1">
      <c r="A50" s="303" t="s">
        <v>105</v>
      </c>
      <c r="B50" s="304"/>
      <c r="C50" s="313" t="s">
        <v>70</v>
      </c>
      <c r="D50" s="306"/>
      <c r="E50" s="306"/>
      <c r="F50" s="306"/>
      <c r="G50" s="306"/>
      <c r="H50" s="306"/>
      <c r="I50" s="307"/>
      <c r="J50" s="10"/>
      <c r="K50" s="10"/>
      <c r="L50" s="10"/>
    </row>
    <row r="51" spans="1:12" ht="12.75">
      <c r="A51" s="51"/>
      <c r="B51" s="51"/>
      <c r="C51" s="209"/>
      <c r="D51" s="209"/>
      <c r="E51" s="209"/>
      <c r="F51" s="209"/>
      <c r="G51" s="209"/>
      <c r="H51" s="209"/>
      <c r="I51" s="209"/>
      <c r="J51" s="10"/>
      <c r="K51" s="10"/>
      <c r="L51" s="10"/>
    </row>
    <row r="52" spans="1:12" ht="12.75">
      <c r="A52" s="314" t="s">
        <v>106</v>
      </c>
      <c r="B52" s="315"/>
      <c r="C52" s="268" t="s">
        <v>558</v>
      </c>
      <c r="D52" s="301"/>
      <c r="E52" s="301"/>
      <c r="F52" s="301"/>
      <c r="G52" s="301"/>
      <c r="H52" s="301"/>
      <c r="I52" s="301"/>
      <c r="J52" s="10"/>
      <c r="K52" s="10"/>
      <c r="L52" s="10"/>
    </row>
    <row r="53" spans="1:12" ht="12.75">
      <c r="A53" s="231"/>
      <c r="B53" s="231"/>
      <c r="C53" s="309" t="s">
        <v>53</v>
      </c>
      <c r="D53" s="309"/>
      <c r="E53" s="309"/>
      <c r="F53" s="309"/>
      <c r="G53" s="309"/>
      <c r="H53" s="309"/>
      <c r="I53" s="13"/>
      <c r="J53" s="10"/>
      <c r="K53" s="10"/>
      <c r="L53" s="10"/>
    </row>
    <row r="54" spans="1:12" ht="12.75">
      <c r="A54" s="231"/>
      <c r="B54" s="231"/>
      <c r="C54" s="232"/>
      <c r="D54" s="232"/>
      <c r="E54" s="232"/>
      <c r="F54" s="232"/>
      <c r="G54" s="232"/>
      <c r="H54" s="232"/>
      <c r="I54" s="13"/>
      <c r="J54" s="10"/>
      <c r="K54" s="10"/>
      <c r="L54" s="10"/>
    </row>
    <row r="55" spans="1:12" ht="12.75">
      <c r="A55" s="231"/>
      <c r="B55" s="310" t="s">
        <v>108</v>
      </c>
      <c r="C55" s="310"/>
      <c r="D55" s="310"/>
      <c r="E55" s="310"/>
      <c r="F55" s="233"/>
      <c r="G55" s="233"/>
      <c r="H55" s="233"/>
      <c r="I55" s="234"/>
      <c r="J55" s="10"/>
      <c r="K55" s="10"/>
      <c r="L55" s="10"/>
    </row>
    <row r="56" spans="1:12" ht="12.75">
      <c r="A56" s="231"/>
      <c r="B56" s="310" t="s">
        <v>548</v>
      </c>
      <c r="C56" s="310"/>
      <c r="D56" s="310"/>
      <c r="E56" s="310"/>
      <c r="F56" s="310"/>
      <c r="G56" s="310"/>
      <c r="H56" s="310"/>
      <c r="I56" s="310"/>
      <c r="J56" s="10"/>
      <c r="K56" s="10"/>
      <c r="L56" s="10"/>
    </row>
    <row r="57" spans="1:12" ht="12.75">
      <c r="A57" s="231"/>
      <c r="B57" s="310" t="s">
        <v>549</v>
      </c>
      <c r="C57" s="310"/>
      <c r="D57" s="310"/>
      <c r="E57" s="310"/>
      <c r="F57" s="310"/>
      <c r="G57" s="310"/>
      <c r="H57" s="310"/>
      <c r="I57" s="310"/>
      <c r="J57" s="10"/>
      <c r="K57" s="10"/>
      <c r="L57" s="10"/>
    </row>
    <row r="58" spans="1:12" ht="12.75">
      <c r="A58" s="231"/>
      <c r="B58" s="310" t="s">
        <v>550</v>
      </c>
      <c r="C58" s="310"/>
      <c r="D58" s="310"/>
      <c r="E58" s="310"/>
      <c r="F58" s="310"/>
      <c r="G58" s="310"/>
      <c r="H58" s="310"/>
      <c r="I58" s="310"/>
      <c r="J58" s="10"/>
      <c r="K58" s="10"/>
      <c r="L58" s="10"/>
    </row>
    <row r="59" spans="1:12" ht="12.75">
      <c r="A59" s="231"/>
      <c r="B59" s="231"/>
      <c r="C59" s="232"/>
      <c r="D59" s="232"/>
      <c r="E59" s="232"/>
      <c r="F59" s="232"/>
      <c r="G59" s="232"/>
      <c r="H59" s="232"/>
      <c r="I59" s="13"/>
      <c r="J59" s="10"/>
      <c r="K59" s="10"/>
      <c r="L59" s="10"/>
    </row>
    <row r="60" spans="1:12" ht="13.5" thickBot="1">
      <c r="A60" s="235"/>
      <c r="B60" s="209"/>
      <c r="C60" s="209"/>
      <c r="D60" s="209"/>
      <c r="E60" s="209"/>
      <c r="F60" s="209"/>
      <c r="G60" s="236"/>
      <c r="H60" s="237"/>
      <c r="I60" s="236"/>
      <c r="J60" s="10"/>
      <c r="K60" s="10"/>
      <c r="L60" s="10"/>
    </row>
    <row r="61" spans="1:12" ht="12.75">
      <c r="A61" s="209"/>
      <c r="B61" s="209"/>
      <c r="C61" s="209"/>
      <c r="D61" s="209"/>
      <c r="E61" s="231" t="s">
        <v>54</v>
      </c>
      <c r="F61" s="204"/>
      <c r="G61" s="311" t="s">
        <v>107</v>
      </c>
      <c r="H61" s="311"/>
      <c r="I61" s="311"/>
      <c r="J61" s="10"/>
      <c r="K61" s="10"/>
      <c r="L61" s="10"/>
    </row>
    <row r="62" spans="1:12" ht="12.75">
      <c r="A62" s="238"/>
      <c r="B62" s="238"/>
      <c r="C62" s="48"/>
      <c r="D62" s="48"/>
      <c r="E62" s="48"/>
      <c r="F62" s="48"/>
      <c r="G62" s="312"/>
      <c r="H62" s="312"/>
      <c r="I62" s="48"/>
      <c r="J62" s="10"/>
      <c r="K62" s="10"/>
      <c r="L62" s="10"/>
    </row>
    <row r="63" spans="10:12" ht="12.75">
      <c r="J63" s="10"/>
      <c r="K63" s="10"/>
      <c r="L63" s="10"/>
    </row>
  </sheetData>
  <sheetProtection/>
  <protectedRanges>
    <protectedRange sqref="E2" name="Range1_2"/>
    <protectedRange sqref="H2" name="Range1_1_1"/>
    <protectedRange sqref="C6:D6" name="Range1_2_1"/>
    <protectedRange sqref="C8:D8" name="Range1_1_1_1"/>
    <protectedRange sqref="C10:D10" name="Range1_2_1_1"/>
    <protectedRange sqref="C14:D14 F14:I14" name="Range1_3_1"/>
    <protectedRange sqref="C12:I12" name="Range1_3_1_1"/>
    <protectedRange sqref="C16:I16 C18:I18 C20:I20 C22:F22" name="Range1_4"/>
    <protectedRange sqref="A30:I30 A32:I32 A34:D34" name="Range1_3"/>
  </protectedRanges>
  <mergeCells count="73">
    <mergeCell ref="B57:I57"/>
    <mergeCell ref="G61:I61"/>
    <mergeCell ref="G62:H62"/>
    <mergeCell ref="A50:B50"/>
    <mergeCell ref="C50:I50"/>
    <mergeCell ref="A52:B52"/>
    <mergeCell ref="C52:I52"/>
    <mergeCell ref="B55:E55"/>
    <mergeCell ref="B56:I56"/>
    <mergeCell ref="B58:I58"/>
    <mergeCell ref="A48:B48"/>
    <mergeCell ref="C48:E48"/>
    <mergeCell ref="H48:I48"/>
    <mergeCell ref="A1:C1"/>
    <mergeCell ref="C53:H53"/>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0:B11"/>
    <mergeCell ref="C10:D10"/>
    <mergeCell ref="A2:D2"/>
    <mergeCell ref="A4:I4"/>
    <mergeCell ref="A6:B6"/>
    <mergeCell ref="C6:D6"/>
    <mergeCell ref="A8:B8"/>
    <mergeCell ref="C8:D8"/>
    <mergeCell ref="E6:H8"/>
    <mergeCell ref="A12:B12"/>
    <mergeCell ref="C12:I12"/>
    <mergeCell ref="A14:B14"/>
    <mergeCell ref="C14:D14"/>
    <mergeCell ref="F14:I14"/>
    <mergeCell ref="A16:B16"/>
    <mergeCell ref="C16:I16"/>
  </mergeCells>
  <conditionalFormatting sqref="H29">
    <cfRule type="cellIs" priority="2" dxfId="4" operator="equal" stopIfTrue="1">
      <formula>"DA"</formula>
    </cfRule>
  </conditionalFormatting>
  <conditionalFormatting sqref="H2">
    <cfRule type="cellIs" priority="3" dxfId="2" operator="lessThan" stopIfTrue="1">
      <formula>'GENERAL INFORMATION'!#REF!</formula>
    </cfRule>
  </conditionalFormatting>
  <conditionalFormatting sqref="H2">
    <cfRule type="cellIs" priority="1" dxfId="0" operator="lessThan" stopIfTrue="1">
      <formula>'GENERAL INFORMATION'!#REF!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H30:I34 I26" numberStoredAsText="1"/>
  </ignoredErrors>
</worksheet>
</file>

<file path=xl/worksheets/sheet2.xml><?xml version="1.0" encoding="utf-8"?>
<worksheet xmlns="http://schemas.openxmlformats.org/spreadsheetml/2006/main" xmlns:r="http://schemas.openxmlformats.org/officeDocument/2006/relationships">
  <dimension ref="A1:O70"/>
  <sheetViews>
    <sheetView zoomScaleSheetLayoutView="110" zoomScalePageLayoutView="0" workbookViewId="0" topLeftCell="A37">
      <selection activeCell="N63" sqref="N63"/>
    </sheetView>
  </sheetViews>
  <sheetFormatPr defaultColWidth="9.140625" defaultRowHeight="12.75"/>
  <cols>
    <col min="1" max="9" width="9.140625" style="22" customWidth="1"/>
    <col min="10" max="10" width="11.28125" style="22" customWidth="1"/>
    <col min="11" max="11" width="9.8515625" style="22" customWidth="1"/>
    <col min="12" max="13" width="9.140625" style="22" customWidth="1"/>
    <col min="14" max="14" width="10.140625" style="22" bestFit="1" customWidth="1"/>
    <col min="15" max="15" width="16.00390625" style="22" customWidth="1"/>
    <col min="16" max="16384" width="9.140625" style="22" customWidth="1"/>
  </cols>
  <sheetData>
    <row r="1" spans="1:11" ht="15.75">
      <c r="A1" s="323" t="s">
        <v>214</v>
      </c>
      <c r="B1" s="323"/>
      <c r="C1" s="323"/>
      <c r="D1" s="323"/>
      <c r="E1" s="323"/>
      <c r="F1" s="323"/>
      <c r="G1" s="323"/>
      <c r="H1" s="323"/>
      <c r="I1" s="323"/>
      <c r="J1" s="323"/>
      <c r="K1" s="323"/>
    </row>
    <row r="2" spans="1:11" ht="15" customHeight="1">
      <c r="A2" s="322" t="s">
        <v>562</v>
      </c>
      <c r="B2" s="322"/>
      <c r="C2" s="322"/>
      <c r="D2" s="322"/>
      <c r="E2" s="322"/>
      <c r="F2" s="322"/>
      <c r="G2" s="322"/>
      <c r="H2" s="322"/>
      <c r="I2" s="322"/>
      <c r="J2" s="322"/>
      <c r="K2" s="322"/>
    </row>
    <row r="3" spans="1:11" ht="12.75" customHeight="1">
      <c r="A3" s="345" t="s">
        <v>110</v>
      </c>
      <c r="B3" s="346"/>
      <c r="C3" s="346"/>
      <c r="D3" s="346"/>
      <c r="E3" s="346"/>
      <c r="F3" s="346"/>
      <c r="G3" s="346"/>
      <c r="H3" s="346"/>
      <c r="I3" s="346"/>
      <c r="J3" s="346"/>
      <c r="K3" s="347"/>
    </row>
    <row r="4" spans="1:11" ht="27" customHeight="1" thickBot="1">
      <c r="A4" s="348" t="s">
        <v>111</v>
      </c>
      <c r="B4" s="348"/>
      <c r="C4" s="348"/>
      <c r="D4" s="348"/>
      <c r="E4" s="348"/>
      <c r="F4" s="348"/>
      <c r="G4" s="348"/>
      <c r="H4" s="348"/>
      <c r="I4" s="176" t="s">
        <v>215</v>
      </c>
      <c r="J4" s="177" t="s">
        <v>112</v>
      </c>
      <c r="K4" s="177" t="s">
        <v>113</v>
      </c>
    </row>
    <row r="5" spans="1:11" ht="12.75">
      <c r="A5" s="349">
        <v>1</v>
      </c>
      <c r="B5" s="349"/>
      <c r="C5" s="349"/>
      <c r="D5" s="349"/>
      <c r="E5" s="349"/>
      <c r="F5" s="349"/>
      <c r="G5" s="349"/>
      <c r="H5" s="349"/>
      <c r="I5" s="179">
        <v>2</v>
      </c>
      <c r="J5" s="178">
        <v>3</v>
      </c>
      <c r="K5" s="178">
        <v>5</v>
      </c>
    </row>
    <row r="6" spans="1:11" ht="12.75" customHeight="1">
      <c r="A6" s="331" t="s">
        <v>216</v>
      </c>
      <c r="B6" s="332"/>
      <c r="C6" s="332"/>
      <c r="D6" s="332"/>
      <c r="E6" s="332"/>
      <c r="F6" s="332"/>
      <c r="G6" s="332"/>
      <c r="H6" s="335"/>
      <c r="I6" s="3">
        <v>111</v>
      </c>
      <c r="J6" s="180">
        <f>SUM(J7:J8)</f>
        <v>512285740</v>
      </c>
      <c r="K6" s="180">
        <f>SUM(K7:K8)</f>
        <v>486375449</v>
      </c>
    </row>
    <row r="7" spans="1:15" ht="12.75" customHeight="1">
      <c r="A7" s="316" t="s">
        <v>217</v>
      </c>
      <c r="B7" s="317"/>
      <c r="C7" s="317"/>
      <c r="D7" s="317"/>
      <c r="E7" s="317"/>
      <c r="F7" s="317"/>
      <c r="G7" s="317"/>
      <c r="H7" s="318"/>
      <c r="I7" s="1">
        <v>112</v>
      </c>
      <c r="J7" s="7">
        <v>504592289</v>
      </c>
      <c r="K7" s="7">
        <v>456209741</v>
      </c>
      <c r="N7" s="43"/>
      <c r="O7" s="43"/>
    </row>
    <row r="8" spans="1:15" ht="12.75" customHeight="1">
      <c r="A8" s="316" t="s">
        <v>218</v>
      </c>
      <c r="B8" s="317"/>
      <c r="C8" s="317"/>
      <c r="D8" s="317"/>
      <c r="E8" s="317"/>
      <c r="F8" s="317"/>
      <c r="G8" s="317"/>
      <c r="H8" s="318"/>
      <c r="I8" s="1">
        <v>113</v>
      </c>
      <c r="J8" s="7">
        <v>7693451</v>
      </c>
      <c r="K8" s="7">
        <v>30165708</v>
      </c>
      <c r="N8" s="43"/>
      <c r="O8" s="43"/>
    </row>
    <row r="9" spans="1:11" ht="12.75" customHeight="1">
      <c r="A9" s="316" t="s">
        <v>219</v>
      </c>
      <c r="B9" s="317"/>
      <c r="C9" s="317"/>
      <c r="D9" s="317"/>
      <c r="E9" s="317"/>
      <c r="F9" s="317"/>
      <c r="G9" s="317"/>
      <c r="H9" s="318"/>
      <c r="I9" s="1">
        <v>114</v>
      </c>
      <c r="J9" s="181">
        <f>J10+J11+J15+J19+J20+J21+J24+J25</f>
        <v>484473117</v>
      </c>
      <c r="K9" s="181">
        <f>K10+K11+K15+K19+K20+K21+K24+K25</f>
        <v>468745771</v>
      </c>
    </row>
    <row r="10" spans="1:11" ht="12.75" customHeight="1">
      <c r="A10" s="316" t="s">
        <v>229</v>
      </c>
      <c r="B10" s="317"/>
      <c r="C10" s="317"/>
      <c r="D10" s="317"/>
      <c r="E10" s="317"/>
      <c r="F10" s="317"/>
      <c r="G10" s="317"/>
      <c r="H10" s="318"/>
      <c r="I10" s="1">
        <v>115</v>
      </c>
      <c r="J10" s="7">
        <v>0</v>
      </c>
      <c r="K10" s="7">
        <v>0</v>
      </c>
    </row>
    <row r="11" spans="1:11" ht="12.75" customHeight="1">
      <c r="A11" s="316" t="s">
        <v>230</v>
      </c>
      <c r="B11" s="317"/>
      <c r="C11" s="317"/>
      <c r="D11" s="317"/>
      <c r="E11" s="317"/>
      <c r="F11" s="317"/>
      <c r="G11" s="317"/>
      <c r="H11" s="318"/>
      <c r="I11" s="1">
        <v>116</v>
      </c>
      <c r="J11" s="181">
        <f>SUM(J12:J14)</f>
        <v>338587774</v>
      </c>
      <c r="K11" s="181">
        <f>SUM(K12:K14)</f>
        <v>298727669</v>
      </c>
    </row>
    <row r="12" spans="1:11" ht="12.75" customHeight="1">
      <c r="A12" s="342" t="s">
        <v>231</v>
      </c>
      <c r="B12" s="343"/>
      <c r="C12" s="343"/>
      <c r="D12" s="343"/>
      <c r="E12" s="343"/>
      <c r="F12" s="343"/>
      <c r="G12" s="343"/>
      <c r="H12" s="344"/>
      <c r="I12" s="1">
        <v>117</v>
      </c>
      <c r="J12" s="7">
        <v>2344590</v>
      </c>
      <c r="K12" s="7">
        <v>2407190</v>
      </c>
    </row>
    <row r="13" spans="1:11" ht="12.75" customHeight="1">
      <c r="A13" s="342" t="s">
        <v>232</v>
      </c>
      <c r="B13" s="343"/>
      <c r="C13" s="343"/>
      <c r="D13" s="343"/>
      <c r="E13" s="343"/>
      <c r="F13" s="343"/>
      <c r="G13" s="343"/>
      <c r="H13" s="344"/>
      <c r="I13" s="1">
        <v>118</v>
      </c>
      <c r="J13" s="7">
        <v>1939087</v>
      </c>
      <c r="K13" s="7">
        <v>963942</v>
      </c>
    </row>
    <row r="14" spans="1:11" ht="12.75" customHeight="1">
      <c r="A14" s="342" t="s">
        <v>233</v>
      </c>
      <c r="B14" s="343"/>
      <c r="C14" s="343"/>
      <c r="D14" s="343"/>
      <c r="E14" s="343"/>
      <c r="F14" s="343"/>
      <c r="G14" s="343"/>
      <c r="H14" s="344"/>
      <c r="I14" s="1">
        <v>119</v>
      </c>
      <c r="J14" s="7">
        <v>334304097</v>
      </c>
      <c r="K14" s="7">
        <v>295356537</v>
      </c>
    </row>
    <row r="15" spans="1:11" ht="12.75" customHeight="1">
      <c r="A15" s="316" t="s">
        <v>239</v>
      </c>
      <c r="B15" s="317"/>
      <c r="C15" s="317"/>
      <c r="D15" s="317"/>
      <c r="E15" s="317"/>
      <c r="F15" s="317"/>
      <c r="G15" s="317"/>
      <c r="H15" s="318"/>
      <c r="I15" s="1">
        <v>120</v>
      </c>
      <c r="J15" s="181">
        <f>SUM(J16:J18)</f>
        <v>52643564</v>
      </c>
      <c r="K15" s="181">
        <f>SUM(K16:K18)</f>
        <v>71448418</v>
      </c>
    </row>
    <row r="16" spans="1:11" ht="12.75" customHeight="1">
      <c r="A16" s="342" t="s">
        <v>234</v>
      </c>
      <c r="B16" s="343"/>
      <c r="C16" s="343"/>
      <c r="D16" s="343"/>
      <c r="E16" s="343"/>
      <c r="F16" s="343"/>
      <c r="G16" s="343"/>
      <c r="H16" s="344"/>
      <c r="I16" s="1">
        <v>121</v>
      </c>
      <c r="J16" s="7">
        <v>29796286</v>
      </c>
      <c r="K16" s="7">
        <v>38380367</v>
      </c>
    </row>
    <row r="17" spans="1:11" ht="12.75" customHeight="1">
      <c r="A17" s="342" t="s">
        <v>235</v>
      </c>
      <c r="B17" s="343"/>
      <c r="C17" s="343"/>
      <c r="D17" s="343"/>
      <c r="E17" s="343"/>
      <c r="F17" s="343"/>
      <c r="G17" s="343"/>
      <c r="H17" s="344"/>
      <c r="I17" s="1">
        <v>122</v>
      </c>
      <c r="J17" s="7">
        <v>15907471</v>
      </c>
      <c r="K17" s="7">
        <v>22854878</v>
      </c>
    </row>
    <row r="18" spans="1:11" ht="12.75" customHeight="1">
      <c r="A18" s="342" t="s">
        <v>236</v>
      </c>
      <c r="B18" s="343"/>
      <c r="C18" s="343"/>
      <c r="D18" s="343"/>
      <c r="E18" s="343"/>
      <c r="F18" s="343"/>
      <c r="G18" s="343"/>
      <c r="H18" s="344"/>
      <c r="I18" s="1">
        <v>123</v>
      </c>
      <c r="J18" s="7">
        <v>6939807</v>
      </c>
      <c r="K18" s="7">
        <v>10213173</v>
      </c>
    </row>
    <row r="19" spans="1:11" ht="12.75" customHeight="1">
      <c r="A19" s="316" t="s">
        <v>237</v>
      </c>
      <c r="B19" s="317"/>
      <c r="C19" s="317"/>
      <c r="D19" s="317"/>
      <c r="E19" s="317"/>
      <c r="F19" s="317"/>
      <c r="G19" s="317"/>
      <c r="H19" s="318"/>
      <c r="I19" s="1">
        <v>124</v>
      </c>
      <c r="J19" s="7">
        <v>73697493</v>
      </c>
      <c r="K19" s="7">
        <v>76750220</v>
      </c>
    </row>
    <row r="20" spans="1:11" ht="12.75" customHeight="1">
      <c r="A20" s="316" t="s">
        <v>238</v>
      </c>
      <c r="B20" s="317"/>
      <c r="C20" s="317"/>
      <c r="D20" s="317"/>
      <c r="E20" s="317"/>
      <c r="F20" s="317"/>
      <c r="G20" s="317"/>
      <c r="H20" s="318"/>
      <c r="I20" s="1">
        <v>125</v>
      </c>
      <c r="J20" s="7">
        <v>13780981</v>
      </c>
      <c r="K20" s="7">
        <v>18271586</v>
      </c>
    </row>
    <row r="21" spans="1:11" ht="12.75" customHeight="1">
      <c r="A21" s="316" t="s">
        <v>240</v>
      </c>
      <c r="B21" s="317"/>
      <c r="C21" s="317"/>
      <c r="D21" s="317"/>
      <c r="E21" s="317"/>
      <c r="F21" s="317"/>
      <c r="G21" s="317"/>
      <c r="H21" s="318"/>
      <c r="I21" s="1">
        <v>126</v>
      </c>
      <c r="J21" s="181">
        <f>SUM(J22:J23)</f>
        <v>3286006</v>
      </c>
      <c r="K21" s="181">
        <f>SUM(K22:K23)</f>
        <v>3502531</v>
      </c>
    </row>
    <row r="22" spans="1:11" ht="12.75" customHeight="1">
      <c r="A22" s="342" t="s">
        <v>241</v>
      </c>
      <c r="B22" s="343"/>
      <c r="C22" s="343"/>
      <c r="D22" s="343"/>
      <c r="E22" s="343"/>
      <c r="F22" s="343"/>
      <c r="G22" s="343"/>
      <c r="H22" s="344"/>
      <c r="I22" s="1">
        <v>127</v>
      </c>
      <c r="J22" s="7">
        <v>0</v>
      </c>
      <c r="K22" s="7">
        <v>0</v>
      </c>
    </row>
    <row r="23" spans="1:11" ht="12.75" customHeight="1">
      <c r="A23" s="342" t="s">
        <v>242</v>
      </c>
      <c r="B23" s="343"/>
      <c r="C23" s="343"/>
      <c r="D23" s="343"/>
      <c r="E23" s="343"/>
      <c r="F23" s="343"/>
      <c r="G23" s="343"/>
      <c r="H23" s="344"/>
      <c r="I23" s="1">
        <v>128</v>
      </c>
      <c r="J23" s="7">
        <v>3286006</v>
      </c>
      <c r="K23" s="7">
        <v>3502531</v>
      </c>
    </row>
    <row r="24" spans="1:11" ht="12.75" customHeight="1">
      <c r="A24" s="316" t="s">
        <v>243</v>
      </c>
      <c r="B24" s="317"/>
      <c r="C24" s="317"/>
      <c r="D24" s="317"/>
      <c r="E24" s="317"/>
      <c r="F24" s="317"/>
      <c r="G24" s="317"/>
      <c r="H24" s="318"/>
      <c r="I24" s="1">
        <v>129</v>
      </c>
      <c r="J24" s="7">
        <v>2477299</v>
      </c>
      <c r="K24" s="7">
        <v>45347</v>
      </c>
    </row>
    <row r="25" spans="1:11" ht="12.75" customHeight="1">
      <c r="A25" s="316" t="s">
        <v>244</v>
      </c>
      <c r="B25" s="317"/>
      <c r="C25" s="317"/>
      <c r="D25" s="317"/>
      <c r="E25" s="317"/>
      <c r="F25" s="317"/>
      <c r="G25" s="317"/>
      <c r="H25" s="318"/>
      <c r="I25" s="1">
        <v>130</v>
      </c>
      <c r="J25" s="7">
        <v>0</v>
      </c>
      <c r="K25" s="7">
        <v>0</v>
      </c>
    </row>
    <row r="26" spans="1:11" ht="12.75" customHeight="1">
      <c r="A26" s="316" t="s">
        <v>245</v>
      </c>
      <c r="B26" s="317"/>
      <c r="C26" s="317"/>
      <c r="D26" s="317"/>
      <c r="E26" s="317"/>
      <c r="F26" s="317"/>
      <c r="G26" s="317"/>
      <c r="H26" s="318"/>
      <c r="I26" s="1">
        <v>131</v>
      </c>
      <c r="J26" s="181">
        <f>SUM(J27:J31)</f>
        <v>8524893</v>
      </c>
      <c r="K26" s="181">
        <f>SUM(K27:K31)</f>
        <v>25175419</v>
      </c>
    </row>
    <row r="27" spans="1:11" ht="27.75" customHeight="1">
      <c r="A27" s="316" t="s">
        <v>246</v>
      </c>
      <c r="B27" s="317"/>
      <c r="C27" s="317"/>
      <c r="D27" s="317"/>
      <c r="E27" s="317"/>
      <c r="F27" s="317"/>
      <c r="G27" s="317"/>
      <c r="H27" s="318"/>
      <c r="I27" s="1">
        <v>132</v>
      </c>
      <c r="J27" s="7">
        <v>0</v>
      </c>
      <c r="K27" s="7">
        <v>0</v>
      </c>
    </row>
    <row r="28" spans="1:11" ht="26.25" customHeight="1">
      <c r="A28" s="316" t="s">
        <v>247</v>
      </c>
      <c r="B28" s="317"/>
      <c r="C28" s="317"/>
      <c r="D28" s="317"/>
      <c r="E28" s="317"/>
      <c r="F28" s="317"/>
      <c r="G28" s="317"/>
      <c r="H28" s="318"/>
      <c r="I28" s="1">
        <v>133</v>
      </c>
      <c r="J28" s="7">
        <v>8524893</v>
      </c>
      <c r="K28" s="7">
        <v>25175419</v>
      </c>
    </row>
    <row r="29" spans="1:11" ht="12.75" customHeight="1">
      <c r="A29" s="316" t="s">
        <v>248</v>
      </c>
      <c r="B29" s="317"/>
      <c r="C29" s="317"/>
      <c r="D29" s="317"/>
      <c r="E29" s="317"/>
      <c r="F29" s="317"/>
      <c r="G29" s="317"/>
      <c r="H29" s="318"/>
      <c r="I29" s="1">
        <v>134</v>
      </c>
      <c r="J29" s="7">
        <v>0</v>
      </c>
      <c r="K29" s="7">
        <v>0</v>
      </c>
    </row>
    <row r="30" spans="1:11" ht="12.75" customHeight="1">
      <c r="A30" s="316" t="s">
        <v>249</v>
      </c>
      <c r="B30" s="317"/>
      <c r="C30" s="317"/>
      <c r="D30" s="317"/>
      <c r="E30" s="317"/>
      <c r="F30" s="317"/>
      <c r="G30" s="317"/>
      <c r="H30" s="318"/>
      <c r="I30" s="1">
        <v>135</v>
      </c>
      <c r="J30" s="7">
        <v>0</v>
      </c>
      <c r="K30" s="7">
        <v>0</v>
      </c>
    </row>
    <row r="31" spans="1:11" ht="12.75" customHeight="1">
      <c r="A31" s="316" t="s">
        <v>250</v>
      </c>
      <c r="B31" s="317"/>
      <c r="C31" s="317"/>
      <c r="D31" s="317"/>
      <c r="E31" s="317"/>
      <c r="F31" s="317"/>
      <c r="G31" s="317"/>
      <c r="H31" s="318"/>
      <c r="I31" s="1">
        <v>136</v>
      </c>
      <c r="J31" s="7">
        <v>0</v>
      </c>
      <c r="K31" s="7">
        <v>0</v>
      </c>
    </row>
    <row r="32" spans="1:11" ht="12.75" customHeight="1">
      <c r="A32" s="316" t="s">
        <v>251</v>
      </c>
      <c r="B32" s="317"/>
      <c r="C32" s="317"/>
      <c r="D32" s="317"/>
      <c r="E32" s="317"/>
      <c r="F32" s="317"/>
      <c r="G32" s="317"/>
      <c r="H32" s="318"/>
      <c r="I32" s="1">
        <v>137</v>
      </c>
      <c r="J32" s="181">
        <f>SUM(J33:J36)</f>
        <v>59411108</v>
      </c>
      <c r="K32" s="181">
        <f>SUM(K33:K36)</f>
        <v>23037792</v>
      </c>
    </row>
    <row r="33" spans="1:11" ht="27.75" customHeight="1">
      <c r="A33" s="316" t="s">
        <v>252</v>
      </c>
      <c r="B33" s="317"/>
      <c r="C33" s="317"/>
      <c r="D33" s="317"/>
      <c r="E33" s="317"/>
      <c r="F33" s="317"/>
      <c r="G33" s="317"/>
      <c r="H33" s="318"/>
      <c r="I33" s="1">
        <v>138</v>
      </c>
      <c r="J33" s="7">
        <v>0</v>
      </c>
      <c r="K33" s="7">
        <v>0</v>
      </c>
    </row>
    <row r="34" spans="1:11" ht="25.5" customHeight="1">
      <c r="A34" s="316" t="s">
        <v>253</v>
      </c>
      <c r="B34" s="317"/>
      <c r="C34" s="317"/>
      <c r="D34" s="317"/>
      <c r="E34" s="317"/>
      <c r="F34" s="317"/>
      <c r="G34" s="317"/>
      <c r="H34" s="318"/>
      <c r="I34" s="1">
        <v>139</v>
      </c>
      <c r="J34" s="7">
        <v>59411108</v>
      </c>
      <c r="K34" s="7">
        <v>23037792</v>
      </c>
    </row>
    <row r="35" spans="1:11" ht="12.75" customHeight="1">
      <c r="A35" s="316" t="s">
        <v>254</v>
      </c>
      <c r="B35" s="317"/>
      <c r="C35" s="317"/>
      <c r="D35" s="317"/>
      <c r="E35" s="317"/>
      <c r="F35" s="317"/>
      <c r="G35" s="317"/>
      <c r="H35" s="318"/>
      <c r="I35" s="1">
        <v>140</v>
      </c>
      <c r="J35" s="7">
        <v>0</v>
      </c>
      <c r="K35" s="7">
        <v>0</v>
      </c>
    </row>
    <row r="36" spans="1:11" ht="12.75" customHeight="1">
      <c r="A36" s="316" t="s">
        <v>255</v>
      </c>
      <c r="B36" s="317"/>
      <c r="C36" s="317"/>
      <c r="D36" s="317"/>
      <c r="E36" s="317"/>
      <c r="F36" s="317"/>
      <c r="G36" s="317"/>
      <c r="H36" s="318"/>
      <c r="I36" s="1">
        <v>141</v>
      </c>
      <c r="J36" s="7">
        <v>0</v>
      </c>
      <c r="K36" s="7">
        <v>0</v>
      </c>
    </row>
    <row r="37" spans="1:11" ht="12.75" customHeight="1">
      <c r="A37" s="316" t="s">
        <v>256</v>
      </c>
      <c r="B37" s="317"/>
      <c r="C37" s="317"/>
      <c r="D37" s="317"/>
      <c r="E37" s="317"/>
      <c r="F37" s="317"/>
      <c r="G37" s="317"/>
      <c r="H37" s="318"/>
      <c r="I37" s="1">
        <v>142</v>
      </c>
      <c r="J37" s="7">
        <v>0</v>
      </c>
      <c r="K37" s="7">
        <v>0</v>
      </c>
    </row>
    <row r="38" spans="1:11" ht="12.75" customHeight="1">
      <c r="A38" s="316" t="s">
        <v>257</v>
      </c>
      <c r="B38" s="317"/>
      <c r="C38" s="317"/>
      <c r="D38" s="317"/>
      <c r="E38" s="317"/>
      <c r="F38" s="317"/>
      <c r="G38" s="317"/>
      <c r="H38" s="318"/>
      <c r="I38" s="1">
        <v>143</v>
      </c>
      <c r="J38" s="7">
        <v>0</v>
      </c>
      <c r="K38" s="7">
        <v>0</v>
      </c>
    </row>
    <row r="39" spans="1:11" ht="12.75" customHeight="1">
      <c r="A39" s="316" t="s">
        <v>228</v>
      </c>
      <c r="B39" s="317"/>
      <c r="C39" s="317"/>
      <c r="D39" s="317"/>
      <c r="E39" s="317"/>
      <c r="F39" s="317"/>
      <c r="G39" s="317"/>
      <c r="H39" s="318"/>
      <c r="I39" s="1">
        <v>144</v>
      </c>
      <c r="J39" s="7">
        <v>0</v>
      </c>
      <c r="K39" s="7">
        <v>0</v>
      </c>
    </row>
    <row r="40" spans="1:11" ht="12.75" customHeight="1">
      <c r="A40" s="316" t="s">
        <v>227</v>
      </c>
      <c r="B40" s="317"/>
      <c r="C40" s="317"/>
      <c r="D40" s="317"/>
      <c r="E40" s="317"/>
      <c r="F40" s="317"/>
      <c r="G40" s="317"/>
      <c r="H40" s="318"/>
      <c r="I40" s="1">
        <v>145</v>
      </c>
      <c r="J40" s="7">
        <v>10119348</v>
      </c>
      <c r="K40" s="7">
        <v>0</v>
      </c>
    </row>
    <row r="41" spans="1:11" ht="12.75" customHeight="1">
      <c r="A41" s="316" t="s">
        <v>226</v>
      </c>
      <c r="B41" s="317"/>
      <c r="C41" s="317"/>
      <c r="D41" s="317"/>
      <c r="E41" s="317"/>
      <c r="F41" s="317"/>
      <c r="G41" s="317"/>
      <c r="H41" s="318"/>
      <c r="I41" s="1">
        <v>146</v>
      </c>
      <c r="J41" s="181">
        <f>J6+J26+J37+J39</f>
        <v>520810633</v>
      </c>
      <c r="K41" s="181">
        <f>K6+K26+K37+K39</f>
        <v>511550868</v>
      </c>
    </row>
    <row r="42" spans="1:11" ht="12.75" customHeight="1">
      <c r="A42" s="316" t="s">
        <v>225</v>
      </c>
      <c r="B42" s="317"/>
      <c r="C42" s="317"/>
      <c r="D42" s="317"/>
      <c r="E42" s="317"/>
      <c r="F42" s="317"/>
      <c r="G42" s="317"/>
      <c r="H42" s="318"/>
      <c r="I42" s="1">
        <v>147</v>
      </c>
      <c r="J42" s="181">
        <f>J9+J32+J38+J40</f>
        <v>554003573</v>
      </c>
      <c r="K42" s="181">
        <f>K9+K32+K38+K40</f>
        <v>491783563</v>
      </c>
    </row>
    <row r="43" spans="1:11" ht="12.75" customHeight="1">
      <c r="A43" s="316" t="s">
        <v>222</v>
      </c>
      <c r="B43" s="317"/>
      <c r="C43" s="317"/>
      <c r="D43" s="317"/>
      <c r="E43" s="317"/>
      <c r="F43" s="317"/>
      <c r="G43" s="317"/>
      <c r="H43" s="318"/>
      <c r="I43" s="1">
        <v>148</v>
      </c>
      <c r="J43" s="181">
        <f>J41-J42</f>
        <v>-33192940</v>
      </c>
      <c r="K43" s="181">
        <f>K41-K42</f>
        <v>19767305</v>
      </c>
    </row>
    <row r="44" spans="1:11" ht="12.75" customHeight="1">
      <c r="A44" s="339" t="s">
        <v>224</v>
      </c>
      <c r="B44" s="340"/>
      <c r="C44" s="340"/>
      <c r="D44" s="340"/>
      <c r="E44" s="340"/>
      <c r="F44" s="340"/>
      <c r="G44" s="340"/>
      <c r="H44" s="341"/>
      <c r="I44" s="1">
        <v>149</v>
      </c>
      <c r="J44" s="181">
        <f>IF(J41&gt;J42,J41-J42,0)</f>
        <v>0</v>
      </c>
      <c r="K44" s="181">
        <f>IF(K41&gt;K42,K41-K42,0)</f>
        <v>19767305</v>
      </c>
    </row>
    <row r="45" spans="1:11" ht="12.75" customHeight="1">
      <c r="A45" s="339" t="s">
        <v>223</v>
      </c>
      <c r="B45" s="340"/>
      <c r="C45" s="340"/>
      <c r="D45" s="340"/>
      <c r="E45" s="340"/>
      <c r="F45" s="340"/>
      <c r="G45" s="340"/>
      <c r="H45" s="341"/>
      <c r="I45" s="1">
        <v>150</v>
      </c>
      <c r="J45" s="181">
        <f>IF(J42&gt;J41,J42-J41,0)</f>
        <v>33192940</v>
      </c>
      <c r="K45" s="181">
        <f>IF(K42&gt;K41,K42-K41,0)</f>
        <v>0</v>
      </c>
    </row>
    <row r="46" spans="1:11" ht="12.75" customHeight="1">
      <c r="A46" s="316" t="s">
        <v>221</v>
      </c>
      <c r="B46" s="317"/>
      <c r="C46" s="317"/>
      <c r="D46" s="317"/>
      <c r="E46" s="317"/>
      <c r="F46" s="317"/>
      <c r="G46" s="317"/>
      <c r="H46" s="318"/>
      <c r="I46" s="1">
        <v>151</v>
      </c>
      <c r="J46" s="7">
        <v>244779</v>
      </c>
      <c r="K46" s="7">
        <v>285508</v>
      </c>
    </row>
    <row r="47" spans="1:11" ht="12.75" customHeight="1">
      <c r="A47" s="316" t="s">
        <v>263</v>
      </c>
      <c r="B47" s="317"/>
      <c r="C47" s="317"/>
      <c r="D47" s="317"/>
      <c r="E47" s="317"/>
      <c r="F47" s="317"/>
      <c r="G47" s="317"/>
      <c r="H47" s="318"/>
      <c r="I47" s="1">
        <v>152</v>
      </c>
      <c r="J47" s="181">
        <f>J43-J46</f>
        <v>-33437719</v>
      </c>
      <c r="K47" s="181">
        <f>K43-K46</f>
        <v>19481797</v>
      </c>
    </row>
    <row r="48" spans="1:11" ht="12.75" customHeight="1">
      <c r="A48" s="339" t="s">
        <v>264</v>
      </c>
      <c r="B48" s="340"/>
      <c r="C48" s="340"/>
      <c r="D48" s="340"/>
      <c r="E48" s="340"/>
      <c r="F48" s="340"/>
      <c r="G48" s="340"/>
      <c r="H48" s="341"/>
      <c r="I48" s="1">
        <v>153</v>
      </c>
      <c r="J48" s="181">
        <f>IF(J47&gt;0,J47,0)</f>
        <v>0</v>
      </c>
      <c r="K48" s="181">
        <f>IF(K47&gt;0,K47,0)</f>
        <v>19481797</v>
      </c>
    </row>
    <row r="49" spans="1:11" ht="12.75" customHeight="1">
      <c r="A49" s="336" t="s">
        <v>265</v>
      </c>
      <c r="B49" s="337"/>
      <c r="C49" s="337"/>
      <c r="D49" s="337"/>
      <c r="E49" s="337"/>
      <c r="F49" s="337"/>
      <c r="G49" s="337"/>
      <c r="H49" s="338"/>
      <c r="I49" s="2">
        <v>154</v>
      </c>
      <c r="J49" s="182">
        <f>IF(J47&lt;0,-J47,0)</f>
        <v>33437719</v>
      </c>
      <c r="K49" s="182">
        <f>IF(K47&lt;0,-K47,0)</f>
        <v>0</v>
      </c>
    </row>
    <row r="50" spans="1:11" ht="12.75" customHeight="1">
      <c r="A50" s="327" t="s">
        <v>220</v>
      </c>
      <c r="B50" s="328"/>
      <c r="C50" s="328"/>
      <c r="D50" s="328"/>
      <c r="E50" s="328"/>
      <c r="F50" s="328"/>
      <c r="G50" s="328"/>
      <c r="H50" s="328"/>
      <c r="I50" s="329"/>
      <c r="J50" s="329"/>
      <c r="K50" s="330"/>
    </row>
    <row r="51" spans="1:11" ht="12.75" customHeight="1">
      <c r="A51" s="331" t="s">
        <v>266</v>
      </c>
      <c r="B51" s="332"/>
      <c r="C51" s="332"/>
      <c r="D51" s="332"/>
      <c r="E51" s="332"/>
      <c r="F51" s="332"/>
      <c r="G51" s="332"/>
      <c r="H51" s="332"/>
      <c r="I51" s="333"/>
      <c r="J51" s="333"/>
      <c r="K51" s="334"/>
    </row>
    <row r="52" spans="1:11" ht="12.75" customHeight="1">
      <c r="A52" s="319" t="s">
        <v>211</v>
      </c>
      <c r="B52" s="320"/>
      <c r="C52" s="320"/>
      <c r="D52" s="320"/>
      <c r="E52" s="320"/>
      <c r="F52" s="320"/>
      <c r="G52" s="320"/>
      <c r="H52" s="321"/>
      <c r="I52" s="1">
        <v>155</v>
      </c>
      <c r="J52" s="7">
        <f>J47</f>
        <v>-33437719</v>
      </c>
      <c r="K52" s="7">
        <f>K47</f>
        <v>19481797</v>
      </c>
    </row>
    <row r="53" spans="1:11" ht="12.75" customHeight="1">
      <c r="A53" s="319" t="s">
        <v>210</v>
      </c>
      <c r="B53" s="320"/>
      <c r="C53" s="320"/>
      <c r="D53" s="320"/>
      <c r="E53" s="320"/>
      <c r="F53" s="320"/>
      <c r="G53" s="320"/>
      <c r="H53" s="321"/>
      <c r="I53" s="1">
        <v>156</v>
      </c>
      <c r="J53" s="8">
        <v>0</v>
      </c>
      <c r="K53" s="8">
        <v>0</v>
      </c>
    </row>
    <row r="54" spans="1:11" ht="12.75" customHeight="1">
      <c r="A54" s="327" t="s">
        <v>258</v>
      </c>
      <c r="B54" s="328"/>
      <c r="C54" s="328"/>
      <c r="D54" s="328"/>
      <c r="E54" s="328"/>
      <c r="F54" s="328"/>
      <c r="G54" s="328"/>
      <c r="H54" s="328"/>
      <c r="I54" s="329"/>
      <c r="J54" s="329"/>
      <c r="K54" s="330"/>
    </row>
    <row r="55" spans="1:11" ht="12.75" customHeight="1">
      <c r="A55" s="331" t="s">
        <v>267</v>
      </c>
      <c r="B55" s="332"/>
      <c r="C55" s="332"/>
      <c r="D55" s="332"/>
      <c r="E55" s="332"/>
      <c r="F55" s="332"/>
      <c r="G55" s="332"/>
      <c r="H55" s="335"/>
      <c r="I55" s="9">
        <v>157</v>
      </c>
      <c r="J55" s="6">
        <f>J47</f>
        <v>-33437719</v>
      </c>
      <c r="K55" s="6">
        <f>K47</f>
        <v>19481797</v>
      </c>
    </row>
    <row r="56" spans="1:11" ht="12.75" customHeight="1">
      <c r="A56" s="316" t="s">
        <v>259</v>
      </c>
      <c r="B56" s="317"/>
      <c r="C56" s="317"/>
      <c r="D56" s="317"/>
      <c r="E56" s="317"/>
      <c r="F56" s="317"/>
      <c r="G56" s="317"/>
      <c r="H56" s="318"/>
      <c r="I56" s="1">
        <v>158</v>
      </c>
      <c r="J56" s="181">
        <f>SUM(J57:J63)</f>
        <v>0</v>
      </c>
      <c r="K56" s="181">
        <f>SUM(K57:K63)</f>
        <v>0</v>
      </c>
    </row>
    <row r="57" spans="1:11" ht="12.75" customHeight="1">
      <c r="A57" s="316" t="s">
        <v>261</v>
      </c>
      <c r="B57" s="317"/>
      <c r="C57" s="317"/>
      <c r="D57" s="317"/>
      <c r="E57" s="317"/>
      <c r="F57" s="317"/>
      <c r="G57" s="317"/>
      <c r="H57" s="318"/>
      <c r="I57" s="1">
        <v>159</v>
      </c>
      <c r="J57" s="7">
        <v>0</v>
      </c>
      <c r="K57" s="7">
        <v>0</v>
      </c>
    </row>
    <row r="58" spans="1:11" ht="12.75" customHeight="1">
      <c r="A58" s="316" t="s">
        <v>268</v>
      </c>
      <c r="B58" s="317"/>
      <c r="C58" s="317"/>
      <c r="D58" s="317"/>
      <c r="E58" s="317"/>
      <c r="F58" s="317"/>
      <c r="G58" s="317"/>
      <c r="H58" s="318"/>
      <c r="I58" s="1">
        <v>160</v>
      </c>
      <c r="J58" s="7">
        <v>0</v>
      </c>
      <c r="K58" s="7">
        <v>0</v>
      </c>
    </row>
    <row r="59" spans="1:11" ht="12.75" customHeight="1">
      <c r="A59" s="316" t="s">
        <v>269</v>
      </c>
      <c r="B59" s="317"/>
      <c r="C59" s="317"/>
      <c r="D59" s="317"/>
      <c r="E59" s="317"/>
      <c r="F59" s="317"/>
      <c r="G59" s="317"/>
      <c r="H59" s="318"/>
      <c r="I59" s="1">
        <v>161</v>
      </c>
      <c r="J59" s="7">
        <v>0</v>
      </c>
      <c r="K59" s="7">
        <v>0</v>
      </c>
    </row>
    <row r="60" spans="1:11" ht="12.75" customHeight="1">
      <c r="A60" s="316" t="s">
        <v>270</v>
      </c>
      <c r="B60" s="317"/>
      <c r="C60" s="317"/>
      <c r="D60" s="317"/>
      <c r="E60" s="317"/>
      <c r="F60" s="317"/>
      <c r="G60" s="317"/>
      <c r="H60" s="318"/>
      <c r="I60" s="1">
        <v>162</v>
      </c>
      <c r="J60" s="7">
        <v>0</v>
      </c>
      <c r="K60" s="7">
        <v>0</v>
      </c>
    </row>
    <row r="61" spans="1:11" ht="12.75" customHeight="1">
      <c r="A61" s="316" t="s">
        <v>271</v>
      </c>
      <c r="B61" s="317"/>
      <c r="C61" s="317"/>
      <c r="D61" s="317"/>
      <c r="E61" s="317"/>
      <c r="F61" s="317"/>
      <c r="G61" s="317"/>
      <c r="H61" s="318"/>
      <c r="I61" s="1">
        <v>163</v>
      </c>
      <c r="J61" s="7">
        <v>0</v>
      </c>
      <c r="K61" s="7">
        <v>0</v>
      </c>
    </row>
    <row r="62" spans="1:11" ht="12.75" customHeight="1">
      <c r="A62" s="316" t="s">
        <v>272</v>
      </c>
      <c r="B62" s="317"/>
      <c r="C62" s="317"/>
      <c r="D62" s="317"/>
      <c r="E62" s="317"/>
      <c r="F62" s="317"/>
      <c r="G62" s="317"/>
      <c r="H62" s="318"/>
      <c r="I62" s="1">
        <v>164</v>
      </c>
      <c r="J62" s="7">
        <v>0</v>
      </c>
      <c r="K62" s="7">
        <v>0</v>
      </c>
    </row>
    <row r="63" spans="1:11" ht="12.75" customHeight="1">
      <c r="A63" s="316" t="s">
        <v>273</v>
      </c>
      <c r="B63" s="317"/>
      <c r="C63" s="317"/>
      <c r="D63" s="317"/>
      <c r="E63" s="317"/>
      <c r="F63" s="317"/>
      <c r="G63" s="317"/>
      <c r="H63" s="318"/>
      <c r="I63" s="1">
        <v>165</v>
      </c>
      <c r="J63" s="7">
        <v>0</v>
      </c>
      <c r="K63" s="7">
        <v>0</v>
      </c>
    </row>
    <row r="64" spans="1:11" ht="12.75" customHeight="1">
      <c r="A64" s="316" t="s">
        <v>260</v>
      </c>
      <c r="B64" s="317"/>
      <c r="C64" s="317"/>
      <c r="D64" s="317"/>
      <c r="E64" s="317"/>
      <c r="F64" s="317"/>
      <c r="G64" s="317"/>
      <c r="H64" s="318"/>
      <c r="I64" s="1">
        <v>166</v>
      </c>
      <c r="J64" s="7">
        <v>0</v>
      </c>
      <c r="K64" s="7">
        <v>0</v>
      </c>
    </row>
    <row r="65" spans="1:11" ht="12.75" customHeight="1">
      <c r="A65" s="316" t="s">
        <v>274</v>
      </c>
      <c r="B65" s="317"/>
      <c r="C65" s="317"/>
      <c r="D65" s="317"/>
      <c r="E65" s="317"/>
      <c r="F65" s="317"/>
      <c r="G65" s="317"/>
      <c r="H65" s="318"/>
      <c r="I65" s="1">
        <v>167</v>
      </c>
      <c r="J65" s="181">
        <f>J56-J64</f>
        <v>0</v>
      </c>
      <c r="K65" s="181">
        <f>K56-K64</f>
        <v>0</v>
      </c>
    </row>
    <row r="66" spans="1:11" ht="12.75" customHeight="1">
      <c r="A66" s="316" t="s">
        <v>275</v>
      </c>
      <c r="B66" s="317"/>
      <c r="C66" s="317"/>
      <c r="D66" s="317"/>
      <c r="E66" s="317"/>
      <c r="F66" s="317"/>
      <c r="G66" s="317"/>
      <c r="H66" s="318"/>
      <c r="I66" s="1">
        <v>168</v>
      </c>
      <c r="J66" s="182">
        <f>J55+J65</f>
        <v>-33437719</v>
      </c>
      <c r="K66" s="182">
        <f>K55+K65</f>
        <v>19481797</v>
      </c>
    </row>
    <row r="67" spans="1:11" ht="12.75" customHeight="1">
      <c r="A67" s="327" t="s">
        <v>276</v>
      </c>
      <c r="B67" s="328"/>
      <c r="C67" s="328"/>
      <c r="D67" s="328"/>
      <c r="E67" s="328"/>
      <c r="F67" s="328"/>
      <c r="G67" s="328"/>
      <c r="H67" s="328"/>
      <c r="I67" s="329"/>
      <c r="J67" s="329"/>
      <c r="K67" s="330"/>
    </row>
    <row r="68" spans="1:11" ht="12.75" customHeight="1">
      <c r="A68" s="331" t="s">
        <v>262</v>
      </c>
      <c r="B68" s="332"/>
      <c r="C68" s="332"/>
      <c r="D68" s="332"/>
      <c r="E68" s="332"/>
      <c r="F68" s="332"/>
      <c r="G68" s="332"/>
      <c r="H68" s="332"/>
      <c r="I68" s="333"/>
      <c r="J68" s="333"/>
      <c r="K68" s="334"/>
    </row>
    <row r="69" spans="1:11" ht="12.75" customHeight="1">
      <c r="A69" s="319" t="s">
        <v>211</v>
      </c>
      <c r="B69" s="320"/>
      <c r="C69" s="320"/>
      <c r="D69" s="320"/>
      <c r="E69" s="320"/>
      <c r="F69" s="320"/>
      <c r="G69" s="320"/>
      <c r="H69" s="321"/>
      <c r="I69" s="1">
        <v>169</v>
      </c>
      <c r="J69" s="7">
        <f>J66</f>
        <v>-33437719</v>
      </c>
      <c r="K69" s="7">
        <f>K66</f>
        <v>19481797</v>
      </c>
    </row>
    <row r="70" spans="1:11" ht="12.75" customHeight="1">
      <c r="A70" s="324" t="s">
        <v>210</v>
      </c>
      <c r="B70" s="325"/>
      <c r="C70" s="325"/>
      <c r="D70" s="325"/>
      <c r="E70" s="325"/>
      <c r="F70" s="325"/>
      <c r="G70" s="325"/>
      <c r="H70" s="326"/>
      <c r="I70" s="4">
        <v>170</v>
      </c>
      <c r="J70" s="8">
        <v>0</v>
      </c>
      <c r="K70" s="8">
        <v>0</v>
      </c>
    </row>
  </sheetData>
  <sheetProtection/>
  <mergeCells count="70">
    <mergeCell ref="A3:K3"/>
    <mergeCell ref="A4:H4"/>
    <mergeCell ref="A5:H5"/>
    <mergeCell ref="A6:H6"/>
    <mergeCell ref="A7:H7"/>
    <mergeCell ref="A8:H8"/>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2:H52"/>
    <mergeCell ref="A51:K51"/>
    <mergeCell ref="A2:K2"/>
    <mergeCell ref="A1:K1"/>
    <mergeCell ref="A70:H70"/>
    <mergeCell ref="A64:H64"/>
    <mergeCell ref="A65:H65"/>
    <mergeCell ref="A66:H66"/>
    <mergeCell ref="A67:K67"/>
    <mergeCell ref="A68:K68"/>
    <mergeCell ref="A61:H61"/>
    <mergeCell ref="A62:H62"/>
    <mergeCell ref="A63:H63"/>
    <mergeCell ref="A69:H69"/>
    <mergeCell ref="A57:H57"/>
    <mergeCell ref="A58:H58"/>
    <mergeCell ref="A59:H59"/>
    <mergeCell ref="A60:H60"/>
  </mergeCells>
  <dataValidations count="3">
    <dataValidation type="whole" operator="greaterThanOrEqual" allowBlank="1" showInputMessage="1" showErrorMessage="1" errorTitle="Pogrešan unos" error="Mogu se unijeti samo cjelobrojne pozitivne vrijednosti." sqref="J11:K45 J47:K49 J6:K9">
      <formula1>0</formula1>
    </dataValidation>
    <dataValidation type="whole" operator="notEqual" allowBlank="1" showInputMessage="1" showErrorMessage="1" errorTitle="Pogrešan unos" error="Mogu se unijeti samo cjelobrojne vrijednosti." sqref="J52:K53 J55:K66 J69:K70 J46:K46">
      <formula1>999999999999</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5" right="0.75" top="1" bottom="1" header="0.5" footer="0.5"/>
  <pageSetup horizontalDpi="600" verticalDpi="600" orientation="portrait" paperSize="9" scale="70" r:id="rId1"/>
  <ignoredErrors>
    <ignoredError sqref="A52:K70" formulaRange="1" unlockedFormula="1"/>
    <ignoredError sqref="A15:I39 A50:K51 A40:I40 A41:I49 K15 K41:K45 K21 K26 K32 K47:K49" formulaRange="1"/>
  </ignoredErrors>
</worksheet>
</file>

<file path=xl/worksheets/sheet3.xml><?xml version="1.0" encoding="utf-8"?>
<worksheet xmlns="http://schemas.openxmlformats.org/spreadsheetml/2006/main" xmlns:r="http://schemas.openxmlformats.org/officeDocument/2006/relationships">
  <dimension ref="A1:K125"/>
  <sheetViews>
    <sheetView zoomScaleSheetLayoutView="110" zoomScalePageLayoutView="0" workbookViewId="0" topLeftCell="A73">
      <selection activeCell="A116" sqref="A116:K116"/>
    </sheetView>
  </sheetViews>
  <sheetFormatPr defaultColWidth="9.140625" defaultRowHeight="12.75"/>
  <cols>
    <col min="1" max="9" width="9.140625" style="22" customWidth="1"/>
    <col min="10" max="10" width="13.28125" style="22" customWidth="1"/>
    <col min="11" max="11" width="12.8515625" style="22" customWidth="1"/>
    <col min="12" max="16384" width="9.140625" style="22" customWidth="1"/>
  </cols>
  <sheetData>
    <row r="1" spans="1:11" ht="15.75">
      <c r="A1" s="323" t="s">
        <v>109</v>
      </c>
      <c r="B1" s="323"/>
      <c r="C1" s="323"/>
      <c r="D1" s="323"/>
      <c r="E1" s="323"/>
      <c r="F1" s="323"/>
      <c r="G1" s="323"/>
      <c r="H1" s="323"/>
      <c r="I1" s="323"/>
      <c r="J1" s="323"/>
      <c r="K1" s="323"/>
    </row>
    <row r="2" spans="1:11" ht="12.75" customHeight="1">
      <c r="A2" s="370" t="s">
        <v>563</v>
      </c>
      <c r="B2" s="370"/>
      <c r="C2" s="370"/>
      <c r="D2" s="370"/>
      <c r="E2" s="370"/>
      <c r="F2" s="370"/>
      <c r="G2" s="370"/>
      <c r="H2" s="370"/>
      <c r="I2" s="370"/>
      <c r="J2" s="370"/>
      <c r="K2" s="370"/>
    </row>
    <row r="3" spans="1:11" ht="12.75" customHeight="1">
      <c r="A3" s="371" t="s">
        <v>110</v>
      </c>
      <c r="B3" s="372"/>
      <c r="C3" s="372"/>
      <c r="D3" s="372"/>
      <c r="E3" s="372"/>
      <c r="F3" s="372"/>
      <c r="G3" s="372"/>
      <c r="H3" s="372"/>
      <c r="I3" s="372"/>
      <c r="J3" s="372"/>
      <c r="K3" s="373"/>
    </row>
    <row r="4" spans="1:11" ht="23.25" thickBot="1">
      <c r="A4" s="374" t="s">
        <v>111</v>
      </c>
      <c r="B4" s="375"/>
      <c r="C4" s="375"/>
      <c r="D4" s="375"/>
      <c r="E4" s="375"/>
      <c r="F4" s="375"/>
      <c r="G4" s="375"/>
      <c r="H4" s="376"/>
      <c r="I4" s="176" t="s">
        <v>215</v>
      </c>
      <c r="J4" s="183" t="s">
        <v>112</v>
      </c>
      <c r="K4" s="177" t="s">
        <v>113</v>
      </c>
    </row>
    <row r="5" spans="1:11" ht="12.75">
      <c r="A5" s="349">
        <v>1</v>
      </c>
      <c r="B5" s="349"/>
      <c r="C5" s="349"/>
      <c r="D5" s="349"/>
      <c r="E5" s="349"/>
      <c r="F5" s="349"/>
      <c r="G5" s="349"/>
      <c r="H5" s="349"/>
      <c r="I5" s="179">
        <v>2</v>
      </c>
      <c r="J5" s="178">
        <v>3</v>
      </c>
      <c r="K5" s="178">
        <v>4</v>
      </c>
    </row>
    <row r="6" spans="1:11" ht="12.75">
      <c r="A6" s="367" t="s">
        <v>114</v>
      </c>
      <c r="B6" s="368"/>
      <c r="C6" s="368"/>
      <c r="D6" s="368"/>
      <c r="E6" s="368"/>
      <c r="F6" s="368"/>
      <c r="G6" s="368"/>
      <c r="H6" s="368"/>
      <c r="I6" s="368"/>
      <c r="J6" s="368"/>
      <c r="K6" s="369"/>
    </row>
    <row r="7" spans="1:11" ht="12.75" customHeight="1">
      <c r="A7" s="331" t="s">
        <v>115</v>
      </c>
      <c r="B7" s="332"/>
      <c r="C7" s="332"/>
      <c r="D7" s="332"/>
      <c r="E7" s="332"/>
      <c r="F7" s="332"/>
      <c r="G7" s="332"/>
      <c r="H7" s="335"/>
      <c r="I7" s="3">
        <v>1</v>
      </c>
      <c r="J7" s="6">
        <v>0</v>
      </c>
      <c r="K7" s="6">
        <v>0</v>
      </c>
    </row>
    <row r="8" spans="1:11" ht="12.75" customHeight="1">
      <c r="A8" s="316" t="s">
        <v>116</v>
      </c>
      <c r="B8" s="317"/>
      <c r="C8" s="317"/>
      <c r="D8" s="317"/>
      <c r="E8" s="317"/>
      <c r="F8" s="317"/>
      <c r="G8" s="317"/>
      <c r="H8" s="318"/>
      <c r="I8" s="1">
        <v>2</v>
      </c>
      <c r="J8" s="181">
        <f>J9+J16+J26+J35+J39</f>
        <v>408704652</v>
      </c>
      <c r="K8" s="181">
        <f>K9+K16+K26+K35+K39</f>
        <v>393662296</v>
      </c>
    </row>
    <row r="9" spans="1:11" ht="12.75" customHeight="1">
      <c r="A9" s="342" t="s">
        <v>117</v>
      </c>
      <c r="B9" s="343"/>
      <c r="C9" s="343"/>
      <c r="D9" s="343"/>
      <c r="E9" s="343"/>
      <c r="F9" s="343"/>
      <c r="G9" s="343"/>
      <c r="H9" s="344"/>
      <c r="I9" s="1">
        <v>3</v>
      </c>
      <c r="J9" s="181">
        <f>SUM(J10:J15)</f>
        <v>51431879</v>
      </c>
      <c r="K9" s="181">
        <f>SUM(K10:K15)</f>
        <v>60764411</v>
      </c>
    </row>
    <row r="10" spans="1:11" ht="12.75" customHeight="1">
      <c r="A10" s="342" t="s">
        <v>118</v>
      </c>
      <c r="B10" s="343"/>
      <c r="C10" s="343"/>
      <c r="D10" s="343"/>
      <c r="E10" s="343"/>
      <c r="F10" s="343"/>
      <c r="G10" s="343"/>
      <c r="H10" s="344"/>
      <c r="I10" s="1">
        <v>4</v>
      </c>
      <c r="J10" s="7">
        <v>0</v>
      </c>
      <c r="K10" s="7">
        <v>0</v>
      </c>
    </row>
    <row r="11" spans="1:11" ht="12.75" customHeight="1">
      <c r="A11" s="342" t="s">
        <v>119</v>
      </c>
      <c r="B11" s="343"/>
      <c r="C11" s="343"/>
      <c r="D11" s="343"/>
      <c r="E11" s="343"/>
      <c r="F11" s="343"/>
      <c r="G11" s="343"/>
      <c r="H11" s="344"/>
      <c r="I11" s="1">
        <v>5</v>
      </c>
      <c r="J11" s="7">
        <v>51431879</v>
      </c>
      <c r="K11" s="7">
        <v>60764411</v>
      </c>
    </row>
    <row r="12" spans="1:11" ht="12.75" customHeight="1">
      <c r="A12" s="342" t="s">
        <v>21</v>
      </c>
      <c r="B12" s="343"/>
      <c r="C12" s="343"/>
      <c r="D12" s="343"/>
      <c r="E12" s="343"/>
      <c r="F12" s="343"/>
      <c r="G12" s="343"/>
      <c r="H12" s="344"/>
      <c r="I12" s="1">
        <v>6</v>
      </c>
      <c r="J12" s="7">
        <v>0</v>
      </c>
      <c r="K12" s="7">
        <v>0</v>
      </c>
    </row>
    <row r="13" spans="1:11" ht="12.75" customHeight="1">
      <c r="A13" s="342" t="s">
        <v>120</v>
      </c>
      <c r="B13" s="343"/>
      <c r="C13" s="343"/>
      <c r="D13" s="343"/>
      <c r="E13" s="343"/>
      <c r="F13" s="343"/>
      <c r="G13" s="343"/>
      <c r="H13" s="344"/>
      <c r="I13" s="1">
        <v>7</v>
      </c>
      <c r="J13" s="7">
        <v>0</v>
      </c>
      <c r="K13" s="7">
        <v>0</v>
      </c>
    </row>
    <row r="14" spans="1:11" ht="12.75" customHeight="1">
      <c r="A14" s="342" t="s">
        <v>121</v>
      </c>
      <c r="B14" s="343"/>
      <c r="C14" s="343"/>
      <c r="D14" s="343"/>
      <c r="E14" s="343"/>
      <c r="F14" s="343"/>
      <c r="G14" s="343"/>
      <c r="H14" s="344"/>
      <c r="I14" s="1">
        <v>8</v>
      </c>
      <c r="J14" s="7">
        <v>0</v>
      </c>
      <c r="K14" s="7">
        <v>0</v>
      </c>
    </row>
    <row r="15" spans="1:11" ht="12.75" customHeight="1">
      <c r="A15" s="342" t="s">
        <v>122</v>
      </c>
      <c r="B15" s="343"/>
      <c r="C15" s="343"/>
      <c r="D15" s="343"/>
      <c r="E15" s="343"/>
      <c r="F15" s="343"/>
      <c r="G15" s="343"/>
      <c r="H15" s="344"/>
      <c r="I15" s="1">
        <v>9</v>
      </c>
      <c r="J15" s="7">
        <v>0</v>
      </c>
      <c r="K15" s="7">
        <v>0</v>
      </c>
    </row>
    <row r="16" spans="1:11" ht="12.75" customHeight="1">
      <c r="A16" s="342" t="s">
        <v>123</v>
      </c>
      <c r="B16" s="343"/>
      <c r="C16" s="343"/>
      <c r="D16" s="343"/>
      <c r="E16" s="343"/>
      <c r="F16" s="343"/>
      <c r="G16" s="343"/>
      <c r="H16" s="344"/>
      <c r="I16" s="1">
        <v>10</v>
      </c>
      <c r="J16" s="181">
        <f>SUM(J17:J25)</f>
        <v>353717714</v>
      </c>
      <c r="K16" s="181">
        <f>SUM(K17:K25)</f>
        <v>318440312</v>
      </c>
    </row>
    <row r="17" spans="1:11" ht="12.75" customHeight="1">
      <c r="A17" s="342" t="s">
        <v>124</v>
      </c>
      <c r="B17" s="343"/>
      <c r="C17" s="343"/>
      <c r="D17" s="343"/>
      <c r="E17" s="343"/>
      <c r="F17" s="343"/>
      <c r="G17" s="343"/>
      <c r="H17" s="344"/>
      <c r="I17" s="1">
        <v>11</v>
      </c>
      <c r="J17" s="7">
        <v>23269</v>
      </c>
      <c r="K17" s="7">
        <v>23269</v>
      </c>
    </row>
    <row r="18" spans="1:11" ht="12.75" customHeight="1">
      <c r="A18" s="342" t="s">
        <v>125</v>
      </c>
      <c r="B18" s="343"/>
      <c r="C18" s="343"/>
      <c r="D18" s="343"/>
      <c r="E18" s="343"/>
      <c r="F18" s="343"/>
      <c r="G18" s="343"/>
      <c r="H18" s="344"/>
      <c r="I18" s="1">
        <v>12</v>
      </c>
      <c r="J18" s="7">
        <v>20671141</v>
      </c>
      <c r="K18" s="7">
        <v>13999808</v>
      </c>
    </row>
    <row r="19" spans="1:11" ht="12.75" customHeight="1">
      <c r="A19" s="342" t="s">
        <v>126</v>
      </c>
      <c r="B19" s="343"/>
      <c r="C19" s="343"/>
      <c r="D19" s="343"/>
      <c r="E19" s="343"/>
      <c r="F19" s="343"/>
      <c r="G19" s="343"/>
      <c r="H19" s="344"/>
      <c r="I19" s="1">
        <v>13</v>
      </c>
      <c r="J19" s="7">
        <v>321907832</v>
      </c>
      <c r="K19" s="7">
        <v>296232427</v>
      </c>
    </row>
    <row r="20" spans="1:11" ht="12.75" customHeight="1">
      <c r="A20" s="342" t="s">
        <v>127</v>
      </c>
      <c r="B20" s="343"/>
      <c r="C20" s="343"/>
      <c r="D20" s="343"/>
      <c r="E20" s="343"/>
      <c r="F20" s="343"/>
      <c r="G20" s="343"/>
      <c r="H20" s="344"/>
      <c r="I20" s="1">
        <v>14</v>
      </c>
      <c r="J20" s="7">
        <v>1660667</v>
      </c>
      <c r="K20" s="7">
        <v>1246801</v>
      </c>
    </row>
    <row r="21" spans="1:11" ht="12.75" customHeight="1">
      <c r="A21" s="342" t="s">
        <v>128</v>
      </c>
      <c r="B21" s="343"/>
      <c r="C21" s="343"/>
      <c r="D21" s="343"/>
      <c r="E21" s="343"/>
      <c r="F21" s="343"/>
      <c r="G21" s="343"/>
      <c r="H21" s="344"/>
      <c r="I21" s="1">
        <v>15</v>
      </c>
      <c r="J21" s="7">
        <v>0</v>
      </c>
      <c r="K21" s="7"/>
    </row>
    <row r="22" spans="1:11" ht="12.75" customHeight="1">
      <c r="A22" s="342" t="s">
        <v>129</v>
      </c>
      <c r="B22" s="343"/>
      <c r="C22" s="343"/>
      <c r="D22" s="343"/>
      <c r="E22" s="343"/>
      <c r="F22" s="343"/>
      <c r="G22" s="343"/>
      <c r="H22" s="344"/>
      <c r="I22" s="1">
        <v>16</v>
      </c>
      <c r="J22" s="7">
        <v>0</v>
      </c>
      <c r="K22" s="7"/>
    </row>
    <row r="23" spans="1:11" ht="12.75" customHeight="1">
      <c r="A23" s="342" t="s">
        <v>130</v>
      </c>
      <c r="B23" s="343"/>
      <c r="C23" s="343"/>
      <c r="D23" s="343"/>
      <c r="E23" s="343"/>
      <c r="F23" s="343"/>
      <c r="G23" s="343"/>
      <c r="H23" s="344"/>
      <c r="I23" s="1">
        <v>17</v>
      </c>
      <c r="J23" s="7">
        <v>8640361</v>
      </c>
      <c r="K23" s="7">
        <v>6328486</v>
      </c>
    </row>
    <row r="24" spans="1:11" ht="12.75" customHeight="1">
      <c r="A24" s="342" t="s">
        <v>131</v>
      </c>
      <c r="B24" s="343"/>
      <c r="C24" s="343"/>
      <c r="D24" s="343"/>
      <c r="E24" s="343"/>
      <c r="F24" s="343"/>
      <c r="G24" s="343"/>
      <c r="H24" s="344"/>
      <c r="I24" s="1">
        <v>18</v>
      </c>
      <c r="J24" s="7">
        <v>46822</v>
      </c>
      <c r="K24" s="7">
        <v>46822</v>
      </c>
    </row>
    <row r="25" spans="1:11" ht="12.75" customHeight="1">
      <c r="A25" s="342" t="s">
        <v>132</v>
      </c>
      <c r="B25" s="343"/>
      <c r="C25" s="343"/>
      <c r="D25" s="343"/>
      <c r="E25" s="343"/>
      <c r="F25" s="343"/>
      <c r="G25" s="343"/>
      <c r="H25" s="344"/>
      <c r="I25" s="1">
        <v>19</v>
      </c>
      <c r="J25" s="7">
        <v>767622</v>
      </c>
      <c r="K25" s="7">
        <v>562699</v>
      </c>
    </row>
    <row r="26" spans="1:11" ht="12.75" customHeight="1">
      <c r="A26" s="342" t="s">
        <v>133</v>
      </c>
      <c r="B26" s="343"/>
      <c r="C26" s="343"/>
      <c r="D26" s="343"/>
      <c r="E26" s="343"/>
      <c r="F26" s="343"/>
      <c r="G26" s="343"/>
      <c r="H26" s="344"/>
      <c r="I26" s="1">
        <v>20</v>
      </c>
      <c r="J26" s="181">
        <f>SUM(J27:J34)</f>
        <v>3555059</v>
      </c>
      <c r="K26" s="181">
        <f>SUM(K27:K34)</f>
        <v>14457573</v>
      </c>
    </row>
    <row r="27" spans="1:11" ht="12.75" customHeight="1">
      <c r="A27" s="342" t="s">
        <v>134</v>
      </c>
      <c r="B27" s="343"/>
      <c r="C27" s="343"/>
      <c r="D27" s="343"/>
      <c r="E27" s="343"/>
      <c r="F27" s="343"/>
      <c r="G27" s="343"/>
      <c r="H27" s="344"/>
      <c r="I27" s="1">
        <v>21</v>
      </c>
      <c r="J27" s="7">
        <v>0</v>
      </c>
      <c r="K27" s="7">
        <v>0</v>
      </c>
    </row>
    <row r="28" spans="1:11" ht="12.75" customHeight="1">
      <c r="A28" s="342" t="s">
        <v>135</v>
      </c>
      <c r="B28" s="343"/>
      <c r="C28" s="343"/>
      <c r="D28" s="343"/>
      <c r="E28" s="343"/>
      <c r="F28" s="343"/>
      <c r="G28" s="343"/>
      <c r="H28" s="344"/>
      <c r="I28" s="1">
        <v>22</v>
      </c>
      <c r="J28" s="7">
        <v>0</v>
      </c>
      <c r="K28" s="7">
        <v>0</v>
      </c>
    </row>
    <row r="29" spans="1:11" ht="12.75" customHeight="1">
      <c r="A29" s="342" t="s">
        <v>136</v>
      </c>
      <c r="B29" s="343"/>
      <c r="C29" s="343"/>
      <c r="D29" s="343"/>
      <c r="E29" s="343"/>
      <c r="F29" s="343"/>
      <c r="G29" s="343"/>
      <c r="H29" s="344"/>
      <c r="I29" s="1">
        <v>23</v>
      </c>
      <c r="J29" s="7">
        <v>35000</v>
      </c>
      <c r="K29" s="7">
        <v>35000</v>
      </c>
    </row>
    <row r="30" spans="1:11" ht="12.75" customHeight="1">
      <c r="A30" s="342" t="s">
        <v>168</v>
      </c>
      <c r="B30" s="343"/>
      <c r="C30" s="343"/>
      <c r="D30" s="343"/>
      <c r="E30" s="343"/>
      <c r="F30" s="343"/>
      <c r="G30" s="343"/>
      <c r="H30" s="344"/>
      <c r="I30" s="1">
        <v>24</v>
      </c>
      <c r="J30" s="7">
        <v>0</v>
      </c>
      <c r="K30" s="7">
        <v>0</v>
      </c>
    </row>
    <row r="31" spans="1:11" ht="12.75" customHeight="1">
      <c r="A31" s="342" t="s">
        <v>137</v>
      </c>
      <c r="B31" s="343"/>
      <c r="C31" s="343"/>
      <c r="D31" s="343"/>
      <c r="E31" s="343"/>
      <c r="F31" s="343"/>
      <c r="G31" s="343"/>
      <c r="H31" s="344"/>
      <c r="I31" s="1">
        <v>25</v>
      </c>
      <c r="J31" s="7">
        <v>0</v>
      </c>
      <c r="K31" s="7">
        <v>0</v>
      </c>
    </row>
    <row r="32" spans="1:11" ht="12.75" customHeight="1">
      <c r="A32" s="342" t="s">
        <v>138</v>
      </c>
      <c r="B32" s="343"/>
      <c r="C32" s="343"/>
      <c r="D32" s="343"/>
      <c r="E32" s="343"/>
      <c r="F32" s="343"/>
      <c r="G32" s="343"/>
      <c r="H32" s="344"/>
      <c r="I32" s="1">
        <v>26</v>
      </c>
      <c r="J32" s="7">
        <v>3520059</v>
      </c>
      <c r="K32" s="7">
        <v>14422573</v>
      </c>
    </row>
    <row r="33" spans="1:11" ht="12.75" customHeight="1">
      <c r="A33" s="342" t="s">
        <v>139</v>
      </c>
      <c r="B33" s="343"/>
      <c r="C33" s="343"/>
      <c r="D33" s="343"/>
      <c r="E33" s="343"/>
      <c r="F33" s="343"/>
      <c r="G33" s="343"/>
      <c r="H33" s="344"/>
      <c r="I33" s="1">
        <v>27</v>
      </c>
      <c r="J33" s="7">
        <v>0</v>
      </c>
      <c r="K33" s="7">
        <v>0</v>
      </c>
    </row>
    <row r="34" spans="1:11" ht="12.75" customHeight="1">
      <c r="A34" s="342" t="s">
        <v>140</v>
      </c>
      <c r="B34" s="343"/>
      <c r="C34" s="343"/>
      <c r="D34" s="343"/>
      <c r="E34" s="343"/>
      <c r="F34" s="343"/>
      <c r="G34" s="343"/>
      <c r="H34" s="344"/>
      <c r="I34" s="1">
        <v>28</v>
      </c>
      <c r="J34" s="7">
        <v>0</v>
      </c>
      <c r="K34" s="7">
        <v>0</v>
      </c>
    </row>
    <row r="35" spans="1:11" ht="12.75" customHeight="1">
      <c r="A35" s="342" t="s">
        <v>141</v>
      </c>
      <c r="B35" s="343"/>
      <c r="C35" s="343"/>
      <c r="D35" s="343"/>
      <c r="E35" s="343"/>
      <c r="F35" s="343"/>
      <c r="G35" s="343"/>
      <c r="H35" s="344"/>
      <c r="I35" s="1">
        <v>29</v>
      </c>
      <c r="J35" s="181">
        <f>SUM(J36:J38)</f>
        <v>0</v>
      </c>
      <c r="K35" s="181">
        <f>SUM(K36:K38)</f>
        <v>0</v>
      </c>
    </row>
    <row r="36" spans="1:11" ht="12.75" customHeight="1">
      <c r="A36" s="342" t="s">
        <v>142</v>
      </c>
      <c r="B36" s="343"/>
      <c r="C36" s="343"/>
      <c r="D36" s="343"/>
      <c r="E36" s="343"/>
      <c r="F36" s="343"/>
      <c r="G36" s="343"/>
      <c r="H36" s="344"/>
      <c r="I36" s="1">
        <v>30</v>
      </c>
      <c r="J36" s="7">
        <v>0</v>
      </c>
      <c r="K36" s="7">
        <v>0</v>
      </c>
    </row>
    <row r="37" spans="1:11" ht="12.75" customHeight="1">
      <c r="A37" s="342" t="s">
        <v>143</v>
      </c>
      <c r="B37" s="343"/>
      <c r="C37" s="343"/>
      <c r="D37" s="343"/>
      <c r="E37" s="343"/>
      <c r="F37" s="343"/>
      <c r="G37" s="343"/>
      <c r="H37" s="344"/>
      <c r="I37" s="1">
        <v>31</v>
      </c>
      <c r="J37" s="7">
        <v>0</v>
      </c>
      <c r="K37" s="7">
        <v>0</v>
      </c>
    </row>
    <row r="38" spans="1:11" ht="12.75" customHeight="1">
      <c r="A38" s="342" t="s">
        <v>144</v>
      </c>
      <c r="B38" s="343"/>
      <c r="C38" s="343"/>
      <c r="D38" s="343"/>
      <c r="E38" s="343"/>
      <c r="F38" s="343"/>
      <c r="G38" s="343"/>
      <c r="H38" s="344"/>
      <c r="I38" s="1">
        <v>32</v>
      </c>
      <c r="J38" s="7">
        <v>0</v>
      </c>
      <c r="K38" s="7">
        <v>0</v>
      </c>
    </row>
    <row r="39" spans="1:11" ht="12.75" customHeight="1">
      <c r="A39" s="342" t="s">
        <v>145</v>
      </c>
      <c r="B39" s="343"/>
      <c r="C39" s="343"/>
      <c r="D39" s="343"/>
      <c r="E39" s="343"/>
      <c r="F39" s="343"/>
      <c r="G39" s="343"/>
      <c r="H39" s="344"/>
      <c r="I39" s="1">
        <v>33</v>
      </c>
      <c r="J39" s="7">
        <v>0</v>
      </c>
      <c r="K39" s="7">
        <v>0</v>
      </c>
    </row>
    <row r="40" spans="1:11" ht="12.75" customHeight="1">
      <c r="A40" s="316" t="s">
        <v>146</v>
      </c>
      <c r="B40" s="317"/>
      <c r="C40" s="317"/>
      <c r="D40" s="317"/>
      <c r="E40" s="317"/>
      <c r="F40" s="317"/>
      <c r="G40" s="317"/>
      <c r="H40" s="318"/>
      <c r="I40" s="1">
        <v>34</v>
      </c>
      <c r="J40" s="181">
        <f>J41+J49+J56+J64</f>
        <v>156848368</v>
      </c>
      <c r="K40" s="181">
        <f>K41+K49+K56+K64</f>
        <v>105908434</v>
      </c>
    </row>
    <row r="41" spans="1:11" ht="12.75" customHeight="1">
      <c r="A41" s="342" t="s">
        <v>147</v>
      </c>
      <c r="B41" s="343"/>
      <c r="C41" s="343"/>
      <c r="D41" s="343"/>
      <c r="E41" s="343"/>
      <c r="F41" s="343"/>
      <c r="G41" s="343"/>
      <c r="H41" s="344"/>
      <c r="I41" s="1">
        <v>35</v>
      </c>
      <c r="J41" s="181">
        <f>SUM(J42:J48)</f>
        <v>1343689</v>
      </c>
      <c r="K41" s="181">
        <f>SUM(K42:K48)</f>
        <v>1455424</v>
      </c>
    </row>
    <row r="42" spans="1:11" ht="12.75" customHeight="1">
      <c r="A42" s="342" t="s">
        <v>148</v>
      </c>
      <c r="B42" s="343"/>
      <c r="C42" s="343"/>
      <c r="D42" s="343"/>
      <c r="E42" s="343"/>
      <c r="F42" s="343"/>
      <c r="G42" s="343"/>
      <c r="H42" s="344"/>
      <c r="I42" s="1">
        <v>36</v>
      </c>
      <c r="J42" s="7">
        <v>0</v>
      </c>
      <c r="K42" s="7">
        <v>0</v>
      </c>
    </row>
    <row r="43" spans="1:11" ht="12.75" customHeight="1">
      <c r="A43" s="342" t="s">
        <v>149</v>
      </c>
      <c r="B43" s="343"/>
      <c r="C43" s="343"/>
      <c r="D43" s="343"/>
      <c r="E43" s="343"/>
      <c r="F43" s="343"/>
      <c r="G43" s="343"/>
      <c r="H43" s="344"/>
      <c r="I43" s="1">
        <v>37</v>
      </c>
      <c r="J43" s="7">
        <v>0</v>
      </c>
      <c r="K43" s="7">
        <v>0</v>
      </c>
    </row>
    <row r="44" spans="1:11" ht="12.75" customHeight="1">
      <c r="A44" s="342" t="s">
        <v>150</v>
      </c>
      <c r="B44" s="343"/>
      <c r="C44" s="343"/>
      <c r="D44" s="343"/>
      <c r="E44" s="343"/>
      <c r="F44" s="343"/>
      <c r="G44" s="343"/>
      <c r="H44" s="344"/>
      <c r="I44" s="1">
        <v>38</v>
      </c>
      <c r="J44" s="7">
        <v>0</v>
      </c>
      <c r="K44" s="7">
        <v>0</v>
      </c>
    </row>
    <row r="45" spans="1:11" ht="12.75" customHeight="1">
      <c r="A45" s="342" t="s">
        <v>151</v>
      </c>
      <c r="B45" s="343"/>
      <c r="C45" s="343"/>
      <c r="D45" s="343"/>
      <c r="E45" s="343"/>
      <c r="F45" s="343"/>
      <c r="G45" s="343"/>
      <c r="H45" s="344"/>
      <c r="I45" s="1">
        <v>39</v>
      </c>
      <c r="J45" s="7">
        <v>1343689</v>
      </c>
      <c r="K45" s="7">
        <v>1455424</v>
      </c>
    </row>
    <row r="46" spans="1:11" ht="12.75" customHeight="1">
      <c r="A46" s="342" t="s">
        <v>152</v>
      </c>
      <c r="B46" s="343"/>
      <c r="C46" s="343"/>
      <c r="D46" s="343"/>
      <c r="E46" s="343"/>
      <c r="F46" s="343"/>
      <c r="G46" s="343"/>
      <c r="H46" s="344"/>
      <c r="I46" s="1">
        <v>40</v>
      </c>
      <c r="J46" s="7">
        <v>0</v>
      </c>
      <c r="K46" s="7">
        <v>0</v>
      </c>
    </row>
    <row r="47" spans="1:11" ht="12.75" customHeight="1">
      <c r="A47" s="342" t="s">
        <v>153</v>
      </c>
      <c r="B47" s="343"/>
      <c r="C47" s="343"/>
      <c r="D47" s="343"/>
      <c r="E47" s="343"/>
      <c r="F47" s="343"/>
      <c r="G47" s="343"/>
      <c r="H47" s="344"/>
      <c r="I47" s="1">
        <v>41</v>
      </c>
      <c r="J47" s="7">
        <v>0</v>
      </c>
      <c r="K47" s="7">
        <v>0</v>
      </c>
    </row>
    <row r="48" spans="1:11" ht="12.75" customHeight="1">
      <c r="A48" s="342" t="s">
        <v>154</v>
      </c>
      <c r="B48" s="343"/>
      <c r="C48" s="343"/>
      <c r="D48" s="343"/>
      <c r="E48" s="343"/>
      <c r="F48" s="343"/>
      <c r="G48" s="343"/>
      <c r="H48" s="344"/>
      <c r="I48" s="1">
        <v>42</v>
      </c>
      <c r="J48" s="7">
        <v>0</v>
      </c>
      <c r="K48" s="7">
        <v>0</v>
      </c>
    </row>
    <row r="49" spans="1:11" ht="12.75" customHeight="1">
      <c r="A49" s="342" t="s">
        <v>155</v>
      </c>
      <c r="B49" s="343"/>
      <c r="C49" s="343"/>
      <c r="D49" s="343"/>
      <c r="E49" s="343"/>
      <c r="F49" s="343"/>
      <c r="G49" s="343"/>
      <c r="H49" s="344"/>
      <c r="I49" s="1">
        <v>43</v>
      </c>
      <c r="J49" s="181">
        <f>SUM(J50:J55)</f>
        <v>86332465</v>
      </c>
      <c r="K49" s="181">
        <f>SUM(K50:K55)</f>
        <v>77059487</v>
      </c>
    </row>
    <row r="50" spans="1:11" ht="12.75" customHeight="1">
      <c r="A50" s="342" t="s">
        <v>156</v>
      </c>
      <c r="B50" s="343"/>
      <c r="C50" s="343"/>
      <c r="D50" s="343"/>
      <c r="E50" s="343"/>
      <c r="F50" s="343"/>
      <c r="G50" s="343"/>
      <c r="H50" s="344"/>
      <c r="I50" s="1">
        <v>44</v>
      </c>
      <c r="J50" s="7">
        <v>0</v>
      </c>
      <c r="K50" s="7">
        <v>0</v>
      </c>
    </row>
    <row r="51" spans="1:11" ht="12.75" customHeight="1">
      <c r="A51" s="342" t="s">
        <v>157</v>
      </c>
      <c r="B51" s="343"/>
      <c r="C51" s="343"/>
      <c r="D51" s="343"/>
      <c r="E51" s="343"/>
      <c r="F51" s="343"/>
      <c r="G51" s="343"/>
      <c r="H51" s="344"/>
      <c r="I51" s="1">
        <v>45</v>
      </c>
      <c r="J51" s="7">
        <v>84616921</v>
      </c>
      <c r="K51" s="7">
        <v>75078442</v>
      </c>
    </row>
    <row r="52" spans="1:11" ht="12.75" customHeight="1">
      <c r="A52" s="342" t="s">
        <v>158</v>
      </c>
      <c r="B52" s="343"/>
      <c r="C52" s="343"/>
      <c r="D52" s="343"/>
      <c r="E52" s="343"/>
      <c r="F52" s="343"/>
      <c r="G52" s="343"/>
      <c r="H52" s="344"/>
      <c r="I52" s="1">
        <v>46</v>
      </c>
      <c r="J52" s="7">
        <v>0</v>
      </c>
      <c r="K52" s="7">
        <v>0</v>
      </c>
    </row>
    <row r="53" spans="1:11" ht="12.75" customHeight="1">
      <c r="A53" s="342" t="s">
        <v>159</v>
      </c>
      <c r="B53" s="343"/>
      <c r="C53" s="343"/>
      <c r="D53" s="343"/>
      <c r="E53" s="343"/>
      <c r="F53" s="343"/>
      <c r="G53" s="343"/>
      <c r="H53" s="344"/>
      <c r="I53" s="1">
        <v>47</v>
      </c>
      <c r="J53" s="7">
        <v>40629</v>
      </c>
      <c r="K53" s="7">
        <v>18825</v>
      </c>
    </row>
    <row r="54" spans="1:11" ht="12.75" customHeight="1">
      <c r="A54" s="342" t="s">
        <v>160</v>
      </c>
      <c r="B54" s="343"/>
      <c r="C54" s="343"/>
      <c r="D54" s="343"/>
      <c r="E54" s="343"/>
      <c r="F54" s="343"/>
      <c r="G54" s="343"/>
      <c r="H54" s="344"/>
      <c r="I54" s="1">
        <v>48</v>
      </c>
      <c r="J54" s="7">
        <v>394134</v>
      </c>
      <c r="K54" s="7">
        <v>167199</v>
      </c>
    </row>
    <row r="55" spans="1:11" ht="12.75" customHeight="1">
      <c r="A55" s="342" t="s">
        <v>161</v>
      </c>
      <c r="B55" s="343"/>
      <c r="C55" s="343"/>
      <c r="D55" s="343"/>
      <c r="E55" s="343"/>
      <c r="F55" s="343"/>
      <c r="G55" s="343"/>
      <c r="H55" s="344"/>
      <c r="I55" s="1">
        <v>49</v>
      </c>
      <c r="J55" s="7">
        <v>1280781</v>
      </c>
      <c r="K55" s="7">
        <v>1795021</v>
      </c>
    </row>
    <row r="56" spans="1:11" ht="12.75" customHeight="1">
      <c r="A56" s="342" t="s">
        <v>162</v>
      </c>
      <c r="B56" s="343"/>
      <c r="C56" s="343"/>
      <c r="D56" s="343"/>
      <c r="E56" s="343"/>
      <c r="F56" s="343"/>
      <c r="G56" s="343"/>
      <c r="H56" s="344"/>
      <c r="I56" s="1">
        <v>50</v>
      </c>
      <c r="J56" s="181">
        <f>SUM(J57:J63)</f>
        <v>1248272</v>
      </c>
      <c r="K56" s="181">
        <f>SUM(K57:K63)</f>
        <v>1439292</v>
      </c>
    </row>
    <row r="57" spans="1:11" ht="12.75" customHeight="1">
      <c r="A57" s="342" t="s">
        <v>134</v>
      </c>
      <c r="B57" s="343"/>
      <c r="C57" s="343"/>
      <c r="D57" s="343"/>
      <c r="E57" s="343"/>
      <c r="F57" s="343"/>
      <c r="G57" s="343"/>
      <c r="H57" s="344"/>
      <c r="I57" s="1">
        <v>51</v>
      </c>
      <c r="J57" s="7">
        <v>0</v>
      </c>
      <c r="K57" s="7">
        <v>0</v>
      </c>
    </row>
    <row r="58" spans="1:11" ht="12.75" customHeight="1">
      <c r="A58" s="342" t="s">
        <v>135</v>
      </c>
      <c r="B58" s="343"/>
      <c r="C58" s="343"/>
      <c r="D58" s="343"/>
      <c r="E58" s="343"/>
      <c r="F58" s="343"/>
      <c r="G58" s="343"/>
      <c r="H58" s="344"/>
      <c r="I58" s="1">
        <v>52</v>
      </c>
      <c r="J58" s="7">
        <v>0</v>
      </c>
      <c r="K58" s="7">
        <v>0</v>
      </c>
    </row>
    <row r="59" spans="1:11" ht="12.75" customHeight="1">
      <c r="A59" s="342" t="s">
        <v>136</v>
      </c>
      <c r="B59" s="343"/>
      <c r="C59" s="343"/>
      <c r="D59" s="343"/>
      <c r="E59" s="343"/>
      <c r="F59" s="343"/>
      <c r="G59" s="343"/>
      <c r="H59" s="344"/>
      <c r="I59" s="1">
        <v>53</v>
      </c>
      <c r="J59" s="7">
        <v>0</v>
      </c>
      <c r="K59" s="7">
        <v>0</v>
      </c>
    </row>
    <row r="60" spans="1:11" ht="12.75" customHeight="1">
      <c r="A60" s="342" t="s">
        <v>168</v>
      </c>
      <c r="B60" s="343"/>
      <c r="C60" s="343"/>
      <c r="D60" s="343"/>
      <c r="E60" s="343"/>
      <c r="F60" s="343"/>
      <c r="G60" s="343"/>
      <c r="H60" s="344"/>
      <c r="I60" s="1">
        <v>54</v>
      </c>
      <c r="J60" s="7">
        <v>0</v>
      </c>
      <c r="K60" s="7">
        <v>0</v>
      </c>
    </row>
    <row r="61" spans="1:11" ht="12.75" customHeight="1">
      <c r="A61" s="342" t="s">
        <v>137</v>
      </c>
      <c r="B61" s="343"/>
      <c r="C61" s="343"/>
      <c r="D61" s="343"/>
      <c r="E61" s="343"/>
      <c r="F61" s="343"/>
      <c r="G61" s="343"/>
      <c r="H61" s="344"/>
      <c r="I61" s="1">
        <v>55</v>
      </c>
      <c r="J61" s="7">
        <v>0</v>
      </c>
      <c r="K61" s="7">
        <v>0</v>
      </c>
    </row>
    <row r="62" spans="1:11" ht="12.75" customHeight="1">
      <c r="A62" s="342" t="s">
        <v>138</v>
      </c>
      <c r="B62" s="343"/>
      <c r="C62" s="343"/>
      <c r="D62" s="343"/>
      <c r="E62" s="343"/>
      <c r="F62" s="343"/>
      <c r="G62" s="343"/>
      <c r="H62" s="344"/>
      <c r="I62" s="1">
        <v>56</v>
      </c>
      <c r="J62" s="7">
        <v>1248272</v>
      </c>
      <c r="K62" s="7">
        <v>1439292</v>
      </c>
    </row>
    <row r="63" spans="1:11" ht="12.75" customHeight="1">
      <c r="A63" s="342" t="s">
        <v>163</v>
      </c>
      <c r="B63" s="343"/>
      <c r="C63" s="343"/>
      <c r="D63" s="343"/>
      <c r="E63" s="343"/>
      <c r="F63" s="343"/>
      <c r="G63" s="343"/>
      <c r="H63" s="344"/>
      <c r="I63" s="1">
        <v>57</v>
      </c>
      <c r="J63" s="7">
        <v>0</v>
      </c>
      <c r="K63" s="7">
        <v>0</v>
      </c>
    </row>
    <row r="64" spans="1:11" ht="12.75" customHeight="1">
      <c r="A64" s="342" t="s">
        <v>164</v>
      </c>
      <c r="B64" s="343"/>
      <c r="C64" s="343"/>
      <c r="D64" s="343"/>
      <c r="E64" s="343"/>
      <c r="F64" s="343"/>
      <c r="G64" s="343"/>
      <c r="H64" s="344"/>
      <c r="I64" s="1">
        <v>58</v>
      </c>
      <c r="J64" s="7">
        <v>67923942</v>
      </c>
      <c r="K64" s="7">
        <v>25954231</v>
      </c>
    </row>
    <row r="65" spans="1:11" ht="12.75" customHeight="1">
      <c r="A65" s="316" t="s">
        <v>165</v>
      </c>
      <c r="B65" s="317"/>
      <c r="C65" s="317"/>
      <c r="D65" s="317"/>
      <c r="E65" s="317"/>
      <c r="F65" s="317"/>
      <c r="G65" s="317"/>
      <c r="H65" s="318"/>
      <c r="I65" s="1">
        <v>59</v>
      </c>
      <c r="J65" s="7">
        <v>38216674</v>
      </c>
      <c r="K65" s="7">
        <v>13577942</v>
      </c>
    </row>
    <row r="66" spans="1:11" ht="12.75" customHeight="1">
      <c r="A66" s="316" t="s">
        <v>166</v>
      </c>
      <c r="B66" s="317"/>
      <c r="C66" s="317"/>
      <c r="D66" s="317"/>
      <c r="E66" s="317"/>
      <c r="F66" s="317"/>
      <c r="G66" s="317"/>
      <c r="H66" s="318"/>
      <c r="I66" s="1">
        <v>60</v>
      </c>
      <c r="J66" s="181">
        <f>J7+J8+J40+J65</f>
        <v>603769694</v>
      </c>
      <c r="K66" s="181">
        <f>K7+K8+K40+K65</f>
        <v>513148672</v>
      </c>
    </row>
    <row r="67" spans="1:11" ht="12.75" customHeight="1">
      <c r="A67" s="362" t="s">
        <v>167</v>
      </c>
      <c r="B67" s="363"/>
      <c r="C67" s="363"/>
      <c r="D67" s="363"/>
      <c r="E67" s="363"/>
      <c r="F67" s="363"/>
      <c r="G67" s="363"/>
      <c r="H67" s="364"/>
      <c r="I67" s="2">
        <v>61</v>
      </c>
      <c r="J67" s="8">
        <v>1724426416</v>
      </c>
      <c r="K67" s="8">
        <v>427934789</v>
      </c>
    </row>
    <row r="68" spans="1:11" ht="12.75" customHeight="1">
      <c r="A68" s="327" t="s">
        <v>502</v>
      </c>
      <c r="B68" s="365"/>
      <c r="C68" s="365"/>
      <c r="D68" s="365"/>
      <c r="E68" s="365"/>
      <c r="F68" s="365"/>
      <c r="G68" s="365"/>
      <c r="H68" s="365"/>
      <c r="I68" s="365"/>
      <c r="J68" s="365"/>
      <c r="K68" s="366"/>
    </row>
    <row r="69" spans="1:11" ht="12.75" customHeight="1">
      <c r="A69" s="331" t="s">
        <v>169</v>
      </c>
      <c r="B69" s="332"/>
      <c r="C69" s="332"/>
      <c r="D69" s="332"/>
      <c r="E69" s="332"/>
      <c r="F69" s="332"/>
      <c r="G69" s="332"/>
      <c r="H69" s="335"/>
      <c r="I69" s="3">
        <v>62</v>
      </c>
      <c r="J69" s="180">
        <f>J70+J71+J72+J78+J79+J82+J85</f>
        <v>-624991122</v>
      </c>
      <c r="K69" s="180">
        <f>K70+K71+K72+K78+K79+K82+K85</f>
        <v>-34962734</v>
      </c>
    </row>
    <row r="70" spans="1:11" ht="12.75" customHeight="1">
      <c r="A70" s="342" t="s">
        <v>170</v>
      </c>
      <c r="B70" s="343"/>
      <c r="C70" s="343"/>
      <c r="D70" s="343"/>
      <c r="E70" s="343"/>
      <c r="F70" s="343"/>
      <c r="G70" s="343"/>
      <c r="H70" s="344"/>
      <c r="I70" s="1">
        <v>63</v>
      </c>
      <c r="J70" s="7">
        <v>28200700</v>
      </c>
      <c r="K70" s="7">
        <v>632659190</v>
      </c>
    </row>
    <row r="71" spans="1:11" ht="12.75" customHeight="1">
      <c r="A71" s="342" t="s">
        <v>171</v>
      </c>
      <c r="B71" s="343"/>
      <c r="C71" s="343"/>
      <c r="D71" s="343"/>
      <c r="E71" s="343"/>
      <c r="F71" s="343"/>
      <c r="G71" s="343"/>
      <c r="H71" s="344"/>
      <c r="I71" s="1">
        <v>64</v>
      </c>
      <c r="J71" s="7">
        <v>194354000</v>
      </c>
      <c r="K71" s="7">
        <v>194354000</v>
      </c>
    </row>
    <row r="72" spans="1:11" ht="12.75" customHeight="1">
      <c r="A72" s="342" t="s">
        <v>172</v>
      </c>
      <c r="B72" s="343"/>
      <c r="C72" s="343"/>
      <c r="D72" s="343"/>
      <c r="E72" s="343"/>
      <c r="F72" s="343"/>
      <c r="G72" s="343"/>
      <c r="H72" s="344"/>
      <c r="I72" s="1">
        <v>65</v>
      </c>
      <c r="J72" s="181">
        <f>J73+J74-J75+J76+J77</f>
        <v>0</v>
      </c>
      <c r="K72" s="181">
        <f>K73+K74-K75+K76+K77</f>
        <v>0</v>
      </c>
    </row>
    <row r="73" spans="1:11" ht="12.75" customHeight="1">
      <c r="A73" s="342" t="s">
        <v>173</v>
      </c>
      <c r="B73" s="343"/>
      <c r="C73" s="343"/>
      <c r="D73" s="343"/>
      <c r="E73" s="343"/>
      <c r="F73" s="343"/>
      <c r="G73" s="343"/>
      <c r="H73" s="344"/>
      <c r="I73" s="1">
        <v>66</v>
      </c>
      <c r="J73" s="7">
        <v>0</v>
      </c>
      <c r="K73" s="7">
        <v>0</v>
      </c>
    </row>
    <row r="74" spans="1:11" ht="12.75" customHeight="1">
      <c r="A74" s="342" t="s">
        <v>174</v>
      </c>
      <c r="B74" s="343"/>
      <c r="C74" s="343"/>
      <c r="D74" s="343"/>
      <c r="E74" s="343"/>
      <c r="F74" s="343"/>
      <c r="G74" s="343"/>
      <c r="H74" s="344"/>
      <c r="I74" s="1">
        <v>67</v>
      </c>
      <c r="J74" s="7">
        <v>0</v>
      </c>
      <c r="K74" s="7">
        <v>0</v>
      </c>
    </row>
    <row r="75" spans="1:11" ht="12.75" customHeight="1">
      <c r="A75" s="342" t="s">
        <v>175</v>
      </c>
      <c r="B75" s="343"/>
      <c r="C75" s="343"/>
      <c r="D75" s="343"/>
      <c r="E75" s="343"/>
      <c r="F75" s="343"/>
      <c r="G75" s="343"/>
      <c r="H75" s="344"/>
      <c r="I75" s="1">
        <v>68</v>
      </c>
      <c r="J75" s="7">
        <v>0</v>
      </c>
      <c r="K75" s="7">
        <v>0</v>
      </c>
    </row>
    <row r="76" spans="1:11" ht="12.75" customHeight="1">
      <c r="A76" s="342" t="s">
        <v>176</v>
      </c>
      <c r="B76" s="343"/>
      <c r="C76" s="343"/>
      <c r="D76" s="343"/>
      <c r="E76" s="343"/>
      <c r="F76" s="343"/>
      <c r="G76" s="343"/>
      <c r="H76" s="344"/>
      <c r="I76" s="1">
        <v>69</v>
      </c>
      <c r="J76" s="7">
        <v>0</v>
      </c>
      <c r="K76" s="7">
        <v>0</v>
      </c>
    </row>
    <row r="77" spans="1:11" ht="12.75" customHeight="1">
      <c r="A77" s="342" t="s">
        <v>177</v>
      </c>
      <c r="B77" s="343"/>
      <c r="C77" s="343"/>
      <c r="D77" s="343"/>
      <c r="E77" s="343"/>
      <c r="F77" s="343"/>
      <c r="G77" s="343"/>
      <c r="H77" s="344"/>
      <c r="I77" s="1">
        <v>70</v>
      </c>
      <c r="J77" s="7">
        <v>0</v>
      </c>
      <c r="K77" s="7">
        <v>0</v>
      </c>
    </row>
    <row r="78" spans="1:11" ht="12.75" customHeight="1">
      <c r="A78" s="342" t="s">
        <v>178</v>
      </c>
      <c r="B78" s="343"/>
      <c r="C78" s="343"/>
      <c r="D78" s="343"/>
      <c r="E78" s="343"/>
      <c r="F78" s="343"/>
      <c r="G78" s="343"/>
      <c r="H78" s="344"/>
      <c r="I78" s="1">
        <v>71</v>
      </c>
      <c r="J78" s="7">
        <v>0</v>
      </c>
      <c r="K78" s="7">
        <v>0</v>
      </c>
    </row>
    <row r="79" spans="1:11" ht="12.75" customHeight="1">
      <c r="A79" s="342" t="s">
        <v>179</v>
      </c>
      <c r="B79" s="343"/>
      <c r="C79" s="343"/>
      <c r="D79" s="343"/>
      <c r="E79" s="343"/>
      <c r="F79" s="343"/>
      <c r="G79" s="343"/>
      <c r="H79" s="344"/>
      <c r="I79" s="1">
        <v>72</v>
      </c>
      <c r="J79" s="181">
        <f>J80-J81</f>
        <v>-814108103</v>
      </c>
      <c r="K79" s="181">
        <f>K80-K81</f>
        <v>-881457721</v>
      </c>
    </row>
    <row r="80" spans="1:11" ht="12.75" customHeight="1">
      <c r="A80" s="339" t="s">
        <v>180</v>
      </c>
      <c r="B80" s="340"/>
      <c r="C80" s="340"/>
      <c r="D80" s="340"/>
      <c r="E80" s="340"/>
      <c r="F80" s="340"/>
      <c r="G80" s="340"/>
      <c r="H80" s="341"/>
      <c r="I80" s="1">
        <v>73</v>
      </c>
      <c r="J80" s="7">
        <v>0</v>
      </c>
      <c r="K80" s="7">
        <v>0</v>
      </c>
    </row>
    <row r="81" spans="1:11" ht="12.75" customHeight="1">
      <c r="A81" s="339" t="s">
        <v>181</v>
      </c>
      <c r="B81" s="340"/>
      <c r="C81" s="340"/>
      <c r="D81" s="340"/>
      <c r="E81" s="340"/>
      <c r="F81" s="340"/>
      <c r="G81" s="340"/>
      <c r="H81" s="341"/>
      <c r="I81" s="1">
        <v>74</v>
      </c>
      <c r="J81" s="7">
        <v>814108103</v>
      </c>
      <c r="K81" s="7">
        <v>881457721</v>
      </c>
    </row>
    <row r="82" spans="1:11" ht="12.75" customHeight="1">
      <c r="A82" s="342" t="s">
        <v>182</v>
      </c>
      <c r="B82" s="343"/>
      <c r="C82" s="343"/>
      <c r="D82" s="343"/>
      <c r="E82" s="343"/>
      <c r="F82" s="343"/>
      <c r="G82" s="343"/>
      <c r="H82" s="344"/>
      <c r="I82" s="1">
        <v>75</v>
      </c>
      <c r="J82" s="181">
        <f>J83-J84</f>
        <v>-33437719</v>
      </c>
      <c r="K82" s="181">
        <f>K83-K84</f>
        <v>19481797</v>
      </c>
    </row>
    <row r="83" spans="1:11" ht="12.75" customHeight="1">
      <c r="A83" s="339" t="s">
        <v>183</v>
      </c>
      <c r="B83" s="340"/>
      <c r="C83" s="340"/>
      <c r="D83" s="340"/>
      <c r="E83" s="340"/>
      <c r="F83" s="340"/>
      <c r="G83" s="340"/>
      <c r="H83" s="341"/>
      <c r="I83" s="1">
        <v>76</v>
      </c>
      <c r="J83" s="7">
        <v>0</v>
      </c>
      <c r="K83" s="7">
        <v>19481797</v>
      </c>
    </row>
    <row r="84" spans="1:11" ht="12.75" customHeight="1">
      <c r="A84" s="339" t="s">
        <v>184</v>
      </c>
      <c r="B84" s="340"/>
      <c r="C84" s="340"/>
      <c r="D84" s="340"/>
      <c r="E84" s="340"/>
      <c r="F84" s="340"/>
      <c r="G84" s="340"/>
      <c r="H84" s="341"/>
      <c r="I84" s="1">
        <v>77</v>
      </c>
      <c r="J84" s="7">
        <v>33437719</v>
      </c>
      <c r="K84" s="7">
        <v>0</v>
      </c>
    </row>
    <row r="85" spans="1:11" ht="12.75" customHeight="1">
      <c r="A85" s="342" t="s">
        <v>185</v>
      </c>
      <c r="B85" s="343"/>
      <c r="C85" s="343"/>
      <c r="D85" s="343"/>
      <c r="E85" s="343"/>
      <c r="F85" s="343"/>
      <c r="G85" s="343"/>
      <c r="H85" s="344"/>
      <c r="I85" s="1">
        <v>78</v>
      </c>
      <c r="J85" s="7">
        <v>0</v>
      </c>
      <c r="K85" s="7">
        <v>0</v>
      </c>
    </row>
    <row r="86" spans="1:11" ht="12.75" customHeight="1">
      <c r="A86" s="316" t="s">
        <v>189</v>
      </c>
      <c r="B86" s="317"/>
      <c r="C86" s="317"/>
      <c r="D86" s="317"/>
      <c r="E86" s="317"/>
      <c r="F86" s="317"/>
      <c r="G86" s="317"/>
      <c r="H86" s="318"/>
      <c r="I86" s="1">
        <v>79</v>
      </c>
      <c r="J86" s="181">
        <f>SUM(J87:J89)</f>
        <v>2477299</v>
      </c>
      <c r="K86" s="181">
        <f>SUM(K87:K89)</f>
        <v>2432041</v>
      </c>
    </row>
    <row r="87" spans="1:11" ht="12.75" customHeight="1">
      <c r="A87" s="342" t="s">
        <v>186</v>
      </c>
      <c r="B87" s="343"/>
      <c r="C87" s="343"/>
      <c r="D87" s="343"/>
      <c r="E87" s="343"/>
      <c r="F87" s="343"/>
      <c r="G87" s="343"/>
      <c r="H87" s="344"/>
      <c r="I87" s="1">
        <v>80</v>
      </c>
      <c r="J87" s="7">
        <v>2477299</v>
      </c>
      <c r="K87" s="7">
        <v>2432041</v>
      </c>
    </row>
    <row r="88" spans="1:11" ht="12.75" customHeight="1">
      <c r="A88" s="342" t="s">
        <v>187</v>
      </c>
      <c r="B88" s="343"/>
      <c r="C88" s="343"/>
      <c r="D88" s="343"/>
      <c r="E88" s="343"/>
      <c r="F88" s="343"/>
      <c r="G88" s="343"/>
      <c r="H88" s="344"/>
      <c r="I88" s="1">
        <v>81</v>
      </c>
      <c r="J88" s="7">
        <v>0</v>
      </c>
      <c r="K88" s="7">
        <v>0</v>
      </c>
    </row>
    <row r="89" spans="1:11" ht="12.75" customHeight="1">
      <c r="A89" s="342" t="s">
        <v>188</v>
      </c>
      <c r="B89" s="343"/>
      <c r="C89" s="343"/>
      <c r="D89" s="343"/>
      <c r="E89" s="343"/>
      <c r="F89" s="343"/>
      <c r="G89" s="343"/>
      <c r="H89" s="344"/>
      <c r="I89" s="1">
        <v>82</v>
      </c>
      <c r="J89" s="7">
        <v>0</v>
      </c>
      <c r="K89" s="7">
        <v>0</v>
      </c>
    </row>
    <row r="90" spans="1:11" ht="12.75" customHeight="1">
      <c r="A90" s="316" t="s">
        <v>190</v>
      </c>
      <c r="B90" s="317"/>
      <c r="C90" s="317"/>
      <c r="D90" s="317"/>
      <c r="E90" s="317"/>
      <c r="F90" s="317"/>
      <c r="G90" s="317"/>
      <c r="H90" s="318"/>
      <c r="I90" s="1">
        <v>83</v>
      </c>
      <c r="J90" s="181">
        <f>SUM(J91:J99)</f>
        <v>14736632</v>
      </c>
      <c r="K90" s="181">
        <f>SUM(K91:K99)</f>
        <v>448972954</v>
      </c>
    </row>
    <row r="91" spans="1:11" ht="12.75" customHeight="1">
      <c r="A91" s="342" t="s">
        <v>191</v>
      </c>
      <c r="B91" s="343"/>
      <c r="C91" s="343"/>
      <c r="D91" s="343"/>
      <c r="E91" s="343"/>
      <c r="F91" s="343"/>
      <c r="G91" s="343"/>
      <c r="H91" s="344"/>
      <c r="I91" s="1">
        <v>84</v>
      </c>
      <c r="J91" s="7">
        <v>0</v>
      </c>
      <c r="K91" s="7">
        <v>0</v>
      </c>
    </row>
    <row r="92" spans="1:11" ht="12.75" customHeight="1">
      <c r="A92" s="342" t="s">
        <v>199</v>
      </c>
      <c r="B92" s="343"/>
      <c r="C92" s="343"/>
      <c r="D92" s="343"/>
      <c r="E92" s="343"/>
      <c r="F92" s="343"/>
      <c r="G92" s="343"/>
      <c r="H92" s="344"/>
      <c r="I92" s="1">
        <v>85</v>
      </c>
      <c r="J92" s="7">
        <v>13773674</v>
      </c>
      <c r="K92" s="7">
        <v>60628103</v>
      </c>
    </row>
    <row r="93" spans="1:11" ht="12.75" customHeight="1">
      <c r="A93" s="342" t="s">
        <v>192</v>
      </c>
      <c r="B93" s="343"/>
      <c r="C93" s="343"/>
      <c r="D93" s="343"/>
      <c r="E93" s="343"/>
      <c r="F93" s="343"/>
      <c r="G93" s="343"/>
      <c r="H93" s="344"/>
      <c r="I93" s="1">
        <v>86</v>
      </c>
      <c r="J93" s="7">
        <v>0</v>
      </c>
      <c r="K93" s="7">
        <v>271164891</v>
      </c>
    </row>
    <row r="94" spans="1:11" ht="12.75" customHeight="1">
      <c r="A94" s="342" t="s">
        <v>193</v>
      </c>
      <c r="B94" s="343"/>
      <c r="C94" s="343"/>
      <c r="D94" s="343"/>
      <c r="E94" s="343"/>
      <c r="F94" s="343"/>
      <c r="G94" s="343"/>
      <c r="H94" s="344"/>
      <c r="I94" s="1">
        <v>87</v>
      </c>
      <c r="J94" s="7">
        <v>0</v>
      </c>
      <c r="K94" s="7">
        <v>0</v>
      </c>
    </row>
    <row r="95" spans="1:11" ht="12.75" customHeight="1">
      <c r="A95" s="342" t="s">
        <v>194</v>
      </c>
      <c r="B95" s="343"/>
      <c r="C95" s="343"/>
      <c r="D95" s="343"/>
      <c r="E95" s="343"/>
      <c r="F95" s="343"/>
      <c r="G95" s="343"/>
      <c r="H95" s="344"/>
      <c r="I95" s="1">
        <v>88</v>
      </c>
      <c r="J95" s="7">
        <v>0</v>
      </c>
      <c r="K95" s="7">
        <v>41368816</v>
      </c>
    </row>
    <row r="96" spans="1:11" ht="12.75" customHeight="1">
      <c r="A96" s="342" t="s">
        <v>195</v>
      </c>
      <c r="B96" s="343"/>
      <c r="C96" s="343"/>
      <c r="D96" s="343"/>
      <c r="E96" s="343"/>
      <c r="F96" s="343"/>
      <c r="G96" s="343"/>
      <c r="H96" s="344"/>
      <c r="I96" s="1">
        <v>89</v>
      </c>
      <c r="J96" s="7">
        <v>0</v>
      </c>
      <c r="K96" s="7">
        <v>75350599</v>
      </c>
    </row>
    <row r="97" spans="1:11" ht="12.75" customHeight="1">
      <c r="A97" s="342" t="s">
        <v>213</v>
      </c>
      <c r="B97" s="343"/>
      <c r="C97" s="343"/>
      <c r="D97" s="343"/>
      <c r="E97" s="343"/>
      <c r="F97" s="343"/>
      <c r="G97" s="343"/>
      <c r="H97" s="344"/>
      <c r="I97" s="1">
        <v>90</v>
      </c>
      <c r="J97" s="7">
        <v>0</v>
      </c>
      <c r="K97" s="7">
        <v>0</v>
      </c>
    </row>
    <row r="98" spans="1:11" ht="12.75" customHeight="1">
      <c r="A98" s="342" t="s">
        <v>196</v>
      </c>
      <c r="B98" s="343"/>
      <c r="C98" s="343"/>
      <c r="D98" s="343"/>
      <c r="E98" s="343"/>
      <c r="F98" s="343"/>
      <c r="G98" s="343"/>
      <c r="H98" s="344"/>
      <c r="I98" s="1">
        <v>91</v>
      </c>
      <c r="J98" s="7">
        <v>0</v>
      </c>
      <c r="K98" s="7">
        <v>0</v>
      </c>
    </row>
    <row r="99" spans="1:11" ht="12.75" customHeight="1">
      <c r="A99" s="342" t="s">
        <v>197</v>
      </c>
      <c r="B99" s="343"/>
      <c r="C99" s="343"/>
      <c r="D99" s="343"/>
      <c r="E99" s="343"/>
      <c r="F99" s="343"/>
      <c r="G99" s="343"/>
      <c r="H99" s="344"/>
      <c r="I99" s="1">
        <v>92</v>
      </c>
      <c r="J99" s="7">
        <v>962958</v>
      </c>
      <c r="K99" s="7">
        <v>460545</v>
      </c>
    </row>
    <row r="100" spans="1:11" ht="12.75" customHeight="1">
      <c r="A100" s="316" t="s">
        <v>198</v>
      </c>
      <c r="B100" s="317"/>
      <c r="C100" s="317"/>
      <c r="D100" s="317"/>
      <c r="E100" s="317"/>
      <c r="F100" s="317"/>
      <c r="G100" s="317"/>
      <c r="H100" s="318"/>
      <c r="I100" s="1">
        <v>93</v>
      </c>
      <c r="J100" s="181">
        <f>SUM(J101:J112)</f>
        <v>1184580424</v>
      </c>
      <c r="K100" s="181">
        <f>SUM(K101:K112)</f>
        <v>60356509</v>
      </c>
    </row>
    <row r="101" spans="1:11" ht="12.75" customHeight="1">
      <c r="A101" s="342" t="s">
        <v>191</v>
      </c>
      <c r="B101" s="343"/>
      <c r="C101" s="343"/>
      <c r="D101" s="343"/>
      <c r="E101" s="343"/>
      <c r="F101" s="343"/>
      <c r="G101" s="343"/>
      <c r="H101" s="344"/>
      <c r="I101" s="1">
        <v>94</v>
      </c>
      <c r="J101" s="7">
        <v>0</v>
      </c>
      <c r="K101" s="7">
        <v>0</v>
      </c>
    </row>
    <row r="102" spans="1:11" ht="12.75" customHeight="1">
      <c r="A102" s="342" t="s">
        <v>199</v>
      </c>
      <c r="B102" s="343"/>
      <c r="C102" s="343"/>
      <c r="D102" s="343"/>
      <c r="E102" s="343"/>
      <c r="F102" s="343"/>
      <c r="G102" s="343"/>
      <c r="H102" s="344"/>
      <c r="I102" s="1">
        <v>95</v>
      </c>
      <c r="J102" s="7">
        <v>2902951</v>
      </c>
      <c r="K102" s="7">
        <v>0</v>
      </c>
    </row>
    <row r="103" spans="1:11" ht="12.75" customHeight="1">
      <c r="A103" s="342" t="s">
        <v>192</v>
      </c>
      <c r="B103" s="343"/>
      <c r="C103" s="343"/>
      <c r="D103" s="343"/>
      <c r="E103" s="343"/>
      <c r="F103" s="343"/>
      <c r="G103" s="343"/>
      <c r="H103" s="344"/>
      <c r="I103" s="1">
        <v>96</v>
      </c>
      <c r="J103" s="7">
        <v>599114442</v>
      </c>
      <c r="K103" s="7">
        <v>3424117</v>
      </c>
    </row>
    <row r="104" spans="1:11" ht="12.75" customHeight="1">
      <c r="A104" s="342" t="s">
        <v>193</v>
      </c>
      <c r="B104" s="343"/>
      <c r="C104" s="343"/>
      <c r="D104" s="343"/>
      <c r="E104" s="343"/>
      <c r="F104" s="343"/>
      <c r="G104" s="343"/>
      <c r="H104" s="344"/>
      <c r="I104" s="1">
        <v>97</v>
      </c>
      <c r="J104" s="7">
        <v>0</v>
      </c>
      <c r="K104" s="7">
        <v>0</v>
      </c>
    </row>
    <row r="105" spans="1:11" ht="12.75" customHeight="1">
      <c r="A105" s="342" t="s">
        <v>194</v>
      </c>
      <c r="B105" s="343"/>
      <c r="C105" s="343"/>
      <c r="D105" s="343"/>
      <c r="E105" s="343"/>
      <c r="F105" s="343"/>
      <c r="G105" s="343"/>
      <c r="H105" s="344"/>
      <c r="I105" s="1">
        <v>98</v>
      </c>
      <c r="J105" s="7">
        <v>272755962</v>
      </c>
      <c r="K105" s="7">
        <v>49072191</v>
      </c>
    </row>
    <row r="106" spans="1:11" ht="12.75" customHeight="1">
      <c r="A106" s="342" t="s">
        <v>195</v>
      </c>
      <c r="B106" s="343"/>
      <c r="C106" s="343"/>
      <c r="D106" s="343"/>
      <c r="E106" s="343"/>
      <c r="F106" s="343"/>
      <c r="G106" s="343"/>
      <c r="H106" s="344"/>
      <c r="I106" s="1">
        <v>99</v>
      </c>
      <c r="J106" s="7">
        <v>293687500</v>
      </c>
      <c r="K106" s="7">
        <v>0</v>
      </c>
    </row>
    <row r="107" spans="1:11" ht="12.75" customHeight="1">
      <c r="A107" s="342" t="s">
        <v>213</v>
      </c>
      <c r="B107" s="343"/>
      <c r="C107" s="343"/>
      <c r="D107" s="343"/>
      <c r="E107" s="343"/>
      <c r="F107" s="343"/>
      <c r="G107" s="343"/>
      <c r="H107" s="344"/>
      <c r="I107" s="1">
        <v>100</v>
      </c>
      <c r="J107" s="7">
        <v>0</v>
      </c>
      <c r="K107" s="7">
        <v>0</v>
      </c>
    </row>
    <row r="108" spans="1:11" ht="12.75" customHeight="1">
      <c r="A108" s="342" t="s">
        <v>200</v>
      </c>
      <c r="B108" s="343"/>
      <c r="C108" s="343"/>
      <c r="D108" s="343"/>
      <c r="E108" s="343"/>
      <c r="F108" s="343"/>
      <c r="G108" s="343"/>
      <c r="H108" s="344"/>
      <c r="I108" s="1">
        <v>101</v>
      </c>
      <c r="J108" s="7">
        <v>2786048</v>
      </c>
      <c r="K108" s="7">
        <v>2829058</v>
      </c>
    </row>
    <row r="109" spans="1:11" ht="12.75" customHeight="1">
      <c r="A109" s="342" t="s">
        <v>201</v>
      </c>
      <c r="B109" s="343"/>
      <c r="C109" s="343"/>
      <c r="D109" s="343"/>
      <c r="E109" s="343"/>
      <c r="F109" s="343"/>
      <c r="G109" s="343"/>
      <c r="H109" s="344"/>
      <c r="I109" s="1">
        <v>102</v>
      </c>
      <c r="J109" s="7">
        <v>13262411</v>
      </c>
      <c r="K109" s="7">
        <v>5003902</v>
      </c>
    </row>
    <row r="110" spans="1:11" ht="12.75" customHeight="1">
      <c r="A110" s="342" t="s">
        <v>202</v>
      </c>
      <c r="B110" s="343"/>
      <c r="C110" s="343"/>
      <c r="D110" s="343"/>
      <c r="E110" s="343"/>
      <c r="F110" s="343"/>
      <c r="G110" s="343"/>
      <c r="H110" s="344"/>
      <c r="I110" s="1">
        <v>103</v>
      </c>
      <c r="J110" s="7">
        <v>0</v>
      </c>
      <c r="K110" s="7">
        <v>0</v>
      </c>
    </row>
    <row r="111" spans="1:11" ht="12.75" customHeight="1">
      <c r="A111" s="342" t="s">
        <v>203</v>
      </c>
      <c r="B111" s="343"/>
      <c r="C111" s="343"/>
      <c r="D111" s="343"/>
      <c r="E111" s="343"/>
      <c r="F111" s="343"/>
      <c r="G111" s="343"/>
      <c r="H111" s="344"/>
      <c r="I111" s="1">
        <v>104</v>
      </c>
      <c r="J111" s="7">
        <v>0</v>
      </c>
      <c r="K111" s="7">
        <v>0</v>
      </c>
    </row>
    <row r="112" spans="1:11" ht="12.75" customHeight="1">
      <c r="A112" s="342" t="s">
        <v>204</v>
      </c>
      <c r="B112" s="343"/>
      <c r="C112" s="343"/>
      <c r="D112" s="343"/>
      <c r="E112" s="343"/>
      <c r="F112" s="343"/>
      <c r="G112" s="343"/>
      <c r="H112" s="344"/>
      <c r="I112" s="1">
        <v>105</v>
      </c>
      <c r="J112" s="7">
        <v>71110</v>
      </c>
      <c r="K112" s="7">
        <v>27241</v>
      </c>
    </row>
    <row r="113" spans="1:11" ht="12.75" customHeight="1">
      <c r="A113" s="316" t="s">
        <v>205</v>
      </c>
      <c r="B113" s="317"/>
      <c r="C113" s="317"/>
      <c r="D113" s="317"/>
      <c r="E113" s="317"/>
      <c r="F113" s="317"/>
      <c r="G113" s="317"/>
      <c r="H113" s="318"/>
      <c r="I113" s="1">
        <v>106</v>
      </c>
      <c r="J113" s="7">
        <v>26966461</v>
      </c>
      <c r="K113" s="7">
        <v>36349902</v>
      </c>
    </row>
    <row r="114" spans="1:11" ht="12.75" customHeight="1">
      <c r="A114" s="316" t="s">
        <v>206</v>
      </c>
      <c r="B114" s="317"/>
      <c r="C114" s="317"/>
      <c r="D114" s="317"/>
      <c r="E114" s="317"/>
      <c r="F114" s="317"/>
      <c r="G114" s="317"/>
      <c r="H114" s="318"/>
      <c r="I114" s="1">
        <v>107</v>
      </c>
      <c r="J114" s="181">
        <f>J69+J86+J90+J100+J113</f>
        <v>603769694</v>
      </c>
      <c r="K114" s="181">
        <f>K69+K86+K90+K100+K113</f>
        <v>513148672</v>
      </c>
    </row>
    <row r="115" spans="1:11" ht="12.75" customHeight="1">
      <c r="A115" s="352" t="s">
        <v>207</v>
      </c>
      <c r="B115" s="353"/>
      <c r="C115" s="353"/>
      <c r="D115" s="353"/>
      <c r="E115" s="353"/>
      <c r="F115" s="353"/>
      <c r="G115" s="353"/>
      <c r="H115" s="354"/>
      <c r="I115" s="2">
        <v>108</v>
      </c>
      <c r="J115" s="8">
        <v>1724426416</v>
      </c>
      <c r="K115" s="8">
        <v>427934789</v>
      </c>
    </row>
    <row r="116" spans="1:11" ht="12.75" customHeight="1">
      <c r="A116" s="327" t="s">
        <v>208</v>
      </c>
      <c r="B116" s="328"/>
      <c r="C116" s="328"/>
      <c r="D116" s="328"/>
      <c r="E116" s="328"/>
      <c r="F116" s="328"/>
      <c r="G116" s="328"/>
      <c r="H116" s="328"/>
      <c r="I116" s="355"/>
      <c r="J116" s="355"/>
      <c r="K116" s="356"/>
    </row>
    <row r="117" spans="1:11" ht="12.75" customHeight="1">
      <c r="A117" s="331" t="s">
        <v>209</v>
      </c>
      <c r="B117" s="332"/>
      <c r="C117" s="332"/>
      <c r="D117" s="332"/>
      <c r="E117" s="332"/>
      <c r="F117" s="332"/>
      <c r="G117" s="332"/>
      <c r="H117" s="332"/>
      <c r="I117" s="333"/>
      <c r="J117" s="333"/>
      <c r="K117" s="334"/>
    </row>
    <row r="118" spans="1:11" ht="12.75" customHeight="1">
      <c r="A118" s="342" t="s">
        <v>211</v>
      </c>
      <c r="B118" s="343"/>
      <c r="C118" s="343"/>
      <c r="D118" s="343"/>
      <c r="E118" s="343"/>
      <c r="F118" s="343"/>
      <c r="G118" s="343"/>
      <c r="H118" s="344"/>
      <c r="I118" s="1">
        <v>109</v>
      </c>
      <c r="J118" s="7">
        <f>J69</f>
        <v>-624991122</v>
      </c>
      <c r="K118" s="7">
        <f>K69</f>
        <v>-34962734</v>
      </c>
    </row>
    <row r="119" spans="1:11" ht="12.75" customHeight="1">
      <c r="A119" s="357" t="s">
        <v>210</v>
      </c>
      <c r="B119" s="358"/>
      <c r="C119" s="358"/>
      <c r="D119" s="358"/>
      <c r="E119" s="358"/>
      <c r="F119" s="358"/>
      <c r="G119" s="358"/>
      <c r="H119" s="359"/>
      <c r="I119" s="4">
        <v>110</v>
      </c>
      <c r="J119" s="8"/>
      <c r="K119" s="8"/>
    </row>
    <row r="120" spans="1:11" ht="12.75">
      <c r="A120" s="360" t="s">
        <v>212</v>
      </c>
      <c r="B120" s="361"/>
      <c r="C120" s="361"/>
      <c r="D120" s="361"/>
      <c r="E120" s="361"/>
      <c r="F120" s="361"/>
      <c r="G120" s="361"/>
      <c r="H120" s="361"/>
      <c r="I120" s="361"/>
      <c r="J120" s="361"/>
      <c r="K120" s="361"/>
    </row>
    <row r="121" spans="1:11" ht="12.75">
      <c r="A121" s="350"/>
      <c r="B121" s="351"/>
      <c r="C121" s="351"/>
      <c r="D121" s="351"/>
      <c r="E121" s="351"/>
      <c r="F121" s="351"/>
      <c r="G121" s="351"/>
      <c r="H121" s="351"/>
      <c r="I121" s="351"/>
      <c r="J121" s="351"/>
      <c r="K121" s="351"/>
    </row>
    <row r="122" spans="10:11" s="37" customFormat="1" ht="12.75">
      <c r="J122" s="22"/>
      <c r="K122" s="22"/>
    </row>
    <row r="123" spans="10:11" s="37" customFormat="1" ht="12.75">
      <c r="J123" s="43">
        <f>IF(J66-J114=0,"",J114-J66)</f>
      </c>
      <c r="K123" s="43">
        <f>IF(K66-K114=0,"",K114-K66)</f>
      </c>
    </row>
    <row r="124" spans="10:11" ht="12.75">
      <c r="J124" s="43">
        <f>IF(J67-J115=0,"",J115-J67)</f>
      </c>
      <c r="K124" s="43">
        <f>IF(K67-K115=0,"",K115-K67)</f>
      </c>
    </row>
    <row r="125" spans="10:11" ht="12.75">
      <c r="J125" s="43">
        <f>IF('P&amp;L'!J55-J82=0,"",J82-'P&amp;L'!J55)</f>
      </c>
      <c r="K125" s="43">
        <f>IF('P&amp;L'!K55-K82=0,"",K82-'P&amp;L'!K55)</f>
      </c>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72:K77 J86:K115 J7:K67 J79:K84">
      <formula1>0</formula1>
    </dataValidation>
  </dataValidations>
  <printOptions/>
  <pageMargins left="0.75" right="0.75" top="1" bottom="1" header="0.5" footer="0.5"/>
  <pageSetup horizontalDpi="600" verticalDpi="600" orientation="portrait" paperSize="9" scale="80" r:id="rId1"/>
  <rowBreaks count="1" manualBreakCount="1">
    <brk id="67" max="255" man="1"/>
  </rowBreaks>
  <ignoredErrors>
    <ignoredError sqref="K100 K56 K35" formulaRange="1"/>
    <ignoredError sqref="J118:K119" unlockedFormula="1"/>
  </ignoredErrors>
</worksheet>
</file>

<file path=xl/worksheets/sheet4.xml><?xml version="1.0" encoding="utf-8"?>
<worksheet xmlns="http://schemas.openxmlformats.org/spreadsheetml/2006/main" xmlns:r="http://schemas.openxmlformats.org/officeDocument/2006/relationships">
  <dimension ref="A1:L52"/>
  <sheetViews>
    <sheetView zoomScaleSheetLayoutView="110" zoomScalePageLayoutView="0" workbookViewId="0" topLeftCell="A16">
      <selection activeCell="L44" sqref="L44:L58"/>
    </sheetView>
  </sheetViews>
  <sheetFormatPr defaultColWidth="9.140625" defaultRowHeight="12.75"/>
  <cols>
    <col min="1" max="9" width="9.140625" style="22" customWidth="1"/>
    <col min="10" max="12" width="12.140625" style="22" customWidth="1"/>
    <col min="13" max="16384" width="9.140625" style="22" customWidth="1"/>
  </cols>
  <sheetData>
    <row r="1" spans="1:11" ht="15.75">
      <c r="A1" s="385" t="s">
        <v>277</v>
      </c>
      <c r="B1" s="385"/>
      <c r="C1" s="385"/>
      <c r="D1" s="385"/>
      <c r="E1" s="385"/>
      <c r="F1" s="385"/>
      <c r="G1" s="385"/>
      <c r="H1" s="385"/>
      <c r="I1" s="385"/>
      <c r="J1" s="385"/>
      <c r="K1" s="385"/>
    </row>
    <row r="2" spans="1:11" ht="12.75" customHeight="1">
      <c r="A2" s="386" t="s">
        <v>564</v>
      </c>
      <c r="B2" s="386"/>
      <c r="C2" s="386"/>
      <c r="D2" s="386"/>
      <c r="E2" s="386"/>
      <c r="F2" s="386"/>
      <c r="G2" s="386"/>
      <c r="H2" s="386"/>
      <c r="I2" s="386"/>
      <c r="J2" s="386"/>
      <c r="K2" s="386"/>
    </row>
    <row r="3" spans="1:11" ht="12.75" customHeight="1">
      <c r="A3" s="382" t="s">
        <v>110</v>
      </c>
      <c r="B3" s="383"/>
      <c r="C3" s="383"/>
      <c r="D3" s="383"/>
      <c r="E3" s="383"/>
      <c r="F3" s="383"/>
      <c r="G3" s="383"/>
      <c r="H3" s="383"/>
      <c r="I3" s="383"/>
      <c r="J3" s="383"/>
      <c r="K3" s="384"/>
    </row>
    <row r="4" spans="1:11" ht="23.25" thickBot="1">
      <c r="A4" s="387" t="s">
        <v>111</v>
      </c>
      <c r="B4" s="387"/>
      <c r="C4" s="387"/>
      <c r="D4" s="387"/>
      <c r="E4" s="387"/>
      <c r="F4" s="387"/>
      <c r="G4" s="387"/>
      <c r="H4" s="387"/>
      <c r="I4" s="184" t="s">
        <v>215</v>
      </c>
      <c r="J4" s="185" t="s">
        <v>112</v>
      </c>
      <c r="K4" s="185" t="s">
        <v>113</v>
      </c>
    </row>
    <row r="5" spans="1:11" ht="12.75">
      <c r="A5" s="381">
        <v>1</v>
      </c>
      <c r="B5" s="381"/>
      <c r="C5" s="381"/>
      <c r="D5" s="381"/>
      <c r="E5" s="381"/>
      <c r="F5" s="381"/>
      <c r="G5" s="381"/>
      <c r="H5" s="381"/>
      <c r="I5" s="186">
        <v>2</v>
      </c>
      <c r="J5" s="187" t="s">
        <v>56</v>
      </c>
      <c r="K5" s="187" t="s">
        <v>57</v>
      </c>
    </row>
    <row r="6" spans="1:11" ht="12.75" customHeight="1">
      <c r="A6" s="377" t="s">
        <v>278</v>
      </c>
      <c r="B6" s="378"/>
      <c r="C6" s="378"/>
      <c r="D6" s="378"/>
      <c r="E6" s="378"/>
      <c r="F6" s="378"/>
      <c r="G6" s="378"/>
      <c r="H6" s="378"/>
      <c r="I6" s="379"/>
      <c r="J6" s="379"/>
      <c r="K6" s="380"/>
    </row>
    <row r="7" spans="1:11" ht="12.75" customHeight="1">
      <c r="A7" s="342" t="s">
        <v>279</v>
      </c>
      <c r="B7" s="343"/>
      <c r="C7" s="343"/>
      <c r="D7" s="343"/>
      <c r="E7" s="343"/>
      <c r="F7" s="343"/>
      <c r="G7" s="343"/>
      <c r="H7" s="343"/>
      <c r="I7" s="1">
        <v>1</v>
      </c>
      <c r="J7" s="7">
        <v>-33437719</v>
      </c>
      <c r="K7" s="7">
        <v>19767305</v>
      </c>
    </row>
    <row r="8" spans="1:11" ht="12.75" customHeight="1">
      <c r="A8" s="342" t="s">
        <v>280</v>
      </c>
      <c r="B8" s="343"/>
      <c r="C8" s="343"/>
      <c r="D8" s="343"/>
      <c r="E8" s="343"/>
      <c r="F8" s="343"/>
      <c r="G8" s="343"/>
      <c r="H8" s="343"/>
      <c r="I8" s="1">
        <v>2</v>
      </c>
      <c r="J8" s="7">
        <v>73697493</v>
      </c>
      <c r="K8" s="7">
        <v>76750220</v>
      </c>
    </row>
    <row r="9" spans="1:11" ht="12.75" customHeight="1">
      <c r="A9" s="342" t="s">
        <v>281</v>
      </c>
      <c r="B9" s="343"/>
      <c r="C9" s="343"/>
      <c r="D9" s="343"/>
      <c r="E9" s="343"/>
      <c r="F9" s="343"/>
      <c r="G9" s="343"/>
      <c r="H9" s="343"/>
      <c r="I9" s="1">
        <v>3</v>
      </c>
      <c r="J9" s="7">
        <v>100845351</v>
      </c>
      <c r="K9" s="7">
        <v>0</v>
      </c>
    </row>
    <row r="10" spans="1:11" ht="12.75" customHeight="1">
      <c r="A10" s="342" t="s">
        <v>282</v>
      </c>
      <c r="B10" s="343"/>
      <c r="C10" s="343"/>
      <c r="D10" s="343"/>
      <c r="E10" s="343"/>
      <c r="F10" s="343"/>
      <c r="G10" s="343"/>
      <c r="H10" s="343"/>
      <c r="I10" s="1">
        <v>4</v>
      </c>
      <c r="J10" s="7">
        <v>0</v>
      </c>
      <c r="K10" s="7">
        <v>9272978</v>
      </c>
    </row>
    <row r="11" spans="1:11" ht="12.75" customHeight="1">
      <c r="A11" s="342" t="s">
        <v>288</v>
      </c>
      <c r="B11" s="343"/>
      <c r="C11" s="343"/>
      <c r="D11" s="343"/>
      <c r="E11" s="343"/>
      <c r="F11" s="343"/>
      <c r="G11" s="343"/>
      <c r="H11" s="343"/>
      <c r="I11" s="1">
        <v>5</v>
      </c>
      <c r="J11" s="7">
        <v>0</v>
      </c>
      <c r="K11" s="7"/>
    </row>
    <row r="12" spans="1:11" ht="12.75" customHeight="1">
      <c r="A12" s="342" t="s">
        <v>283</v>
      </c>
      <c r="B12" s="343"/>
      <c r="C12" s="343"/>
      <c r="D12" s="343"/>
      <c r="E12" s="343"/>
      <c r="F12" s="343"/>
      <c r="G12" s="343"/>
      <c r="H12" s="343"/>
      <c r="I12" s="1">
        <v>6</v>
      </c>
      <c r="J12" s="7">
        <v>12464926</v>
      </c>
      <c r="K12" s="7">
        <v>34022173</v>
      </c>
    </row>
    <row r="13" spans="1:11" ht="12.75" customHeight="1">
      <c r="A13" s="316" t="s">
        <v>284</v>
      </c>
      <c r="B13" s="317"/>
      <c r="C13" s="317"/>
      <c r="D13" s="317"/>
      <c r="E13" s="317"/>
      <c r="F13" s="317"/>
      <c r="G13" s="317"/>
      <c r="H13" s="317"/>
      <c r="I13" s="1">
        <v>7</v>
      </c>
      <c r="J13" s="181">
        <f>SUM(J7:J12)</f>
        <v>153570051</v>
      </c>
      <c r="K13" s="181">
        <f>SUM(K7:K12)</f>
        <v>139812676</v>
      </c>
    </row>
    <row r="14" spans="1:11" ht="12.75" customHeight="1">
      <c r="A14" s="342" t="s">
        <v>285</v>
      </c>
      <c r="B14" s="343"/>
      <c r="C14" s="343"/>
      <c r="D14" s="343"/>
      <c r="E14" s="343"/>
      <c r="F14" s="343"/>
      <c r="G14" s="343"/>
      <c r="H14" s="343"/>
      <c r="I14" s="1">
        <v>8</v>
      </c>
      <c r="J14" s="7">
        <v>0</v>
      </c>
      <c r="K14" s="7">
        <v>408911224</v>
      </c>
    </row>
    <row r="15" spans="1:11" ht="12.75" customHeight="1">
      <c r="A15" s="342" t="s">
        <v>286</v>
      </c>
      <c r="B15" s="343"/>
      <c r="C15" s="343"/>
      <c r="D15" s="343"/>
      <c r="E15" s="343"/>
      <c r="F15" s="343"/>
      <c r="G15" s="343"/>
      <c r="H15" s="343"/>
      <c r="I15" s="1">
        <v>9</v>
      </c>
      <c r="J15" s="7">
        <v>4555740</v>
      </c>
      <c r="K15" s="7"/>
    </row>
    <row r="16" spans="1:11" ht="12.75" customHeight="1">
      <c r="A16" s="342" t="s">
        <v>289</v>
      </c>
      <c r="B16" s="343"/>
      <c r="C16" s="343"/>
      <c r="D16" s="343"/>
      <c r="E16" s="343"/>
      <c r="F16" s="343"/>
      <c r="G16" s="343"/>
      <c r="H16" s="343"/>
      <c r="I16" s="1">
        <v>10</v>
      </c>
      <c r="J16" s="7">
        <v>60475</v>
      </c>
      <c r="K16" s="7">
        <v>111735</v>
      </c>
    </row>
    <row r="17" spans="1:11" ht="12.75" customHeight="1">
      <c r="A17" s="342" t="s">
        <v>287</v>
      </c>
      <c r="B17" s="343"/>
      <c r="C17" s="343"/>
      <c r="D17" s="343"/>
      <c r="E17" s="343"/>
      <c r="F17" s="343"/>
      <c r="G17" s="343"/>
      <c r="H17" s="343"/>
      <c r="I17" s="1">
        <v>11</v>
      </c>
      <c r="J17" s="7">
        <v>37431140</v>
      </c>
      <c r="K17" s="7">
        <v>45050691</v>
      </c>
    </row>
    <row r="18" spans="1:11" ht="12.75" customHeight="1">
      <c r="A18" s="316" t="s">
        <v>290</v>
      </c>
      <c r="B18" s="317"/>
      <c r="C18" s="317"/>
      <c r="D18" s="317"/>
      <c r="E18" s="317"/>
      <c r="F18" s="317"/>
      <c r="G18" s="317"/>
      <c r="H18" s="317"/>
      <c r="I18" s="1">
        <v>12</v>
      </c>
      <c r="J18" s="181">
        <f>SUM(J14:J17)</f>
        <v>42047355</v>
      </c>
      <c r="K18" s="181">
        <f>SUM(K14:K17)</f>
        <v>454073650</v>
      </c>
    </row>
    <row r="19" spans="1:11" ht="12.75" customHeight="1">
      <c r="A19" s="316" t="s">
        <v>291</v>
      </c>
      <c r="B19" s="317"/>
      <c r="C19" s="317"/>
      <c r="D19" s="317"/>
      <c r="E19" s="317"/>
      <c r="F19" s="317"/>
      <c r="G19" s="317"/>
      <c r="H19" s="317"/>
      <c r="I19" s="1">
        <v>13</v>
      </c>
      <c r="J19" s="181">
        <f>IF(J13&gt;J18,J13-J18,0)</f>
        <v>111522696</v>
      </c>
      <c r="K19" s="181">
        <f>IF(K13&gt;K18,K13-K18,0)</f>
        <v>0</v>
      </c>
    </row>
    <row r="20" spans="1:11" ht="12.75" customHeight="1">
      <c r="A20" s="316" t="s">
        <v>292</v>
      </c>
      <c r="B20" s="317"/>
      <c r="C20" s="317"/>
      <c r="D20" s="317"/>
      <c r="E20" s="317"/>
      <c r="F20" s="317"/>
      <c r="G20" s="317"/>
      <c r="H20" s="317"/>
      <c r="I20" s="1">
        <v>14</v>
      </c>
      <c r="J20" s="181">
        <f>IF(J18&gt;J13,J18-J13,0)</f>
        <v>0</v>
      </c>
      <c r="K20" s="181">
        <f>IF(K18&gt;K13,K18-K13,0)</f>
        <v>314260974</v>
      </c>
    </row>
    <row r="21" spans="1:11" ht="12.75" customHeight="1">
      <c r="A21" s="377" t="s">
        <v>293</v>
      </c>
      <c r="B21" s="378"/>
      <c r="C21" s="378"/>
      <c r="D21" s="378"/>
      <c r="E21" s="378"/>
      <c r="F21" s="378"/>
      <c r="G21" s="378"/>
      <c r="H21" s="378"/>
      <c r="I21" s="379"/>
      <c r="J21" s="379"/>
      <c r="K21" s="380"/>
    </row>
    <row r="22" spans="1:11" ht="12.75" customHeight="1">
      <c r="A22" s="342" t="s">
        <v>294</v>
      </c>
      <c r="B22" s="343"/>
      <c r="C22" s="343"/>
      <c r="D22" s="343"/>
      <c r="E22" s="343"/>
      <c r="F22" s="343"/>
      <c r="G22" s="343"/>
      <c r="H22" s="343"/>
      <c r="I22" s="1">
        <v>15</v>
      </c>
      <c r="J22" s="7">
        <v>0</v>
      </c>
      <c r="K22" s="7">
        <v>0</v>
      </c>
    </row>
    <row r="23" spans="1:11" ht="12.75" customHeight="1">
      <c r="A23" s="342" t="s">
        <v>295</v>
      </c>
      <c r="B23" s="343"/>
      <c r="C23" s="343"/>
      <c r="D23" s="343"/>
      <c r="E23" s="343"/>
      <c r="F23" s="343"/>
      <c r="G23" s="343"/>
      <c r="H23" s="343"/>
      <c r="I23" s="1">
        <v>16</v>
      </c>
      <c r="J23" s="7">
        <v>0</v>
      </c>
      <c r="K23" s="7">
        <v>604458490</v>
      </c>
    </row>
    <row r="24" spans="1:11" ht="12.75" customHeight="1">
      <c r="A24" s="342" t="s">
        <v>296</v>
      </c>
      <c r="B24" s="343"/>
      <c r="C24" s="343"/>
      <c r="D24" s="343"/>
      <c r="E24" s="343"/>
      <c r="F24" s="343"/>
      <c r="G24" s="343"/>
      <c r="H24" s="343"/>
      <c r="I24" s="1">
        <v>17</v>
      </c>
      <c r="J24" s="7">
        <v>0</v>
      </c>
      <c r="K24" s="7">
        <v>0</v>
      </c>
    </row>
    <row r="25" spans="1:11" ht="12.75" customHeight="1">
      <c r="A25" s="342" t="s">
        <v>297</v>
      </c>
      <c r="B25" s="343"/>
      <c r="C25" s="343"/>
      <c r="D25" s="343"/>
      <c r="E25" s="343"/>
      <c r="F25" s="343"/>
      <c r="G25" s="343"/>
      <c r="H25" s="343"/>
      <c r="I25" s="1">
        <v>18</v>
      </c>
      <c r="J25" s="7">
        <v>0</v>
      </c>
      <c r="K25" s="7">
        <v>0</v>
      </c>
    </row>
    <row r="26" spans="1:11" ht="12.75" customHeight="1">
      <c r="A26" s="342" t="s">
        <v>298</v>
      </c>
      <c r="B26" s="343"/>
      <c r="C26" s="343"/>
      <c r="D26" s="343"/>
      <c r="E26" s="343"/>
      <c r="F26" s="343"/>
      <c r="G26" s="343"/>
      <c r="H26" s="343"/>
      <c r="I26" s="1">
        <v>19</v>
      </c>
      <c r="J26" s="7">
        <v>0</v>
      </c>
      <c r="K26" s="7">
        <v>0</v>
      </c>
    </row>
    <row r="27" spans="1:11" ht="12.75" customHeight="1">
      <c r="A27" s="316" t="s">
        <v>299</v>
      </c>
      <c r="B27" s="317"/>
      <c r="C27" s="317"/>
      <c r="D27" s="317"/>
      <c r="E27" s="317"/>
      <c r="F27" s="317"/>
      <c r="G27" s="317"/>
      <c r="H27" s="317"/>
      <c r="I27" s="1">
        <v>20</v>
      </c>
      <c r="J27" s="181">
        <f>SUM(J22:J26)</f>
        <v>0</v>
      </c>
      <c r="K27" s="181">
        <f>SUM(K22:K26)</f>
        <v>604458490</v>
      </c>
    </row>
    <row r="28" spans="1:11" ht="12.75" customHeight="1">
      <c r="A28" s="342" t="s">
        <v>300</v>
      </c>
      <c r="B28" s="343"/>
      <c r="C28" s="343"/>
      <c r="D28" s="343"/>
      <c r="E28" s="343"/>
      <c r="F28" s="343"/>
      <c r="G28" s="343"/>
      <c r="H28" s="343"/>
      <c r="I28" s="1">
        <v>21</v>
      </c>
      <c r="J28" s="7">
        <v>86473400</v>
      </c>
      <c r="K28" s="7">
        <v>50805350</v>
      </c>
    </row>
    <row r="29" spans="1:11" ht="12.75" customHeight="1">
      <c r="A29" s="342" t="s">
        <v>301</v>
      </c>
      <c r="B29" s="343"/>
      <c r="C29" s="343"/>
      <c r="D29" s="343"/>
      <c r="E29" s="343"/>
      <c r="F29" s="343"/>
      <c r="G29" s="343"/>
      <c r="H29" s="343"/>
      <c r="I29" s="1">
        <v>22</v>
      </c>
      <c r="J29" s="7">
        <v>0</v>
      </c>
      <c r="K29" s="7">
        <v>0</v>
      </c>
    </row>
    <row r="30" spans="1:11" ht="12.75" customHeight="1">
      <c r="A30" s="342" t="s">
        <v>302</v>
      </c>
      <c r="B30" s="343"/>
      <c r="C30" s="343"/>
      <c r="D30" s="343"/>
      <c r="E30" s="343"/>
      <c r="F30" s="343"/>
      <c r="G30" s="343"/>
      <c r="H30" s="343"/>
      <c r="I30" s="1">
        <v>23</v>
      </c>
      <c r="J30" s="7">
        <v>0</v>
      </c>
      <c r="K30" s="7">
        <v>0</v>
      </c>
    </row>
    <row r="31" spans="1:11" ht="12.75" customHeight="1">
      <c r="A31" s="316" t="s">
        <v>303</v>
      </c>
      <c r="B31" s="317"/>
      <c r="C31" s="317"/>
      <c r="D31" s="317"/>
      <c r="E31" s="317"/>
      <c r="F31" s="317"/>
      <c r="G31" s="317"/>
      <c r="H31" s="317"/>
      <c r="I31" s="1">
        <v>24</v>
      </c>
      <c r="J31" s="181">
        <f>SUM(J28:J30)</f>
        <v>86473400</v>
      </c>
      <c r="K31" s="181">
        <f>SUM(K28:K30)</f>
        <v>50805350</v>
      </c>
    </row>
    <row r="32" spans="1:11" ht="12.75" customHeight="1">
      <c r="A32" s="316" t="s">
        <v>304</v>
      </c>
      <c r="B32" s="317"/>
      <c r="C32" s="317"/>
      <c r="D32" s="317"/>
      <c r="E32" s="317"/>
      <c r="F32" s="317"/>
      <c r="G32" s="317"/>
      <c r="H32" s="317"/>
      <c r="I32" s="1">
        <v>25</v>
      </c>
      <c r="J32" s="181">
        <f>IF(J27&gt;J31,J27-J31,0)</f>
        <v>0</v>
      </c>
      <c r="K32" s="181">
        <f>IF(K27&gt;K31,K27-K31,0)</f>
        <v>553653140</v>
      </c>
    </row>
    <row r="33" spans="1:11" ht="12.75" customHeight="1">
      <c r="A33" s="316" t="s">
        <v>305</v>
      </c>
      <c r="B33" s="317"/>
      <c r="C33" s="317"/>
      <c r="D33" s="317"/>
      <c r="E33" s="317"/>
      <c r="F33" s="317"/>
      <c r="G33" s="317"/>
      <c r="H33" s="317"/>
      <c r="I33" s="1">
        <v>26</v>
      </c>
      <c r="J33" s="181">
        <f>IF(J31&gt;J27,J31-J27,0)</f>
        <v>86473400</v>
      </c>
      <c r="K33" s="181">
        <f>IF(K31&gt;K27,K31-K27,0)</f>
        <v>0</v>
      </c>
    </row>
    <row r="34" spans="1:11" ht="12.75" customHeight="1">
      <c r="A34" s="377" t="s">
        <v>306</v>
      </c>
      <c r="B34" s="378"/>
      <c r="C34" s="378"/>
      <c r="D34" s="378"/>
      <c r="E34" s="378"/>
      <c r="F34" s="378"/>
      <c r="G34" s="378"/>
      <c r="H34" s="378"/>
      <c r="I34" s="379"/>
      <c r="J34" s="379"/>
      <c r="K34" s="380"/>
    </row>
    <row r="35" spans="1:11" ht="12.75" customHeight="1">
      <c r="A35" s="342" t="s">
        <v>307</v>
      </c>
      <c r="B35" s="343"/>
      <c r="C35" s="343"/>
      <c r="D35" s="343"/>
      <c r="E35" s="343"/>
      <c r="F35" s="343"/>
      <c r="G35" s="343"/>
      <c r="H35" s="343"/>
      <c r="I35" s="1">
        <v>27</v>
      </c>
      <c r="J35" s="7">
        <v>0</v>
      </c>
      <c r="K35" s="7">
        <v>0</v>
      </c>
    </row>
    <row r="36" spans="1:11" ht="12.75" customHeight="1">
      <c r="A36" s="342" t="s">
        <v>308</v>
      </c>
      <c r="B36" s="343"/>
      <c r="C36" s="343"/>
      <c r="D36" s="343"/>
      <c r="E36" s="343"/>
      <c r="F36" s="343"/>
      <c r="G36" s="343"/>
      <c r="H36" s="343"/>
      <c r="I36" s="1">
        <v>28</v>
      </c>
      <c r="J36" s="7">
        <v>41054790</v>
      </c>
      <c r="K36" s="7">
        <v>0</v>
      </c>
    </row>
    <row r="37" spans="1:11" ht="12.75" customHeight="1">
      <c r="A37" s="342" t="s">
        <v>309</v>
      </c>
      <c r="B37" s="343"/>
      <c r="C37" s="343"/>
      <c r="D37" s="343"/>
      <c r="E37" s="343"/>
      <c r="F37" s="343"/>
      <c r="G37" s="343"/>
      <c r="H37" s="343"/>
      <c r="I37" s="1">
        <v>29</v>
      </c>
      <c r="J37" s="7">
        <v>0</v>
      </c>
      <c r="K37" s="7">
        <v>0</v>
      </c>
    </row>
    <row r="38" spans="1:11" ht="12.75" customHeight="1">
      <c r="A38" s="316" t="s">
        <v>310</v>
      </c>
      <c r="B38" s="317"/>
      <c r="C38" s="317"/>
      <c r="D38" s="317"/>
      <c r="E38" s="317"/>
      <c r="F38" s="317"/>
      <c r="G38" s="317"/>
      <c r="H38" s="317"/>
      <c r="I38" s="1">
        <v>30</v>
      </c>
      <c r="J38" s="181">
        <f>SUM(J35:J37)</f>
        <v>41054790</v>
      </c>
      <c r="K38" s="181">
        <f>SUM(K35:K37)</f>
        <v>0</v>
      </c>
    </row>
    <row r="39" spans="1:11" ht="12.75" customHeight="1">
      <c r="A39" s="342" t="s">
        <v>311</v>
      </c>
      <c r="B39" s="343"/>
      <c r="C39" s="343"/>
      <c r="D39" s="343"/>
      <c r="E39" s="343"/>
      <c r="F39" s="343"/>
      <c r="G39" s="343"/>
      <c r="H39" s="343"/>
      <c r="I39" s="1">
        <v>31</v>
      </c>
      <c r="J39" s="7">
        <v>0</v>
      </c>
      <c r="K39" s="7">
        <v>281076369</v>
      </c>
    </row>
    <row r="40" spans="1:11" ht="12.75" customHeight="1">
      <c r="A40" s="342" t="s">
        <v>312</v>
      </c>
      <c r="B40" s="343"/>
      <c r="C40" s="343"/>
      <c r="D40" s="343"/>
      <c r="E40" s="343"/>
      <c r="F40" s="343"/>
      <c r="G40" s="343"/>
      <c r="H40" s="343"/>
      <c r="I40" s="1">
        <v>32</v>
      </c>
      <c r="J40" s="7">
        <v>0</v>
      </c>
      <c r="K40" s="7">
        <v>0</v>
      </c>
    </row>
    <row r="41" spans="1:11" ht="12.75" customHeight="1">
      <c r="A41" s="342" t="s">
        <v>313</v>
      </c>
      <c r="B41" s="343"/>
      <c r="C41" s="343"/>
      <c r="D41" s="343"/>
      <c r="E41" s="343"/>
      <c r="F41" s="343"/>
      <c r="G41" s="343"/>
      <c r="H41" s="343"/>
      <c r="I41" s="1">
        <v>33</v>
      </c>
      <c r="J41" s="7">
        <v>0</v>
      </c>
      <c r="K41" s="7">
        <v>0</v>
      </c>
    </row>
    <row r="42" spans="1:11" ht="12.75" customHeight="1">
      <c r="A42" s="342" t="s">
        <v>314</v>
      </c>
      <c r="B42" s="343"/>
      <c r="C42" s="343"/>
      <c r="D42" s="343"/>
      <c r="E42" s="343"/>
      <c r="F42" s="343"/>
      <c r="G42" s="343"/>
      <c r="H42" s="343"/>
      <c r="I42" s="1">
        <v>34</v>
      </c>
      <c r="J42" s="7">
        <v>0</v>
      </c>
      <c r="K42" s="7">
        <v>0</v>
      </c>
    </row>
    <row r="43" spans="1:11" ht="12.75" customHeight="1">
      <c r="A43" s="342" t="s">
        <v>315</v>
      </c>
      <c r="B43" s="343"/>
      <c r="C43" s="343"/>
      <c r="D43" s="343"/>
      <c r="E43" s="343"/>
      <c r="F43" s="343"/>
      <c r="G43" s="343"/>
      <c r="H43" s="343"/>
      <c r="I43" s="1">
        <v>35</v>
      </c>
      <c r="J43" s="7">
        <v>0</v>
      </c>
      <c r="K43" s="7">
        <v>285508</v>
      </c>
    </row>
    <row r="44" spans="1:11" ht="12.75" customHeight="1">
      <c r="A44" s="316" t="s">
        <v>316</v>
      </c>
      <c r="B44" s="317"/>
      <c r="C44" s="317"/>
      <c r="D44" s="317"/>
      <c r="E44" s="317"/>
      <c r="F44" s="317"/>
      <c r="G44" s="317"/>
      <c r="H44" s="317"/>
      <c r="I44" s="1">
        <v>36</v>
      </c>
      <c r="J44" s="181">
        <f>SUM(J39:J43)</f>
        <v>0</v>
      </c>
      <c r="K44" s="181">
        <f>SUM(K39:K43)</f>
        <v>281361877</v>
      </c>
    </row>
    <row r="45" spans="1:11" ht="12.75" customHeight="1">
      <c r="A45" s="316" t="s">
        <v>317</v>
      </c>
      <c r="B45" s="317"/>
      <c r="C45" s="317"/>
      <c r="D45" s="317"/>
      <c r="E45" s="317"/>
      <c r="F45" s="317"/>
      <c r="G45" s="317"/>
      <c r="H45" s="317"/>
      <c r="I45" s="1">
        <v>37</v>
      </c>
      <c r="J45" s="181">
        <f>IF(J38&gt;J44,J38-J44,0)</f>
        <v>41054790</v>
      </c>
      <c r="K45" s="181">
        <f>IF(K38&gt;K44,K38-K44,0)</f>
        <v>0</v>
      </c>
    </row>
    <row r="46" spans="1:11" ht="12.75" customHeight="1">
      <c r="A46" s="316" t="s">
        <v>318</v>
      </c>
      <c r="B46" s="317"/>
      <c r="C46" s="317"/>
      <c r="D46" s="317"/>
      <c r="E46" s="317"/>
      <c r="F46" s="317"/>
      <c r="G46" s="317"/>
      <c r="H46" s="317"/>
      <c r="I46" s="1">
        <v>38</v>
      </c>
      <c r="J46" s="181">
        <f>IF(J44&gt;J38,J44-J38,0)</f>
        <v>0</v>
      </c>
      <c r="K46" s="181">
        <f>IF(K44&gt;K38,K44-K38,0)</f>
        <v>281361877</v>
      </c>
    </row>
    <row r="47" spans="1:11" ht="12.75" customHeight="1">
      <c r="A47" s="342" t="s">
        <v>319</v>
      </c>
      <c r="B47" s="343"/>
      <c r="C47" s="343"/>
      <c r="D47" s="343"/>
      <c r="E47" s="343"/>
      <c r="F47" s="343"/>
      <c r="G47" s="343"/>
      <c r="H47" s="343"/>
      <c r="I47" s="1">
        <v>39</v>
      </c>
      <c r="J47" s="181">
        <f>IF(J19-J20+J32-J33+J45-J46&gt;0,J19-J20+J32-J33+J45-J46,0)</f>
        <v>66104086</v>
      </c>
      <c r="K47" s="181">
        <f>IF(K19-K20+K32-K33+K45-K46&gt;0,K19-K20+K32-K33+K45-K46,0)</f>
        <v>0</v>
      </c>
    </row>
    <row r="48" spans="1:11" ht="12.75" customHeight="1">
      <c r="A48" s="342" t="s">
        <v>320</v>
      </c>
      <c r="B48" s="343"/>
      <c r="C48" s="343"/>
      <c r="D48" s="343"/>
      <c r="E48" s="343"/>
      <c r="F48" s="343"/>
      <c r="G48" s="343"/>
      <c r="H48" s="343"/>
      <c r="I48" s="1">
        <v>40</v>
      </c>
      <c r="J48" s="181">
        <f>IF(J20-J19+J33-J32+J46-J45&gt;0,J20-J19+J33-J32+J46-J45,0)</f>
        <v>0</v>
      </c>
      <c r="K48" s="181">
        <f>IF(K20-K19+K33-K32+K46-K45&gt;0,K20-K19+K33-K32+K46-K45,0)</f>
        <v>41969711</v>
      </c>
    </row>
    <row r="49" spans="1:11" ht="12.75" customHeight="1">
      <c r="A49" s="342" t="s">
        <v>321</v>
      </c>
      <c r="B49" s="343"/>
      <c r="C49" s="343"/>
      <c r="D49" s="343"/>
      <c r="E49" s="343"/>
      <c r="F49" s="343"/>
      <c r="G49" s="343"/>
      <c r="H49" s="343"/>
      <c r="I49" s="1">
        <v>41</v>
      </c>
      <c r="J49" s="7">
        <v>1819856</v>
      </c>
      <c r="K49" s="7">
        <v>67923942</v>
      </c>
    </row>
    <row r="50" spans="1:11" ht="12.75" customHeight="1">
      <c r="A50" s="342" t="s">
        <v>322</v>
      </c>
      <c r="B50" s="343"/>
      <c r="C50" s="343"/>
      <c r="D50" s="343"/>
      <c r="E50" s="343"/>
      <c r="F50" s="343"/>
      <c r="G50" s="343"/>
      <c r="H50" s="343"/>
      <c r="I50" s="1">
        <v>42</v>
      </c>
      <c r="J50" s="7">
        <f>IF(J47=0,0,J47)</f>
        <v>66104086</v>
      </c>
      <c r="K50" s="7">
        <f>IF(K47=0,0,K47)</f>
        <v>0</v>
      </c>
    </row>
    <row r="51" spans="1:11" ht="12.75" customHeight="1">
      <c r="A51" s="342" t="s">
        <v>323</v>
      </c>
      <c r="B51" s="343"/>
      <c r="C51" s="343"/>
      <c r="D51" s="343"/>
      <c r="E51" s="343"/>
      <c r="F51" s="343"/>
      <c r="G51" s="343"/>
      <c r="H51" s="343"/>
      <c r="I51" s="1">
        <v>43</v>
      </c>
      <c r="J51" s="7">
        <f>IF(J48=0,0,J48)</f>
        <v>0</v>
      </c>
      <c r="K51" s="7">
        <f>IF(K48=0,0,K48)</f>
        <v>41969711</v>
      </c>
    </row>
    <row r="52" spans="1:12" ht="12.75" customHeight="1">
      <c r="A52" s="357" t="s">
        <v>324</v>
      </c>
      <c r="B52" s="358"/>
      <c r="C52" s="358"/>
      <c r="D52" s="358"/>
      <c r="E52" s="358"/>
      <c r="F52" s="358"/>
      <c r="G52" s="358"/>
      <c r="H52" s="358"/>
      <c r="I52" s="4">
        <v>44</v>
      </c>
      <c r="J52" s="182">
        <f>J49+J50-J51</f>
        <v>67923942</v>
      </c>
      <c r="K52" s="182">
        <f>K49+K50-K51</f>
        <v>25954231</v>
      </c>
      <c r="L52" s="38">
        <f>K52-'Balance sheet'!K64</f>
        <v>0</v>
      </c>
    </row>
  </sheetData>
  <sheetProtection/>
  <mergeCells count="52">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K21"/>
    <mergeCell ref="A22:H22"/>
    <mergeCell ref="A23:H23"/>
    <mergeCell ref="A24:H24"/>
    <mergeCell ref="A33:H33"/>
    <mergeCell ref="A34:K34"/>
    <mergeCell ref="A35:H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48:H48"/>
    <mergeCell ref="A49:H49"/>
    <mergeCell ref="A50:H50"/>
    <mergeCell ref="A51:H51"/>
  </mergeCells>
  <dataValidations count="3">
    <dataValidation type="whole" operator="notEqual" allowBlank="1" showInputMessage="1" showErrorMessage="1" errorTitle="Pogrešan unos" error="Mogu se unijeti samo cjelobrojne vrijednosti." sqref="J7:K12 J22:K26 J35:K37 J14:K17 J49:K51 J28:K30 J39:K43">
      <formula1>9999999998</formula1>
    </dataValidation>
    <dataValidation type="whole" operator="greaterThanOrEqual" allowBlank="1" showInputMessage="1" showErrorMessage="1" errorTitle="Pogrešan unos" error="Mogu se unijeti samo cjelobrojne pozitivne vrijednosti." sqref="J31:K33 J13:K13 J18:K20 J52:K52 J44:K48 J27:K27 J38:K38">
      <formula1>0</formula1>
    </dataValidation>
    <dataValidation operator="greaterThan" allowBlank="1" showErrorMessage="1" sqref="A7:H17 A22:H26 A28:H30 A35:H37 A39:H43 A49:H52">
      <formula1>0</formula1>
    </dataValidation>
  </dataValidations>
  <printOptions/>
  <pageMargins left="0.75" right="0.75" top="1" bottom="1" header="0.5" footer="0.5"/>
  <pageSetup horizontalDpi="600" verticalDpi="600" orientation="portrait" paperSize="9" scale="78" r:id="rId1"/>
  <ignoredErrors>
    <ignoredError sqref="J5:K5" numberStoredAsText="1"/>
    <ignoredError sqref="K50:K51" unlockedFormula="1"/>
  </ignoredErrors>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25">
      <selection activeCell="A2" sqref="A2:K2"/>
    </sheetView>
  </sheetViews>
  <sheetFormatPr defaultColWidth="9.140625" defaultRowHeight="12.75"/>
  <cols>
    <col min="1" max="16384" width="9.140625" style="22" customWidth="1"/>
  </cols>
  <sheetData>
    <row r="1" spans="1:11" ht="12.75" customHeight="1">
      <c r="A1" s="385" t="s">
        <v>48</v>
      </c>
      <c r="B1" s="385"/>
      <c r="C1" s="385"/>
      <c r="D1" s="385"/>
      <c r="E1" s="385"/>
      <c r="F1" s="385"/>
      <c r="G1" s="385"/>
      <c r="H1" s="385"/>
      <c r="I1" s="385"/>
      <c r="J1" s="385"/>
      <c r="K1" s="385"/>
    </row>
    <row r="2" spans="1:11" ht="12.75" customHeight="1">
      <c r="A2" s="398" t="s">
        <v>3</v>
      </c>
      <c r="B2" s="398"/>
      <c r="C2" s="398"/>
      <c r="D2" s="398"/>
      <c r="E2" s="398"/>
      <c r="F2" s="398"/>
      <c r="G2" s="398"/>
      <c r="H2" s="398"/>
      <c r="I2" s="398"/>
      <c r="J2" s="398"/>
      <c r="K2" s="398"/>
    </row>
    <row r="3" spans="1:11" ht="12.75">
      <c r="A3" s="397" t="s">
        <v>4</v>
      </c>
      <c r="B3" s="397"/>
      <c r="C3" s="397"/>
      <c r="D3" s="397"/>
      <c r="E3" s="397"/>
      <c r="F3" s="397"/>
      <c r="G3" s="397"/>
      <c r="H3" s="397"/>
      <c r="I3" s="397"/>
      <c r="J3" s="397"/>
      <c r="K3" s="397"/>
    </row>
    <row r="4" spans="1:11" ht="33.75">
      <c r="A4" s="399" t="s">
        <v>16</v>
      </c>
      <c r="B4" s="399"/>
      <c r="C4" s="399"/>
      <c r="D4" s="399"/>
      <c r="E4" s="399"/>
      <c r="F4" s="399"/>
      <c r="G4" s="399"/>
      <c r="H4" s="399"/>
      <c r="I4" s="27" t="s">
        <v>55</v>
      </c>
      <c r="J4" s="28" t="s">
        <v>58</v>
      </c>
      <c r="K4" s="28" t="s">
        <v>59</v>
      </c>
    </row>
    <row r="5" spans="1:11" ht="12.75">
      <c r="A5" s="396">
        <v>1</v>
      </c>
      <c r="B5" s="396"/>
      <c r="C5" s="396"/>
      <c r="D5" s="396"/>
      <c r="E5" s="396"/>
      <c r="F5" s="396"/>
      <c r="G5" s="396"/>
      <c r="H5" s="396"/>
      <c r="I5" s="31">
        <v>2</v>
      </c>
      <c r="J5" s="32" t="s">
        <v>56</v>
      </c>
      <c r="K5" s="32" t="s">
        <v>57</v>
      </c>
    </row>
    <row r="6" spans="1:11" ht="12.75">
      <c r="A6" s="388" t="s">
        <v>35</v>
      </c>
      <c r="B6" s="389"/>
      <c r="C6" s="389"/>
      <c r="D6" s="389"/>
      <c r="E6" s="389"/>
      <c r="F6" s="389"/>
      <c r="G6" s="389"/>
      <c r="H6" s="389"/>
      <c r="I6" s="390"/>
      <c r="J6" s="390"/>
      <c r="K6" s="391"/>
    </row>
    <row r="7" spans="1:11" ht="12.75">
      <c r="A7" s="342" t="s">
        <v>50</v>
      </c>
      <c r="B7" s="343"/>
      <c r="C7" s="343"/>
      <c r="D7" s="343"/>
      <c r="E7" s="343"/>
      <c r="F7" s="343"/>
      <c r="G7" s="343"/>
      <c r="H7" s="343"/>
      <c r="I7" s="1">
        <v>1</v>
      </c>
      <c r="J7" s="5"/>
      <c r="K7" s="7"/>
    </row>
    <row r="8" spans="1:11" ht="12.75">
      <c r="A8" s="342" t="s">
        <v>23</v>
      </c>
      <c r="B8" s="343"/>
      <c r="C8" s="343"/>
      <c r="D8" s="343"/>
      <c r="E8" s="343"/>
      <c r="F8" s="343"/>
      <c r="G8" s="343"/>
      <c r="H8" s="343"/>
      <c r="I8" s="1">
        <v>2</v>
      </c>
      <c r="J8" s="5"/>
      <c r="K8" s="7"/>
    </row>
    <row r="9" spans="1:11" ht="12.75">
      <c r="A9" s="342" t="s">
        <v>24</v>
      </c>
      <c r="B9" s="343"/>
      <c r="C9" s="343"/>
      <c r="D9" s="343"/>
      <c r="E9" s="343"/>
      <c r="F9" s="343"/>
      <c r="G9" s="343"/>
      <c r="H9" s="343"/>
      <c r="I9" s="1">
        <v>3</v>
      </c>
      <c r="J9" s="5"/>
      <c r="K9" s="7"/>
    </row>
    <row r="10" spans="1:11" ht="12.75">
      <c r="A10" s="342" t="s">
        <v>25</v>
      </c>
      <c r="B10" s="343"/>
      <c r="C10" s="343"/>
      <c r="D10" s="343"/>
      <c r="E10" s="343"/>
      <c r="F10" s="343"/>
      <c r="G10" s="343"/>
      <c r="H10" s="343"/>
      <c r="I10" s="1">
        <v>4</v>
      </c>
      <c r="J10" s="5"/>
      <c r="K10" s="7"/>
    </row>
    <row r="11" spans="1:11" ht="12.75">
      <c r="A11" s="342" t="s">
        <v>26</v>
      </c>
      <c r="B11" s="343"/>
      <c r="C11" s="343"/>
      <c r="D11" s="343"/>
      <c r="E11" s="343"/>
      <c r="F11" s="343"/>
      <c r="G11" s="343"/>
      <c r="H11" s="343"/>
      <c r="I11" s="1">
        <v>5</v>
      </c>
      <c r="J11" s="5"/>
      <c r="K11" s="7"/>
    </row>
    <row r="12" spans="1:11" ht="12.75">
      <c r="A12" s="316" t="s">
        <v>49</v>
      </c>
      <c r="B12" s="317"/>
      <c r="C12" s="317"/>
      <c r="D12" s="317"/>
      <c r="E12" s="317"/>
      <c r="F12" s="317"/>
      <c r="G12" s="317"/>
      <c r="H12" s="317"/>
      <c r="I12" s="1">
        <v>6</v>
      </c>
      <c r="J12" s="25">
        <f>SUM(J7:J11)</f>
        <v>0</v>
      </c>
      <c r="K12" s="23">
        <f>SUM(K7:K11)</f>
        <v>0</v>
      </c>
    </row>
    <row r="13" spans="1:11" ht="12.75">
      <c r="A13" s="342" t="s">
        <v>27</v>
      </c>
      <c r="B13" s="343"/>
      <c r="C13" s="343"/>
      <c r="D13" s="343"/>
      <c r="E13" s="343"/>
      <c r="F13" s="343"/>
      <c r="G13" s="343"/>
      <c r="H13" s="343"/>
      <c r="I13" s="1">
        <v>7</v>
      </c>
      <c r="J13" s="5"/>
      <c r="K13" s="7"/>
    </row>
    <row r="14" spans="1:11" ht="12.75">
      <c r="A14" s="342" t="s">
        <v>28</v>
      </c>
      <c r="B14" s="343"/>
      <c r="C14" s="343"/>
      <c r="D14" s="343"/>
      <c r="E14" s="343"/>
      <c r="F14" s="343"/>
      <c r="G14" s="343"/>
      <c r="H14" s="343"/>
      <c r="I14" s="1">
        <v>8</v>
      </c>
      <c r="J14" s="5"/>
      <c r="K14" s="7"/>
    </row>
    <row r="15" spans="1:11" ht="12.75">
      <c r="A15" s="342" t="s">
        <v>29</v>
      </c>
      <c r="B15" s="343"/>
      <c r="C15" s="343"/>
      <c r="D15" s="343"/>
      <c r="E15" s="343"/>
      <c r="F15" s="343"/>
      <c r="G15" s="343"/>
      <c r="H15" s="343"/>
      <c r="I15" s="1">
        <v>9</v>
      </c>
      <c r="J15" s="5"/>
      <c r="K15" s="7"/>
    </row>
    <row r="16" spans="1:11" ht="12.75">
      <c r="A16" s="342" t="s">
        <v>30</v>
      </c>
      <c r="B16" s="343"/>
      <c r="C16" s="343"/>
      <c r="D16" s="343"/>
      <c r="E16" s="343"/>
      <c r="F16" s="343"/>
      <c r="G16" s="343"/>
      <c r="H16" s="343"/>
      <c r="I16" s="1">
        <v>10</v>
      </c>
      <c r="J16" s="5"/>
      <c r="K16" s="7"/>
    </row>
    <row r="17" spans="1:11" ht="12.75">
      <c r="A17" s="342" t="s">
        <v>31</v>
      </c>
      <c r="B17" s="343"/>
      <c r="C17" s="343"/>
      <c r="D17" s="343"/>
      <c r="E17" s="343"/>
      <c r="F17" s="343"/>
      <c r="G17" s="343"/>
      <c r="H17" s="343"/>
      <c r="I17" s="1">
        <v>11</v>
      </c>
      <c r="J17" s="5"/>
      <c r="K17" s="7"/>
    </row>
    <row r="18" spans="1:11" ht="12.75">
      <c r="A18" s="342" t="s">
        <v>32</v>
      </c>
      <c r="B18" s="343"/>
      <c r="C18" s="343"/>
      <c r="D18" s="343"/>
      <c r="E18" s="343"/>
      <c r="F18" s="343"/>
      <c r="G18" s="343"/>
      <c r="H18" s="343"/>
      <c r="I18" s="1">
        <v>12</v>
      </c>
      <c r="J18" s="5"/>
      <c r="K18" s="7"/>
    </row>
    <row r="19" spans="1:11" ht="12.75">
      <c r="A19" s="316" t="s">
        <v>13</v>
      </c>
      <c r="B19" s="317"/>
      <c r="C19" s="317"/>
      <c r="D19" s="317"/>
      <c r="E19" s="317"/>
      <c r="F19" s="317"/>
      <c r="G19" s="317"/>
      <c r="H19" s="317"/>
      <c r="I19" s="1">
        <v>13</v>
      </c>
      <c r="J19" s="25">
        <f>SUM(J13:J18)</f>
        <v>0</v>
      </c>
      <c r="K19" s="23">
        <f>SUM(K13:K18)</f>
        <v>0</v>
      </c>
    </row>
    <row r="20" spans="1:11" ht="12.75">
      <c r="A20" s="316" t="s">
        <v>17</v>
      </c>
      <c r="B20" s="394"/>
      <c r="C20" s="394"/>
      <c r="D20" s="394"/>
      <c r="E20" s="394"/>
      <c r="F20" s="394"/>
      <c r="G20" s="394"/>
      <c r="H20" s="395"/>
      <c r="I20" s="1">
        <v>14</v>
      </c>
      <c r="J20" s="25">
        <f>IF(J12&gt;J19,J12-J19,0)</f>
        <v>0</v>
      </c>
      <c r="K20" s="23">
        <f>IF(K12&gt;K19,K12-K19,0)</f>
        <v>0</v>
      </c>
    </row>
    <row r="21" spans="1:11" ht="12.75">
      <c r="A21" s="362" t="s">
        <v>18</v>
      </c>
      <c r="B21" s="392"/>
      <c r="C21" s="392"/>
      <c r="D21" s="392"/>
      <c r="E21" s="392"/>
      <c r="F21" s="392"/>
      <c r="G21" s="392"/>
      <c r="H21" s="393"/>
      <c r="I21" s="1">
        <v>15</v>
      </c>
      <c r="J21" s="25">
        <f>IF(J19&gt;J12,J19-J12,0)</f>
        <v>0</v>
      </c>
      <c r="K21" s="23">
        <f>IF(K19&gt;K12,K19-K12,0)</f>
        <v>0</v>
      </c>
    </row>
    <row r="22" spans="1:11" ht="12.75">
      <c r="A22" s="388" t="s">
        <v>36</v>
      </c>
      <c r="B22" s="389"/>
      <c r="C22" s="389"/>
      <c r="D22" s="389"/>
      <c r="E22" s="389"/>
      <c r="F22" s="389"/>
      <c r="G22" s="389"/>
      <c r="H22" s="389"/>
      <c r="I22" s="390"/>
      <c r="J22" s="390"/>
      <c r="K22" s="391"/>
    </row>
    <row r="23" spans="1:11" ht="12.75">
      <c r="A23" s="342" t="s">
        <v>41</v>
      </c>
      <c r="B23" s="343"/>
      <c r="C23" s="343"/>
      <c r="D23" s="343"/>
      <c r="E23" s="343"/>
      <c r="F23" s="343"/>
      <c r="G23" s="343"/>
      <c r="H23" s="343"/>
      <c r="I23" s="1">
        <v>16</v>
      </c>
      <c r="J23" s="5"/>
      <c r="K23" s="7"/>
    </row>
    <row r="24" spans="1:11" ht="12.75">
      <c r="A24" s="342" t="s">
        <v>42</v>
      </c>
      <c r="B24" s="343"/>
      <c r="C24" s="343"/>
      <c r="D24" s="343"/>
      <c r="E24" s="343"/>
      <c r="F24" s="343"/>
      <c r="G24" s="343"/>
      <c r="H24" s="343"/>
      <c r="I24" s="1">
        <v>17</v>
      </c>
      <c r="J24" s="5"/>
      <c r="K24" s="7"/>
    </row>
    <row r="25" spans="1:11" ht="12.75">
      <c r="A25" s="342" t="s">
        <v>60</v>
      </c>
      <c r="B25" s="343"/>
      <c r="C25" s="343"/>
      <c r="D25" s="343"/>
      <c r="E25" s="343"/>
      <c r="F25" s="343"/>
      <c r="G25" s="343"/>
      <c r="H25" s="343"/>
      <c r="I25" s="1">
        <v>18</v>
      </c>
      <c r="J25" s="5"/>
      <c r="K25" s="7"/>
    </row>
    <row r="26" spans="1:11" ht="12.75">
      <c r="A26" s="342" t="s">
        <v>61</v>
      </c>
      <c r="B26" s="343"/>
      <c r="C26" s="343"/>
      <c r="D26" s="343"/>
      <c r="E26" s="343"/>
      <c r="F26" s="343"/>
      <c r="G26" s="343"/>
      <c r="H26" s="343"/>
      <c r="I26" s="1">
        <v>19</v>
      </c>
      <c r="J26" s="5"/>
      <c r="K26" s="7"/>
    </row>
    <row r="27" spans="1:11" ht="12.75">
      <c r="A27" s="342" t="s">
        <v>43</v>
      </c>
      <c r="B27" s="343"/>
      <c r="C27" s="343"/>
      <c r="D27" s="343"/>
      <c r="E27" s="343"/>
      <c r="F27" s="343"/>
      <c r="G27" s="343"/>
      <c r="H27" s="343"/>
      <c r="I27" s="1">
        <v>20</v>
      </c>
      <c r="J27" s="5"/>
      <c r="K27" s="7"/>
    </row>
    <row r="28" spans="1:11" ht="12.75">
      <c r="A28" s="316" t="s">
        <v>22</v>
      </c>
      <c r="B28" s="317"/>
      <c r="C28" s="317"/>
      <c r="D28" s="317"/>
      <c r="E28" s="317"/>
      <c r="F28" s="317"/>
      <c r="G28" s="317"/>
      <c r="H28" s="317"/>
      <c r="I28" s="1">
        <v>21</v>
      </c>
      <c r="J28" s="25">
        <f>SUM(J23:J27)</f>
        <v>0</v>
      </c>
      <c r="K28" s="23">
        <f>SUM(K23:K27)</f>
        <v>0</v>
      </c>
    </row>
    <row r="29" spans="1:11" ht="12.75">
      <c r="A29" s="342" t="s">
        <v>0</v>
      </c>
      <c r="B29" s="343"/>
      <c r="C29" s="343"/>
      <c r="D29" s="343"/>
      <c r="E29" s="343"/>
      <c r="F29" s="343"/>
      <c r="G29" s="343"/>
      <c r="H29" s="343"/>
      <c r="I29" s="1">
        <v>22</v>
      </c>
      <c r="J29" s="5"/>
      <c r="K29" s="7"/>
    </row>
    <row r="30" spans="1:11" ht="12.75">
      <c r="A30" s="342" t="s">
        <v>1</v>
      </c>
      <c r="B30" s="343"/>
      <c r="C30" s="343"/>
      <c r="D30" s="343"/>
      <c r="E30" s="343"/>
      <c r="F30" s="343"/>
      <c r="G30" s="343"/>
      <c r="H30" s="343"/>
      <c r="I30" s="1">
        <v>23</v>
      </c>
      <c r="J30" s="5"/>
      <c r="K30" s="7"/>
    </row>
    <row r="31" spans="1:11" ht="12.75">
      <c r="A31" s="342" t="s">
        <v>2</v>
      </c>
      <c r="B31" s="343"/>
      <c r="C31" s="343"/>
      <c r="D31" s="343"/>
      <c r="E31" s="343"/>
      <c r="F31" s="343"/>
      <c r="G31" s="343"/>
      <c r="H31" s="343"/>
      <c r="I31" s="1">
        <v>24</v>
      </c>
      <c r="J31" s="5"/>
      <c r="K31" s="7"/>
    </row>
    <row r="32" spans="1:11" ht="12.75">
      <c r="A32" s="316" t="s">
        <v>14</v>
      </c>
      <c r="B32" s="317"/>
      <c r="C32" s="317"/>
      <c r="D32" s="317"/>
      <c r="E32" s="317"/>
      <c r="F32" s="317"/>
      <c r="G32" s="317"/>
      <c r="H32" s="317"/>
      <c r="I32" s="1">
        <v>25</v>
      </c>
      <c r="J32" s="25">
        <f>SUM(J29:J31)</f>
        <v>0</v>
      </c>
      <c r="K32" s="23">
        <f>SUM(K29:K31)</f>
        <v>0</v>
      </c>
    </row>
    <row r="33" spans="1:11" ht="12.75">
      <c r="A33" s="316" t="s">
        <v>19</v>
      </c>
      <c r="B33" s="317"/>
      <c r="C33" s="317"/>
      <c r="D33" s="317"/>
      <c r="E33" s="317"/>
      <c r="F33" s="317"/>
      <c r="G33" s="317"/>
      <c r="H33" s="317"/>
      <c r="I33" s="1">
        <v>26</v>
      </c>
      <c r="J33" s="25">
        <f>IF(J28&gt;J32,J28-J32,0)</f>
        <v>0</v>
      </c>
      <c r="K33" s="23">
        <f>IF(K28&gt;K32,K28-K32,0)</f>
        <v>0</v>
      </c>
    </row>
    <row r="34" spans="1:11" ht="12.75">
      <c r="A34" s="316" t="s">
        <v>20</v>
      </c>
      <c r="B34" s="317"/>
      <c r="C34" s="317"/>
      <c r="D34" s="317"/>
      <c r="E34" s="317"/>
      <c r="F34" s="317"/>
      <c r="G34" s="317"/>
      <c r="H34" s="317"/>
      <c r="I34" s="1">
        <v>27</v>
      </c>
      <c r="J34" s="25">
        <f>IF(J32&gt;J28,J32-J28,0)</f>
        <v>0</v>
      </c>
      <c r="K34" s="23">
        <f>IF(K32&gt;K28,K32-K28,0)</f>
        <v>0</v>
      </c>
    </row>
    <row r="35" spans="1:11" ht="12.75">
      <c r="A35" s="388" t="s">
        <v>37</v>
      </c>
      <c r="B35" s="389"/>
      <c r="C35" s="389"/>
      <c r="D35" s="389"/>
      <c r="E35" s="389"/>
      <c r="F35" s="389"/>
      <c r="G35" s="389"/>
      <c r="H35" s="389"/>
      <c r="I35" s="390">
        <v>0</v>
      </c>
      <c r="J35" s="390"/>
      <c r="K35" s="391"/>
    </row>
    <row r="36" spans="1:11" ht="12.75">
      <c r="A36" s="342" t="s">
        <v>44</v>
      </c>
      <c r="B36" s="343"/>
      <c r="C36" s="343"/>
      <c r="D36" s="343"/>
      <c r="E36" s="343"/>
      <c r="F36" s="343"/>
      <c r="G36" s="343"/>
      <c r="H36" s="343"/>
      <c r="I36" s="1">
        <v>28</v>
      </c>
      <c r="J36" s="5"/>
      <c r="K36" s="7"/>
    </row>
    <row r="37" spans="1:11" ht="12.75">
      <c r="A37" s="342" t="s">
        <v>6</v>
      </c>
      <c r="B37" s="343"/>
      <c r="C37" s="343"/>
      <c r="D37" s="343"/>
      <c r="E37" s="343"/>
      <c r="F37" s="343"/>
      <c r="G37" s="343"/>
      <c r="H37" s="343"/>
      <c r="I37" s="1">
        <v>29</v>
      </c>
      <c r="J37" s="5"/>
      <c r="K37" s="7"/>
    </row>
    <row r="38" spans="1:11" ht="12.75">
      <c r="A38" s="342" t="s">
        <v>7</v>
      </c>
      <c r="B38" s="343"/>
      <c r="C38" s="343"/>
      <c r="D38" s="343"/>
      <c r="E38" s="343"/>
      <c r="F38" s="343"/>
      <c r="G38" s="343"/>
      <c r="H38" s="343"/>
      <c r="I38" s="1">
        <v>30</v>
      </c>
      <c r="J38" s="5"/>
      <c r="K38" s="7"/>
    </row>
    <row r="39" spans="1:11" ht="12.75">
      <c r="A39" s="316" t="s">
        <v>15</v>
      </c>
      <c r="B39" s="317"/>
      <c r="C39" s="317"/>
      <c r="D39" s="317"/>
      <c r="E39" s="317"/>
      <c r="F39" s="317"/>
      <c r="G39" s="317"/>
      <c r="H39" s="317"/>
      <c r="I39" s="1">
        <v>31</v>
      </c>
      <c r="J39" s="25">
        <f>SUM(J36:J38)</f>
        <v>0</v>
      </c>
      <c r="K39" s="23">
        <f>SUM(K36:K38)</f>
        <v>0</v>
      </c>
    </row>
    <row r="40" spans="1:11" ht="12.75">
      <c r="A40" s="342" t="s">
        <v>8</v>
      </c>
      <c r="B40" s="343"/>
      <c r="C40" s="343"/>
      <c r="D40" s="343"/>
      <c r="E40" s="343"/>
      <c r="F40" s="343"/>
      <c r="G40" s="343"/>
      <c r="H40" s="343"/>
      <c r="I40" s="1">
        <v>32</v>
      </c>
      <c r="J40" s="5"/>
      <c r="K40" s="7"/>
    </row>
    <row r="41" spans="1:11" ht="12.75">
      <c r="A41" s="342" t="s">
        <v>9</v>
      </c>
      <c r="B41" s="343"/>
      <c r="C41" s="343"/>
      <c r="D41" s="343"/>
      <c r="E41" s="343"/>
      <c r="F41" s="343"/>
      <c r="G41" s="343"/>
      <c r="H41" s="343"/>
      <c r="I41" s="1">
        <v>33</v>
      </c>
      <c r="J41" s="5"/>
      <c r="K41" s="7"/>
    </row>
    <row r="42" spans="1:11" ht="12.75">
      <c r="A42" s="342" t="s">
        <v>10</v>
      </c>
      <c r="B42" s="343"/>
      <c r="C42" s="343"/>
      <c r="D42" s="343"/>
      <c r="E42" s="343"/>
      <c r="F42" s="343"/>
      <c r="G42" s="343"/>
      <c r="H42" s="343"/>
      <c r="I42" s="1">
        <v>34</v>
      </c>
      <c r="J42" s="5"/>
      <c r="K42" s="7"/>
    </row>
    <row r="43" spans="1:11" ht="12.75">
      <c r="A43" s="342" t="s">
        <v>11</v>
      </c>
      <c r="B43" s="343"/>
      <c r="C43" s="343"/>
      <c r="D43" s="343"/>
      <c r="E43" s="343"/>
      <c r="F43" s="343"/>
      <c r="G43" s="343"/>
      <c r="H43" s="343"/>
      <c r="I43" s="1">
        <v>35</v>
      </c>
      <c r="J43" s="5"/>
      <c r="K43" s="7"/>
    </row>
    <row r="44" spans="1:11" ht="12.75">
      <c r="A44" s="342" t="s">
        <v>12</v>
      </c>
      <c r="B44" s="343"/>
      <c r="C44" s="343"/>
      <c r="D44" s="343"/>
      <c r="E44" s="343"/>
      <c r="F44" s="343"/>
      <c r="G44" s="343"/>
      <c r="H44" s="343"/>
      <c r="I44" s="1">
        <v>36</v>
      </c>
      <c r="J44" s="5"/>
      <c r="K44" s="7"/>
    </row>
    <row r="45" spans="1:11" ht="12.75">
      <c r="A45" s="316" t="s">
        <v>33</v>
      </c>
      <c r="B45" s="317"/>
      <c r="C45" s="317"/>
      <c r="D45" s="317"/>
      <c r="E45" s="317"/>
      <c r="F45" s="317"/>
      <c r="G45" s="317"/>
      <c r="H45" s="317"/>
      <c r="I45" s="1">
        <v>37</v>
      </c>
      <c r="J45" s="25">
        <f>SUM(J40:J44)</f>
        <v>0</v>
      </c>
      <c r="K45" s="23">
        <f>SUM(K40:K44)</f>
        <v>0</v>
      </c>
    </row>
    <row r="46" spans="1:11" ht="12.75">
      <c r="A46" s="316" t="s">
        <v>39</v>
      </c>
      <c r="B46" s="317"/>
      <c r="C46" s="317"/>
      <c r="D46" s="317"/>
      <c r="E46" s="317"/>
      <c r="F46" s="317"/>
      <c r="G46" s="317"/>
      <c r="H46" s="317"/>
      <c r="I46" s="1">
        <v>38</v>
      </c>
      <c r="J46" s="25">
        <f>IF(J39&gt;J45,J39-J45,0)</f>
        <v>0</v>
      </c>
      <c r="K46" s="23">
        <f>IF(K39&gt;K45,K39-K45,0)</f>
        <v>0</v>
      </c>
    </row>
    <row r="47" spans="1:11" ht="12.75">
      <c r="A47" s="316" t="s">
        <v>40</v>
      </c>
      <c r="B47" s="317"/>
      <c r="C47" s="317"/>
      <c r="D47" s="317"/>
      <c r="E47" s="317"/>
      <c r="F47" s="317"/>
      <c r="G47" s="317"/>
      <c r="H47" s="317"/>
      <c r="I47" s="1">
        <v>39</v>
      </c>
      <c r="J47" s="25">
        <f>IF(J45&gt;J39,J45-J39,0)</f>
        <v>0</v>
      </c>
      <c r="K47" s="23">
        <f>IF(K45&gt;K39,K45-K39,0)</f>
        <v>0</v>
      </c>
    </row>
    <row r="48" spans="1:11" ht="12.75">
      <c r="A48" s="316" t="s">
        <v>34</v>
      </c>
      <c r="B48" s="317"/>
      <c r="C48" s="317"/>
      <c r="D48" s="317"/>
      <c r="E48" s="317"/>
      <c r="F48" s="317"/>
      <c r="G48" s="317"/>
      <c r="H48" s="317"/>
      <c r="I48" s="1">
        <v>40</v>
      </c>
      <c r="J48" s="25">
        <f>IF(J20-J21+J33-J34+J46-J47&gt;0,J20-J21+J33-J34+J46-J47,0)</f>
        <v>0</v>
      </c>
      <c r="K48" s="23">
        <f>IF(K20-K21+K33-K34+K46-K47&gt;0,K20-K21+K33-K34+K46-K47,0)</f>
        <v>0</v>
      </c>
    </row>
    <row r="49" spans="1:11" ht="12.75">
      <c r="A49" s="316" t="s">
        <v>5</v>
      </c>
      <c r="B49" s="317"/>
      <c r="C49" s="317"/>
      <c r="D49" s="317"/>
      <c r="E49" s="317"/>
      <c r="F49" s="317"/>
      <c r="G49" s="317"/>
      <c r="H49" s="317"/>
      <c r="I49" s="1">
        <v>41</v>
      </c>
      <c r="J49" s="25">
        <f>IF(J21-J20+J34-J33+J47-J46&gt;0,J21-J20+J34-J33+J47-J46,0)</f>
        <v>0</v>
      </c>
      <c r="K49" s="23">
        <f>IF(K21-K20+K34-K33+K47-K46&gt;0,K21-K20+K34-K33+K47-K46,0)</f>
        <v>0</v>
      </c>
    </row>
    <row r="50" spans="1:11" ht="12.75">
      <c r="A50" s="316" t="s">
        <v>38</v>
      </c>
      <c r="B50" s="317"/>
      <c r="C50" s="317"/>
      <c r="D50" s="317"/>
      <c r="E50" s="317"/>
      <c r="F50" s="317"/>
      <c r="G50" s="317"/>
      <c r="H50" s="317"/>
      <c r="I50" s="1">
        <v>42</v>
      </c>
      <c r="J50" s="5"/>
      <c r="K50" s="7"/>
    </row>
    <row r="51" spans="1:11" ht="12.75">
      <c r="A51" s="316" t="s">
        <v>45</v>
      </c>
      <c r="B51" s="317"/>
      <c r="C51" s="317"/>
      <c r="D51" s="317"/>
      <c r="E51" s="317"/>
      <c r="F51" s="317"/>
      <c r="G51" s="317"/>
      <c r="H51" s="317"/>
      <c r="I51" s="1">
        <v>43</v>
      </c>
      <c r="J51" s="5"/>
      <c r="K51" s="7"/>
    </row>
    <row r="52" spans="1:11" ht="12.75">
      <c r="A52" s="316" t="s">
        <v>46</v>
      </c>
      <c r="B52" s="317"/>
      <c r="C52" s="317"/>
      <c r="D52" s="317"/>
      <c r="E52" s="317"/>
      <c r="F52" s="317"/>
      <c r="G52" s="317"/>
      <c r="H52" s="317"/>
      <c r="I52" s="1">
        <v>44</v>
      </c>
      <c r="J52" s="5"/>
      <c r="K52" s="7"/>
    </row>
    <row r="53" spans="1:11" ht="12.75">
      <c r="A53" s="362" t="s">
        <v>47</v>
      </c>
      <c r="B53" s="363"/>
      <c r="C53" s="363"/>
      <c r="D53" s="363"/>
      <c r="E53" s="363"/>
      <c r="F53" s="363"/>
      <c r="G53" s="363"/>
      <c r="H53" s="363"/>
      <c r="I53" s="4">
        <v>45</v>
      </c>
      <c r="J53" s="26">
        <f>J50+J51-J52</f>
        <v>0</v>
      </c>
      <c r="K53" s="24">
        <f>K50+K51-K52</f>
        <v>0</v>
      </c>
    </row>
    <row r="54" spans="1:11" ht="12.75">
      <c r="A54" s="29"/>
      <c r="B54" s="30"/>
      <c r="C54" s="30"/>
      <c r="D54" s="30"/>
      <c r="E54" s="30"/>
      <c r="F54" s="30"/>
      <c r="G54" s="30"/>
      <c r="H54" s="30"/>
      <c r="I54" s="30"/>
      <c r="J54" s="30"/>
      <c r="K54" s="30"/>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45:H45"/>
    <mergeCell ref="A46:H46"/>
    <mergeCell ref="A47:H47"/>
    <mergeCell ref="A52:H52"/>
    <mergeCell ref="A53:H53"/>
    <mergeCell ref="A48:H48"/>
    <mergeCell ref="A49:H49"/>
    <mergeCell ref="A50:H50"/>
    <mergeCell ref="A51:H51"/>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K23" sqref="K23"/>
    </sheetView>
  </sheetViews>
  <sheetFormatPr defaultColWidth="9.140625" defaultRowHeight="12.75"/>
  <cols>
    <col min="1" max="4" width="9.140625" style="35" customWidth="1"/>
    <col min="5" max="5" width="10.140625" style="35" bestFit="1" customWidth="1"/>
    <col min="6" max="9" width="9.140625" style="35" customWidth="1"/>
    <col min="10" max="10" width="13.7109375" style="35" bestFit="1" customWidth="1"/>
    <col min="11" max="11" width="14.00390625" style="35" customWidth="1"/>
    <col min="12" max="16384" width="9.140625" style="35" customWidth="1"/>
  </cols>
  <sheetData>
    <row r="1" spans="1:12" ht="16.5" customHeight="1">
      <c r="A1" s="410" t="s">
        <v>325</v>
      </c>
      <c r="B1" s="411"/>
      <c r="C1" s="411"/>
      <c r="D1" s="411"/>
      <c r="E1" s="411"/>
      <c r="F1" s="411"/>
      <c r="G1" s="411"/>
      <c r="H1" s="411"/>
      <c r="I1" s="411"/>
      <c r="J1" s="411"/>
      <c r="K1" s="411"/>
      <c r="L1" s="34"/>
    </row>
    <row r="2" spans="1:12" ht="15.75">
      <c r="A2" s="21"/>
      <c r="B2" s="33"/>
      <c r="C2" s="400" t="s">
        <v>326</v>
      </c>
      <c r="D2" s="401"/>
      <c r="E2" s="191">
        <v>41640</v>
      </c>
      <c r="F2" s="44" t="s">
        <v>84</v>
      </c>
      <c r="G2" s="402">
        <v>42004</v>
      </c>
      <c r="H2" s="403"/>
      <c r="I2" s="33"/>
      <c r="J2" s="33"/>
      <c r="K2" s="33"/>
      <c r="L2" s="36"/>
    </row>
    <row r="3" spans="1:11" ht="13.5" thickBot="1">
      <c r="A3" s="404" t="s">
        <v>111</v>
      </c>
      <c r="B3" s="404"/>
      <c r="C3" s="404"/>
      <c r="D3" s="404"/>
      <c r="E3" s="404"/>
      <c r="F3" s="404"/>
      <c r="G3" s="404"/>
      <c r="H3" s="404"/>
      <c r="I3" s="188" t="s">
        <v>215</v>
      </c>
      <c r="J3" s="189" t="s">
        <v>112</v>
      </c>
      <c r="K3" s="189" t="s">
        <v>113</v>
      </c>
    </row>
    <row r="4" spans="1:11" ht="12.75">
      <c r="A4" s="405">
        <v>1</v>
      </c>
      <c r="B4" s="405"/>
      <c r="C4" s="405"/>
      <c r="D4" s="405"/>
      <c r="E4" s="405"/>
      <c r="F4" s="405"/>
      <c r="G4" s="405"/>
      <c r="H4" s="405"/>
      <c r="I4" s="190">
        <v>2</v>
      </c>
      <c r="J4" s="187" t="s">
        <v>56</v>
      </c>
      <c r="K4" s="187" t="s">
        <v>57</v>
      </c>
    </row>
    <row r="5" spans="1:11" ht="12.75" customHeight="1">
      <c r="A5" s="342" t="s">
        <v>327</v>
      </c>
      <c r="B5" s="343"/>
      <c r="C5" s="343"/>
      <c r="D5" s="343"/>
      <c r="E5" s="343"/>
      <c r="F5" s="343"/>
      <c r="G5" s="343"/>
      <c r="H5" s="343"/>
      <c r="I5" s="1">
        <v>1</v>
      </c>
      <c r="J5" s="6">
        <v>28200700</v>
      </c>
      <c r="K5" s="6">
        <v>632659190</v>
      </c>
    </row>
    <row r="6" spans="1:11" ht="12.75" customHeight="1">
      <c r="A6" s="342" t="s">
        <v>328</v>
      </c>
      <c r="B6" s="343"/>
      <c r="C6" s="343"/>
      <c r="D6" s="343"/>
      <c r="E6" s="343"/>
      <c r="F6" s="343"/>
      <c r="G6" s="343"/>
      <c r="H6" s="343"/>
      <c r="I6" s="1">
        <v>2</v>
      </c>
      <c r="J6" s="7">
        <v>194354000</v>
      </c>
      <c r="K6" s="7">
        <v>194354000</v>
      </c>
    </row>
    <row r="7" spans="1:11" ht="12.75" customHeight="1">
      <c r="A7" s="342" t="s">
        <v>329</v>
      </c>
      <c r="B7" s="343"/>
      <c r="C7" s="343"/>
      <c r="D7" s="343"/>
      <c r="E7" s="343"/>
      <c r="F7" s="343"/>
      <c r="G7" s="343"/>
      <c r="H7" s="343"/>
      <c r="I7" s="1">
        <v>3</v>
      </c>
      <c r="J7" s="7">
        <v>0</v>
      </c>
      <c r="K7" s="7"/>
    </row>
    <row r="8" spans="1:11" ht="12.75" customHeight="1">
      <c r="A8" s="342" t="s">
        <v>330</v>
      </c>
      <c r="B8" s="343"/>
      <c r="C8" s="343"/>
      <c r="D8" s="343"/>
      <c r="E8" s="343"/>
      <c r="F8" s="343"/>
      <c r="G8" s="343"/>
      <c r="H8" s="343"/>
      <c r="I8" s="1">
        <v>4</v>
      </c>
      <c r="J8" s="7">
        <v>-814108103</v>
      </c>
      <c r="K8" s="7">
        <v>-881457721</v>
      </c>
    </row>
    <row r="9" spans="1:11" ht="12.75" customHeight="1">
      <c r="A9" s="342" t="s">
        <v>331</v>
      </c>
      <c r="B9" s="343"/>
      <c r="C9" s="343"/>
      <c r="D9" s="343"/>
      <c r="E9" s="343"/>
      <c r="F9" s="343"/>
      <c r="G9" s="343"/>
      <c r="H9" s="343"/>
      <c r="I9" s="1">
        <v>5</v>
      </c>
      <c r="J9" s="7">
        <v>-33437719</v>
      </c>
      <c r="K9" s="7">
        <v>19481797</v>
      </c>
    </row>
    <row r="10" spans="1:11" ht="12.75" customHeight="1">
      <c r="A10" s="342" t="s">
        <v>332</v>
      </c>
      <c r="B10" s="343"/>
      <c r="C10" s="343"/>
      <c r="D10" s="343"/>
      <c r="E10" s="343"/>
      <c r="F10" s="343"/>
      <c r="G10" s="343"/>
      <c r="H10" s="343"/>
      <c r="I10" s="1">
        <v>6</v>
      </c>
      <c r="J10" s="7">
        <v>0</v>
      </c>
      <c r="K10" s="7">
        <v>0</v>
      </c>
    </row>
    <row r="11" spans="1:11" ht="12.75" customHeight="1">
      <c r="A11" s="342" t="s">
        <v>333</v>
      </c>
      <c r="B11" s="343"/>
      <c r="C11" s="343"/>
      <c r="D11" s="343"/>
      <c r="E11" s="343"/>
      <c r="F11" s="343"/>
      <c r="G11" s="343"/>
      <c r="H11" s="343"/>
      <c r="I11" s="1">
        <v>7</v>
      </c>
      <c r="J11" s="7">
        <v>0</v>
      </c>
      <c r="K11" s="7">
        <v>0</v>
      </c>
    </row>
    <row r="12" spans="1:11" ht="12.75" customHeight="1">
      <c r="A12" s="342" t="s">
        <v>334</v>
      </c>
      <c r="B12" s="343"/>
      <c r="C12" s="343"/>
      <c r="D12" s="343"/>
      <c r="E12" s="343"/>
      <c r="F12" s="343"/>
      <c r="G12" s="343"/>
      <c r="H12" s="343"/>
      <c r="I12" s="1">
        <v>8</v>
      </c>
      <c r="J12" s="7">
        <v>0</v>
      </c>
      <c r="K12" s="7">
        <v>0</v>
      </c>
    </row>
    <row r="13" spans="1:11" ht="12.75" customHeight="1">
      <c r="A13" s="342" t="s">
        <v>335</v>
      </c>
      <c r="B13" s="343"/>
      <c r="C13" s="343"/>
      <c r="D13" s="343"/>
      <c r="E13" s="343"/>
      <c r="F13" s="343"/>
      <c r="G13" s="343"/>
      <c r="H13" s="343"/>
      <c r="I13" s="1">
        <v>9</v>
      </c>
      <c r="J13" s="7">
        <v>0</v>
      </c>
      <c r="K13" s="7">
        <v>0</v>
      </c>
    </row>
    <row r="14" spans="1:11" ht="12.75" customHeight="1">
      <c r="A14" s="316" t="s">
        <v>336</v>
      </c>
      <c r="B14" s="317"/>
      <c r="C14" s="317"/>
      <c r="D14" s="317"/>
      <c r="E14" s="317"/>
      <c r="F14" s="317"/>
      <c r="G14" s="317"/>
      <c r="H14" s="317"/>
      <c r="I14" s="1">
        <v>10</v>
      </c>
      <c r="J14" s="181">
        <f>SUM(J5:J13)</f>
        <v>-624991122</v>
      </c>
      <c r="K14" s="181">
        <f>SUM(K5:K13)</f>
        <v>-34962734</v>
      </c>
    </row>
    <row r="15" spans="1:11" ht="12.75" customHeight="1">
      <c r="A15" s="342" t="s">
        <v>337</v>
      </c>
      <c r="B15" s="343"/>
      <c r="C15" s="343"/>
      <c r="D15" s="343"/>
      <c r="E15" s="343"/>
      <c r="F15" s="343"/>
      <c r="G15" s="343"/>
      <c r="H15" s="343"/>
      <c r="I15" s="1">
        <v>11</v>
      </c>
      <c r="J15" s="7">
        <v>0</v>
      </c>
      <c r="K15" s="7">
        <v>0</v>
      </c>
    </row>
    <row r="16" spans="1:11" ht="12.75" customHeight="1">
      <c r="A16" s="342" t="s">
        <v>338</v>
      </c>
      <c r="B16" s="343"/>
      <c r="C16" s="343"/>
      <c r="D16" s="343"/>
      <c r="E16" s="343"/>
      <c r="F16" s="343"/>
      <c r="G16" s="343"/>
      <c r="H16" s="343"/>
      <c r="I16" s="1">
        <v>12</v>
      </c>
      <c r="J16" s="7">
        <v>0</v>
      </c>
      <c r="K16" s="7">
        <v>0</v>
      </c>
    </row>
    <row r="17" spans="1:11" ht="12.75" customHeight="1">
      <c r="A17" s="342" t="s">
        <v>339</v>
      </c>
      <c r="B17" s="343"/>
      <c r="C17" s="343"/>
      <c r="D17" s="343"/>
      <c r="E17" s="343"/>
      <c r="F17" s="343"/>
      <c r="G17" s="343"/>
      <c r="H17" s="343"/>
      <c r="I17" s="1">
        <v>13</v>
      </c>
      <c r="J17" s="7">
        <v>0</v>
      </c>
      <c r="K17" s="7">
        <v>0</v>
      </c>
    </row>
    <row r="18" spans="1:11" ht="12.75" customHeight="1">
      <c r="A18" s="342" t="s">
        <v>340</v>
      </c>
      <c r="B18" s="343"/>
      <c r="C18" s="343"/>
      <c r="D18" s="343"/>
      <c r="E18" s="343"/>
      <c r="F18" s="343"/>
      <c r="G18" s="343"/>
      <c r="H18" s="343"/>
      <c r="I18" s="1">
        <v>14</v>
      </c>
      <c r="J18" s="7">
        <v>0</v>
      </c>
      <c r="K18" s="7">
        <v>0</v>
      </c>
    </row>
    <row r="19" spans="1:11" ht="12.75" customHeight="1">
      <c r="A19" s="342" t="s">
        <v>341</v>
      </c>
      <c r="B19" s="343"/>
      <c r="C19" s="343"/>
      <c r="D19" s="343"/>
      <c r="E19" s="343"/>
      <c r="F19" s="343"/>
      <c r="G19" s="343"/>
      <c r="H19" s="343"/>
      <c r="I19" s="1">
        <v>15</v>
      </c>
      <c r="J19" s="7">
        <v>0</v>
      </c>
      <c r="K19" s="7">
        <v>0</v>
      </c>
    </row>
    <row r="20" spans="1:11" ht="12.75" customHeight="1">
      <c r="A20" s="342" t="s">
        <v>342</v>
      </c>
      <c r="B20" s="343"/>
      <c r="C20" s="343"/>
      <c r="D20" s="343"/>
      <c r="E20" s="343"/>
      <c r="F20" s="343"/>
      <c r="G20" s="343"/>
      <c r="H20" s="343"/>
      <c r="I20" s="1">
        <v>16</v>
      </c>
      <c r="J20" s="7">
        <v>0</v>
      </c>
      <c r="K20" s="7">
        <v>0</v>
      </c>
    </row>
    <row r="21" spans="1:11" ht="12.75" customHeight="1">
      <c r="A21" s="316" t="s">
        <v>343</v>
      </c>
      <c r="B21" s="317"/>
      <c r="C21" s="317"/>
      <c r="D21" s="317"/>
      <c r="E21" s="317"/>
      <c r="F21" s="317"/>
      <c r="G21" s="317"/>
      <c r="H21" s="317"/>
      <c r="I21" s="1">
        <v>17</v>
      </c>
      <c r="J21" s="182">
        <f>SUM(J15:J20)</f>
        <v>0</v>
      </c>
      <c r="K21" s="182">
        <f>SUM(K15:K20)</f>
        <v>0</v>
      </c>
    </row>
    <row r="22" spans="1:11" ht="12.75">
      <c r="A22" s="388"/>
      <c r="B22" s="389"/>
      <c r="C22" s="389"/>
      <c r="D22" s="389"/>
      <c r="E22" s="389"/>
      <c r="F22" s="389"/>
      <c r="G22" s="389"/>
      <c r="H22" s="389"/>
      <c r="I22" s="412"/>
      <c r="J22" s="412"/>
      <c r="K22" s="413"/>
    </row>
    <row r="23" spans="1:11" ht="12.75" customHeight="1">
      <c r="A23" s="406" t="s">
        <v>344</v>
      </c>
      <c r="B23" s="407"/>
      <c r="C23" s="407"/>
      <c r="D23" s="407"/>
      <c r="E23" s="407"/>
      <c r="F23" s="407"/>
      <c r="G23" s="407"/>
      <c r="H23" s="407"/>
      <c r="I23" s="9">
        <v>18</v>
      </c>
      <c r="J23" s="6">
        <f>J14</f>
        <v>-624991122</v>
      </c>
      <c r="K23" s="6">
        <f>K14</f>
        <v>-34962734</v>
      </c>
    </row>
    <row r="24" spans="1:11" ht="17.25" customHeight="1">
      <c r="A24" s="357" t="s">
        <v>345</v>
      </c>
      <c r="B24" s="358"/>
      <c r="C24" s="358"/>
      <c r="D24" s="358"/>
      <c r="E24" s="358"/>
      <c r="F24" s="358"/>
      <c r="G24" s="358"/>
      <c r="H24" s="358"/>
      <c r="I24" s="4">
        <v>19</v>
      </c>
      <c r="J24" s="182"/>
      <c r="K24" s="182"/>
    </row>
    <row r="25" spans="1:11" ht="30" customHeight="1">
      <c r="A25" s="408" t="s">
        <v>346</v>
      </c>
      <c r="B25" s="409"/>
      <c r="C25" s="409"/>
      <c r="D25" s="409"/>
      <c r="E25" s="409"/>
      <c r="F25" s="409"/>
      <c r="G25" s="409"/>
      <c r="H25" s="409"/>
      <c r="I25" s="409"/>
      <c r="J25" s="409"/>
      <c r="K25" s="409"/>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'CC'!#REF!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4:K4" numberStoredAsText="1"/>
    <ignoredError sqref="J23:K24" unlockedFormula="1"/>
  </ignoredErrors>
</worksheet>
</file>

<file path=xl/worksheets/sheet7.xml><?xml version="1.0" encoding="utf-8"?>
<worksheet xmlns="http://schemas.openxmlformats.org/spreadsheetml/2006/main" xmlns:r="http://schemas.openxmlformats.org/officeDocument/2006/relationships">
  <dimension ref="A1:T534"/>
  <sheetViews>
    <sheetView zoomScaleSheetLayoutView="100" zoomScalePageLayoutView="0" workbookViewId="0" topLeftCell="A460">
      <selection activeCell="D477" sqref="D477"/>
    </sheetView>
  </sheetViews>
  <sheetFormatPr defaultColWidth="9.140625" defaultRowHeight="12.75"/>
  <cols>
    <col min="1" max="1" width="30.421875" style="112" customWidth="1"/>
    <col min="2" max="2" width="12.7109375" style="112" customWidth="1"/>
    <col min="3" max="3" width="12.7109375" style="112" bestFit="1" customWidth="1"/>
    <col min="4" max="5" width="11.421875" style="112" bestFit="1" customWidth="1"/>
    <col min="6" max="6" width="8.57421875" style="112" customWidth="1"/>
    <col min="7" max="7" width="9.57421875" style="112" customWidth="1"/>
    <col min="8" max="8" width="11.421875" style="112" customWidth="1"/>
    <col min="9" max="9" width="9.57421875" style="112" bestFit="1" customWidth="1"/>
    <col min="10" max="11" width="9.140625" style="110" customWidth="1"/>
    <col min="12" max="16384" width="9.140625" style="111" customWidth="1"/>
  </cols>
  <sheetData>
    <row r="1" spans="1:9" ht="20.25">
      <c r="A1" s="448" t="s">
        <v>347</v>
      </c>
      <c r="B1" s="448"/>
      <c r="C1" s="448"/>
      <c r="D1" s="448"/>
      <c r="E1" s="448"/>
      <c r="F1" s="448"/>
      <c r="G1" s="448"/>
      <c r="H1" s="448"/>
      <c r="I1" s="448"/>
    </row>
    <row r="2" spans="1:9" ht="12.75" customHeight="1">
      <c r="A2" s="193"/>
      <c r="B2" s="193"/>
      <c r="C2" s="193"/>
      <c r="D2" s="193"/>
      <c r="E2" s="193"/>
      <c r="F2" s="193"/>
      <c r="G2" s="193"/>
      <c r="H2" s="193"/>
      <c r="I2" s="193"/>
    </row>
    <row r="3" ht="12.75">
      <c r="A3" s="129"/>
    </row>
    <row r="4" spans="1:10" ht="39.75" customHeight="1">
      <c r="A4" s="469" t="s">
        <v>650</v>
      </c>
      <c r="B4" s="469"/>
      <c r="C4" s="469"/>
      <c r="D4" s="469"/>
      <c r="E4" s="469"/>
      <c r="F4" s="469"/>
      <c r="G4" s="469"/>
      <c r="H4" s="469"/>
      <c r="I4" s="469"/>
      <c r="J4" s="92"/>
    </row>
    <row r="5" spans="1:10" ht="55.5" customHeight="1">
      <c r="A5" s="469" t="s">
        <v>649</v>
      </c>
      <c r="B5" s="469"/>
      <c r="C5" s="469"/>
      <c r="D5" s="469"/>
      <c r="E5" s="469"/>
      <c r="F5" s="469"/>
      <c r="G5" s="469"/>
      <c r="H5" s="469"/>
      <c r="I5" s="469"/>
      <c r="J5" s="92"/>
    </row>
    <row r="6" spans="1:10" ht="12.75">
      <c r="A6" s="192"/>
      <c r="B6" s="192"/>
      <c r="C6" s="192"/>
      <c r="D6" s="192"/>
      <c r="E6" s="192"/>
      <c r="F6" s="192"/>
      <c r="G6" s="192"/>
      <c r="H6" s="192"/>
      <c r="I6" s="192"/>
      <c r="J6" s="92"/>
    </row>
    <row r="7" spans="1:10" ht="12.75">
      <c r="A7" s="192"/>
      <c r="B7" s="192"/>
      <c r="C7" s="192"/>
      <c r="D7" s="192"/>
      <c r="E7" s="192"/>
      <c r="F7" s="192"/>
      <c r="G7" s="192"/>
      <c r="H7" s="192"/>
      <c r="I7" s="192"/>
      <c r="J7" s="92"/>
    </row>
    <row r="8" spans="1:10" ht="12.75">
      <c r="A8" s="447" t="s">
        <v>348</v>
      </c>
      <c r="B8" s="447"/>
      <c r="C8" s="447"/>
      <c r="D8" s="447"/>
      <c r="E8" s="447"/>
      <c r="F8" s="447"/>
      <c r="G8" s="447"/>
      <c r="H8" s="447"/>
      <c r="I8" s="447"/>
      <c r="J8" s="93"/>
    </row>
    <row r="9" spans="1:10" ht="12.75">
      <c r="A9" s="109"/>
      <c r="B9" s="109"/>
      <c r="C9" s="109"/>
      <c r="D9" s="109"/>
      <c r="E9" s="109"/>
      <c r="F9" s="109"/>
      <c r="G9" s="109"/>
      <c r="H9" s="109"/>
      <c r="I9" s="109"/>
      <c r="J9" s="92"/>
    </row>
    <row r="10" spans="1:10" ht="12.75">
      <c r="A10" s="447" t="s">
        <v>349</v>
      </c>
      <c r="B10" s="447"/>
      <c r="C10" s="447"/>
      <c r="D10" s="447"/>
      <c r="E10" s="447"/>
      <c r="F10" s="447"/>
      <c r="G10" s="447"/>
      <c r="H10" s="447"/>
      <c r="I10" s="447"/>
      <c r="J10" s="56"/>
    </row>
    <row r="11" spans="1:10" ht="27.75" customHeight="1">
      <c r="A11" s="415" t="s">
        <v>512</v>
      </c>
      <c r="B11" s="415"/>
      <c r="C11" s="415"/>
      <c r="D11" s="415"/>
      <c r="E11" s="415"/>
      <c r="F11" s="415"/>
      <c r="G11" s="415"/>
      <c r="H11" s="415"/>
      <c r="I11" s="415"/>
      <c r="J11" s="88"/>
    </row>
    <row r="12" spans="1:9" ht="38.25" customHeight="1">
      <c r="A12" s="415" t="s">
        <v>533</v>
      </c>
      <c r="B12" s="415"/>
      <c r="C12" s="415"/>
      <c r="D12" s="415"/>
      <c r="E12" s="415"/>
      <c r="F12" s="415"/>
      <c r="G12" s="415"/>
      <c r="H12" s="415"/>
      <c r="I12" s="415"/>
    </row>
    <row r="13" spans="1:10" ht="12.75">
      <c r="A13" s="107"/>
      <c r="J13" s="92"/>
    </row>
    <row r="14" spans="1:10" ht="12.75">
      <c r="A14" s="447" t="s">
        <v>350</v>
      </c>
      <c r="B14" s="447"/>
      <c r="C14" s="447"/>
      <c r="D14" s="447"/>
      <c r="E14" s="447"/>
      <c r="F14" s="447"/>
      <c r="G14" s="447"/>
      <c r="H14" s="447"/>
      <c r="I14" s="447"/>
      <c r="J14" s="88"/>
    </row>
    <row r="15" spans="1:11" ht="27" customHeight="1">
      <c r="A15" s="415" t="s">
        <v>351</v>
      </c>
      <c r="B15" s="415"/>
      <c r="C15" s="415"/>
      <c r="D15" s="415"/>
      <c r="E15" s="415"/>
      <c r="F15" s="415"/>
      <c r="G15" s="415"/>
      <c r="H15" s="415"/>
      <c r="I15" s="415"/>
      <c r="J15" s="88"/>
      <c r="K15" s="94"/>
    </row>
    <row r="16" spans="1:11" ht="12.75">
      <c r="A16" s="102"/>
      <c r="B16" s="102"/>
      <c r="C16" s="102"/>
      <c r="D16" s="102"/>
      <c r="E16" s="102"/>
      <c r="F16" s="102"/>
      <c r="G16" s="102"/>
      <c r="H16" s="102"/>
      <c r="I16" s="102"/>
      <c r="J16" s="88"/>
      <c r="K16" s="94"/>
    </row>
    <row r="17" spans="1:10" ht="29.25" customHeight="1">
      <c r="A17" s="442" t="s">
        <v>513</v>
      </c>
      <c r="B17" s="442"/>
      <c r="C17" s="442"/>
      <c r="D17" s="442"/>
      <c r="E17" s="442"/>
      <c r="F17" s="442"/>
      <c r="G17" s="442"/>
      <c r="H17" s="442"/>
      <c r="I17" s="442"/>
      <c r="J17" s="88"/>
    </row>
    <row r="18" spans="1:10" ht="12.75">
      <c r="A18" s="107"/>
      <c r="B18" s="107"/>
      <c r="C18" s="107"/>
      <c r="D18" s="107"/>
      <c r="E18" s="107"/>
      <c r="F18" s="107"/>
      <c r="G18" s="107"/>
      <c r="H18" s="107"/>
      <c r="I18" s="107"/>
      <c r="J18" s="88"/>
    </row>
    <row r="19" spans="1:10" ht="63.75" customHeight="1">
      <c r="A19" s="415" t="s">
        <v>352</v>
      </c>
      <c r="B19" s="415"/>
      <c r="C19" s="415"/>
      <c r="D19" s="415"/>
      <c r="E19" s="415"/>
      <c r="F19" s="415"/>
      <c r="G19" s="415"/>
      <c r="H19" s="415"/>
      <c r="I19" s="415"/>
      <c r="J19" s="88"/>
    </row>
    <row r="20" spans="1:10" ht="12.75">
      <c r="A20" s="415"/>
      <c r="B20" s="415"/>
      <c r="C20" s="415"/>
      <c r="D20" s="415"/>
      <c r="E20" s="415"/>
      <c r="F20" s="415"/>
      <c r="G20" s="415"/>
      <c r="H20" s="415"/>
      <c r="I20" s="415"/>
      <c r="J20" s="88"/>
    </row>
    <row r="21" spans="1:10" ht="26.25" customHeight="1">
      <c r="A21" s="415" t="s">
        <v>353</v>
      </c>
      <c r="B21" s="415"/>
      <c r="C21" s="415"/>
      <c r="D21" s="415"/>
      <c r="E21" s="415"/>
      <c r="F21" s="415"/>
      <c r="G21" s="415"/>
      <c r="H21" s="415"/>
      <c r="I21" s="415"/>
      <c r="J21" s="88"/>
    </row>
    <row r="22" spans="1:10" ht="27" customHeight="1">
      <c r="A22" s="415" t="s">
        <v>354</v>
      </c>
      <c r="B22" s="415"/>
      <c r="C22" s="415"/>
      <c r="D22" s="415"/>
      <c r="E22" s="415"/>
      <c r="F22" s="415"/>
      <c r="G22" s="415"/>
      <c r="H22" s="415"/>
      <c r="I22" s="415"/>
      <c r="J22" s="88"/>
    </row>
    <row r="23" spans="1:10" ht="30" customHeight="1">
      <c r="A23" s="415" t="s">
        <v>517</v>
      </c>
      <c r="B23" s="415"/>
      <c r="C23" s="415"/>
      <c r="D23" s="415"/>
      <c r="E23" s="415"/>
      <c r="F23" s="415"/>
      <c r="G23" s="415"/>
      <c r="H23" s="415"/>
      <c r="I23" s="415"/>
      <c r="J23" s="88"/>
    </row>
    <row r="24" spans="1:10" ht="12.75" customHeight="1">
      <c r="A24" s="415"/>
      <c r="B24" s="415"/>
      <c r="C24" s="415"/>
      <c r="D24" s="415"/>
      <c r="E24" s="415"/>
      <c r="F24" s="415"/>
      <c r="G24" s="415"/>
      <c r="H24" s="415"/>
      <c r="I24" s="415"/>
      <c r="J24" s="88"/>
    </row>
    <row r="25" spans="1:10" ht="12.75">
      <c r="A25" s="415" t="s">
        <v>518</v>
      </c>
      <c r="B25" s="415"/>
      <c r="C25" s="415"/>
      <c r="D25" s="415"/>
      <c r="E25" s="415"/>
      <c r="F25" s="415"/>
      <c r="G25" s="415"/>
      <c r="H25" s="415"/>
      <c r="I25" s="415"/>
      <c r="J25" s="88"/>
    </row>
    <row r="26" spans="1:10" ht="12.75">
      <c r="A26" s="102"/>
      <c r="B26" s="102"/>
      <c r="C26" s="102"/>
      <c r="D26" s="102"/>
      <c r="E26" s="102"/>
      <c r="F26" s="102"/>
      <c r="G26" s="102"/>
      <c r="H26" s="102"/>
      <c r="I26" s="102"/>
      <c r="J26" s="88"/>
    </row>
    <row r="27" spans="1:10" ht="27.75" customHeight="1">
      <c r="A27" s="415" t="s">
        <v>508</v>
      </c>
      <c r="B27" s="415"/>
      <c r="C27" s="415"/>
      <c r="D27" s="415"/>
      <c r="E27" s="415"/>
      <c r="F27" s="415"/>
      <c r="G27" s="415"/>
      <c r="H27" s="415"/>
      <c r="I27" s="415"/>
      <c r="J27" s="88"/>
    </row>
    <row r="28" spans="1:9" ht="12.75" customHeight="1">
      <c r="A28" s="415"/>
      <c r="B28" s="415"/>
      <c r="C28" s="415"/>
      <c r="D28" s="415"/>
      <c r="E28" s="415"/>
      <c r="F28" s="415"/>
      <c r="G28" s="415"/>
      <c r="H28" s="415"/>
      <c r="I28" s="415"/>
    </row>
    <row r="29" spans="1:9" ht="12.75">
      <c r="A29" s="417" t="s">
        <v>565</v>
      </c>
      <c r="B29" s="415"/>
      <c r="C29" s="415"/>
      <c r="D29" s="415"/>
      <c r="E29" s="415"/>
      <c r="F29" s="415"/>
      <c r="G29" s="415"/>
      <c r="H29" s="415"/>
      <c r="I29" s="415"/>
    </row>
    <row r="30" spans="1:9" ht="14.25" customHeight="1">
      <c r="A30" s="114" t="s">
        <v>355</v>
      </c>
      <c r="B30" s="108" t="s">
        <v>356</v>
      </c>
      <c r="C30" s="446"/>
      <c r="D30" s="446"/>
      <c r="E30" s="446"/>
      <c r="F30" s="446"/>
      <c r="G30" s="446"/>
      <c r="H30" s="446"/>
      <c r="I30" s="446"/>
    </row>
    <row r="31" spans="1:2" ht="12.75">
      <c r="A31" s="107" t="s">
        <v>357</v>
      </c>
      <c r="B31" s="59">
        <v>1</v>
      </c>
    </row>
    <row r="32" spans="1:11" s="42" customFormat="1" ht="12.75">
      <c r="A32" s="107" t="s">
        <v>358</v>
      </c>
      <c r="B32" s="59">
        <v>1</v>
      </c>
      <c r="C32" s="112"/>
      <c r="D32" s="112"/>
      <c r="E32" s="112"/>
      <c r="F32" s="112"/>
      <c r="G32" s="112"/>
      <c r="H32" s="112"/>
      <c r="I32" s="112"/>
      <c r="J32" s="41"/>
      <c r="K32" s="58"/>
    </row>
    <row r="33" spans="1:9" ht="25.5">
      <c r="A33" s="107" t="s">
        <v>506</v>
      </c>
      <c r="B33" s="78">
        <v>1</v>
      </c>
      <c r="C33" s="455"/>
      <c r="D33" s="455"/>
      <c r="E33" s="455"/>
      <c r="F33" s="455"/>
      <c r="G33" s="455"/>
      <c r="H33" s="455"/>
      <c r="I33" s="455"/>
    </row>
    <row r="34" spans="1:10" ht="12.75">
      <c r="A34" s="107"/>
      <c r="B34" s="107"/>
      <c r="J34" s="95"/>
    </row>
    <row r="35" spans="1:11" ht="12.75">
      <c r="A35" s="91" t="s">
        <v>359</v>
      </c>
      <c r="B35" s="91"/>
      <c r="C35" s="91"/>
      <c r="D35" s="91"/>
      <c r="E35" s="91"/>
      <c r="F35" s="91"/>
      <c r="G35" s="91"/>
      <c r="H35" s="91"/>
      <c r="I35" s="91"/>
      <c r="K35" s="111"/>
    </row>
    <row r="36" spans="1:11" ht="12.75">
      <c r="A36" s="91"/>
      <c r="B36" s="91"/>
      <c r="C36" s="91"/>
      <c r="D36" s="91"/>
      <c r="E36" s="91"/>
      <c r="F36" s="91"/>
      <c r="G36" s="91"/>
      <c r="H36" s="91"/>
      <c r="I36" s="91"/>
      <c r="K36" s="111"/>
    </row>
    <row r="37" spans="1:11" ht="12.75">
      <c r="A37" s="100"/>
      <c r="B37" s="100"/>
      <c r="C37" s="100"/>
      <c r="D37" s="100"/>
      <c r="E37" s="100"/>
      <c r="F37" s="100"/>
      <c r="G37" s="100"/>
      <c r="H37" s="100"/>
      <c r="I37" s="100"/>
      <c r="K37" s="111"/>
    </row>
    <row r="38" spans="1:11" ht="12.75">
      <c r="A38" s="109" t="s">
        <v>360</v>
      </c>
      <c r="B38" s="109"/>
      <c r="C38" s="109"/>
      <c r="D38" s="109"/>
      <c r="E38" s="109"/>
      <c r="F38" s="109"/>
      <c r="G38" s="109"/>
      <c r="H38" s="109"/>
      <c r="I38" s="109"/>
      <c r="K38" s="111"/>
    </row>
    <row r="39" spans="1:11" ht="12.75">
      <c r="A39" s="450" t="s">
        <v>580</v>
      </c>
      <c r="B39" s="451"/>
      <c r="C39" s="451"/>
      <c r="D39" s="451"/>
      <c r="E39" s="451"/>
      <c r="F39" s="451"/>
      <c r="G39" s="451"/>
      <c r="H39" s="451"/>
      <c r="I39" s="451"/>
      <c r="K39" s="111"/>
    </row>
    <row r="40" spans="1:11" ht="14.25" customHeight="1">
      <c r="A40" s="114"/>
      <c r="J40" s="113"/>
      <c r="K40" s="111"/>
    </row>
    <row r="41" spans="1:11" ht="12.75" customHeight="1">
      <c r="A41" s="114"/>
      <c r="K41" s="111"/>
    </row>
    <row r="42" spans="1:11" ht="15.75" customHeight="1">
      <c r="A42" s="452" t="s">
        <v>361</v>
      </c>
      <c r="B42" s="453"/>
      <c r="C42" s="453"/>
      <c r="D42" s="453"/>
      <c r="E42" s="453"/>
      <c r="F42" s="453"/>
      <c r="G42" s="453"/>
      <c r="H42" s="453"/>
      <c r="I42" s="453"/>
      <c r="J42" s="113"/>
      <c r="K42" s="111"/>
    </row>
    <row r="43" spans="1:11" ht="12.75">
      <c r="A43" s="107"/>
      <c r="J43" s="95"/>
      <c r="K43" s="111"/>
    </row>
    <row r="44" spans="1:11" ht="15.75" customHeight="1">
      <c r="A44" s="108" t="s">
        <v>566</v>
      </c>
      <c r="B44" s="108"/>
      <c r="C44" s="108"/>
      <c r="D44" s="108"/>
      <c r="E44" s="108"/>
      <c r="F44" s="108"/>
      <c r="G44" s="108"/>
      <c r="H44" s="108"/>
      <c r="I44" s="108"/>
      <c r="J44" s="95"/>
      <c r="K44" s="111"/>
    </row>
    <row r="45" spans="1:11" ht="12.75">
      <c r="A45" s="257" t="s">
        <v>74</v>
      </c>
      <c r="B45" s="91" t="s">
        <v>612</v>
      </c>
      <c r="C45" s="91"/>
      <c r="D45" s="91"/>
      <c r="E45" s="91"/>
      <c r="F45" s="91"/>
      <c r="G45" s="91"/>
      <c r="H45" s="91"/>
      <c r="I45" s="91"/>
      <c r="J45" s="95"/>
      <c r="K45" s="111"/>
    </row>
    <row r="46" spans="1:11" ht="12.75">
      <c r="A46" s="257" t="s">
        <v>559</v>
      </c>
      <c r="B46" s="91" t="s">
        <v>613</v>
      </c>
      <c r="C46" s="91"/>
      <c r="D46" s="91"/>
      <c r="E46" s="91"/>
      <c r="F46" s="91"/>
      <c r="G46" s="91"/>
      <c r="H46" s="91"/>
      <c r="I46" s="91"/>
      <c r="J46" s="95"/>
      <c r="K46" s="111"/>
    </row>
    <row r="47" spans="1:11" ht="12.75">
      <c r="A47" s="257" t="s">
        <v>73</v>
      </c>
      <c r="B47" s="91" t="s">
        <v>614</v>
      </c>
      <c r="C47" s="91"/>
      <c r="D47" s="91"/>
      <c r="E47" s="91"/>
      <c r="F47" s="91"/>
      <c r="G47" s="91"/>
      <c r="H47" s="91"/>
      <c r="I47" s="91"/>
      <c r="J47" s="95"/>
      <c r="K47" s="111"/>
    </row>
    <row r="48" spans="1:11" ht="12.75">
      <c r="A48" s="257" t="s">
        <v>560</v>
      </c>
      <c r="B48" s="91" t="s">
        <v>615</v>
      </c>
      <c r="C48" s="91"/>
      <c r="D48" s="91"/>
      <c r="E48" s="91"/>
      <c r="F48" s="91"/>
      <c r="G48" s="91"/>
      <c r="H48" s="91"/>
      <c r="I48" s="91"/>
      <c r="J48" s="95"/>
      <c r="K48" s="111"/>
    </row>
    <row r="49" spans="1:11" ht="12.75">
      <c r="A49" s="257" t="s">
        <v>72</v>
      </c>
      <c r="B49" s="91" t="s">
        <v>616</v>
      </c>
      <c r="C49" s="91"/>
      <c r="D49" s="91"/>
      <c r="E49" s="91"/>
      <c r="F49" s="91"/>
      <c r="G49" s="91"/>
      <c r="H49" s="91"/>
      <c r="I49" s="91"/>
      <c r="K49" s="111"/>
    </row>
    <row r="50" spans="1:11" ht="14.25" customHeight="1">
      <c r="A50" s="257" t="s">
        <v>561</v>
      </c>
      <c r="B50" s="91" t="s">
        <v>617</v>
      </c>
      <c r="C50" s="91"/>
      <c r="D50" s="91"/>
      <c r="E50" s="91"/>
      <c r="F50" s="91"/>
      <c r="G50" s="91"/>
      <c r="H50" s="91"/>
      <c r="I50" s="91"/>
      <c r="K50" s="111"/>
    </row>
    <row r="51" spans="1:11" ht="12.75">
      <c r="A51" s="90"/>
      <c r="B51" s="90"/>
      <c r="J51" s="113"/>
      <c r="K51" s="111"/>
    </row>
    <row r="52" spans="1:11" ht="12.75">
      <c r="A52" s="90"/>
      <c r="B52" s="90"/>
      <c r="J52" s="95"/>
      <c r="K52" s="111"/>
    </row>
    <row r="53" spans="1:11" ht="12.75">
      <c r="A53" s="108" t="s">
        <v>362</v>
      </c>
      <c r="B53" s="108"/>
      <c r="C53" s="108"/>
      <c r="D53" s="108"/>
      <c r="E53" s="108"/>
      <c r="F53" s="108"/>
      <c r="G53" s="108"/>
      <c r="H53" s="108"/>
      <c r="I53" s="108"/>
      <c r="J53" s="95"/>
      <c r="K53" s="111"/>
    </row>
    <row r="54" spans="1:10" ht="12.75">
      <c r="A54" s="257" t="s">
        <v>75</v>
      </c>
      <c r="B54" s="91" t="s">
        <v>618</v>
      </c>
      <c r="C54" s="91"/>
      <c r="D54" s="91"/>
      <c r="E54" s="91"/>
      <c r="F54" s="91"/>
      <c r="G54" s="91"/>
      <c r="H54" s="91"/>
      <c r="I54" s="91"/>
      <c r="J54" s="95"/>
    </row>
    <row r="55" spans="1:10" ht="12.75">
      <c r="A55" s="257" t="s">
        <v>619</v>
      </c>
      <c r="B55" s="91" t="s">
        <v>620</v>
      </c>
      <c r="C55" s="91"/>
      <c r="D55" s="91"/>
      <c r="E55" s="91"/>
      <c r="F55" s="91"/>
      <c r="G55" s="91"/>
      <c r="H55" s="91"/>
      <c r="I55" s="91"/>
      <c r="J55" s="95"/>
    </row>
    <row r="56" spans="1:10" ht="12.75">
      <c r="A56" s="257" t="s">
        <v>81</v>
      </c>
      <c r="B56" s="91" t="s">
        <v>621</v>
      </c>
      <c r="C56" s="91"/>
      <c r="D56" s="91"/>
      <c r="E56" s="91"/>
      <c r="F56" s="91"/>
      <c r="G56" s="91"/>
      <c r="H56" s="91"/>
      <c r="I56" s="91"/>
      <c r="J56" s="95"/>
    </row>
    <row r="57" spans="1:10" ht="12.75">
      <c r="A57" s="260" t="s">
        <v>622</v>
      </c>
      <c r="B57" s="91" t="s">
        <v>623</v>
      </c>
      <c r="C57" s="91"/>
      <c r="D57" s="91"/>
      <c r="E57" s="91"/>
      <c r="F57" s="91"/>
      <c r="G57" s="91"/>
      <c r="H57" s="91"/>
      <c r="I57" s="91"/>
      <c r="J57" s="95"/>
    </row>
    <row r="58" spans="1:10" ht="12.75">
      <c r="A58" s="257" t="s">
        <v>503</v>
      </c>
      <c r="B58" s="91" t="s">
        <v>624</v>
      </c>
      <c r="C58" s="91"/>
      <c r="D58" s="91"/>
      <c r="E58" s="91"/>
      <c r="F58" s="91"/>
      <c r="G58" s="91"/>
      <c r="H58" s="91"/>
      <c r="I58" s="91"/>
      <c r="J58" s="95"/>
    </row>
    <row r="59" spans="1:10" ht="12.75">
      <c r="A59" s="257" t="s">
        <v>504</v>
      </c>
      <c r="B59" s="91" t="s">
        <v>624</v>
      </c>
      <c r="C59" s="91"/>
      <c r="D59" s="91"/>
      <c r="E59" s="91"/>
      <c r="F59" s="91"/>
      <c r="G59" s="91"/>
      <c r="H59" s="91"/>
      <c r="I59" s="91"/>
      <c r="J59" s="95"/>
    </row>
    <row r="60" spans="1:10" ht="12.75">
      <c r="A60" s="260" t="s">
        <v>625</v>
      </c>
      <c r="B60" s="91" t="s">
        <v>626</v>
      </c>
      <c r="C60" s="91"/>
      <c r="D60" s="91"/>
      <c r="E60" s="91"/>
      <c r="F60" s="91"/>
      <c r="G60" s="91"/>
      <c r="H60" s="91"/>
      <c r="I60" s="91"/>
      <c r="J60" s="95"/>
    </row>
    <row r="61" spans="1:11" s="120" customFormat="1" ht="12.75">
      <c r="A61" s="260" t="s">
        <v>630</v>
      </c>
      <c r="B61" s="91" t="s">
        <v>626</v>
      </c>
      <c r="C61" s="91"/>
      <c r="D61" s="91"/>
      <c r="E61" s="91"/>
      <c r="F61" s="91"/>
      <c r="G61" s="91"/>
      <c r="H61" s="91"/>
      <c r="I61" s="91"/>
      <c r="J61" s="91"/>
      <c r="K61" s="112"/>
    </row>
    <row r="62" spans="1:10" ht="12.75">
      <c r="A62" s="260" t="s">
        <v>627</v>
      </c>
      <c r="B62" s="91" t="s">
        <v>626</v>
      </c>
      <c r="C62" s="91"/>
      <c r="D62" s="91"/>
      <c r="E62" s="91"/>
      <c r="F62" s="91"/>
      <c r="G62" s="91"/>
      <c r="H62" s="91"/>
      <c r="I62" s="91"/>
      <c r="J62" s="95"/>
    </row>
    <row r="63" spans="1:10" ht="12.75">
      <c r="A63" s="260" t="s">
        <v>628</v>
      </c>
      <c r="B63" s="91" t="s">
        <v>626</v>
      </c>
      <c r="C63" s="91"/>
      <c r="D63" s="91"/>
      <c r="E63" s="91"/>
      <c r="F63" s="91"/>
      <c r="G63" s="91"/>
      <c r="H63" s="91"/>
      <c r="I63" s="91"/>
      <c r="J63" s="95"/>
    </row>
    <row r="64" spans="1:10" ht="12.75">
      <c r="A64" s="260" t="s">
        <v>629</v>
      </c>
      <c r="B64" s="91" t="s">
        <v>626</v>
      </c>
      <c r="C64" s="91"/>
      <c r="D64" s="91"/>
      <c r="E64" s="91"/>
      <c r="F64" s="91"/>
      <c r="G64" s="91"/>
      <c r="H64" s="91"/>
      <c r="I64" s="91"/>
      <c r="J64" s="95"/>
    </row>
    <row r="65" spans="1:10" ht="12.75">
      <c r="A65" s="260" t="s">
        <v>631</v>
      </c>
      <c r="B65" s="91" t="s">
        <v>633</v>
      </c>
      <c r="C65" s="91"/>
      <c r="D65" s="91"/>
      <c r="E65" s="91"/>
      <c r="F65" s="91"/>
      <c r="G65" s="91"/>
      <c r="H65" s="91"/>
      <c r="I65" s="91"/>
      <c r="J65" s="95"/>
    </row>
    <row r="66" spans="1:9" ht="12.75">
      <c r="A66" s="260" t="s">
        <v>632</v>
      </c>
      <c r="B66" s="91" t="s">
        <v>634</v>
      </c>
      <c r="C66" s="91"/>
      <c r="D66" s="91"/>
      <c r="E66" s="91"/>
      <c r="F66" s="91"/>
      <c r="G66" s="91"/>
      <c r="H66" s="91"/>
      <c r="I66" s="91"/>
    </row>
    <row r="67" spans="1:9" ht="12.75">
      <c r="A67" s="107"/>
      <c r="B67" s="91"/>
      <c r="C67" s="91"/>
      <c r="D67" s="91"/>
      <c r="E67" s="91"/>
      <c r="F67" s="91"/>
      <c r="G67" s="91"/>
      <c r="H67" s="91"/>
      <c r="I67" s="91"/>
    </row>
    <row r="68" ht="12.75">
      <c r="A68" s="107"/>
    </row>
    <row r="69" spans="1:9" ht="12.75">
      <c r="A69" s="454" t="s">
        <v>363</v>
      </c>
      <c r="B69" s="454"/>
      <c r="C69" s="454"/>
      <c r="D69" s="454"/>
      <c r="E69" s="454"/>
      <c r="F69" s="454"/>
      <c r="G69" s="454"/>
      <c r="H69" s="454"/>
      <c r="I69" s="454"/>
    </row>
    <row r="70" spans="1:9" ht="12.75">
      <c r="A70" s="108"/>
      <c r="B70" s="108"/>
      <c r="C70" s="108"/>
      <c r="D70" s="108"/>
      <c r="E70" s="108"/>
      <c r="F70" s="108"/>
      <c r="G70" s="108"/>
      <c r="H70" s="108"/>
      <c r="I70" s="108"/>
    </row>
    <row r="71" spans="1:11" ht="12.75">
      <c r="A71" s="454" t="s">
        <v>364</v>
      </c>
      <c r="B71" s="454"/>
      <c r="C71" s="454"/>
      <c r="D71" s="454"/>
      <c r="E71" s="454"/>
      <c r="F71" s="454"/>
      <c r="G71" s="454"/>
      <c r="H71" s="454"/>
      <c r="I71" s="454"/>
      <c r="J71" s="88"/>
      <c r="K71" s="115"/>
    </row>
    <row r="72" spans="1:9" ht="38.25" customHeight="1">
      <c r="A72" s="415" t="s">
        <v>365</v>
      </c>
      <c r="B72" s="415"/>
      <c r="C72" s="415"/>
      <c r="D72" s="415"/>
      <c r="E72" s="415"/>
      <c r="F72" s="415"/>
      <c r="G72" s="415"/>
      <c r="H72" s="415"/>
      <c r="I72" s="415"/>
    </row>
    <row r="73" spans="1:9" ht="12.75">
      <c r="A73" s="91"/>
      <c r="B73" s="96"/>
      <c r="C73" s="96"/>
      <c r="D73" s="96"/>
      <c r="E73" s="96"/>
      <c r="F73" s="96"/>
      <c r="G73" s="96"/>
      <c r="H73" s="96"/>
      <c r="I73" s="96"/>
    </row>
    <row r="74" spans="1:9" ht="12.75">
      <c r="A74" s="454" t="s">
        <v>366</v>
      </c>
      <c r="B74" s="454"/>
      <c r="C74" s="454"/>
      <c r="D74" s="454"/>
      <c r="E74" s="454"/>
      <c r="F74" s="454"/>
      <c r="G74" s="454"/>
      <c r="H74" s="454"/>
      <c r="I74" s="454"/>
    </row>
    <row r="75" spans="1:9" ht="26.25" customHeight="1">
      <c r="A75" s="444" t="s">
        <v>635</v>
      </c>
      <c r="B75" s="418"/>
      <c r="C75" s="418"/>
      <c r="D75" s="418"/>
      <c r="E75" s="418"/>
      <c r="F75" s="418"/>
      <c r="G75" s="418"/>
      <c r="H75" s="418"/>
      <c r="I75" s="418"/>
    </row>
    <row r="76" spans="1:9" ht="12.75">
      <c r="A76" s="100"/>
      <c r="B76" s="100"/>
      <c r="C76" s="100"/>
      <c r="D76" s="100"/>
      <c r="E76" s="100"/>
      <c r="F76" s="100"/>
      <c r="G76" s="100"/>
      <c r="H76" s="100"/>
      <c r="I76" s="100"/>
    </row>
    <row r="77" spans="1:11" ht="12.75">
      <c r="A77" s="100"/>
      <c r="B77" s="100"/>
      <c r="C77" s="100"/>
      <c r="D77" s="100"/>
      <c r="E77" s="100"/>
      <c r="F77" s="100"/>
      <c r="G77" s="100"/>
      <c r="H77" s="100"/>
      <c r="I77" s="100"/>
      <c r="K77" s="116"/>
    </row>
    <row r="78" ht="12.75">
      <c r="A78" s="104" t="s">
        <v>636</v>
      </c>
    </row>
    <row r="79" spans="1:11" ht="12.75">
      <c r="A79" s="62"/>
      <c r="B79" s="103" t="s">
        <v>567</v>
      </c>
      <c r="C79" s="103" t="s">
        <v>542</v>
      </c>
      <c r="D79" s="104"/>
      <c r="E79" s="104"/>
      <c r="K79" s="116"/>
    </row>
    <row r="80" spans="1:11" ht="12.75">
      <c r="A80" s="117" t="s">
        <v>367</v>
      </c>
      <c r="B80" s="118">
        <v>207083635</v>
      </c>
      <c r="C80" s="118">
        <v>229834842</v>
      </c>
      <c r="D80" s="104"/>
      <c r="E80" s="104"/>
      <c r="K80" s="116"/>
    </row>
    <row r="81" spans="1:5" ht="12.75">
      <c r="A81" s="117" t="s">
        <v>368</v>
      </c>
      <c r="B81" s="118">
        <v>84443121</v>
      </c>
      <c r="C81" s="118">
        <v>110252227</v>
      </c>
      <c r="D81" s="104"/>
      <c r="E81" s="104"/>
    </row>
    <row r="82" spans="1:5" ht="12.75">
      <c r="A82" s="117" t="s">
        <v>369</v>
      </c>
      <c r="B82" s="118">
        <v>110068203</v>
      </c>
      <c r="C82" s="118">
        <v>100803291</v>
      </c>
      <c r="D82" s="104"/>
      <c r="E82" s="104"/>
    </row>
    <row r="83" spans="1:5" ht="12.75">
      <c r="A83" s="117" t="s">
        <v>370</v>
      </c>
      <c r="B83" s="118">
        <v>23415022</v>
      </c>
      <c r="C83" s="118">
        <v>32327613</v>
      </c>
      <c r="D83" s="104"/>
      <c r="E83" s="104"/>
    </row>
    <row r="84" spans="1:5" ht="12.75">
      <c r="A84" s="117" t="s">
        <v>371</v>
      </c>
      <c r="B84" s="118">
        <v>24864437</v>
      </c>
      <c r="C84" s="118">
        <v>23986234</v>
      </c>
      <c r="D84" s="104"/>
      <c r="E84" s="104"/>
    </row>
    <row r="85" spans="1:5" ht="12.75">
      <c r="A85" s="117" t="s">
        <v>372</v>
      </c>
      <c r="B85" s="118">
        <v>3467740</v>
      </c>
      <c r="C85" s="118">
        <v>4575612</v>
      </c>
      <c r="D85" s="104"/>
      <c r="E85" s="104"/>
    </row>
    <row r="86" spans="1:5" ht="12.75">
      <c r="A86" s="117" t="s">
        <v>534</v>
      </c>
      <c r="B86" s="118">
        <v>0</v>
      </c>
      <c r="C86" s="118">
        <v>0</v>
      </c>
      <c r="D86" s="104"/>
      <c r="E86" s="104"/>
    </row>
    <row r="87" spans="1:5" ht="12.75">
      <c r="A87" s="117" t="s">
        <v>535</v>
      </c>
      <c r="B87" s="118">
        <v>98340</v>
      </c>
      <c r="C87" s="118">
        <v>116121</v>
      </c>
      <c r="D87" s="104"/>
      <c r="E87" s="104"/>
    </row>
    <row r="88" spans="1:11" ht="13.5" thickBot="1">
      <c r="A88" s="117" t="s">
        <v>373</v>
      </c>
      <c r="B88" s="119">
        <v>2769243</v>
      </c>
      <c r="C88" s="119">
        <v>2696349</v>
      </c>
      <c r="D88" s="104"/>
      <c r="E88" s="104"/>
      <c r="J88" s="41"/>
      <c r="K88" s="41"/>
    </row>
    <row r="89" spans="1:11" ht="13.5" thickBot="1">
      <c r="A89" s="123"/>
      <c r="B89" s="64">
        <f>SUM(B80:B88)</f>
        <v>456209741</v>
      </c>
      <c r="C89" s="64">
        <f>SUM(C80:C88)</f>
        <v>504592289</v>
      </c>
      <c r="D89" s="104"/>
      <c r="E89" s="104"/>
      <c r="J89" s="41"/>
      <c r="K89" s="41"/>
    </row>
    <row r="90" spans="1:9" ht="12.75">
      <c r="A90" s="90"/>
      <c r="B90" s="90"/>
      <c r="C90" s="90"/>
      <c r="D90" s="90"/>
      <c r="E90" s="90"/>
      <c r="F90" s="90"/>
      <c r="G90" s="90"/>
      <c r="H90" s="90"/>
      <c r="I90" s="90"/>
    </row>
    <row r="91" spans="1:9" ht="12.75">
      <c r="A91" s="90"/>
      <c r="B91" s="90"/>
      <c r="C91" s="90"/>
      <c r="D91" s="90"/>
      <c r="E91" s="90"/>
      <c r="F91" s="90"/>
      <c r="G91" s="90"/>
      <c r="H91" s="90"/>
      <c r="I91" s="90"/>
    </row>
    <row r="92" spans="1:11" ht="12.75">
      <c r="A92" s="104" t="s">
        <v>637</v>
      </c>
      <c r="J92" s="111"/>
      <c r="K92" s="111"/>
    </row>
    <row r="93" spans="1:11" ht="12.75">
      <c r="A93" s="123"/>
      <c r="B93" s="103" t="s">
        <v>567</v>
      </c>
      <c r="C93" s="103" t="s">
        <v>542</v>
      </c>
      <c r="D93" s="65"/>
      <c r="E93" s="65"/>
      <c r="F93" s="120"/>
      <c r="G93" s="120"/>
      <c r="H93" s="120"/>
      <c r="I93" s="120"/>
      <c r="J93" s="111"/>
      <c r="K93" s="111"/>
    </row>
    <row r="94" spans="1:11" ht="12.75">
      <c r="A94" s="75" t="s">
        <v>536</v>
      </c>
      <c r="B94" s="196">
        <v>10761470</v>
      </c>
      <c r="C94" s="196">
        <v>1492674</v>
      </c>
      <c r="D94" s="65"/>
      <c r="E94" s="65"/>
      <c r="F94" s="120"/>
      <c r="G94" s="120"/>
      <c r="H94" s="120"/>
      <c r="I94" s="120"/>
      <c r="J94" s="111"/>
      <c r="K94" s="111"/>
    </row>
    <row r="95" spans="1:11" ht="12.75">
      <c r="A95" s="75" t="s">
        <v>374</v>
      </c>
      <c r="B95" s="196">
        <v>0</v>
      </c>
      <c r="C95" s="196">
        <v>75546</v>
      </c>
      <c r="D95" s="65"/>
      <c r="E95" s="65"/>
      <c r="F95" s="120"/>
      <c r="G95" s="120"/>
      <c r="H95" s="120"/>
      <c r="I95" s="120"/>
      <c r="J95" s="111"/>
      <c r="K95" s="111"/>
    </row>
    <row r="96" spans="1:11" ht="25.5">
      <c r="A96" s="75" t="s">
        <v>510</v>
      </c>
      <c r="B96" s="196">
        <v>2595292</v>
      </c>
      <c r="C96" s="196">
        <v>1787783</v>
      </c>
      <c r="D96" s="65"/>
      <c r="E96" s="65"/>
      <c r="F96" s="120"/>
      <c r="G96" s="120"/>
      <c r="H96" s="120"/>
      <c r="I96" s="120"/>
      <c r="J96" s="111"/>
      <c r="K96" s="111"/>
    </row>
    <row r="97" spans="1:11" ht="12.75">
      <c r="A97" s="75" t="s">
        <v>375</v>
      </c>
      <c r="B97" s="196">
        <v>692931</v>
      </c>
      <c r="C97" s="196">
        <v>397813</v>
      </c>
      <c r="D97" s="65"/>
      <c r="E97" s="65"/>
      <c r="F97" s="120"/>
      <c r="G97" s="120"/>
      <c r="H97" s="120"/>
      <c r="I97" s="120"/>
      <c r="J97" s="111"/>
      <c r="K97" s="111"/>
    </row>
    <row r="98" spans="1:11" ht="12.75">
      <c r="A98" s="75" t="s">
        <v>514</v>
      </c>
      <c r="B98" s="196">
        <v>0</v>
      </c>
      <c r="C98" s="196">
        <v>2300171</v>
      </c>
      <c r="D98" s="65"/>
      <c r="E98" s="65"/>
      <c r="F98" s="120"/>
      <c r="G98" s="120"/>
      <c r="H98" s="120"/>
      <c r="I98" s="120"/>
      <c r="J98" s="111"/>
      <c r="K98" s="111"/>
    </row>
    <row r="99" spans="1:11" ht="13.5" thickBot="1">
      <c r="A99" s="75" t="s">
        <v>376</v>
      </c>
      <c r="B99" s="197">
        <v>16116015</v>
      </c>
      <c r="C99" s="197">
        <v>1639464</v>
      </c>
      <c r="D99" s="65"/>
      <c r="E99" s="65"/>
      <c r="F99" s="120"/>
      <c r="G99" s="120"/>
      <c r="H99" s="120"/>
      <c r="I99" s="120"/>
      <c r="J99" s="111"/>
      <c r="K99" s="111"/>
    </row>
    <row r="100" spans="1:11" ht="13.5" thickBot="1">
      <c r="A100" s="123"/>
      <c r="B100" s="64">
        <f>SUM(B94:B99)</f>
        <v>30165708</v>
      </c>
      <c r="C100" s="64">
        <f>SUM(C94:C99)</f>
        <v>7693451</v>
      </c>
      <c r="D100" s="65"/>
      <c r="E100" s="65"/>
      <c r="F100" s="120"/>
      <c r="G100" s="120"/>
      <c r="H100" s="120"/>
      <c r="I100" s="120"/>
      <c r="J100" s="111"/>
      <c r="K100" s="111"/>
    </row>
    <row r="101" spans="1:11" ht="12.75">
      <c r="A101" s="443"/>
      <c r="B101" s="443"/>
      <c r="C101" s="443"/>
      <c r="D101" s="126"/>
      <c r="E101" s="126"/>
      <c r="F101" s="120"/>
      <c r="G101" s="120"/>
      <c r="H101" s="120"/>
      <c r="I101" s="120"/>
      <c r="J101" s="111"/>
      <c r="K101" s="111"/>
    </row>
    <row r="102" spans="1:11" ht="12.75">
      <c r="A102" s="443"/>
      <c r="B102" s="443"/>
      <c r="C102" s="443"/>
      <c r="D102" s="126"/>
      <c r="E102" s="126"/>
      <c r="F102" s="120"/>
      <c r="G102" s="120"/>
      <c r="H102" s="120"/>
      <c r="I102" s="120"/>
      <c r="J102" s="111"/>
      <c r="K102" s="111"/>
    </row>
    <row r="103" spans="1:11" ht="12.75">
      <c r="A103" s="443" t="s">
        <v>638</v>
      </c>
      <c r="B103" s="443"/>
      <c r="C103" s="443"/>
      <c r="D103" s="126"/>
      <c r="E103" s="126"/>
      <c r="F103" s="120"/>
      <c r="G103" s="120"/>
      <c r="H103" s="120"/>
      <c r="I103" s="120"/>
      <c r="J103" s="111"/>
      <c r="K103" s="111"/>
    </row>
    <row r="104" spans="1:11" ht="12.75">
      <c r="A104" s="90"/>
      <c r="B104" s="103" t="s">
        <v>567</v>
      </c>
      <c r="C104" s="103" t="s">
        <v>542</v>
      </c>
      <c r="D104" s="126"/>
      <c r="E104" s="126"/>
      <c r="F104" s="120"/>
      <c r="G104" s="120"/>
      <c r="H104" s="120"/>
      <c r="I104" s="120"/>
      <c r="J104" s="111"/>
      <c r="K104" s="111"/>
    </row>
    <row r="105" spans="1:11" ht="12.75">
      <c r="A105" s="75" t="s">
        <v>377</v>
      </c>
      <c r="B105" s="124">
        <v>18516844</v>
      </c>
      <c r="C105" s="258">
        <v>17203428</v>
      </c>
      <c r="D105" s="126"/>
      <c r="E105" s="126"/>
      <c r="F105" s="120"/>
      <c r="G105" s="120"/>
      <c r="H105" s="120"/>
      <c r="I105" s="120"/>
      <c r="J105" s="111"/>
      <c r="K105" s="111"/>
    </row>
    <row r="106" spans="1:11" ht="12.75">
      <c r="A106" s="75" t="s">
        <v>378</v>
      </c>
      <c r="B106" s="124">
        <v>5956629</v>
      </c>
      <c r="C106" s="258">
        <v>2030718</v>
      </c>
      <c r="D106" s="126"/>
      <c r="E106" s="126"/>
      <c r="F106" s="120"/>
      <c r="G106" s="120"/>
      <c r="H106" s="120"/>
      <c r="I106" s="120"/>
      <c r="J106" s="111"/>
      <c r="K106" s="111"/>
    </row>
    <row r="107" spans="1:11" ht="12.75">
      <c r="A107" s="75" t="s">
        <v>379</v>
      </c>
      <c r="B107" s="124">
        <v>4647580</v>
      </c>
      <c r="C107" s="258">
        <v>5449947</v>
      </c>
      <c r="D107" s="126"/>
      <c r="E107" s="126"/>
      <c r="H107" s="66"/>
      <c r="I107" s="120"/>
      <c r="J107" s="111"/>
      <c r="K107" s="111"/>
    </row>
    <row r="108" spans="1:11" ht="12.75">
      <c r="A108" s="75" t="s">
        <v>380</v>
      </c>
      <c r="B108" s="124">
        <v>38176370</v>
      </c>
      <c r="C108" s="258">
        <v>44275303</v>
      </c>
      <c r="D108" s="126"/>
      <c r="E108" s="126"/>
      <c r="I108" s="120"/>
      <c r="J108" s="111"/>
      <c r="K108" s="111"/>
    </row>
    <row r="109" spans="1:11" ht="12.75">
      <c r="A109" s="75" t="s">
        <v>381</v>
      </c>
      <c r="B109" s="124">
        <v>2249756</v>
      </c>
      <c r="C109" s="258">
        <v>4350165</v>
      </c>
      <c r="D109" s="126"/>
      <c r="E109" s="126"/>
      <c r="I109" s="120"/>
      <c r="J109" s="111"/>
      <c r="K109" s="111"/>
    </row>
    <row r="110" spans="1:11" ht="12.75">
      <c r="A110" s="75" t="s">
        <v>382</v>
      </c>
      <c r="B110" s="124">
        <v>8409239</v>
      </c>
      <c r="C110" s="258">
        <v>8835188</v>
      </c>
      <c r="D110" s="126"/>
      <c r="E110" s="126"/>
      <c r="I110" s="120"/>
      <c r="J110" s="111"/>
      <c r="K110" s="111"/>
    </row>
    <row r="111" spans="1:11" ht="12.75">
      <c r="A111" s="75" t="s">
        <v>383</v>
      </c>
      <c r="B111" s="124">
        <v>2492688</v>
      </c>
      <c r="C111" s="258">
        <v>5544260</v>
      </c>
      <c r="D111" s="126"/>
      <c r="E111" s="126"/>
      <c r="I111" s="120"/>
      <c r="J111" s="111"/>
      <c r="K111" s="111"/>
    </row>
    <row r="112" spans="1:11" ht="12.75">
      <c r="A112" s="75" t="s">
        <v>384</v>
      </c>
      <c r="B112" s="124">
        <v>56500241</v>
      </c>
      <c r="C112" s="258">
        <v>61342765</v>
      </c>
      <c r="D112" s="126"/>
      <c r="E112" s="126"/>
      <c r="I112" s="120"/>
      <c r="J112" s="111"/>
      <c r="K112" s="111"/>
    </row>
    <row r="113" spans="1:11" ht="12.75">
      <c r="A113" s="75" t="s">
        <v>385</v>
      </c>
      <c r="B113" s="124">
        <v>152697303</v>
      </c>
      <c r="C113" s="258">
        <v>176484347</v>
      </c>
      <c r="D113" s="126"/>
      <c r="E113" s="126"/>
      <c r="I113" s="120"/>
      <c r="J113" s="111"/>
      <c r="K113" s="111"/>
    </row>
    <row r="114" spans="1:11" ht="12.75">
      <c r="A114" s="75" t="s">
        <v>386</v>
      </c>
      <c r="B114" s="124">
        <v>343006</v>
      </c>
      <c r="C114" s="258">
        <v>5437011</v>
      </c>
      <c r="D114" s="126"/>
      <c r="E114" s="126"/>
      <c r="I114" s="120"/>
      <c r="J114" s="111"/>
      <c r="K114" s="111"/>
    </row>
    <row r="115" spans="1:11" ht="13.5" thickBot="1">
      <c r="A115" s="75" t="s">
        <v>387</v>
      </c>
      <c r="B115" s="125">
        <v>5366881</v>
      </c>
      <c r="C115" s="259">
        <v>5750504</v>
      </c>
      <c r="D115" s="126"/>
      <c r="E115" s="126"/>
      <c r="I115" s="120"/>
      <c r="J115" s="111"/>
      <c r="K115" s="111"/>
    </row>
    <row r="116" spans="1:11" ht="13.5" thickBot="1">
      <c r="A116" s="90"/>
      <c r="B116" s="67">
        <f>SUM(B105:B115)</f>
        <v>295356537</v>
      </c>
      <c r="C116" s="67">
        <f>SUM(C105:C115)</f>
        <v>336703636</v>
      </c>
      <c r="D116" s="126"/>
      <c r="E116" s="126"/>
      <c r="I116" s="120"/>
      <c r="J116" s="111"/>
      <c r="K116" s="111"/>
    </row>
    <row r="117" spans="1:11" ht="12.75">
      <c r="A117" s="463"/>
      <c r="B117" s="463"/>
      <c r="C117" s="463"/>
      <c r="D117" s="126"/>
      <c r="E117" s="126"/>
      <c r="I117" s="120"/>
      <c r="J117" s="111"/>
      <c r="K117" s="111"/>
    </row>
    <row r="118" spans="1:11" ht="12.75">
      <c r="A118" s="463"/>
      <c r="B118" s="463"/>
      <c r="C118" s="463"/>
      <c r="D118" s="126"/>
      <c r="E118" s="126"/>
      <c r="I118" s="120"/>
      <c r="J118" s="111"/>
      <c r="K118" s="111"/>
    </row>
    <row r="119" spans="1:11" ht="12.75">
      <c r="A119" s="452" t="s">
        <v>639</v>
      </c>
      <c r="B119" s="452"/>
      <c r="C119" s="452"/>
      <c r="D119" s="452"/>
      <c r="E119" s="452"/>
      <c r="F119" s="452"/>
      <c r="I119" s="120"/>
      <c r="J119" s="111"/>
      <c r="K119" s="111"/>
    </row>
    <row r="120" spans="1:11" ht="12.75">
      <c r="A120" s="62"/>
      <c r="B120" s="103" t="s">
        <v>567</v>
      </c>
      <c r="C120" s="103" t="s">
        <v>542</v>
      </c>
      <c r="I120" s="120"/>
      <c r="J120" s="111"/>
      <c r="K120" s="111"/>
    </row>
    <row r="121" spans="1:11" ht="12.75">
      <c r="A121" s="75" t="s">
        <v>388</v>
      </c>
      <c r="B121" s="127">
        <v>38380367</v>
      </c>
      <c r="C121" s="127">
        <v>29796286</v>
      </c>
      <c r="I121" s="120"/>
      <c r="J121" s="111"/>
      <c r="K121" s="111"/>
    </row>
    <row r="122" spans="1:11" ht="25.5">
      <c r="A122" s="75" t="s">
        <v>389</v>
      </c>
      <c r="B122" s="127">
        <v>22854878</v>
      </c>
      <c r="C122" s="127">
        <v>15907471</v>
      </c>
      <c r="I122" s="120"/>
      <c r="J122" s="111"/>
      <c r="K122" s="111"/>
    </row>
    <row r="123" spans="1:11" ht="26.25" thickBot="1">
      <c r="A123" s="75" t="s">
        <v>390</v>
      </c>
      <c r="B123" s="125">
        <v>10213173</v>
      </c>
      <c r="C123" s="125">
        <v>6939807</v>
      </c>
      <c r="I123" s="120"/>
      <c r="J123" s="111"/>
      <c r="K123" s="111"/>
    </row>
    <row r="124" spans="1:11" ht="13.5" thickBot="1">
      <c r="A124" s="123"/>
      <c r="B124" s="64">
        <f>SUM(B121:B123)</f>
        <v>71448418</v>
      </c>
      <c r="C124" s="64">
        <f>SUM(C121:C123)</f>
        <v>52643564</v>
      </c>
      <c r="H124" s="128"/>
      <c r="I124" s="120"/>
      <c r="J124" s="111"/>
      <c r="K124" s="111"/>
    </row>
    <row r="125" spans="1:11" ht="12.75">
      <c r="A125" s="441"/>
      <c r="B125" s="441"/>
      <c r="C125" s="441"/>
      <c r="D125" s="441"/>
      <c r="E125" s="441"/>
      <c r="F125" s="441"/>
      <c r="I125" s="120"/>
      <c r="J125" s="111"/>
      <c r="K125" s="111"/>
    </row>
    <row r="126" spans="1:11" ht="25.5">
      <c r="A126" s="89" t="s">
        <v>568</v>
      </c>
      <c r="B126" s="72">
        <v>406</v>
      </c>
      <c r="C126" s="72">
        <v>424</v>
      </c>
      <c r="I126" s="120"/>
      <c r="J126" s="111"/>
      <c r="K126" s="111"/>
    </row>
    <row r="127" spans="1:11" ht="12.75">
      <c r="A127" s="442"/>
      <c r="B127" s="442"/>
      <c r="C127" s="442"/>
      <c r="D127" s="442"/>
      <c r="E127" s="442"/>
      <c r="F127" s="442"/>
      <c r="I127" s="120"/>
      <c r="J127" s="111"/>
      <c r="K127" s="111"/>
    </row>
    <row r="128" spans="1:11" ht="12.75">
      <c r="A128" s="442"/>
      <c r="B128" s="442"/>
      <c r="C128" s="442"/>
      <c r="D128" s="442"/>
      <c r="E128" s="442"/>
      <c r="F128" s="442"/>
      <c r="I128" s="120"/>
      <c r="J128" s="111"/>
      <c r="K128" s="111"/>
    </row>
    <row r="129" spans="1:11" ht="12.75">
      <c r="A129" s="414" t="s">
        <v>640</v>
      </c>
      <c r="B129" s="414"/>
      <c r="C129" s="414"/>
      <c r="D129" s="414"/>
      <c r="E129" s="414"/>
      <c r="F129" s="414"/>
      <c r="I129" s="120"/>
      <c r="J129" s="111"/>
      <c r="K129" s="111"/>
    </row>
    <row r="130" spans="1:11" ht="12.75">
      <c r="A130" s="129" t="s">
        <v>71</v>
      </c>
      <c r="B130" s="103" t="s">
        <v>567</v>
      </c>
      <c r="C130" s="103" t="s">
        <v>542</v>
      </c>
      <c r="I130" s="120"/>
      <c r="J130" s="111"/>
      <c r="K130" s="111"/>
    </row>
    <row r="131" spans="1:11" ht="12.75">
      <c r="A131" s="75" t="s">
        <v>392</v>
      </c>
      <c r="B131" s="196">
        <v>24031699</v>
      </c>
      <c r="C131" s="196">
        <v>25756815</v>
      </c>
      <c r="I131" s="120"/>
      <c r="J131" s="111"/>
      <c r="K131" s="111"/>
    </row>
    <row r="132" spans="1:11" ht="26.25" thickBot="1">
      <c r="A132" s="75" t="s">
        <v>391</v>
      </c>
      <c r="B132" s="197">
        <v>52718521</v>
      </c>
      <c r="C132" s="197">
        <v>47940678</v>
      </c>
      <c r="E132" s="128"/>
      <c r="I132" s="120"/>
      <c r="J132" s="111"/>
      <c r="K132" s="111"/>
    </row>
    <row r="133" spans="1:11" ht="13.5" thickBot="1">
      <c r="A133" s="123"/>
      <c r="B133" s="64">
        <f>SUM(B131:B132)</f>
        <v>76750220</v>
      </c>
      <c r="C133" s="64">
        <f>SUM(C131:C132)</f>
        <v>73697493</v>
      </c>
      <c r="I133" s="120"/>
      <c r="J133" s="111"/>
      <c r="K133" s="111"/>
    </row>
    <row r="134" spans="1:11" ht="12.75">
      <c r="A134" s="441"/>
      <c r="B134" s="441"/>
      <c r="C134" s="441"/>
      <c r="D134" s="441"/>
      <c r="E134" s="441"/>
      <c r="F134" s="441"/>
      <c r="I134" s="120"/>
      <c r="J134" s="111"/>
      <c r="K134" s="111"/>
    </row>
    <row r="135" spans="1:11" ht="12.75">
      <c r="A135" s="129"/>
      <c r="I135" s="120"/>
      <c r="J135" s="111"/>
      <c r="K135" s="111"/>
    </row>
    <row r="136" spans="1:11" ht="12.75">
      <c r="A136" s="104" t="s">
        <v>641</v>
      </c>
      <c r="I136" s="120"/>
      <c r="J136" s="111"/>
      <c r="K136" s="111"/>
    </row>
    <row r="137" spans="1:11" ht="12.75">
      <c r="A137" s="104"/>
      <c r="B137" s="103" t="s">
        <v>567</v>
      </c>
      <c r="C137" s="103" t="s">
        <v>542</v>
      </c>
      <c r="I137" s="120"/>
      <c r="K137" s="111"/>
    </row>
    <row r="138" spans="1:11" ht="12.75">
      <c r="A138" s="72" t="s">
        <v>393</v>
      </c>
      <c r="B138" s="121">
        <v>2782996</v>
      </c>
      <c r="C138" s="196">
        <v>2582996</v>
      </c>
      <c r="K138" s="111"/>
    </row>
    <row r="139" spans="1:11" ht="12.75">
      <c r="A139" s="72" t="s">
        <v>394</v>
      </c>
      <c r="B139" s="121">
        <v>614768</v>
      </c>
      <c r="C139" s="196">
        <v>1379824</v>
      </c>
      <c r="K139" s="111"/>
    </row>
    <row r="140" spans="1:11" ht="12.75">
      <c r="A140" s="72" t="s">
        <v>395</v>
      </c>
      <c r="B140" s="121">
        <v>1394994</v>
      </c>
      <c r="C140" s="196">
        <v>1137596</v>
      </c>
      <c r="K140" s="111"/>
    </row>
    <row r="141" spans="1:11" ht="12.75">
      <c r="A141" s="72" t="s">
        <v>396</v>
      </c>
      <c r="B141" s="121">
        <v>618105</v>
      </c>
      <c r="C141" s="196">
        <v>3147255</v>
      </c>
      <c r="K141" s="111"/>
    </row>
    <row r="142" spans="1:11" ht="25.5">
      <c r="A142" s="72" t="s">
        <v>397</v>
      </c>
      <c r="B142" s="121">
        <v>1027119</v>
      </c>
      <c r="C142" s="196">
        <v>1285444</v>
      </c>
      <c r="K142" s="111"/>
    </row>
    <row r="143" spans="1:11" ht="25.5">
      <c r="A143" s="97" t="s">
        <v>515</v>
      </c>
      <c r="B143" s="121">
        <v>3536593</v>
      </c>
      <c r="C143" s="196">
        <v>145680</v>
      </c>
      <c r="K143" s="111"/>
    </row>
    <row r="144" spans="1:11" ht="12.75">
      <c r="A144" s="72" t="s">
        <v>398</v>
      </c>
      <c r="B144" s="121">
        <v>612948</v>
      </c>
      <c r="C144" s="196">
        <v>514562</v>
      </c>
      <c r="K144" s="111"/>
    </row>
    <row r="145" spans="1:11" ht="12.75">
      <c r="A145" s="72" t="s">
        <v>543</v>
      </c>
      <c r="B145" s="121">
        <v>6177235</v>
      </c>
      <c r="C145" s="196">
        <v>3196932</v>
      </c>
      <c r="K145" s="111"/>
    </row>
    <row r="146" spans="1:11" ht="13.5" thickBot="1">
      <c r="A146" s="72" t="s">
        <v>399</v>
      </c>
      <c r="B146" s="197">
        <v>1506828</v>
      </c>
      <c r="C146" s="197">
        <v>2767778</v>
      </c>
      <c r="K146" s="111"/>
    </row>
    <row r="147" spans="1:11" ht="13.5" thickBot="1">
      <c r="A147" s="90"/>
      <c r="B147" s="67">
        <f>SUM(B138:B146)</f>
        <v>18271586</v>
      </c>
      <c r="C147" s="67">
        <f>SUM(C138:C146)</f>
        <v>16158067</v>
      </c>
      <c r="J147" s="88"/>
      <c r="K147" s="111"/>
    </row>
    <row r="148" spans="1:11" ht="12.75">
      <c r="A148" s="129"/>
      <c r="J148" s="88"/>
      <c r="K148" s="111"/>
    </row>
    <row r="149" spans="1:11" ht="26.25" customHeight="1">
      <c r="A149" s="415" t="s">
        <v>400</v>
      </c>
      <c r="B149" s="415"/>
      <c r="C149" s="415"/>
      <c r="D149" s="415"/>
      <c r="E149" s="415"/>
      <c r="F149" s="415"/>
      <c r="G149" s="415"/>
      <c r="H149" s="415"/>
      <c r="I149" s="415"/>
      <c r="J149" s="88"/>
      <c r="K149" s="111"/>
    </row>
    <row r="150" spans="1:11" ht="12.75">
      <c r="A150" s="415"/>
      <c r="B150" s="415"/>
      <c r="C150" s="415"/>
      <c r="D150" s="415"/>
      <c r="E150" s="415"/>
      <c r="F150" s="415"/>
      <c r="G150" s="415"/>
      <c r="H150" s="415"/>
      <c r="I150" s="415"/>
      <c r="J150" s="88"/>
      <c r="K150" s="111"/>
    </row>
    <row r="151" spans="1:11" ht="12.75">
      <c r="A151" s="415"/>
      <c r="B151" s="415"/>
      <c r="C151" s="415"/>
      <c r="D151" s="415"/>
      <c r="E151" s="415"/>
      <c r="F151" s="415"/>
      <c r="G151" s="415"/>
      <c r="H151" s="415"/>
      <c r="I151" s="415"/>
      <c r="J151" s="88"/>
      <c r="K151" s="111"/>
    </row>
    <row r="152" spans="1:11" ht="12.75">
      <c r="A152" s="104" t="s">
        <v>401</v>
      </c>
      <c r="H152" s="120"/>
      <c r="I152" s="120"/>
      <c r="J152" s="111"/>
      <c r="K152" s="111"/>
    </row>
    <row r="153" spans="1:11" ht="12.75">
      <c r="A153" s="126"/>
      <c r="B153" s="103" t="s">
        <v>567</v>
      </c>
      <c r="C153" s="103" t="s">
        <v>542</v>
      </c>
      <c r="H153" s="120"/>
      <c r="I153" s="120"/>
      <c r="J153" s="111"/>
      <c r="K153" s="111"/>
    </row>
    <row r="154" spans="1:11" ht="12.75">
      <c r="A154" s="75" t="s">
        <v>402</v>
      </c>
      <c r="B154" s="242">
        <v>5188971</v>
      </c>
      <c r="C154" s="121">
        <v>7724131</v>
      </c>
      <c r="G154" s="128"/>
      <c r="H154" s="120"/>
      <c r="I154" s="120"/>
      <c r="J154" s="111"/>
      <c r="K154" s="111"/>
    </row>
    <row r="155" spans="1:11" ht="25.5">
      <c r="A155" s="75" t="s">
        <v>581</v>
      </c>
      <c r="B155" s="242">
        <v>19452109</v>
      </c>
      <c r="C155" s="121">
        <v>0</v>
      </c>
      <c r="G155" s="128"/>
      <c r="H155" s="120"/>
      <c r="I155" s="120"/>
      <c r="J155" s="111"/>
      <c r="K155" s="111"/>
    </row>
    <row r="156" spans="1:11" ht="13.5" thickBot="1">
      <c r="A156" s="130" t="s">
        <v>403</v>
      </c>
      <c r="B156" s="243">
        <v>534339</v>
      </c>
      <c r="C156" s="122">
        <v>800762</v>
      </c>
      <c r="H156" s="120"/>
      <c r="I156" s="120"/>
      <c r="J156" s="111"/>
      <c r="K156" s="111"/>
    </row>
    <row r="157" spans="1:11" ht="13.5" thickBot="1">
      <c r="A157" s="123"/>
      <c r="B157" s="64">
        <f>SUM(B154:B156)</f>
        <v>25175419</v>
      </c>
      <c r="C157" s="64">
        <f>SUM(C154:C156)</f>
        <v>8524893</v>
      </c>
      <c r="H157" s="120"/>
      <c r="I157" s="120"/>
      <c r="J157" s="111"/>
      <c r="K157" s="111"/>
    </row>
    <row r="158" spans="1:11" ht="12.75">
      <c r="A158" s="104"/>
      <c r="H158" s="120"/>
      <c r="I158" s="120"/>
      <c r="J158" s="111"/>
      <c r="K158" s="111"/>
    </row>
    <row r="159" spans="1:11" ht="12.75">
      <c r="A159" s="104"/>
      <c r="H159" s="120"/>
      <c r="I159" s="120"/>
      <c r="J159" s="111"/>
      <c r="K159" s="111"/>
    </row>
    <row r="160" spans="1:11" ht="12.75">
      <c r="A160" s="104" t="s">
        <v>404</v>
      </c>
      <c r="H160" s="120"/>
      <c r="I160" s="120"/>
      <c r="J160" s="111"/>
      <c r="K160" s="111"/>
    </row>
    <row r="161" spans="1:11" ht="12.75">
      <c r="A161" s="126"/>
      <c r="B161" s="103" t="s">
        <v>567</v>
      </c>
      <c r="C161" s="103" t="s">
        <v>542</v>
      </c>
      <c r="H161" s="120"/>
      <c r="I161" s="120"/>
      <c r="J161" s="111"/>
      <c r="K161" s="111"/>
    </row>
    <row r="162" spans="1:11" ht="12.75">
      <c r="A162" s="75" t="s">
        <v>405</v>
      </c>
      <c r="B162" s="242">
        <v>19930229</v>
      </c>
      <c r="C162" s="121">
        <v>51209984</v>
      </c>
      <c r="H162" s="120"/>
      <c r="I162" s="120"/>
      <c r="J162" s="111"/>
      <c r="K162" s="111"/>
    </row>
    <row r="163" spans="1:11" ht="12.75">
      <c r="A163" s="75" t="s">
        <v>406</v>
      </c>
      <c r="B163" s="242">
        <v>42483</v>
      </c>
      <c r="C163" s="121">
        <v>272250</v>
      </c>
      <c r="H163" s="120"/>
      <c r="I163" s="120"/>
      <c r="J163" s="111"/>
      <c r="K163" s="111"/>
    </row>
    <row r="164" spans="1:11" ht="12.75">
      <c r="A164" s="75" t="s">
        <v>582</v>
      </c>
      <c r="B164" s="242">
        <v>3065080</v>
      </c>
      <c r="C164" s="121"/>
      <c r="H164" s="120"/>
      <c r="I164" s="120"/>
      <c r="J164" s="111"/>
      <c r="K164" s="111"/>
    </row>
    <row r="165" spans="1:11" ht="13.5" thickBot="1">
      <c r="A165" s="75" t="s">
        <v>407</v>
      </c>
      <c r="B165" s="243">
        <v>0</v>
      </c>
      <c r="C165" s="122">
        <v>7928874</v>
      </c>
      <c r="H165" s="120"/>
      <c r="I165" s="120"/>
      <c r="J165" s="111"/>
      <c r="K165" s="111"/>
    </row>
    <row r="166" spans="1:11" ht="13.5" thickBot="1">
      <c r="A166" s="123"/>
      <c r="B166" s="64">
        <f>SUM(B162:B165)</f>
        <v>23037792</v>
      </c>
      <c r="C166" s="64">
        <f>SUM(C162:C165)</f>
        <v>59411108</v>
      </c>
      <c r="H166" s="120"/>
      <c r="I166" s="120"/>
      <c r="J166" s="111"/>
      <c r="K166" s="111"/>
    </row>
    <row r="167" spans="1:10" ht="12.75">
      <c r="A167" s="129"/>
      <c r="H167" s="120"/>
      <c r="I167" s="120"/>
      <c r="J167" s="88"/>
    </row>
    <row r="168" spans="1:9" ht="27.75" customHeight="1">
      <c r="A168" s="415" t="s">
        <v>408</v>
      </c>
      <c r="B168" s="415"/>
      <c r="C168" s="415"/>
      <c r="D168" s="415"/>
      <c r="E168" s="415"/>
      <c r="F168" s="415"/>
      <c r="G168" s="415"/>
      <c r="H168" s="415"/>
      <c r="I168" s="415"/>
    </row>
    <row r="169" spans="1:9" ht="12.75">
      <c r="A169" s="100"/>
      <c r="B169" s="100"/>
      <c r="C169" s="100"/>
      <c r="D169" s="100"/>
      <c r="E169" s="100"/>
      <c r="F169" s="100"/>
      <c r="G169" s="100"/>
      <c r="H169" s="100"/>
      <c r="I169" s="100"/>
    </row>
    <row r="170" spans="1:11" ht="12.75">
      <c r="A170" s="104"/>
      <c r="K170" s="111"/>
    </row>
    <row r="171" spans="1:11" ht="12.75">
      <c r="A171" s="104" t="s">
        <v>409</v>
      </c>
      <c r="K171" s="111"/>
    </row>
    <row r="172" spans="1:11" ht="22.5">
      <c r="A172" s="106"/>
      <c r="B172" s="82" t="s">
        <v>410</v>
      </c>
      <c r="C172" s="131" t="s">
        <v>411</v>
      </c>
      <c r="D172" s="82" t="s">
        <v>412</v>
      </c>
      <c r="E172" s="131" t="s">
        <v>413</v>
      </c>
      <c r="K172" s="111"/>
    </row>
    <row r="173" spans="1:11" ht="13.5" thickBot="1">
      <c r="A173" s="132" t="s">
        <v>414</v>
      </c>
      <c r="B173" s="81"/>
      <c r="C173" s="81"/>
      <c r="D173" s="81"/>
      <c r="E173" s="81"/>
      <c r="K173" s="111"/>
    </row>
    <row r="174" spans="1:11" ht="13.5" thickBot="1">
      <c r="A174" s="132" t="s">
        <v>569</v>
      </c>
      <c r="B174" s="133">
        <v>62364332</v>
      </c>
      <c r="C174" s="133">
        <v>82767288</v>
      </c>
      <c r="D174" s="198">
        <v>0</v>
      </c>
      <c r="E174" s="133">
        <f>SUM(B174:D174)</f>
        <v>145131620</v>
      </c>
      <c r="K174" s="111"/>
    </row>
    <row r="175" spans="1:11" ht="12.75">
      <c r="A175" s="134" t="s">
        <v>415</v>
      </c>
      <c r="B175" s="135">
        <v>27225177</v>
      </c>
      <c r="C175" s="135">
        <v>0</v>
      </c>
      <c r="D175" s="135">
        <v>6139054</v>
      </c>
      <c r="E175" s="136">
        <f>SUM(B175:D175)</f>
        <v>33364231</v>
      </c>
      <c r="K175" s="111"/>
    </row>
    <row r="176" spans="1:11" ht="12.75">
      <c r="A176" s="134" t="s">
        <v>416</v>
      </c>
      <c r="B176" s="135">
        <v>0</v>
      </c>
      <c r="C176" s="135">
        <v>6139054</v>
      </c>
      <c r="D176" s="135">
        <v>-6139054</v>
      </c>
      <c r="E176" s="137">
        <f>SUM(B176:D176)</f>
        <v>0</v>
      </c>
      <c r="K176" s="111"/>
    </row>
    <row r="177" spans="1:11" ht="13.5" thickBot="1">
      <c r="A177" s="134" t="s">
        <v>417</v>
      </c>
      <c r="B177" s="135">
        <v>0</v>
      </c>
      <c r="C177" s="135">
        <v>0</v>
      </c>
      <c r="D177" s="135">
        <v>0</v>
      </c>
      <c r="E177" s="137">
        <f>SUM(B177:D177)</f>
        <v>0</v>
      </c>
      <c r="K177" s="111"/>
    </row>
    <row r="178" spans="1:11" ht="13.5" thickBot="1">
      <c r="A178" s="132" t="s">
        <v>570</v>
      </c>
      <c r="B178" s="133">
        <f>SUM(B174:B177)</f>
        <v>89589509</v>
      </c>
      <c r="C178" s="133">
        <f>SUM(C174:C177)</f>
        <v>88906342</v>
      </c>
      <c r="D178" s="133">
        <f>SUM(D174:D177)</f>
        <v>0</v>
      </c>
      <c r="E178" s="133">
        <f>SUM(B178:D178)</f>
        <v>178495851</v>
      </c>
      <c r="I178" s="128"/>
      <c r="K178" s="111"/>
    </row>
    <row r="179" spans="1:11" ht="12.75">
      <c r="A179" s="138"/>
      <c r="B179" s="139"/>
      <c r="C179" s="139"/>
      <c r="D179" s="139"/>
      <c r="E179" s="137"/>
      <c r="K179" s="111"/>
    </row>
    <row r="180" spans="1:11" ht="13.5" thickBot="1">
      <c r="A180" s="132" t="s">
        <v>418</v>
      </c>
      <c r="B180" s="139"/>
      <c r="C180" s="139"/>
      <c r="D180" s="139"/>
      <c r="E180" s="139"/>
      <c r="K180" s="111"/>
    </row>
    <row r="181" spans="1:11" ht="13.5" thickBot="1">
      <c r="A181" s="132" t="s">
        <v>569</v>
      </c>
      <c r="B181" s="133">
        <v>23258343</v>
      </c>
      <c r="C181" s="133">
        <v>70441398</v>
      </c>
      <c r="D181" s="198">
        <v>0</v>
      </c>
      <c r="E181" s="133">
        <f>SUM(B181:D181)</f>
        <v>93699741</v>
      </c>
      <c r="K181" s="111"/>
    </row>
    <row r="182" spans="1:11" ht="12.75">
      <c r="A182" s="134" t="s">
        <v>419</v>
      </c>
      <c r="B182" s="140">
        <v>20161008</v>
      </c>
      <c r="C182" s="140">
        <v>3870691</v>
      </c>
      <c r="D182" s="141">
        <v>0</v>
      </c>
      <c r="E182" s="136">
        <f>SUM(B182:D182)</f>
        <v>24031699</v>
      </c>
      <c r="K182" s="111"/>
    </row>
    <row r="183" spans="1:11" ht="13.5" thickBot="1">
      <c r="A183" s="134" t="s">
        <v>417</v>
      </c>
      <c r="B183" s="142">
        <v>0</v>
      </c>
      <c r="C183" s="143">
        <v>0</v>
      </c>
      <c r="D183" s="142">
        <v>0</v>
      </c>
      <c r="E183" s="144">
        <f>SUM(B183:D183)</f>
        <v>0</v>
      </c>
      <c r="K183" s="111"/>
    </row>
    <row r="184" spans="1:11" ht="13.5" thickBot="1">
      <c r="A184" s="132" t="s">
        <v>571</v>
      </c>
      <c r="B184" s="133">
        <f>SUM(B181:B183)</f>
        <v>43419351</v>
      </c>
      <c r="C184" s="133">
        <f>SUM(C181:C183)</f>
        <v>74312089</v>
      </c>
      <c r="D184" s="145">
        <f>SUM(D181:D183)</f>
        <v>0</v>
      </c>
      <c r="E184" s="133">
        <f>SUM(B184:D184)</f>
        <v>117731440</v>
      </c>
      <c r="K184" s="111"/>
    </row>
    <row r="185" spans="1:11" ht="12.75">
      <c r="A185" s="134"/>
      <c r="B185" s="137"/>
      <c r="C185" s="137"/>
      <c r="D185" s="137"/>
      <c r="E185" s="137"/>
      <c r="K185" s="111"/>
    </row>
    <row r="186" spans="1:5" ht="13.5" thickBot="1">
      <c r="A186" s="132" t="s">
        <v>420</v>
      </c>
      <c r="B186" s="137"/>
      <c r="C186" s="137"/>
      <c r="D186" s="137"/>
      <c r="E186" s="137"/>
    </row>
    <row r="187" spans="1:5" ht="13.5" thickBot="1">
      <c r="A187" s="132" t="s">
        <v>570</v>
      </c>
      <c r="B187" s="133">
        <f>B178-B184</f>
        <v>46170158</v>
      </c>
      <c r="C187" s="133">
        <f>C178-C184</f>
        <v>14594253</v>
      </c>
      <c r="D187" s="145">
        <f>D178-D184</f>
        <v>0</v>
      </c>
      <c r="E187" s="133">
        <f>SUM(B187:D187)</f>
        <v>60764411</v>
      </c>
    </row>
    <row r="188" ht="12.75">
      <c r="A188" s="129"/>
    </row>
    <row r="189" spans="1:12" ht="12.75">
      <c r="A189" s="104"/>
      <c r="J189" s="146"/>
      <c r="K189" s="146"/>
      <c r="L189" s="147"/>
    </row>
    <row r="190" spans="1:12" ht="12.75">
      <c r="A190" s="104" t="s">
        <v>421</v>
      </c>
      <c r="J190" s="146"/>
      <c r="K190" s="146"/>
      <c r="L190" s="147"/>
    </row>
    <row r="191" spans="1:12" ht="56.25">
      <c r="A191" s="148"/>
      <c r="B191" s="82" t="s">
        <v>422</v>
      </c>
      <c r="C191" s="82" t="s">
        <v>423</v>
      </c>
      <c r="D191" s="82" t="s">
        <v>424</v>
      </c>
      <c r="E191" s="82" t="s">
        <v>425</v>
      </c>
      <c r="F191" s="82" t="s">
        <v>426</v>
      </c>
      <c r="G191" s="82" t="s">
        <v>412</v>
      </c>
      <c r="H191" s="82" t="s">
        <v>427</v>
      </c>
      <c r="I191" s="82" t="s">
        <v>413</v>
      </c>
      <c r="J191" s="146"/>
      <c r="K191" s="146"/>
      <c r="L191" s="147"/>
    </row>
    <row r="192" spans="1:12" ht="12.75">
      <c r="A192" s="132" t="s">
        <v>414</v>
      </c>
      <c r="B192" s="82"/>
      <c r="C192" s="82"/>
      <c r="D192" s="82"/>
      <c r="E192" s="82"/>
      <c r="F192" s="82"/>
      <c r="G192" s="82"/>
      <c r="H192" s="82"/>
      <c r="I192" s="82"/>
      <c r="J192" s="146"/>
      <c r="K192" s="146"/>
      <c r="L192" s="147"/>
    </row>
    <row r="193" spans="1:12" ht="13.5" thickBot="1">
      <c r="A193" s="132" t="s">
        <v>569</v>
      </c>
      <c r="B193" s="199">
        <v>23269</v>
      </c>
      <c r="C193" s="199">
        <v>26937036</v>
      </c>
      <c r="D193" s="199">
        <v>611178042</v>
      </c>
      <c r="E193" s="199">
        <v>6199635.65</v>
      </c>
      <c r="F193" s="199">
        <v>46822</v>
      </c>
      <c r="G193" s="199">
        <v>8640361</v>
      </c>
      <c r="H193" s="199">
        <v>4807796</v>
      </c>
      <c r="I193" s="199">
        <f>SUM(B193:H193)</f>
        <v>657832961.65</v>
      </c>
      <c r="J193" s="146"/>
      <c r="K193" s="146"/>
      <c r="L193" s="147"/>
    </row>
    <row r="194" spans="1:12" ht="12.75">
      <c r="A194" s="134" t="s">
        <v>415</v>
      </c>
      <c r="B194" s="83">
        <v>0</v>
      </c>
      <c r="C194" s="83">
        <v>0</v>
      </c>
      <c r="D194" s="83">
        <v>3902583</v>
      </c>
      <c r="E194" s="83">
        <v>1002889</v>
      </c>
      <c r="F194" s="83">
        <v>0</v>
      </c>
      <c r="G194" s="83">
        <v>21499973</v>
      </c>
      <c r="H194" s="83">
        <v>5400</v>
      </c>
      <c r="I194" s="83">
        <f>SUM(B194:H194)</f>
        <v>26410845</v>
      </c>
      <c r="J194" s="146"/>
      <c r="K194" s="146"/>
      <c r="L194" s="147"/>
    </row>
    <row r="195" spans="1:12" ht="12.75">
      <c r="A195" s="134" t="s">
        <v>416</v>
      </c>
      <c r="B195" s="83">
        <v>0</v>
      </c>
      <c r="C195" s="83">
        <v>76449</v>
      </c>
      <c r="D195" s="83">
        <v>23620802</v>
      </c>
      <c r="E195" s="83">
        <v>113120</v>
      </c>
      <c r="F195" s="83">
        <v>0</v>
      </c>
      <c r="G195" s="83">
        <v>-23811847</v>
      </c>
      <c r="H195" s="83">
        <v>1476</v>
      </c>
      <c r="I195" s="83">
        <f>SUM(B195:H195)</f>
        <v>0</v>
      </c>
      <c r="J195" s="146"/>
      <c r="K195" s="146"/>
      <c r="L195" s="147"/>
    </row>
    <row r="196" spans="1:12" ht="13.5" thickBot="1">
      <c r="A196" s="134" t="s">
        <v>417</v>
      </c>
      <c r="B196" s="84">
        <v>0</v>
      </c>
      <c r="C196" s="84">
        <v>-7305609</v>
      </c>
      <c r="D196" s="84">
        <v>-7324740</v>
      </c>
      <c r="E196" s="84">
        <v>-2449010</v>
      </c>
      <c r="F196" s="84">
        <v>0</v>
      </c>
      <c r="G196" s="84">
        <v>0</v>
      </c>
      <c r="H196" s="84">
        <v>0</v>
      </c>
      <c r="I196" s="84">
        <f>SUM(B196:H196)</f>
        <v>-17079359</v>
      </c>
      <c r="J196" s="146"/>
      <c r="K196" s="146"/>
      <c r="L196" s="147"/>
    </row>
    <row r="197" spans="1:12" ht="13.5" thickBot="1">
      <c r="A197" s="132" t="s">
        <v>570</v>
      </c>
      <c r="B197" s="85">
        <f aca="true" t="shared" si="0" ref="B197:H197">SUM(B193:B196)</f>
        <v>23269</v>
      </c>
      <c r="C197" s="85">
        <f t="shared" si="0"/>
        <v>19707876</v>
      </c>
      <c r="D197" s="85">
        <f t="shared" si="0"/>
        <v>631376687</v>
      </c>
      <c r="E197" s="85">
        <f t="shared" si="0"/>
        <v>4866634.65</v>
      </c>
      <c r="F197" s="85">
        <f t="shared" si="0"/>
        <v>46822</v>
      </c>
      <c r="G197" s="85">
        <f t="shared" si="0"/>
        <v>6328487</v>
      </c>
      <c r="H197" s="85">
        <f t="shared" si="0"/>
        <v>4814672</v>
      </c>
      <c r="I197" s="85">
        <f>SUM(B197:H197)</f>
        <v>667164447.65</v>
      </c>
      <c r="J197" s="146"/>
      <c r="K197" s="146"/>
      <c r="L197" s="147"/>
    </row>
    <row r="198" spans="1:12" ht="12.75">
      <c r="A198" s="149"/>
      <c r="B198" s="86"/>
      <c r="C198" s="86"/>
      <c r="D198" s="86"/>
      <c r="E198" s="86"/>
      <c r="F198" s="86"/>
      <c r="G198" s="86"/>
      <c r="H198" s="86"/>
      <c r="I198" s="86"/>
      <c r="J198" s="146"/>
      <c r="K198" s="146"/>
      <c r="L198" s="147"/>
    </row>
    <row r="199" spans="1:12" ht="12.75">
      <c r="A199" s="132" t="s">
        <v>418</v>
      </c>
      <c r="B199" s="83"/>
      <c r="C199" s="83"/>
      <c r="D199" s="83"/>
      <c r="E199" s="83"/>
      <c r="F199" s="83"/>
      <c r="G199" s="83"/>
      <c r="H199" s="83"/>
      <c r="I199" s="83"/>
      <c r="J199" s="150"/>
      <c r="K199" s="146"/>
      <c r="L199" s="147"/>
    </row>
    <row r="200" spans="1:12" ht="13.5" thickBot="1">
      <c r="A200" s="132" t="s">
        <v>569</v>
      </c>
      <c r="B200" s="199">
        <v>0</v>
      </c>
      <c r="C200" s="199">
        <v>6265895</v>
      </c>
      <c r="D200" s="199">
        <v>289270210</v>
      </c>
      <c r="E200" s="199">
        <v>4538969</v>
      </c>
      <c r="F200" s="199">
        <v>0</v>
      </c>
      <c r="G200" s="199">
        <v>0</v>
      </c>
      <c r="H200" s="199">
        <v>4040174</v>
      </c>
      <c r="I200" s="199">
        <f>SUM(B200:H200)</f>
        <v>304115248</v>
      </c>
      <c r="J200" s="146"/>
      <c r="K200" s="146"/>
      <c r="L200" s="147"/>
    </row>
    <row r="201" spans="1:12" ht="12.75">
      <c r="A201" s="134" t="s">
        <v>419</v>
      </c>
      <c r="B201" s="83">
        <v>0</v>
      </c>
      <c r="C201" s="83">
        <v>1456684</v>
      </c>
      <c r="D201" s="83">
        <v>50535537</v>
      </c>
      <c r="E201" s="83">
        <v>514505</v>
      </c>
      <c r="F201" s="83">
        <v>0</v>
      </c>
      <c r="G201" s="83">
        <v>0</v>
      </c>
      <c r="H201" s="83">
        <v>211795</v>
      </c>
      <c r="I201" s="83">
        <f>SUM(B201:H201)</f>
        <v>52718521</v>
      </c>
      <c r="J201" s="146"/>
      <c r="K201" s="146"/>
      <c r="L201" s="147"/>
    </row>
    <row r="202" spans="1:12" ht="12.75">
      <c r="A202" s="134" t="s">
        <v>417</v>
      </c>
      <c r="B202" s="83">
        <v>0</v>
      </c>
      <c r="C202" s="83">
        <v>-2014511</v>
      </c>
      <c r="D202" s="83">
        <v>-4661483</v>
      </c>
      <c r="E202" s="83">
        <v>-1433640</v>
      </c>
      <c r="F202" s="83">
        <v>0</v>
      </c>
      <c r="G202" s="83">
        <v>0</v>
      </c>
      <c r="H202" s="83">
        <v>0</v>
      </c>
      <c r="I202" s="83">
        <f>SUM(B202:H202)</f>
        <v>-8109634</v>
      </c>
      <c r="J202" s="146"/>
      <c r="K202" s="146"/>
      <c r="L202" s="151"/>
    </row>
    <row r="203" spans="1:12" ht="13.5" thickBot="1">
      <c r="A203" s="132" t="s">
        <v>571</v>
      </c>
      <c r="B203" s="199">
        <f>SUM(B200:B202)</f>
        <v>0</v>
      </c>
      <c r="C203" s="199">
        <f aca="true" t="shared" si="1" ref="C203:H203">SUM(C200:C202)</f>
        <v>5708068</v>
      </c>
      <c r="D203" s="199">
        <f t="shared" si="1"/>
        <v>335144264</v>
      </c>
      <c r="E203" s="199">
        <f t="shared" si="1"/>
        <v>3619834</v>
      </c>
      <c r="F203" s="199">
        <f t="shared" si="1"/>
        <v>0</v>
      </c>
      <c r="G203" s="199">
        <f t="shared" si="1"/>
        <v>0</v>
      </c>
      <c r="H203" s="199">
        <f t="shared" si="1"/>
        <v>4251969</v>
      </c>
      <c r="I203" s="199">
        <f>SUM(B203:H203)</f>
        <v>348724135</v>
      </c>
      <c r="J203" s="146"/>
      <c r="K203" s="146"/>
      <c r="L203" s="147"/>
    </row>
    <row r="204" spans="1:12" ht="12.75">
      <c r="A204" s="152"/>
      <c r="B204" s="83"/>
      <c r="C204" s="83"/>
      <c r="D204" s="83"/>
      <c r="E204" s="83"/>
      <c r="F204" s="83"/>
      <c r="G204" s="83"/>
      <c r="H204" s="83"/>
      <c r="I204" s="83"/>
      <c r="J204" s="146"/>
      <c r="K204" s="146"/>
      <c r="L204" s="147"/>
    </row>
    <row r="205" spans="1:11" ht="12.75">
      <c r="A205" s="132" t="s">
        <v>420</v>
      </c>
      <c r="B205" s="83"/>
      <c r="C205" s="83"/>
      <c r="D205" s="83"/>
      <c r="E205" s="83"/>
      <c r="F205" s="83"/>
      <c r="G205" s="83"/>
      <c r="H205" s="83"/>
      <c r="I205" s="83"/>
      <c r="J205" s="146"/>
      <c r="K205" s="146"/>
    </row>
    <row r="206" spans="1:11" ht="13.5" thickBot="1">
      <c r="A206" s="132" t="s">
        <v>570</v>
      </c>
      <c r="B206" s="199">
        <f>B197-B203</f>
        <v>23269</v>
      </c>
      <c r="C206" s="199">
        <f aca="true" t="shared" si="2" ref="C206:H206">C197-C203</f>
        <v>13999808</v>
      </c>
      <c r="D206" s="199">
        <f t="shared" si="2"/>
        <v>296232423</v>
      </c>
      <c r="E206" s="199">
        <f t="shared" si="2"/>
        <v>1246800.6500000004</v>
      </c>
      <c r="F206" s="199">
        <f t="shared" si="2"/>
        <v>46822</v>
      </c>
      <c r="G206" s="199">
        <f t="shared" si="2"/>
        <v>6328487</v>
      </c>
      <c r="H206" s="199">
        <f t="shared" si="2"/>
        <v>562703</v>
      </c>
      <c r="I206" s="199">
        <f>SUM(B206:H206)</f>
        <v>318440312.65</v>
      </c>
      <c r="J206" s="146"/>
      <c r="K206" s="41"/>
    </row>
    <row r="207" spans="1:10" ht="12.75">
      <c r="A207" s="87"/>
      <c r="B207" s="39"/>
      <c r="C207" s="40"/>
      <c r="D207" s="40"/>
      <c r="E207" s="40"/>
      <c r="F207" s="40"/>
      <c r="G207" s="40"/>
      <c r="H207" s="153"/>
      <c r="I207" s="154"/>
      <c r="J207" s="41"/>
    </row>
    <row r="208" spans="1:9" ht="12.75">
      <c r="A208" s="87"/>
      <c r="B208" s="39"/>
      <c r="C208" s="40"/>
      <c r="D208" s="40"/>
      <c r="E208" s="40"/>
      <c r="F208" s="40"/>
      <c r="G208" s="40"/>
      <c r="H208" s="153"/>
      <c r="I208" s="154"/>
    </row>
    <row r="209" spans="1:9" ht="12.75">
      <c r="A209" s="90"/>
      <c r="B209" s="90"/>
      <c r="C209" s="90"/>
      <c r="D209" s="90"/>
      <c r="E209" s="90"/>
      <c r="F209" s="90"/>
      <c r="G209" s="90"/>
      <c r="H209" s="90"/>
      <c r="I209" s="90"/>
    </row>
    <row r="210" spans="1:7" ht="12.75">
      <c r="A210" s="104" t="s">
        <v>428</v>
      </c>
      <c r="C210" s="128"/>
      <c r="D210" s="128"/>
      <c r="G210" s="128"/>
    </row>
    <row r="211" spans="1:3" ht="12.75">
      <c r="A211" s="126"/>
      <c r="B211" s="103" t="s">
        <v>567</v>
      </c>
      <c r="C211" s="103" t="s">
        <v>542</v>
      </c>
    </row>
    <row r="212" spans="1:11" ht="12.75">
      <c r="A212" s="155" t="s">
        <v>429</v>
      </c>
      <c r="B212" s="121">
        <v>14454675</v>
      </c>
      <c r="C212" s="121">
        <v>14478158</v>
      </c>
      <c r="K212" s="111"/>
    </row>
    <row r="213" spans="1:11" ht="12.75">
      <c r="A213" s="155" t="s">
        <v>430</v>
      </c>
      <c r="B213" s="121">
        <v>37421673</v>
      </c>
      <c r="C213" s="121">
        <v>36988703</v>
      </c>
      <c r="K213" s="111"/>
    </row>
    <row r="214" spans="1:11" ht="12.75">
      <c r="A214" s="155" t="s">
        <v>431</v>
      </c>
      <c r="B214" s="121">
        <v>3502197</v>
      </c>
      <c r="C214" s="121">
        <v>3520059</v>
      </c>
      <c r="K214" s="111"/>
    </row>
    <row r="215" spans="1:11" ht="26.25" thickBot="1">
      <c r="A215" s="75" t="s">
        <v>516</v>
      </c>
      <c r="B215" s="122">
        <v>35000</v>
      </c>
      <c r="C215" s="122">
        <v>35000</v>
      </c>
      <c r="K215" s="111"/>
    </row>
    <row r="216" spans="1:11" ht="12.75">
      <c r="A216" s="98"/>
      <c r="B216" s="156">
        <f>SUM(B212:B215)</f>
        <v>55413545</v>
      </c>
      <c r="C216" s="156">
        <f>SUM(C212:C215)</f>
        <v>55021920</v>
      </c>
      <c r="K216" s="111"/>
    </row>
    <row r="217" spans="1:11" ht="13.5" thickBot="1">
      <c r="A217" s="155" t="s">
        <v>432</v>
      </c>
      <c r="B217" s="157">
        <v>-40955972</v>
      </c>
      <c r="C217" s="157">
        <v>-51466861</v>
      </c>
      <c r="K217" s="111"/>
    </row>
    <row r="218" spans="1:11" ht="13.5" thickBot="1">
      <c r="A218" s="98"/>
      <c r="B218" s="158">
        <f>SUM(B216:B217)</f>
        <v>14457573</v>
      </c>
      <c r="C218" s="158">
        <f>SUM(C216:C217)</f>
        <v>3555059</v>
      </c>
      <c r="J218" s="88"/>
      <c r="K218" s="111"/>
    </row>
    <row r="219" spans="1:11" ht="12.75">
      <c r="A219" s="69"/>
      <c r="B219" s="70"/>
      <c r="C219" s="70"/>
      <c r="J219" s="88"/>
      <c r="K219" s="111"/>
    </row>
    <row r="220" spans="1:11" ht="12.75">
      <c r="A220" s="464" t="s">
        <v>659</v>
      </c>
      <c r="B220" s="464"/>
      <c r="C220" s="464"/>
      <c r="D220" s="464"/>
      <c r="E220" s="464"/>
      <c r="F220" s="464"/>
      <c r="G220" s="464"/>
      <c r="H220" s="464"/>
      <c r="I220" s="464"/>
      <c r="J220" s="88"/>
      <c r="K220" s="111"/>
    </row>
    <row r="221" spans="1:11" ht="12.75" customHeight="1">
      <c r="A221" s="419" t="s">
        <v>509</v>
      </c>
      <c r="B221" s="419"/>
      <c r="C221" s="419"/>
      <c r="D221" s="419"/>
      <c r="E221" s="419"/>
      <c r="F221" s="419"/>
      <c r="G221" s="419"/>
      <c r="H221" s="419"/>
      <c r="I221" s="419"/>
      <c r="J221" s="88"/>
      <c r="K221" s="111"/>
    </row>
    <row r="222" spans="1:11" ht="12.75" customHeight="1">
      <c r="A222" s="241"/>
      <c r="B222" s="102"/>
      <c r="C222" s="102"/>
      <c r="D222" s="102"/>
      <c r="E222" s="102"/>
      <c r="F222" s="102"/>
      <c r="G222" s="102"/>
      <c r="H222" s="102"/>
      <c r="I222" s="102"/>
      <c r="J222" s="88"/>
      <c r="K222" s="111"/>
    </row>
    <row r="223" spans="1:11" ht="12.75">
      <c r="A223" s="417" t="s">
        <v>511</v>
      </c>
      <c r="B223" s="415"/>
      <c r="C223" s="415"/>
      <c r="D223" s="415"/>
      <c r="E223" s="415"/>
      <c r="F223" s="415"/>
      <c r="G223" s="415"/>
      <c r="H223" s="415"/>
      <c r="I223" s="415"/>
      <c r="J223" s="88"/>
      <c r="K223" s="111"/>
    </row>
    <row r="224" spans="1:11" ht="12.75">
      <c r="A224" s="62"/>
      <c r="B224" s="103" t="s">
        <v>567</v>
      </c>
      <c r="C224" s="103"/>
      <c r="D224" s="90"/>
      <c r="E224" s="90"/>
      <c r="F224" s="90"/>
      <c r="G224" s="90"/>
      <c r="H224" s="90"/>
      <c r="I224" s="90"/>
      <c r="J224" s="88"/>
      <c r="K224" s="111"/>
    </row>
    <row r="225" spans="1:11" ht="12.75">
      <c r="A225" s="75" t="s">
        <v>572</v>
      </c>
      <c r="B225" s="159">
        <v>51466861</v>
      </c>
      <c r="C225" s="90"/>
      <c r="D225" s="90"/>
      <c r="E225" s="90"/>
      <c r="F225" s="90"/>
      <c r="G225" s="90"/>
      <c r="H225" s="90"/>
      <c r="I225" s="74"/>
      <c r="J225" s="88"/>
      <c r="K225" s="111"/>
    </row>
    <row r="226" spans="1:11" ht="12.75">
      <c r="A226" s="75" t="s">
        <v>443</v>
      </c>
      <c r="B226" s="159">
        <v>0</v>
      </c>
      <c r="C226" s="90"/>
      <c r="D226" s="90"/>
      <c r="E226" s="90"/>
      <c r="F226" s="90"/>
      <c r="G226" s="90"/>
      <c r="H226" s="90"/>
      <c r="I226" s="90"/>
      <c r="J226" s="88"/>
      <c r="K226" s="111"/>
    </row>
    <row r="227" spans="1:11" ht="12.75">
      <c r="A227" s="75" t="s">
        <v>651</v>
      </c>
      <c r="B227" s="159">
        <v>-10762619</v>
      </c>
      <c r="C227" s="90"/>
      <c r="D227" s="90"/>
      <c r="E227" s="90"/>
      <c r="F227" s="90"/>
      <c r="G227" s="90"/>
      <c r="H227" s="90"/>
      <c r="I227" s="90"/>
      <c r="J227" s="88"/>
      <c r="K227" s="111"/>
    </row>
    <row r="228" spans="1:11" ht="13.5" thickBot="1">
      <c r="A228" s="75" t="s">
        <v>445</v>
      </c>
      <c r="B228" s="122">
        <v>251730</v>
      </c>
      <c r="C228" s="90"/>
      <c r="D228" s="90"/>
      <c r="E228" s="90"/>
      <c r="F228" s="90"/>
      <c r="G228" s="90"/>
      <c r="H228" s="90"/>
      <c r="I228" s="90"/>
      <c r="J228" s="88"/>
      <c r="K228" s="111"/>
    </row>
    <row r="229" spans="1:11" ht="13.5" thickBot="1">
      <c r="A229" s="54" t="s">
        <v>446</v>
      </c>
      <c r="B229" s="61">
        <f>SUM(B225:B228)</f>
        <v>40955972</v>
      </c>
      <c r="C229" s="74"/>
      <c r="D229" s="90"/>
      <c r="E229" s="90"/>
      <c r="F229" s="90"/>
      <c r="G229" s="90"/>
      <c r="H229" s="90"/>
      <c r="I229" s="90"/>
      <c r="J229" s="88"/>
      <c r="K229" s="111"/>
    </row>
    <row r="230" spans="1:11" ht="12.75">
      <c r="A230" s="54"/>
      <c r="B230" s="99"/>
      <c r="C230" s="74"/>
      <c r="D230" s="90"/>
      <c r="E230" s="90"/>
      <c r="F230" s="90"/>
      <c r="G230" s="90"/>
      <c r="H230" s="90"/>
      <c r="I230" s="90"/>
      <c r="K230" s="111"/>
    </row>
    <row r="231" spans="1:11" ht="12.75">
      <c r="A231" s="107"/>
      <c r="H231" s="128"/>
      <c r="K231" s="111"/>
    </row>
    <row r="232" spans="1:11" ht="12.75">
      <c r="A232" s="129"/>
      <c r="G232" s="128"/>
      <c r="K232" s="111"/>
    </row>
    <row r="233" spans="1:11" ht="12.75">
      <c r="A233" s="104" t="s">
        <v>642</v>
      </c>
      <c r="K233" s="111"/>
    </row>
    <row r="234" spans="1:11" ht="12.75">
      <c r="A234" s="90"/>
      <c r="B234" s="103" t="s">
        <v>567</v>
      </c>
      <c r="C234" s="103" t="s">
        <v>542</v>
      </c>
      <c r="K234" s="111"/>
    </row>
    <row r="235" spans="1:11" ht="12.75">
      <c r="A235" s="72" t="s">
        <v>433</v>
      </c>
      <c r="B235" s="159">
        <v>75078442</v>
      </c>
      <c r="C235" s="159">
        <v>84616921</v>
      </c>
      <c r="K235" s="111"/>
    </row>
    <row r="236" spans="1:11" ht="12.75">
      <c r="A236" s="75" t="s">
        <v>434</v>
      </c>
      <c r="B236" s="159">
        <v>18825</v>
      </c>
      <c r="C236" s="159">
        <v>40629</v>
      </c>
      <c r="H236" s="66"/>
      <c r="K236" s="111"/>
    </row>
    <row r="237" spans="1:11" ht="25.5">
      <c r="A237" s="75" t="s">
        <v>435</v>
      </c>
      <c r="B237" s="121">
        <v>167199</v>
      </c>
      <c r="C237" s="121">
        <v>394134</v>
      </c>
      <c r="K237" s="111"/>
    </row>
    <row r="238" spans="1:11" ht="13.5" thickBot="1">
      <c r="A238" s="75" t="s">
        <v>438</v>
      </c>
      <c r="B238" s="122">
        <v>1795021</v>
      </c>
      <c r="C238" s="122">
        <v>1280781</v>
      </c>
      <c r="K238" s="111"/>
    </row>
    <row r="239" spans="1:11" ht="13.5" thickBot="1">
      <c r="A239" s="90"/>
      <c r="B239" s="67">
        <f>SUM(B235:B238)</f>
        <v>77059487</v>
      </c>
      <c r="C239" s="67">
        <f>SUM(C235:C238)</f>
        <v>86332465</v>
      </c>
      <c r="K239" s="111"/>
    </row>
    <row r="240" spans="1:11" ht="12.75">
      <c r="A240" s="129"/>
      <c r="K240" s="111"/>
    </row>
    <row r="241" spans="1:11" ht="12.75">
      <c r="A241" s="104" t="s">
        <v>643</v>
      </c>
      <c r="K241" s="111"/>
    </row>
    <row r="242" spans="1:11" ht="12.75">
      <c r="A242" s="90"/>
      <c r="B242" s="103" t="s">
        <v>567</v>
      </c>
      <c r="C242" s="103" t="s">
        <v>542</v>
      </c>
      <c r="K242" s="111"/>
    </row>
    <row r="243" spans="1:11" ht="12.75">
      <c r="A243" s="72" t="s">
        <v>439</v>
      </c>
      <c r="B243" s="159">
        <v>99097435</v>
      </c>
      <c r="C243" s="159">
        <v>102485484</v>
      </c>
      <c r="K243" s="111"/>
    </row>
    <row r="244" spans="1:11" ht="12.75">
      <c r="A244" s="72" t="s">
        <v>440</v>
      </c>
      <c r="B244" s="160">
        <v>5800560</v>
      </c>
      <c r="C244" s="160">
        <v>9689205</v>
      </c>
      <c r="K244" s="111"/>
    </row>
    <row r="245" spans="1:11" ht="13.5" thickBot="1">
      <c r="A245" s="97" t="s">
        <v>537</v>
      </c>
      <c r="B245" s="161">
        <v>0</v>
      </c>
      <c r="C245" s="161">
        <v>51514</v>
      </c>
      <c r="K245" s="111"/>
    </row>
    <row r="246" spans="1:11" ht="12.75">
      <c r="A246" s="72"/>
      <c r="B246" s="76">
        <f>SUM(B243:B245)</f>
        <v>104897995</v>
      </c>
      <c r="C246" s="76">
        <f>SUM(C243:C245)</f>
        <v>112226203</v>
      </c>
      <c r="E246" s="128"/>
      <c r="K246" s="111"/>
    </row>
    <row r="247" spans="1:11" ht="13.5" thickBot="1">
      <c r="A247" s="72" t="s">
        <v>441</v>
      </c>
      <c r="B247" s="157">
        <v>-29819553</v>
      </c>
      <c r="C247" s="157">
        <v>-27609282</v>
      </c>
      <c r="G247" s="128"/>
      <c r="K247" s="111"/>
    </row>
    <row r="248" spans="1:11" ht="13.5" thickBot="1">
      <c r="A248" s="72"/>
      <c r="B248" s="158">
        <f>SUM(B246:B247)</f>
        <v>75078442</v>
      </c>
      <c r="C248" s="158">
        <f>SUM(C246:C247)</f>
        <v>84616921</v>
      </c>
      <c r="E248" s="128"/>
      <c r="K248" s="111"/>
    </row>
    <row r="249" spans="1:11" ht="12.75" customHeight="1">
      <c r="A249" s="90"/>
      <c r="J249" s="94"/>
      <c r="K249" s="111"/>
    </row>
    <row r="250" spans="1:11" ht="12.75">
      <c r="A250" s="91" t="s">
        <v>442</v>
      </c>
      <c r="B250" s="105"/>
      <c r="C250" s="105"/>
      <c r="D250" s="105"/>
      <c r="E250" s="105"/>
      <c r="F250" s="105"/>
      <c r="G250" s="105"/>
      <c r="H250" s="105"/>
      <c r="I250" s="105"/>
      <c r="K250" s="111"/>
    </row>
    <row r="251" spans="1:11" ht="12.75">
      <c r="A251" s="62"/>
      <c r="B251" s="103" t="s">
        <v>567</v>
      </c>
      <c r="C251" s="103"/>
      <c r="K251" s="111"/>
    </row>
    <row r="252" spans="1:11" ht="12.75">
      <c r="A252" s="117" t="s">
        <v>572</v>
      </c>
      <c r="B252" s="162">
        <v>27609282</v>
      </c>
      <c r="I252" s="128"/>
      <c r="K252" s="111"/>
    </row>
    <row r="253" spans="1:2" ht="12.75">
      <c r="A253" s="117" t="s">
        <v>443</v>
      </c>
      <c r="B253" s="162">
        <v>0</v>
      </c>
    </row>
    <row r="254" spans="1:2" ht="12.75">
      <c r="A254" s="117" t="s">
        <v>444</v>
      </c>
      <c r="B254" s="162">
        <v>-943735</v>
      </c>
    </row>
    <row r="255" spans="1:2" ht="13.5" thickBot="1">
      <c r="A255" s="117" t="s">
        <v>445</v>
      </c>
      <c r="B255" s="125">
        <v>3154005</v>
      </c>
    </row>
    <row r="256" spans="1:3" ht="13.5" thickBot="1">
      <c r="A256" s="163" t="s">
        <v>446</v>
      </c>
      <c r="B256" s="164">
        <f>SUM(B252:B255)</f>
        <v>29819552</v>
      </c>
      <c r="C256" s="128"/>
    </row>
    <row r="257" ht="12.75">
      <c r="A257" s="90"/>
    </row>
    <row r="258" ht="12.75">
      <c r="A258" s="90" t="s">
        <v>519</v>
      </c>
    </row>
    <row r="259" spans="1:3" ht="12.75">
      <c r="A259" s="62"/>
      <c r="B259" s="103" t="s">
        <v>567</v>
      </c>
      <c r="C259" s="103"/>
    </row>
    <row r="260" spans="1:8" ht="12.75">
      <c r="A260" s="117" t="s">
        <v>447</v>
      </c>
      <c r="B260" s="159">
        <v>47779513</v>
      </c>
      <c r="D260" s="90"/>
      <c r="H260" s="128"/>
    </row>
    <row r="261" spans="1:2" ht="12.75">
      <c r="A261" s="117" t="s">
        <v>448</v>
      </c>
      <c r="B261" s="159">
        <v>20667471</v>
      </c>
    </row>
    <row r="262" spans="1:11" ht="12.75">
      <c r="A262" s="117" t="s">
        <v>449</v>
      </c>
      <c r="B262" s="159">
        <v>6096544</v>
      </c>
      <c r="K262" s="116"/>
    </row>
    <row r="263" spans="1:2" ht="13.5" thickBot="1">
      <c r="A263" s="117" t="s">
        <v>450</v>
      </c>
      <c r="B263" s="161">
        <v>30354467</v>
      </c>
    </row>
    <row r="264" spans="1:2" ht="13.5" thickBot="1">
      <c r="A264" s="123"/>
      <c r="B264" s="64">
        <f>SUM(B260:B263)</f>
        <v>104897995</v>
      </c>
    </row>
    <row r="265" spans="1:2" ht="12.75">
      <c r="A265" s="123"/>
      <c r="B265" s="71"/>
    </row>
    <row r="266" ht="12.75">
      <c r="A266" s="90"/>
    </row>
    <row r="267" ht="12.75">
      <c r="A267" s="104" t="s">
        <v>644</v>
      </c>
    </row>
    <row r="268" spans="1:3" ht="12.75">
      <c r="A268" s="90"/>
      <c r="B268" s="103" t="s">
        <v>567</v>
      </c>
      <c r="C268" s="103" t="s">
        <v>542</v>
      </c>
    </row>
    <row r="269" spans="1:11" ht="12.75">
      <c r="A269" s="75" t="s">
        <v>436</v>
      </c>
      <c r="B269" s="121">
        <v>5874020</v>
      </c>
      <c r="C269" s="121">
        <v>3449019</v>
      </c>
      <c r="K269" s="111"/>
    </row>
    <row r="270" spans="1:11" ht="12.75">
      <c r="A270" s="75" t="s">
        <v>437</v>
      </c>
      <c r="B270" s="121">
        <v>1440615</v>
      </c>
      <c r="C270" s="121">
        <v>786331</v>
      </c>
      <c r="K270" s="111"/>
    </row>
    <row r="271" spans="1:11" ht="13.5" thickBot="1">
      <c r="A271" s="75" t="s">
        <v>438</v>
      </c>
      <c r="B271" s="161">
        <v>111682</v>
      </c>
      <c r="C271" s="161">
        <v>133532</v>
      </c>
      <c r="K271" s="111"/>
    </row>
    <row r="272" spans="1:11" ht="12.75">
      <c r="A272" s="75"/>
      <c r="B272" s="99">
        <f>SUM(B269:B271)</f>
        <v>7426317</v>
      </c>
      <c r="C272" s="99">
        <f>SUM(C269:C271)</f>
        <v>4368882</v>
      </c>
      <c r="K272" s="111"/>
    </row>
    <row r="273" spans="1:11" ht="13.5" thickBot="1">
      <c r="A273" s="72" t="s">
        <v>441</v>
      </c>
      <c r="B273" s="157">
        <v>-5631296</v>
      </c>
      <c r="C273" s="157">
        <v>-3088101</v>
      </c>
      <c r="K273" s="111"/>
    </row>
    <row r="274" spans="1:11" ht="13.5" thickBot="1">
      <c r="A274" s="90"/>
      <c r="B274" s="67">
        <f>B272+B273</f>
        <v>1795021</v>
      </c>
      <c r="C274" s="67">
        <f>C272+C273</f>
        <v>1280781</v>
      </c>
      <c r="K274" s="111"/>
    </row>
    <row r="275" spans="1:11" ht="12.75">
      <c r="A275" s="104"/>
      <c r="K275" s="111"/>
    </row>
    <row r="276" spans="1:11" ht="12.75">
      <c r="A276" s="104"/>
      <c r="K276" s="111"/>
    </row>
    <row r="277" spans="1:11" ht="12.75">
      <c r="A277" s="104" t="s">
        <v>645</v>
      </c>
      <c r="K277" s="111"/>
    </row>
    <row r="278" spans="1:11" ht="12.75">
      <c r="A278" s="126"/>
      <c r="B278" s="103" t="s">
        <v>567</v>
      </c>
      <c r="C278" s="103" t="s">
        <v>542</v>
      </c>
      <c r="K278" s="111"/>
    </row>
    <row r="279" spans="1:11" ht="12.75">
      <c r="A279" s="75" t="s">
        <v>520</v>
      </c>
      <c r="B279" s="121">
        <v>3410</v>
      </c>
      <c r="C279" s="121">
        <v>0</v>
      </c>
      <c r="K279" s="111"/>
    </row>
    <row r="280" spans="1:11" ht="13.5" thickBot="1">
      <c r="A280" s="75" t="s">
        <v>521</v>
      </c>
      <c r="B280" s="122">
        <v>1435882</v>
      </c>
      <c r="C280" s="122">
        <v>1248272</v>
      </c>
      <c r="K280" s="111"/>
    </row>
    <row r="281" spans="1:11" ht="13.5" thickBot="1">
      <c r="A281" s="165"/>
      <c r="B281" s="166">
        <f>SUM(B279:B280)</f>
        <v>1439292</v>
      </c>
      <c r="C281" s="166">
        <f>SUM(C279:C280)</f>
        <v>1248272</v>
      </c>
      <c r="K281" s="111"/>
    </row>
    <row r="282" spans="1:11" ht="12.75">
      <c r="A282" s="107"/>
      <c r="K282" s="111"/>
    </row>
    <row r="283" spans="1:11" ht="12.75">
      <c r="A283" s="90"/>
      <c r="J283" s="111"/>
      <c r="K283" s="111"/>
    </row>
    <row r="284" spans="1:11" ht="12.75">
      <c r="A284" s="104" t="s">
        <v>646</v>
      </c>
      <c r="D284" s="120"/>
      <c r="E284" s="120"/>
      <c r="F284" s="120"/>
      <c r="G284" s="120"/>
      <c r="H284" s="120"/>
      <c r="I284" s="120"/>
      <c r="J284" s="111"/>
      <c r="K284" s="111"/>
    </row>
    <row r="285" spans="1:11" ht="12.75">
      <c r="A285" s="126"/>
      <c r="B285" s="103" t="s">
        <v>567</v>
      </c>
      <c r="C285" s="103" t="s">
        <v>542</v>
      </c>
      <c r="D285" s="120"/>
      <c r="E285" s="120"/>
      <c r="F285" s="120"/>
      <c r="G285" s="120"/>
      <c r="H285" s="120"/>
      <c r="I285" s="120"/>
      <c r="J285" s="111"/>
      <c r="K285" s="111"/>
    </row>
    <row r="286" spans="1:11" ht="12.75">
      <c r="A286" s="75" t="s">
        <v>451</v>
      </c>
      <c r="B286" s="121">
        <v>25837204</v>
      </c>
      <c r="C286" s="121">
        <v>62671227</v>
      </c>
      <c r="D286" s="120"/>
      <c r="E286" s="120"/>
      <c r="F286" s="120"/>
      <c r="G286" s="120"/>
      <c r="H286" s="120"/>
      <c r="I286" s="120"/>
      <c r="J286" s="111"/>
      <c r="K286" s="111"/>
    </row>
    <row r="287" spans="1:11" ht="25.5">
      <c r="A287" s="75" t="s">
        <v>452</v>
      </c>
      <c r="B287" s="121">
        <v>106915</v>
      </c>
      <c r="C287" s="121">
        <v>5230370</v>
      </c>
      <c r="D287" s="120"/>
      <c r="E287" s="120"/>
      <c r="F287" s="120"/>
      <c r="G287" s="120"/>
      <c r="H287" s="120"/>
      <c r="I287" s="120"/>
      <c r="J287" s="111"/>
      <c r="K287" s="111"/>
    </row>
    <row r="288" spans="1:11" ht="13.5" thickBot="1">
      <c r="A288" s="75" t="s">
        <v>453</v>
      </c>
      <c r="B288" s="122">
        <v>10112</v>
      </c>
      <c r="C288" s="122">
        <v>22345</v>
      </c>
      <c r="D288" s="120"/>
      <c r="E288" s="120"/>
      <c r="F288" s="120"/>
      <c r="G288" s="120"/>
      <c r="H288" s="120"/>
      <c r="I288" s="120"/>
      <c r="J288" s="111"/>
      <c r="K288" s="111"/>
    </row>
    <row r="289" spans="1:11" ht="13.5" thickBot="1">
      <c r="A289" s="123"/>
      <c r="B289" s="166">
        <f>SUM(B286:B288)</f>
        <v>25954231</v>
      </c>
      <c r="C289" s="68">
        <f>SUM(C286:C288)</f>
        <v>67923942</v>
      </c>
      <c r="D289" s="120"/>
      <c r="E289" s="120"/>
      <c r="F289" s="120"/>
      <c r="G289" s="120"/>
      <c r="H289" s="120"/>
      <c r="I289" s="120"/>
      <c r="J289" s="111"/>
      <c r="K289" s="111"/>
    </row>
    <row r="290" spans="1:11" ht="12.75">
      <c r="A290" s="90"/>
      <c r="D290" s="120"/>
      <c r="E290" s="120"/>
      <c r="F290" s="120"/>
      <c r="G290" s="120"/>
      <c r="H290" s="120"/>
      <c r="I290" s="120"/>
      <c r="J290" s="111"/>
      <c r="K290" s="111"/>
    </row>
    <row r="291" spans="1:11" ht="12.75">
      <c r="A291" s="104"/>
      <c r="D291" s="120"/>
      <c r="E291" s="120"/>
      <c r="F291" s="120"/>
      <c r="G291" s="120"/>
      <c r="H291" s="120"/>
      <c r="I291" s="120"/>
      <c r="J291" s="111"/>
      <c r="K291" s="111"/>
    </row>
    <row r="292" spans="1:11" ht="12.75">
      <c r="A292" s="104" t="s">
        <v>647</v>
      </c>
      <c r="D292" s="120"/>
      <c r="E292" s="120"/>
      <c r="F292" s="120"/>
      <c r="G292" s="120"/>
      <c r="H292" s="120"/>
      <c r="I292" s="120"/>
      <c r="J292" s="111"/>
      <c r="K292" s="111"/>
    </row>
    <row r="293" spans="1:11" ht="12.75">
      <c r="A293" s="63"/>
      <c r="B293" s="103" t="s">
        <v>567</v>
      </c>
      <c r="C293" s="103" t="s">
        <v>542</v>
      </c>
      <c r="D293" s="120"/>
      <c r="E293" s="120"/>
      <c r="F293" s="120"/>
      <c r="G293" s="120"/>
      <c r="H293" s="120"/>
      <c r="I293" s="120"/>
      <c r="J293" s="111"/>
      <c r="K293" s="111"/>
    </row>
    <row r="294" spans="1:11" ht="25.5">
      <c r="A294" s="75" t="s">
        <v>454</v>
      </c>
      <c r="B294" s="121">
        <v>0</v>
      </c>
      <c r="C294" s="121">
        <v>23609859</v>
      </c>
      <c r="D294" s="120"/>
      <c r="E294" s="120"/>
      <c r="F294" s="120"/>
      <c r="G294" s="120"/>
      <c r="H294" s="120"/>
      <c r="I294" s="120"/>
      <c r="J294" s="111"/>
      <c r="K294" s="111"/>
    </row>
    <row r="295" spans="1:11" ht="12.75">
      <c r="A295" s="75" t="s">
        <v>455</v>
      </c>
      <c r="B295" s="121">
        <v>0</v>
      </c>
      <c r="C295" s="121">
        <v>0</v>
      </c>
      <c r="D295" s="120"/>
      <c r="E295" s="120"/>
      <c r="F295" s="120"/>
      <c r="G295" s="120"/>
      <c r="H295" s="120"/>
      <c r="I295" s="120"/>
      <c r="J295" s="111"/>
      <c r="K295" s="111"/>
    </row>
    <row r="296" spans="1:11" ht="13.5" thickBot="1">
      <c r="A296" s="75" t="s">
        <v>456</v>
      </c>
      <c r="B296" s="121">
        <v>13577942</v>
      </c>
      <c r="C296" s="121">
        <v>14606815</v>
      </c>
      <c r="D296" s="120"/>
      <c r="E296" s="120"/>
      <c r="F296" s="120"/>
      <c r="G296" s="120"/>
      <c r="H296" s="120"/>
      <c r="I296" s="120"/>
      <c r="K296" s="111"/>
    </row>
    <row r="297" spans="1:11" ht="13.5" thickBot="1">
      <c r="A297" s="123"/>
      <c r="B297" s="166">
        <f>SUM(B294:B296)</f>
        <v>13577942</v>
      </c>
      <c r="C297" s="68">
        <f>SUM(C294:C296)</f>
        <v>38216674</v>
      </c>
      <c r="K297" s="111"/>
    </row>
    <row r="298" spans="1:11" ht="12.75">
      <c r="A298" s="129"/>
      <c r="K298" s="111"/>
    </row>
    <row r="299" spans="1:10" s="120" customFormat="1" ht="12.75">
      <c r="A299" s="415" t="s">
        <v>658</v>
      </c>
      <c r="B299" s="415"/>
      <c r="C299" s="415"/>
      <c r="D299" s="415"/>
      <c r="E299" s="415"/>
      <c r="F299" s="415"/>
      <c r="G299" s="415"/>
      <c r="H299" s="415"/>
      <c r="I299" s="415"/>
      <c r="J299" s="112"/>
    </row>
    <row r="300" spans="1:10" s="120" customFormat="1" ht="12.75">
      <c r="A300" s="102"/>
      <c r="B300" s="102"/>
      <c r="C300" s="102"/>
      <c r="D300" s="102"/>
      <c r="E300" s="102"/>
      <c r="F300" s="102"/>
      <c r="G300" s="102"/>
      <c r="H300" s="102"/>
      <c r="I300" s="102"/>
      <c r="J300" s="112"/>
    </row>
    <row r="301" spans="1:11" ht="12.75">
      <c r="A301" s="104"/>
      <c r="K301" s="111"/>
    </row>
    <row r="302" spans="1:11" ht="12.75">
      <c r="A302" s="104" t="s">
        <v>583</v>
      </c>
      <c r="J302" s="88"/>
      <c r="K302" s="111"/>
    </row>
    <row r="303" spans="1:11" ht="12.75">
      <c r="A303" s="107"/>
      <c r="J303" s="88"/>
      <c r="K303" s="111"/>
    </row>
    <row r="304" spans="1:11" ht="57" customHeight="1">
      <c r="A304" s="415" t="s">
        <v>652</v>
      </c>
      <c r="B304" s="415"/>
      <c r="C304" s="415"/>
      <c r="D304" s="415"/>
      <c r="E304" s="415"/>
      <c r="F304" s="415"/>
      <c r="G304" s="415"/>
      <c r="H304" s="415"/>
      <c r="I304" s="415"/>
      <c r="J304" s="88"/>
      <c r="K304" s="111"/>
    </row>
    <row r="305" spans="1:11" ht="12.75">
      <c r="A305" s="415"/>
      <c r="B305" s="415"/>
      <c r="C305" s="415"/>
      <c r="D305" s="415"/>
      <c r="E305" s="415"/>
      <c r="F305" s="415"/>
      <c r="G305" s="415"/>
      <c r="H305" s="415"/>
      <c r="I305" s="415"/>
      <c r="J305" s="88"/>
      <c r="K305" s="111"/>
    </row>
    <row r="306" spans="1:11" ht="66.75" customHeight="1">
      <c r="A306" s="415" t="s">
        <v>653</v>
      </c>
      <c r="B306" s="415"/>
      <c r="C306" s="415"/>
      <c r="D306" s="415"/>
      <c r="E306" s="415"/>
      <c r="F306" s="415"/>
      <c r="G306" s="415"/>
      <c r="H306" s="415"/>
      <c r="I306" s="415"/>
      <c r="J306" s="94"/>
      <c r="K306" s="111"/>
    </row>
    <row r="307" spans="1:11" ht="65.25" customHeight="1">
      <c r="A307" s="415" t="s">
        <v>654</v>
      </c>
      <c r="B307" s="415"/>
      <c r="C307" s="415"/>
      <c r="D307" s="415"/>
      <c r="E307" s="415"/>
      <c r="F307" s="415"/>
      <c r="G307" s="415"/>
      <c r="H307" s="415"/>
      <c r="I307" s="415"/>
      <c r="J307" s="94"/>
      <c r="K307" s="111"/>
    </row>
    <row r="308" spans="1:11" ht="12.75">
      <c r="A308" s="102"/>
      <c r="B308" s="102"/>
      <c r="C308" s="102"/>
      <c r="D308" s="102"/>
      <c r="E308" s="102"/>
      <c r="F308" s="102"/>
      <c r="G308" s="102"/>
      <c r="H308" s="102"/>
      <c r="I308" s="102"/>
      <c r="J308" s="94"/>
      <c r="K308" s="111"/>
    </row>
    <row r="309" spans="1:11" ht="12.75">
      <c r="A309" s="96" t="s">
        <v>573</v>
      </c>
      <c r="B309" s="105"/>
      <c r="C309" s="105"/>
      <c r="D309" s="105"/>
      <c r="E309" s="105"/>
      <c r="F309" s="105"/>
      <c r="G309" s="105"/>
      <c r="H309" s="105"/>
      <c r="I309" s="105"/>
      <c r="J309" s="94"/>
      <c r="K309" s="111"/>
    </row>
    <row r="310" spans="1:11" ht="12.75">
      <c r="A310" s="100"/>
      <c r="B310" s="105"/>
      <c r="C310" s="105"/>
      <c r="D310" s="105"/>
      <c r="E310" s="105"/>
      <c r="F310" s="105"/>
      <c r="G310" s="105"/>
      <c r="H310" s="105"/>
      <c r="I310" s="105"/>
      <c r="J310" s="94"/>
      <c r="K310" s="111"/>
    </row>
    <row r="311" spans="1:11" ht="12.75">
      <c r="A311" s="105" t="s">
        <v>457</v>
      </c>
      <c r="B311" s="240">
        <v>19481797</v>
      </c>
      <c r="C311" s="105"/>
      <c r="D311" s="105"/>
      <c r="E311" s="105"/>
      <c r="F311" s="105"/>
      <c r="G311" s="105"/>
      <c r="H311" s="105"/>
      <c r="I311" s="105"/>
      <c r="J311" s="94"/>
      <c r="K311" s="111"/>
    </row>
    <row r="312" spans="1:11" ht="12.75">
      <c r="A312" s="105" t="s">
        <v>458</v>
      </c>
      <c r="B312" s="167">
        <v>63265919</v>
      </c>
      <c r="C312" s="105"/>
      <c r="D312" s="105"/>
      <c r="E312" s="105"/>
      <c r="F312" s="105"/>
      <c r="G312" s="105"/>
      <c r="H312" s="105"/>
      <c r="I312" s="105"/>
      <c r="J312" s="94"/>
      <c r="K312" s="111"/>
    </row>
    <row r="313" spans="1:11" ht="12.75">
      <c r="A313" s="105" t="s">
        <v>459</v>
      </c>
      <c r="B313" s="244">
        <f>B311/B312</f>
        <v>0.30793509851646983</v>
      </c>
      <c r="C313" s="105"/>
      <c r="D313" s="105"/>
      <c r="E313" s="105"/>
      <c r="F313" s="105"/>
      <c r="G313" s="105"/>
      <c r="H313" s="105"/>
      <c r="I313" s="105"/>
      <c r="J313" s="94"/>
      <c r="K313" s="111"/>
    </row>
    <row r="314" spans="1:11" ht="12.75" customHeight="1">
      <c r="A314" s="100"/>
      <c r="B314" s="79"/>
      <c r="C314" s="105"/>
      <c r="D314" s="105"/>
      <c r="E314" s="105"/>
      <c r="F314" s="105"/>
      <c r="G314" s="105"/>
      <c r="H314" s="105"/>
      <c r="I314" s="105"/>
      <c r="J314" s="88"/>
      <c r="K314" s="111"/>
    </row>
    <row r="315" spans="1:10" ht="12.75">
      <c r="A315" s="444" t="s">
        <v>578</v>
      </c>
      <c r="B315" s="418"/>
      <c r="C315" s="418"/>
      <c r="D315" s="418"/>
      <c r="E315" s="418"/>
      <c r="F315" s="418"/>
      <c r="G315" s="418"/>
      <c r="H315" s="418"/>
      <c r="I315" s="418"/>
      <c r="J315" s="88"/>
    </row>
    <row r="316" spans="1:10" ht="12.75">
      <c r="A316" s="100"/>
      <c r="B316" s="105"/>
      <c r="C316" s="105"/>
      <c r="D316" s="105"/>
      <c r="E316" s="105"/>
      <c r="F316" s="105"/>
      <c r="G316" s="105"/>
      <c r="H316" s="105"/>
      <c r="I316" s="105"/>
      <c r="J316" s="88"/>
    </row>
    <row r="317" spans="1:9" s="60" customFormat="1" ht="15" customHeight="1" thickBot="1">
      <c r="A317" s="445" t="s">
        <v>574</v>
      </c>
      <c r="B317" s="445"/>
      <c r="C317" s="445"/>
      <c r="D317" s="445"/>
      <c r="E317" s="445"/>
      <c r="F317" s="445"/>
      <c r="G317" s="445"/>
      <c r="H317" s="445"/>
      <c r="I317" s="445"/>
    </row>
    <row r="318" spans="1:9" s="60" customFormat="1" ht="12.75">
      <c r="A318" s="433"/>
      <c r="B318" s="434"/>
      <c r="C318" s="434"/>
      <c r="D318" s="434"/>
      <c r="E318" s="439" t="s">
        <v>584</v>
      </c>
      <c r="F318" s="440"/>
      <c r="G318" s="449" t="s">
        <v>461</v>
      </c>
      <c r="H318" s="440"/>
      <c r="I318" s="200"/>
    </row>
    <row r="319" spans="1:9" s="60" customFormat="1" ht="25.5" customHeight="1">
      <c r="A319" s="456" t="s">
        <v>76</v>
      </c>
      <c r="B319" s="457"/>
      <c r="C319" s="457"/>
      <c r="D319" s="458"/>
      <c r="E319" s="459">
        <v>255830.44</v>
      </c>
      <c r="F319" s="460"/>
      <c r="G319" s="461">
        <v>40.4373</v>
      </c>
      <c r="H319" s="462"/>
      <c r="I319" s="200"/>
    </row>
    <row r="320" spans="1:9" s="60" customFormat="1" ht="12.75" customHeight="1">
      <c r="A320" s="424" t="s">
        <v>585</v>
      </c>
      <c r="B320" s="425"/>
      <c r="C320" s="425"/>
      <c r="D320" s="426"/>
      <c r="E320" s="437">
        <v>120901.9</v>
      </c>
      <c r="F320" s="438"/>
      <c r="G320" s="435">
        <v>19.1101</v>
      </c>
      <c r="H320" s="436"/>
      <c r="I320" s="200"/>
    </row>
    <row r="321" spans="1:9" s="60" customFormat="1" ht="12.75" customHeight="1">
      <c r="A321" s="424" t="s">
        <v>586</v>
      </c>
      <c r="B321" s="425"/>
      <c r="C321" s="425"/>
      <c r="D321" s="426"/>
      <c r="E321" s="437">
        <v>23922.81</v>
      </c>
      <c r="F321" s="438"/>
      <c r="G321" s="435">
        <v>3.7813</v>
      </c>
      <c r="H321" s="436"/>
      <c r="I321" s="200"/>
    </row>
    <row r="322" spans="1:9" s="60" customFormat="1" ht="12.75" customHeight="1">
      <c r="A322" s="424" t="s">
        <v>587</v>
      </c>
      <c r="B322" s="425"/>
      <c r="C322" s="425"/>
      <c r="D322" s="426"/>
      <c r="E322" s="437">
        <v>21246.23</v>
      </c>
      <c r="F322" s="438"/>
      <c r="G322" s="435">
        <v>3.3582</v>
      </c>
      <c r="H322" s="436"/>
      <c r="I322" s="200"/>
    </row>
    <row r="323" spans="1:9" s="60" customFormat="1" ht="12.75" customHeight="1">
      <c r="A323" s="424" t="s">
        <v>588</v>
      </c>
      <c r="B323" s="425"/>
      <c r="C323" s="425"/>
      <c r="D323" s="426"/>
      <c r="E323" s="437">
        <v>17005.69</v>
      </c>
      <c r="F323" s="438"/>
      <c r="G323" s="435">
        <v>2.688</v>
      </c>
      <c r="H323" s="436"/>
      <c r="I323" s="200"/>
    </row>
    <row r="324" spans="1:9" s="60" customFormat="1" ht="12.75" customHeight="1">
      <c r="A324" s="424" t="s">
        <v>589</v>
      </c>
      <c r="B324" s="425"/>
      <c r="C324" s="425"/>
      <c r="D324" s="426"/>
      <c r="E324" s="437">
        <v>11920.85</v>
      </c>
      <c r="F324" s="438"/>
      <c r="G324" s="435">
        <v>1.8842</v>
      </c>
      <c r="H324" s="436"/>
      <c r="I324" s="200"/>
    </row>
    <row r="325" spans="1:9" s="60" customFormat="1" ht="12.75">
      <c r="A325" s="424" t="s">
        <v>590</v>
      </c>
      <c r="B325" s="425"/>
      <c r="C325" s="425"/>
      <c r="D325" s="426"/>
      <c r="E325" s="437">
        <v>10854.3</v>
      </c>
      <c r="F325" s="438"/>
      <c r="G325" s="435">
        <v>1.7157</v>
      </c>
      <c r="H325" s="436"/>
      <c r="I325" s="200"/>
    </row>
    <row r="326" spans="1:9" s="60" customFormat="1" ht="25.5" customHeight="1">
      <c r="A326" s="424" t="s">
        <v>591</v>
      </c>
      <c r="B326" s="425"/>
      <c r="C326" s="425"/>
      <c r="D326" s="426"/>
      <c r="E326" s="437">
        <v>9873.39</v>
      </c>
      <c r="F326" s="438"/>
      <c r="G326" s="435">
        <v>1.5606</v>
      </c>
      <c r="H326" s="436"/>
      <c r="I326" s="200"/>
    </row>
    <row r="327" spans="1:9" s="60" customFormat="1" ht="27" customHeight="1">
      <c r="A327" s="424" t="s">
        <v>592</v>
      </c>
      <c r="B327" s="425"/>
      <c r="C327" s="425"/>
      <c r="D327" s="426"/>
      <c r="E327" s="437">
        <v>9406.93</v>
      </c>
      <c r="F327" s="438"/>
      <c r="G327" s="435">
        <v>1.4869</v>
      </c>
      <c r="H327" s="436"/>
      <c r="I327" s="200"/>
    </row>
    <row r="328" spans="1:9" s="60" customFormat="1" ht="12.75" customHeight="1">
      <c r="A328" s="424" t="s">
        <v>593</v>
      </c>
      <c r="B328" s="425"/>
      <c r="C328" s="425"/>
      <c r="D328" s="426"/>
      <c r="E328" s="437">
        <v>8109.43</v>
      </c>
      <c r="F328" s="438"/>
      <c r="G328" s="435">
        <v>1.2818</v>
      </c>
      <c r="H328" s="436"/>
      <c r="I328" s="200"/>
    </row>
    <row r="329" spans="1:9" s="60" customFormat="1" ht="12.75" customHeight="1">
      <c r="A329" s="424" t="s">
        <v>594</v>
      </c>
      <c r="B329" s="425"/>
      <c r="C329" s="425"/>
      <c r="D329" s="426"/>
      <c r="E329" s="437">
        <v>6759.16</v>
      </c>
      <c r="F329" s="438"/>
      <c r="G329" s="435">
        <v>1.0684</v>
      </c>
      <c r="H329" s="436"/>
      <c r="I329" s="200"/>
    </row>
    <row r="330" spans="1:9" s="60" customFormat="1" ht="12.75" customHeight="1">
      <c r="A330" s="424" t="s">
        <v>595</v>
      </c>
      <c r="B330" s="425"/>
      <c r="C330" s="425"/>
      <c r="D330" s="426"/>
      <c r="E330" s="437">
        <v>5889.38</v>
      </c>
      <c r="F330" s="438"/>
      <c r="G330" s="435">
        <v>0.9309</v>
      </c>
      <c r="H330" s="436"/>
      <c r="I330" s="200"/>
    </row>
    <row r="331" spans="1:9" s="60" customFormat="1" ht="26.25" customHeight="1">
      <c r="A331" s="424" t="s">
        <v>596</v>
      </c>
      <c r="B331" s="425"/>
      <c r="C331" s="425"/>
      <c r="D331" s="426"/>
      <c r="E331" s="437">
        <v>5676.6</v>
      </c>
      <c r="F331" s="438"/>
      <c r="G331" s="435">
        <v>0.8973</v>
      </c>
      <c r="H331" s="436"/>
      <c r="I331" s="200"/>
    </row>
    <row r="332" spans="1:9" s="60" customFormat="1" ht="12.75" customHeight="1">
      <c r="A332" s="424" t="s">
        <v>597</v>
      </c>
      <c r="B332" s="425"/>
      <c r="C332" s="425"/>
      <c r="D332" s="426"/>
      <c r="E332" s="437">
        <v>5676.6</v>
      </c>
      <c r="F332" s="438"/>
      <c r="G332" s="435">
        <v>0.8973</v>
      </c>
      <c r="H332" s="436"/>
      <c r="I332" s="200"/>
    </row>
    <row r="333" spans="1:9" s="60" customFormat="1" ht="12.75" customHeight="1">
      <c r="A333" s="424" t="s">
        <v>598</v>
      </c>
      <c r="B333" s="425"/>
      <c r="C333" s="425"/>
      <c r="D333" s="426"/>
      <c r="E333" s="437">
        <v>5676.6</v>
      </c>
      <c r="F333" s="438"/>
      <c r="G333" s="435">
        <v>0.8973</v>
      </c>
      <c r="H333" s="436"/>
      <c r="I333" s="200"/>
    </row>
    <row r="334" spans="1:9" s="60" customFormat="1" ht="12.75" customHeight="1">
      <c r="A334" s="424" t="s">
        <v>599</v>
      </c>
      <c r="B334" s="425"/>
      <c r="C334" s="425"/>
      <c r="D334" s="426"/>
      <c r="E334" s="437">
        <v>5473.86</v>
      </c>
      <c r="F334" s="438"/>
      <c r="G334" s="435">
        <v>0.8652</v>
      </c>
      <c r="H334" s="436"/>
      <c r="I334" s="200"/>
    </row>
    <row r="335" spans="1:9" s="60" customFormat="1" ht="12.75">
      <c r="A335" s="424" t="s">
        <v>600</v>
      </c>
      <c r="B335" s="425"/>
      <c r="C335" s="425"/>
      <c r="D335" s="426"/>
      <c r="E335" s="437">
        <v>5333.16</v>
      </c>
      <c r="F335" s="438"/>
      <c r="G335" s="435">
        <v>0.843</v>
      </c>
      <c r="H335" s="436"/>
      <c r="I335" s="200"/>
    </row>
    <row r="336" spans="1:9" s="60" customFormat="1" ht="12.75">
      <c r="A336" s="424" t="s">
        <v>601</v>
      </c>
      <c r="B336" s="425"/>
      <c r="C336" s="425"/>
      <c r="D336" s="426"/>
      <c r="E336" s="437">
        <v>5260.02</v>
      </c>
      <c r="F336" s="438"/>
      <c r="G336" s="435">
        <v>0.8314</v>
      </c>
      <c r="H336" s="436"/>
      <c r="I336" s="200"/>
    </row>
    <row r="337" spans="1:9" s="60" customFormat="1" ht="12.75">
      <c r="A337" s="424" t="s">
        <v>602</v>
      </c>
      <c r="B337" s="425"/>
      <c r="C337" s="425"/>
      <c r="D337" s="426"/>
      <c r="E337" s="437">
        <v>5165</v>
      </c>
      <c r="F337" s="438"/>
      <c r="G337" s="435">
        <v>0.8164</v>
      </c>
      <c r="H337" s="436"/>
      <c r="I337" s="200"/>
    </row>
    <row r="338" spans="1:9" s="60" customFormat="1" ht="12.75" customHeight="1">
      <c r="A338" s="428" t="s">
        <v>603</v>
      </c>
      <c r="B338" s="429"/>
      <c r="C338" s="429"/>
      <c r="D338" s="430"/>
      <c r="E338" s="472">
        <v>4840.86</v>
      </c>
      <c r="F338" s="473"/>
      <c r="G338" s="474">
        <v>0.7652</v>
      </c>
      <c r="H338" s="475"/>
      <c r="I338" s="200"/>
    </row>
    <row r="339" spans="1:9" s="60" customFormat="1" ht="15.75" customHeight="1">
      <c r="A339" s="422"/>
      <c r="B339" s="423"/>
      <c r="C339" s="423"/>
      <c r="D339" s="423"/>
      <c r="E339" s="476">
        <f>SUM(E319:F338)</f>
        <v>544823.2099999998</v>
      </c>
      <c r="F339" s="477"/>
      <c r="G339" s="431">
        <f>SUM(G319:H338)</f>
        <v>86.1165</v>
      </c>
      <c r="H339" s="432"/>
      <c r="I339" s="200"/>
    </row>
    <row r="340" spans="1:9" s="60" customFormat="1" ht="12.75">
      <c r="A340" s="422" t="s">
        <v>604</v>
      </c>
      <c r="B340" s="423"/>
      <c r="C340" s="423"/>
      <c r="D340" s="423"/>
      <c r="E340" s="465">
        <v>87836</v>
      </c>
      <c r="F340" s="466"/>
      <c r="G340" s="467">
        <v>13.88</v>
      </c>
      <c r="H340" s="468"/>
      <c r="I340" s="200"/>
    </row>
    <row r="341" spans="1:9" s="60" customFormat="1" ht="15.75" customHeight="1" thickBot="1">
      <c r="A341" s="482"/>
      <c r="B341" s="483"/>
      <c r="C341" s="483"/>
      <c r="D341" s="483"/>
      <c r="E341" s="478">
        <f>SUM(E339:F340)</f>
        <v>632659.2099999998</v>
      </c>
      <c r="F341" s="479"/>
      <c r="G341" s="470">
        <f>SUM(G339:H340)</f>
        <v>99.9965</v>
      </c>
      <c r="H341" s="471"/>
      <c r="I341" s="200"/>
    </row>
    <row r="342" spans="1:9" ht="12.75">
      <c r="A342" s="202"/>
      <c r="B342" s="202"/>
      <c r="C342" s="202"/>
      <c r="D342" s="202"/>
      <c r="E342" s="201"/>
      <c r="F342" s="203"/>
      <c r="G342" s="201"/>
      <c r="H342" s="203"/>
      <c r="I342" s="90"/>
    </row>
    <row r="343" spans="1:9" ht="12.75">
      <c r="A343" s="202"/>
      <c r="B343" s="202"/>
      <c r="C343" s="202"/>
      <c r="D343" s="202"/>
      <c r="E343" s="201"/>
      <c r="F343" s="203"/>
      <c r="G343" s="201"/>
      <c r="H343" s="203"/>
      <c r="I343" s="90"/>
    </row>
    <row r="344" spans="1:7" ht="12.75">
      <c r="A344" s="414" t="s">
        <v>605</v>
      </c>
      <c r="B344" s="414"/>
      <c r="C344" s="414"/>
      <c r="D344" s="414"/>
      <c r="E344" s="414"/>
      <c r="F344" s="73"/>
      <c r="G344" s="128"/>
    </row>
    <row r="345" spans="1:6" ht="12.75">
      <c r="A345" s="90"/>
      <c r="B345" s="103" t="s">
        <v>567</v>
      </c>
      <c r="C345" s="103" t="s">
        <v>542</v>
      </c>
      <c r="F345" s="73"/>
    </row>
    <row r="346" spans="1:6" ht="12.75">
      <c r="A346" s="72" t="s">
        <v>522</v>
      </c>
      <c r="B346" s="247">
        <v>3882024</v>
      </c>
      <c r="C346" s="168">
        <v>13773674</v>
      </c>
      <c r="F346" s="73"/>
    </row>
    <row r="347" spans="1:6" ht="19.5" customHeight="1">
      <c r="A347" s="97" t="s">
        <v>523</v>
      </c>
      <c r="B347" s="245">
        <v>271164891</v>
      </c>
      <c r="C347" s="160">
        <v>0</v>
      </c>
      <c r="F347" s="73"/>
    </row>
    <row r="348" spans="1:6" ht="26.25" customHeight="1">
      <c r="A348" s="261" t="s">
        <v>648</v>
      </c>
      <c r="B348" s="245">
        <v>56746079</v>
      </c>
      <c r="C348" s="160">
        <v>0</v>
      </c>
      <c r="F348" s="73"/>
    </row>
    <row r="349" spans="1:6" ht="12.75">
      <c r="A349" s="261" t="s">
        <v>525</v>
      </c>
      <c r="B349" s="245">
        <v>75350599</v>
      </c>
      <c r="C349" s="160">
        <v>0</v>
      </c>
      <c r="F349" s="73"/>
    </row>
    <row r="350" spans="1:6" ht="12.75">
      <c r="A350" s="261" t="s">
        <v>655</v>
      </c>
      <c r="B350" s="245">
        <v>41368816</v>
      </c>
      <c r="C350" s="160">
        <v>33121423</v>
      </c>
      <c r="F350" s="73"/>
    </row>
    <row r="351" spans="1:6" ht="13.5" thickBot="1">
      <c r="A351" s="97" t="s">
        <v>538</v>
      </c>
      <c r="B351" s="246">
        <v>460545</v>
      </c>
      <c r="C351" s="161">
        <v>962958</v>
      </c>
      <c r="F351" s="73"/>
    </row>
    <row r="352" spans="1:6" ht="13.5" thickBot="1">
      <c r="A352" s="90"/>
      <c r="B352" s="67">
        <f>SUM(B346:B351)</f>
        <v>448972954</v>
      </c>
      <c r="C352" s="67">
        <f>SUM(C346:C351)</f>
        <v>47858055</v>
      </c>
      <c r="F352" s="73"/>
    </row>
    <row r="353" spans="1:20" ht="12.75">
      <c r="A353" s="414"/>
      <c r="B353" s="414"/>
      <c r="C353" s="414"/>
      <c r="D353" s="414"/>
      <c r="E353" s="414"/>
      <c r="F353" s="73"/>
      <c r="J353" s="169"/>
      <c r="K353" s="169"/>
      <c r="L353" s="169"/>
      <c r="M353" s="169"/>
      <c r="N353" s="169"/>
      <c r="O353" s="169"/>
      <c r="P353" s="169"/>
      <c r="Q353" s="169"/>
      <c r="R353" s="169"/>
      <c r="S353" s="169"/>
      <c r="T353" s="169"/>
    </row>
    <row r="354" spans="1:9" ht="12.75">
      <c r="A354" s="420" t="s">
        <v>577</v>
      </c>
      <c r="B354" s="421"/>
      <c r="C354" s="421"/>
      <c r="D354" s="421"/>
      <c r="E354" s="421"/>
      <c r="F354" s="421"/>
      <c r="G354" s="421"/>
      <c r="H354" s="421"/>
      <c r="I354" s="421"/>
    </row>
    <row r="355" spans="1:9" ht="12.75">
      <c r="A355" s="194"/>
      <c r="B355" s="195"/>
      <c r="C355" s="195"/>
      <c r="D355" s="195"/>
      <c r="E355" s="195"/>
      <c r="F355" s="195"/>
      <c r="G355" s="195"/>
      <c r="H355" s="195"/>
      <c r="I355" s="195"/>
    </row>
    <row r="356" spans="1:5" ht="12.75">
      <c r="A356" s="414" t="s">
        <v>608</v>
      </c>
      <c r="B356" s="414"/>
      <c r="C356" s="414"/>
      <c r="D356" s="414"/>
      <c r="E356" s="414"/>
    </row>
    <row r="357" spans="1:9" ht="43.5" customHeight="1">
      <c r="A357" s="417" t="s">
        <v>575</v>
      </c>
      <c r="B357" s="415"/>
      <c r="C357" s="415"/>
      <c r="D357" s="415"/>
      <c r="E357" s="415"/>
      <c r="F357" s="415"/>
      <c r="G357" s="415"/>
      <c r="H357" s="415"/>
      <c r="I357" s="415"/>
    </row>
    <row r="358" spans="1:9" ht="66.75" customHeight="1">
      <c r="A358" s="415" t="s">
        <v>656</v>
      </c>
      <c r="B358" s="415"/>
      <c r="C358" s="415"/>
      <c r="D358" s="415"/>
      <c r="E358" s="415"/>
      <c r="F358" s="415"/>
      <c r="G358" s="415"/>
      <c r="H358" s="415"/>
      <c r="I358" s="415"/>
    </row>
    <row r="359" ht="12.75">
      <c r="A359" s="73"/>
    </row>
    <row r="360" spans="1:3" ht="12.75">
      <c r="A360" s="104"/>
      <c r="B360" s="252">
        <v>42004</v>
      </c>
      <c r="C360" s="252">
        <v>41639</v>
      </c>
    </row>
    <row r="361" spans="1:3" ht="12.75">
      <c r="A361" s="77" t="s">
        <v>462</v>
      </c>
      <c r="B361" s="253">
        <v>75000000</v>
      </c>
      <c r="C361" s="253">
        <v>250000000</v>
      </c>
    </row>
    <row r="362" spans="1:3" ht="25.5">
      <c r="A362" s="77" t="s">
        <v>463</v>
      </c>
      <c r="B362" s="254">
        <v>0</v>
      </c>
      <c r="C362" s="254">
        <v>0</v>
      </c>
    </row>
    <row r="363" spans="1:3" ht="26.25" thickBot="1">
      <c r="A363" s="77" t="s">
        <v>539</v>
      </c>
      <c r="B363" s="255">
        <v>350599</v>
      </c>
      <c r="C363" s="255">
        <v>43687500</v>
      </c>
    </row>
    <row r="364" spans="1:3" ht="13.5" thickBot="1">
      <c r="A364" s="72"/>
      <c r="B364" s="251">
        <f>SUM(B361:B363)</f>
        <v>75350599</v>
      </c>
      <c r="C364" s="251">
        <f>SUM(C361:C363)</f>
        <v>293687500</v>
      </c>
    </row>
    <row r="365" ht="12.75">
      <c r="A365" s="73"/>
    </row>
    <row r="366" ht="12.75">
      <c r="A366" s="73"/>
    </row>
    <row r="367" ht="12.75">
      <c r="A367" s="104" t="s">
        <v>606</v>
      </c>
    </row>
    <row r="368" spans="1:11" ht="12.75">
      <c r="A368" s="170"/>
      <c r="B368" s="103" t="s">
        <v>567</v>
      </c>
      <c r="C368" s="103" t="s">
        <v>542</v>
      </c>
      <c r="F368" s="128"/>
      <c r="K368" s="116"/>
    </row>
    <row r="369" spans="1:6" ht="12.75">
      <c r="A369" s="72" t="s">
        <v>522</v>
      </c>
      <c r="B369" s="248">
        <v>0</v>
      </c>
      <c r="C369" s="248">
        <v>2902951</v>
      </c>
      <c r="F369" s="128"/>
    </row>
    <row r="370" spans="1:3" ht="25.5">
      <c r="A370" s="72" t="s">
        <v>523</v>
      </c>
      <c r="B370" s="248">
        <v>3422617</v>
      </c>
      <c r="C370" s="248">
        <v>546095248</v>
      </c>
    </row>
    <row r="371" spans="1:3" ht="12.75">
      <c r="A371" s="72" t="s">
        <v>524</v>
      </c>
      <c r="B371" s="248">
        <v>1500</v>
      </c>
      <c r="C371" s="248">
        <v>53019194</v>
      </c>
    </row>
    <row r="372" spans="1:3" ht="12.75">
      <c r="A372" s="72" t="s">
        <v>525</v>
      </c>
      <c r="B372" s="249">
        <v>0</v>
      </c>
      <c r="C372" s="249">
        <v>293687500</v>
      </c>
    </row>
    <row r="373" spans="1:3" ht="12.75">
      <c r="A373" s="72" t="s">
        <v>526</v>
      </c>
      <c r="B373" s="249"/>
      <c r="C373" s="249">
        <v>0</v>
      </c>
    </row>
    <row r="374" spans="1:3" ht="12.75">
      <c r="A374" s="72" t="s">
        <v>527</v>
      </c>
      <c r="B374" s="248">
        <v>49072191</v>
      </c>
      <c r="C374" s="248">
        <v>239634539</v>
      </c>
    </row>
    <row r="375" spans="1:3" ht="12.75">
      <c r="A375" s="75" t="s">
        <v>528</v>
      </c>
      <c r="B375" s="248">
        <v>2829058</v>
      </c>
      <c r="C375" s="248">
        <v>2786048</v>
      </c>
    </row>
    <row r="376" spans="1:3" ht="25.5">
      <c r="A376" s="75" t="s">
        <v>529</v>
      </c>
      <c r="B376" s="248">
        <v>5003902</v>
      </c>
      <c r="C376" s="248">
        <v>13262411</v>
      </c>
    </row>
    <row r="377" spans="1:3" ht="13.5" thickBot="1">
      <c r="A377" s="75" t="s">
        <v>530</v>
      </c>
      <c r="B377" s="250">
        <v>27241</v>
      </c>
      <c r="C377" s="250">
        <v>71110</v>
      </c>
    </row>
    <row r="378" spans="1:3" ht="13.5" thickBot="1">
      <c r="A378" s="90"/>
      <c r="B378" s="67">
        <f>SUM(B369:B377)</f>
        <v>60356509</v>
      </c>
      <c r="C378" s="67">
        <f>SUM(C369:C377)</f>
        <v>1151459001</v>
      </c>
    </row>
    <row r="379" ht="12.75">
      <c r="A379" s="73"/>
    </row>
    <row r="380" ht="12.75">
      <c r="A380" s="73"/>
    </row>
    <row r="381" ht="12.75">
      <c r="A381" s="104" t="s">
        <v>607</v>
      </c>
    </row>
    <row r="382" spans="1:3" ht="12.75">
      <c r="A382" s="126"/>
      <c r="B382" s="103" t="s">
        <v>567</v>
      </c>
      <c r="C382" s="103" t="s">
        <v>542</v>
      </c>
    </row>
    <row r="383" spans="1:3" ht="12.75">
      <c r="A383" s="155" t="s">
        <v>464</v>
      </c>
      <c r="B383" s="196">
        <v>46819555</v>
      </c>
      <c r="C383" s="196">
        <v>233182832</v>
      </c>
    </row>
    <row r="384" spans="1:3" ht="13.5" thickBot="1">
      <c r="A384" s="155" t="s">
        <v>465</v>
      </c>
      <c r="B384" s="197">
        <v>2252636</v>
      </c>
      <c r="C384" s="197">
        <v>6451707</v>
      </c>
    </row>
    <row r="385" spans="1:3" ht="13.5" thickBot="1">
      <c r="A385" s="123"/>
      <c r="B385" s="64">
        <f>SUM(B383:B384)</f>
        <v>49072191</v>
      </c>
      <c r="C385" s="64">
        <f>SUM(C383:C384)</f>
        <v>239634539</v>
      </c>
    </row>
    <row r="386" ht="12.75">
      <c r="A386" s="129"/>
    </row>
    <row r="387" ht="12.75">
      <c r="A387" s="129"/>
    </row>
    <row r="388" ht="12.75">
      <c r="A388" s="104" t="s">
        <v>609</v>
      </c>
    </row>
    <row r="389" spans="1:3" ht="12.75">
      <c r="A389" s="126"/>
      <c r="B389" s="103" t="s">
        <v>567</v>
      </c>
      <c r="C389" s="103" t="s">
        <v>542</v>
      </c>
    </row>
    <row r="390" spans="1:11" ht="12.75">
      <c r="A390" s="155" t="s">
        <v>466</v>
      </c>
      <c r="B390" s="196">
        <v>3121360</v>
      </c>
      <c r="C390" s="121">
        <v>10510034</v>
      </c>
      <c r="K390" s="116"/>
    </row>
    <row r="391" spans="1:3" ht="25.5">
      <c r="A391" s="155" t="s">
        <v>467</v>
      </c>
      <c r="B391" s="196">
        <v>1725029</v>
      </c>
      <c r="C391" s="121">
        <v>1963165</v>
      </c>
    </row>
    <row r="392" spans="1:3" ht="13.5" thickBot="1">
      <c r="A392" s="155" t="s">
        <v>468</v>
      </c>
      <c r="B392" s="197">
        <v>157513</v>
      </c>
      <c r="C392" s="122">
        <v>789212</v>
      </c>
    </row>
    <row r="393" spans="1:3" ht="13.5" thickBot="1">
      <c r="A393" s="123"/>
      <c r="B393" s="64">
        <f>SUM(B390:B392)</f>
        <v>5003902</v>
      </c>
      <c r="C393" s="64">
        <f>SUM(C390:C392)</f>
        <v>13262411</v>
      </c>
    </row>
    <row r="394" ht="12.75">
      <c r="A394" s="104"/>
    </row>
    <row r="395" ht="12.75">
      <c r="A395" s="104"/>
    </row>
    <row r="396" ht="12.75">
      <c r="A396" s="104" t="s">
        <v>610</v>
      </c>
    </row>
    <row r="397" spans="1:3" ht="12.75">
      <c r="A397" s="90"/>
      <c r="B397" s="103" t="s">
        <v>567</v>
      </c>
      <c r="C397" s="103" t="s">
        <v>542</v>
      </c>
    </row>
    <row r="398" spans="1:3" ht="25.5">
      <c r="A398" s="72" t="s">
        <v>469</v>
      </c>
      <c r="B398" s="248">
        <v>6736711</v>
      </c>
      <c r="C398" s="159">
        <v>6634309</v>
      </c>
    </row>
    <row r="399" spans="1:3" ht="25.5">
      <c r="A399" s="72" t="s">
        <v>470</v>
      </c>
      <c r="B399" s="248">
        <v>3465242</v>
      </c>
      <c r="C399" s="159">
        <v>4068943</v>
      </c>
    </row>
    <row r="400" spans="1:3" ht="12.75">
      <c r="A400" s="72" t="s">
        <v>507</v>
      </c>
      <c r="B400" s="248">
        <v>22457550</v>
      </c>
      <c r="C400" s="159">
        <v>12506568</v>
      </c>
    </row>
    <row r="401" spans="1:11" ht="26.25" thickBot="1">
      <c r="A401" s="72" t="s">
        <v>540</v>
      </c>
      <c r="B401" s="250">
        <v>3690399</v>
      </c>
      <c r="C401" s="161">
        <v>3756641</v>
      </c>
      <c r="K401" s="111"/>
    </row>
    <row r="402" spans="1:11" ht="13.5" thickBot="1">
      <c r="A402" s="90"/>
      <c r="B402" s="67">
        <f>SUM(B398:B401)</f>
        <v>36349902</v>
      </c>
      <c r="C402" s="67">
        <f>SUM(C398:C401)</f>
        <v>26966461</v>
      </c>
      <c r="K402" s="111"/>
    </row>
    <row r="403" spans="1:11" ht="12.75">
      <c r="A403" s="104"/>
      <c r="K403" s="111"/>
    </row>
    <row r="404" spans="1:11" ht="12.75">
      <c r="A404" s="129"/>
      <c r="K404" s="111"/>
    </row>
    <row r="405" spans="1:11" ht="12.75">
      <c r="A405" s="104" t="s">
        <v>471</v>
      </c>
      <c r="K405" s="111"/>
    </row>
    <row r="406" spans="1:11" ht="39.75" customHeight="1">
      <c r="A406" s="415" t="s">
        <v>472</v>
      </c>
      <c r="B406" s="415"/>
      <c r="C406" s="415"/>
      <c r="D406" s="415"/>
      <c r="E406" s="415"/>
      <c r="F406" s="415"/>
      <c r="G406" s="415"/>
      <c r="H406" s="415"/>
      <c r="I406" s="415"/>
      <c r="J406" s="94"/>
      <c r="K406" s="111"/>
    </row>
    <row r="407" spans="1:11" ht="12.75">
      <c r="A407" s="114"/>
      <c r="K407" s="111"/>
    </row>
    <row r="408" spans="1:11" ht="12.75">
      <c r="A408" s="114"/>
      <c r="J408" s="88"/>
      <c r="K408" s="111"/>
    </row>
    <row r="409" spans="1:11" ht="12.75">
      <c r="A409" s="109" t="s">
        <v>473</v>
      </c>
      <c r="B409" s="105"/>
      <c r="C409" s="105"/>
      <c r="D409" s="105"/>
      <c r="E409" s="105"/>
      <c r="F409" s="105"/>
      <c r="G409" s="105"/>
      <c r="H409" s="105"/>
      <c r="I409" s="105"/>
      <c r="J409" s="94"/>
      <c r="K409" s="111"/>
    </row>
    <row r="410" spans="1:11" ht="55.5" customHeight="1">
      <c r="A410" s="415" t="s">
        <v>474</v>
      </c>
      <c r="B410" s="415"/>
      <c r="C410" s="415"/>
      <c r="D410" s="415"/>
      <c r="E410" s="415"/>
      <c r="F410" s="415"/>
      <c r="G410" s="415"/>
      <c r="H410" s="415"/>
      <c r="I410" s="415"/>
      <c r="K410" s="111"/>
    </row>
    <row r="411" spans="1:11" ht="27.75" customHeight="1">
      <c r="A411" s="415" t="s">
        <v>475</v>
      </c>
      <c r="B411" s="415"/>
      <c r="C411" s="415"/>
      <c r="D411" s="415"/>
      <c r="E411" s="415"/>
      <c r="F411" s="415"/>
      <c r="G411" s="415"/>
      <c r="H411" s="415"/>
      <c r="I411" s="415"/>
      <c r="K411" s="111"/>
    </row>
    <row r="412" spans="1:11" ht="12.75">
      <c r="A412" s="107"/>
      <c r="K412" s="111"/>
    </row>
    <row r="413" spans="1:11" ht="12.75">
      <c r="A413" s="62"/>
      <c r="B413" s="416" t="s">
        <v>476</v>
      </c>
      <c r="C413" s="416"/>
      <c r="D413" s="416" t="s">
        <v>477</v>
      </c>
      <c r="E413" s="416"/>
      <c r="K413" s="111"/>
    </row>
    <row r="414" spans="1:11" ht="12.75">
      <c r="A414" s="62"/>
      <c r="B414" s="103" t="s">
        <v>567</v>
      </c>
      <c r="C414" s="103" t="s">
        <v>542</v>
      </c>
      <c r="D414" s="103" t="s">
        <v>567</v>
      </c>
      <c r="E414" s="103" t="s">
        <v>542</v>
      </c>
      <c r="K414" s="111"/>
    </row>
    <row r="415" spans="1:11" ht="12.75">
      <c r="A415" s="62"/>
      <c r="B415" s="57" t="s">
        <v>460</v>
      </c>
      <c r="C415" s="57" t="s">
        <v>460</v>
      </c>
      <c r="D415" s="57" t="s">
        <v>460</v>
      </c>
      <c r="E415" s="57" t="s">
        <v>460</v>
      </c>
      <c r="K415" s="111"/>
    </row>
    <row r="416" spans="1:11" ht="12.75">
      <c r="A416" s="62"/>
      <c r="B416" s="101"/>
      <c r="C416" s="101"/>
      <c r="D416" s="101"/>
      <c r="E416" s="101"/>
      <c r="K416" s="111"/>
    </row>
    <row r="417" spans="1:11" ht="12.75">
      <c r="A417" s="63" t="s">
        <v>77</v>
      </c>
      <c r="B417" s="171">
        <v>235696</v>
      </c>
      <c r="C417" s="171">
        <v>607621</v>
      </c>
      <c r="D417" s="171">
        <v>-14941</v>
      </c>
      <c r="E417" s="171">
        <v>-23524</v>
      </c>
      <c r="K417" s="111"/>
    </row>
    <row r="418" spans="1:11" ht="12.75">
      <c r="A418" s="63" t="s">
        <v>78</v>
      </c>
      <c r="B418" s="171">
        <v>266</v>
      </c>
      <c r="C418" s="171">
        <v>1581</v>
      </c>
      <c r="D418" s="172">
        <v>0</v>
      </c>
      <c r="E418" s="172">
        <v>0</v>
      </c>
      <c r="K418" s="111"/>
    </row>
    <row r="419" spans="1:11" ht="12.75">
      <c r="A419" s="63" t="s">
        <v>79</v>
      </c>
      <c r="B419" s="172"/>
      <c r="C419" s="90"/>
      <c r="D419" s="171"/>
      <c r="E419" s="172"/>
      <c r="K419" s="111"/>
    </row>
    <row r="420" spans="1:11" ht="13.5" thickBot="1">
      <c r="A420" s="63" t="s">
        <v>80</v>
      </c>
      <c r="B420" s="173"/>
      <c r="C420" s="174"/>
      <c r="D420" s="174"/>
      <c r="E420" s="174"/>
      <c r="K420" s="111"/>
    </row>
    <row r="421" spans="1:11" ht="12.75" customHeight="1" thickBot="1">
      <c r="A421" s="126"/>
      <c r="B421" s="64">
        <f>SUM(B417:B420)</f>
        <v>235962</v>
      </c>
      <c r="C421" s="64">
        <f>SUM(C417:C420)</f>
        <v>609202</v>
      </c>
      <c r="D421" s="64">
        <f>SUM(D417:D420)</f>
        <v>-14941</v>
      </c>
      <c r="E421" s="64">
        <f>SUM(E417:E420)</f>
        <v>-23524</v>
      </c>
      <c r="K421" s="111"/>
    </row>
    <row r="422" spans="1:11" ht="12.75" customHeight="1">
      <c r="A422" s="114"/>
      <c r="J422" s="88"/>
      <c r="K422" s="111"/>
    </row>
    <row r="423" spans="1:11" ht="12.75" customHeight="1">
      <c r="A423" s="114"/>
      <c r="J423" s="88"/>
      <c r="K423" s="111"/>
    </row>
    <row r="424" spans="1:11" ht="12.75" customHeight="1">
      <c r="A424" s="427" t="s">
        <v>478</v>
      </c>
      <c r="B424" s="427"/>
      <c r="C424" s="427"/>
      <c r="D424" s="427"/>
      <c r="E424" s="427"/>
      <c r="F424" s="427"/>
      <c r="G424" s="427"/>
      <c r="H424" s="427"/>
      <c r="I424" s="427"/>
      <c r="K424" s="111"/>
    </row>
    <row r="425" spans="1:11" ht="12.75">
      <c r="A425" s="415" t="s">
        <v>479</v>
      </c>
      <c r="B425" s="415"/>
      <c r="C425" s="415"/>
      <c r="D425" s="415"/>
      <c r="E425" s="415"/>
      <c r="F425" s="415"/>
      <c r="G425" s="415"/>
      <c r="H425" s="415"/>
      <c r="I425" s="415"/>
      <c r="K425" s="111"/>
    </row>
    <row r="426" spans="1:11" ht="75.75" customHeight="1">
      <c r="A426" s="417" t="s">
        <v>576</v>
      </c>
      <c r="B426" s="415"/>
      <c r="C426" s="415"/>
      <c r="D426" s="415"/>
      <c r="E426" s="415"/>
      <c r="F426" s="415"/>
      <c r="G426" s="415"/>
      <c r="H426" s="415"/>
      <c r="I426" s="415"/>
      <c r="K426" s="111"/>
    </row>
    <row r="427" spans="1:11" ht="12.75">
      <c r="A427" s="107"/>
      <c r="K427" s="111"/>
    </row>
    <row r="428" spans="1:11" ht="12.75">
      <c r="A428" s="126"/>
      <c r="B428" s="416" t="s">
        <v>476</v>
      </c>
      <c r="C428" s="416"/>
      <c r="D428" s="416" t="s">
        <v>477</v>
      </c>
      <c r="E428" s="416"/>
      <c r="K428" s="111"/>
    </row>
    <row r="429" spans="1:11" ht="12.75">
      <c r="A429" s="126"/>
      <c r="B429" s="103" t="s">
        <v>567</v>
      </c>
      <c r="C429" s="103" t="s">
        <v>542</v>
      </c>
      <c r="D429" s="103" t="s">
        <v>567</v>
      </c>
      <c r="E429" s="103" t="s">
        <v>542</v>
      </c>
      <c r="K429" s="111"/>
    </row>
    <row r="430" spans="1:5" ht="12.75">
      <c r="A430" s="126"/>
      <c r="B430" s="57" t="s">
        <v>460</v>
      </c>
      <c r="C430" s="57" t="s">
        <v>460</v>
      </c>
      <c r="D430" s="57" t="s">
        <v>460</v>
      </c>
      <c r="E430" s="57" t="s">
        <v>460</v>
      </c>
    </row>
    <row r="431" spans="1:5" ht="12.75">
      <c r="A431" s="126"/>
      <c r="B431" s="63"/>
      <c r="C431" s="63"/>
      <c r="D431" s="63"/>
      <c r="E431" s="63"/>
    </row>
    <row r="432" spans="1:5" ht="12.75">
      <c r="A432" s="63" t="s">
        <v>77</v>
      </c>
      <c r="B432" s="171">
        <v>23570</v>
      </c>
      <c r="C432" s="171">
        <v>60762</v>
      </c>
      <c r="D432" s="171">
        <v>-1494</v>
      </c>
      <c r="E432" s="171">
        <v>-2352</v>
      </c>
    </row>
    <row r="433" spans="1:5" ht="12.75">
      <c r="A433" s="63" t="s">
        <v>78</v>
      </c>
      <c r="B433" s="171">
        <v>27</v>
      </c>
      <c r="C433" s="171">
        <v>158</v>
      </c>
      <c r="D433" s="171">
        <v>0</v>
      </c>
      <c r="E433" s="171">
        <v>0</v>
      </c>
    </row>
    <row r="434" spans="1:5" ht="12.75">
      <c r="A434" s="63" t="s">
        <v>79</v>
      </c>
      <c r="B434" s="172"/>
      <c r="C434" s="172"/>
      <c r="D434" s="172"/>
      <c r="E434" s="172"/>
    </row>
    <row r="435" spans="1:10" ht="12.75" customHeight="1" thickBot="1">
      <c r="A435" s="63" t="s">
        <v>80</v>
      </c>
      <c r="B435" s="172"/>
      <c r="C435" s="172"/>
      <c r="D435" s="171"/>
      <c r="E435" s="172"/>
      <c r="J435" s="88"/>
    </row>
    <row r="436" spans="1:5" ht="13.5" thickBot="1">
      <c r="A436" s="126"/>
      <c r="B436" s="68">
        <f>SUM(B432:B435)</f>
        <v>23597</v>
      </c>
      <c r="C436" s="68">
        <f>SUM(C432:C435)</f>
        <v>60920</v>
      </c>
      <c r="D436" s="68">
        <f>SUM(D432:D435)</f>
        <v>-1494</v>
      </c>
      <c r="E436" s="68">
        <f>SUM(E432:E435)</f>
        <v>-2352</v>
      </c>
    </row>
    <row r="437" spans="1:10" ht="24.75" customHeight="1">
      <c r="A437" s="126"/>
      <c r="B437" s="71"/>
      <c r="C437" s="71"/>
      <c r="D437" s="71"/>
      <c r="E437" s="71"/>
      <c r="J437" s="94"/>
    </row>
    <row r="438" spans="1:12" ht="26.25" customHeight="1">
      <c r="A438" s="415" t="s">
        <v>480</v>
      </c>
      <c r="B438" s="415"/>
      <c r="C438" s="415"/>
      <c r="D438" s="415"/>
      <c r="E438" s="415"/>
      <c r="F438" s="415"/>
      <c r="G438" s="415"/>
      <c r="H438" s="415"/>
      <c r="I438" s="415"/>
      <c r="J438" s="55"/>
      <c r="L438" s="42"/>
    </row>
    <row r="439" spans="1:10" ht="12.75" customHeight="1">
      <c r="A439" s="107"/>
      <c r="J439" s="94"/>
    </row>
    <row r="440" spans="1:9" ht="12.75">
      <c r="A440" s="109" t="s">
        <v>481</v>
      </c>
      <c r="B440" s="105"/>
      <c r="C440" s="105"/>
      <c r="D440" s="105"/>
      <c r="E440" s="105"/>
      <c r="F440" s="105"/>
      <c r="G440" s="105"/>
      <c r="H440" s="105"/>
      <c r="I440" s="105"/>
    </row>
    <row r="441" spans="1:9" ht="12.75">
      <c r="A441" s="415" t="s">
        <v>657</v>
      </c>
      <c r="B441" s="415"/>
      <c r="C441" s="415"/>
      <c r="D441" s="415"/>
      <c r="E441" s="415"/>
      <c r="F441" s="415"/>
      <c r="G441" s="415"/>
      <c r="H441" s="415"/>
      <c r="I441" s="415"/>
    </row>
    <row r="442" spans="1:10" ht="12.75" customHeight="1">
      <c r="A442" s="415" t="s">
        <v>482</v>
      </c>
      <c r="B442" s="415"/>
      <c r="C442" s="415"/>
      <c r="D442" s="415"/>
      <c r="E442" s="415"/>
      <c r="F442" s="415"/>
      <c r="G442" s="415"/>
      <c r="H442" s="415"/>
      <c r="I442" s="415"/>
      <c r="J442" s="94"/>
    </row>
    <row r="443" spans="1:10" ht="12.75" customHeight="1">
      <c r="A443" s="114"/>
      <c r="J443" s="88"/>
    </row>
    <row r="444" spans="1:10" ht="12.75">
      <c r="A444" s="114"/>
      <c r="J444" s="88"/>
    </row>
    <row r="445" spans="1:10" ht="12.75">
      <c r="A445" s="109" t="s">
        <v>483</v>
      </c>
      <c r="B445" s="105"/>
      <c r="C445" s="105"/>
      <c r="D445" s="105"/>
      <c r="E445" s="105"/>
      <c r="F445" s="105"/>
      <c r="G445" s="105"/>
      <c r="H445" s="105"/>
      <c r="I445" s="105"/>
      <c r="J445" s="88"/>
    </row>
    <row r="446" spans="1:10" ht="52.5" customHeight="1">
      <c r="A446" s="415" t="s">
        <v>484</v>
      </c>
      <c r="B446" s="415"/>
      <c r="C446" s="415"/>
      <c r="D446" s="415"/>
      <c r="E446" s="415"/>
      <c r="F446" s="415"/>
      <c r="G446" s="415"/>
      <c r="H446" s="415"/>
      <c r="I446" s="415"/>
      <c r="J446" s="88"/>
    </row>
    <row r="447" spans="1:10" ht="40.5" customHeight="1">
      <c r="A447" s="415" t="s">
        <v>485</v>
      </c>
      <c r="B447" s="415"/>
      <c r="C447" s="415"/>
      <c r="D447" s="415"/>
      <c r="E447" s="415"/>
      <c r="F447" s="415"/>
      <c r="G447" s="415"/>
      <c r="H447" s="415"/>
      <c r="I447" s="415"/>
      <c r="J447" s="88"/>
    </row>
    <row r="448" spans="1:10" ht="38.25" customHeight="1">
      <c r="A448" s="415" t="s">
        <v>486</v>
      </c>
      <c r="B448" s="415"/>
      <c r="C448" s="415"/>
      <c r="D448" s="415"/>
      <c r="E448" s="415"/>
      <c r="F448" s="415"/>
      <c r="G448" s="415"/>
      <c r="H448" s="415"/>
      <c r="I448" s="415"/>
      <c r="J448" s="88"/>
    </row>
    <row r="449" spans="1:10" ht="12.75">
      <c r="A449" s="415"/>
      <c r="B449" s="415"/>
      <c r="C449" s="415"/>
      <c r="D449" s="415"/>
      <c r="E449" s="415"/>
      <c r="F449" s="415"/>
      <c r="G449" s="415"/>
      <c r="H449" s="415"/>
      <c r="I449" s="415"/>
      <c r="J449" s="88"/>
    </row>
    <row r="450" spans="1:10" ht="12.75">
      <c r="A450" s="415"/>
      <c r="B450" s="415"/>
      <c r="C450" s="415"/>
      <c r="D450" s="415"/>
      <c r="E450" s="415"/>
      <c r="F450" s="415"/>
      <c r="G450" s="415"/>
      <c r="H450" s="415"/>
      <c r="I450" s="415"/>
      <c r="J450" s="88"/>
    </row>
    <row r="451" spans="1:10" ht="12.75">
      <c r="A451" s="480" t="s">
        <v>487</v>
      </c>
      <c r="B451" s="481"/>
      <c r="C451" s="481"/>
      <c r="D451" s="481"/>
      <c r="E451" s="481"/>
      <c r="F451" s="481"/>
      <c r="G451" s="481"/>
      <c r="H451" s="481"/>
      <c r="I451" s="481"/>
      <c r="J451" s="88"/>
    </row>
    <row r="452" spans="1:10" ht="52.5" customHeight="1">
      <c r="A452" s="415" t="s">
        <v>488</v>
      </c>
      <c r="B452" s="415"/>
      <c r="C452" s="415"/>
      <c r="D452" s="415"/>
      <c r="E452" s="415"/>
      <c r="F452" s="415"/>
      <c r="G452" s="415"/>
      <c r="H452" s="415"/>
      <c r="I452" s="415"/>
      <c r="J452" s="88"/>
    </row>
    <row r="453" spans="1:10" ht="12.75" customHeight="1">
      <c r="A453" s="415"/>
      <c r="B453" s="415"/>
      <c r="C453" s="415"/>
      <c r="D453" s="415"/>
      <c r="E453" s="415"/>
      <c r="F453" s="415"/>
      <c r="G453" s="415"/>
      <c r="H453" s="415"/>
      <c r="I453" s="415"/>
      <c r="J453" s="88"/>
    </row>
    <row r="454" spans="1:9" ht="12.75">
      <c r="A454" s="427" t="s">
        <v>489</v>
      </c>
      <c r="B454" s="427"/>
      <c r="C454" s="427"/>
      <c r="D454" s="427"/>
      <c r="E454" s="427"/>
      <c r="F454" s="427"/>
      <c r="G454" s="427"/>
      <c r="H454" s="427"/>
      <c r="I454" s="427"/>
    </row>
    <row r="455" spans="1:11" ht="12.75">
      <c r="A455" s="415" t="s">
        <v>490</v>
      </c>
      <c r="B455" s="415"/>
      <c r="C455" s="415"/>
      <c r="D455" s="415"/>
      <c r="E455" s="415"/>
      <c r="F455" s="415"/>
      <c r="G455" s="415"/>
      <c r="H455" s="415"/>
      <c r="I455" s="415"/>
      <c r="K455" s="116"/>
    </row>
    <row r="456" spans="1:9" ht="24.75" customHeight="1">
      <c r="A456" s="415" t="s">
        <v>491</v>
      </c>
      <c r="B456" s="415"/>
      <c r="C456" s="415"/>
      <c r="D456" s="415"/>
      <c r="E456" s="415"/>
      <c r="F456" s="415"/>
      <c r="G456" s="415"/>
      <c r="H456" s="415"/>
      <c r="I456" s="415"/>
    </row>
    <row r="457" ht="12.75">
      <c r="A457" s="107"/>
    </row>
    <row r="458" ht="12.75">
      <c r="A458" s="129"/>
    </row>
    <row r="459" spans="1:5" ht="25.5">
      <c r="A459" s="126" t="s">
        <v>460</v>
      </c>
      <c r="B459" s="80" t="s">
        <v>494</v>
      </c>
      <c r="C459" s="80" t="s">
        <v>495</v>
      </c>
      <c r="D459" s="80" t="s">
        <v>496</v>
      </c>
      <c r="E459" s="80" t="s">
        <v>497</v>
      </c>
    </row>
    <row r="460" spans="1:5" ht="12.75">
      <c r="A460" s="126"/>
      <c r="B460" s="63"/>
      <c r="C460" s="126"/>
      <c r="D460" s="126"/>
      <c r="E460" s="126"/>
    </row>
    <row r="461" spans="1:5" ht="12.75">
      <c r="A461" s="175" t="s">
        <v>567</v>
      </c>
      <c r="B461" s="103"/>
      <c r="C461" s="126"/>
      <c r="D461" s="126"/>
      <c r="E461" s="126"/>
    </row>
    <row r="462" spans="1:11" ht="12.75">
      <c r="A462" s="126" t="s">
        <v>492</v>
      </c>
      <c r="B462" s="171">
        <v>88278.392</v>
      </c>
      <c r="C462" s="74">
        <v>137243.976</v>
      </c>
      <c r="D462" s="74">
        <v>0</v>
      </c>
      <c r="E462" s="171">
        <v>150043</v>
      </c>
      <c r="K462" s="111"/>
    </row>
    <row r="463" spans="1:11" ht="13.5" thickBot="1">
      <c r="A463" s="126" t="s">
        <v>493</v>
      </c>
      <c r="B463" s="256">
        <v>16151.408509750092</v>
      </c>
      <c r="C463" s="256">
        <v>150091.29390252449</v>
      </c>
      <c r="D463" s="256">
        <v>249629.33361301493</v>
      </c>
      <c r="E463" s="256">
        <v>386402</v>
      </c>
      <c r="K463" s="111"/>
    </row>
    <row r="464" spans="1:11" ht="13.5" thickBot="1">
      <c r="A464" s="126"/>
      <c r="B464" s="67">
        <f>SUM(B462:B463)</f>
        <v>104429.8005097501</v>
      </c>
      <c r="C464" s="67">
        <f>SUM(C462:C463)</f>
        <v>287335.2699025245</v>
      </c>
      <c r="D464" s="67">
        <f>SUM(D462:D463)</f>
        <v>249629.33361301493</v>
      </c>
      <c r="E464" s="67">
        <f>SUM(E462:E463)</f>
        <v>536445</v>
      </c>
      <c r="K464" s="111"/>
    </row>
    <row r="465" spans="1:11" ht="12.75">
      <c r="A465" s="126"/>
      <c r="B465" s="172"/>
      <c r="C465" s="90"/>
      <c r="D465" s="90"/>
      <c r="E465" s="90"/>
      <c r="K465" s="111"/>
    </row>
    <row r="466" spans="1:11" ht="12.75">
      <c r="A466" s="65" t="s">
        <v>542</v>
      </c>
      <c r="B466" s="172"/>
      <c r="C466" s="90"/>
      <c r="D466" s="90"/>
      <c r="E466" s="90"/>
      <c r="K466" s="111"/>
    </row>
    <row r="467" spans="1:11" ht="12.75">
      <c r="A467" s="126" t="s">
        <v>492</v>
      </c>
      <c r="B467" s="171">
        <v>275613</v>
      </c>
      <c r="C467" s="90"/>
      <c r="D467" s="90"/>
      <c r="E467" s="171">
        <v>275613</v>
      </c>
      <c r="K467" s="111"/>
    </row>
    <row r="468" spans="1:11" ht="13.5" thickBot="1">
      <c r="A468" s="126" t="s">
        <v>493</v>
      </c>
      <c r="B468" s="256">
        <v>906107</v>
      </c>
      <c r="C468" s="256">
        <v>1859</v>
      </c>
      <c r="D468" s="256">
        <v>1512</v>
      </c>
      <c r="E468" s="256">
        <v>909478</v>
      </c>
      <c r="J468" s="88"/>
      <c r="K468" s="111"/>
    </row>
    <row r="469" spans="1:11" ht="12.75" customHeight="1" thickBot="1">
      <c r="A469" s="126"/>
      <c r="B469" s="67">
        <f>SUM(B467:B468)</f>
        <v>1181720</v>
      </c>
      <c r="C469" s="67">
        <f>SUM(C467:C468)</f>
        <v>1859</v>
      </c>
      <c r="D469" s="67">
        <f>SUM(D467:D468)</f>
        <v>1512</v>
      </c>
      <c r="E469" s="67">
        <f>SUM(E467:E468)</f>
        <v>1185091</v>
      </c>
      <c r="J469" s="88"/>
      <c r="K469" s="111"/>
    </row>
    <row r="470" spans="1:11" ht="27.75" customHeight="1">
      <c r="A470" s="107"/>
      <c r="J470" s="88"/>
      <c r="K470" s="111"/>
    </row>
    <row r="471" spans="1:11" ht="27" customHeight="1">
      <c r="A471" s="418" t="s">
        <v>611</v>
      </c>
      <c r="B471" s="418"/>
      <c r="C471" s="418"/>
      <c r="D471" s="418"/>
      <c r="E471" s="418"/>
      <c r="F471" s="418"/>
      <c r="G471" s="418"/>
      <c r="H471" s="418"/>
      <c r="I471" s="418"/>
      <c r="J471" s="88"/>
      <c r="K471" s="111"/>
    </row>
    <row r="472" spans="1:11" ht="12.75" customHeight="1">
      <c r="A472" s="415" t="s">
        <v>498</v>
      </c>
      <c r="B472" s="415"/>
      <c r="C472" s="415"/>
      <c r="D472" s="415"/>
      <c r="E472" s="415"/>
      <c r="F472" s="415"/>
      <c r="G472" s="415"/>
      <c r="H472" s="415"/>
      <c r="I472" s="415"/>
      <c r="K472" s="111"/>
    </row>
    <row r="473" spans="1:11" ht="12.75">
      <c r="A473" s="415" t="s">
        <v>499</v>
      </c>
      <c r="B473" s="415"/>
      <c r="C473" s="415"/>
      <c r="D473" s="415"/>
      <c r="E473" s="415"/>
      <c r="F473" s="415"/>
      <c r="G473" s="415"/>
      <c r="H473" s="415"/>
      <c r="I473" s="415"/>
      <c r="K473" s="111"/>
    </row>
    <row r="474" spans="1:11" ht="24" customHeight="1">
      <c r="A474" s="415" t="s">
        <v>500</v>
      </c>
      <c r="B474" s="415"/>
      <c r="C474" s="415"/>
      <c r="D474" s="415"/>
      <c r="E474" s="415"/>
      <c r="F474" s="415"/>
      <c r="G474" s="415"/>
      <c r="H474" s="415"/>
      <c r="I474" s="415"/>
      <c r="K474" s="111"/>
    </row>
    <row r="475" spans="1:11" ht="12.75">
      <c r="A475" s="107"/>
      <c r="K475" s="111"/>
    </row>
    <row r="476" spans="1:11" ht="12.75">
      <c r="A476" s="107"/>
      <c r="K476" s="111"/>
    </row>
    <row r="477" spans="1:11" ht="12.75">
      <c r="A477" s="107"/>
      <c r="K477" s="111"/>
    </row>
    <row r="478" spans="1:11" ht="25.5">
      <c r="A478" s="126" t="s">
        <v>460</v>
      </c>
      <c r="B478" s="80" t="s">
        <v>494</v>
      </c>
      <c r="C478" s="80" t="s">
        <v>495</v>
      </c>
      <c r="D478" s="80" t="s">
        <v>496</v>
      </c>
      <c r="E478" s="80" t="s">
        <v>497</v>
      </c>
      <c r="K478" s="111"/>
    </row>
    <row r="479" spans="1:11" ht="12.75">
      <c r="A479" s="126"/>
      <c r="B479" s="63"/>
      <c r="C479" s="126"/>
      <c r="D479" s="126"/>
      <c r="E479" s="126"/>
      <c r="K479" s="111"/>
    </row>
    <row r="480" spans="1:11" ht="12.75">
      <c r="A480" s="175" t="s">
        <v>567</v>
      </c>
      <c r="B480" s="63"/>
      <c r="C480" s="126"/>
      <c r="D480" s="126"/>
      <c r="E480" s="126"/>
      <c r="K480" s="111"/>
    </row>
    <row r="481" spans="1:11" ht="12.75">
      <c r="A481" s="126" t="s">
        <v>492</v>
      </c>
      <c r="B481" s="171">
        <v>127187.08</v>
      </c>
      <c r="C481" s="90"/>
      <c r="D481" s="90"/>
      <c r="E481" s="171">
        <v>102846.519</v>
      </c>
      <c r="K481" s="111"/>
    </row>
    <row r="482" spans="1:11" ht="13.5" thickBot="1">
      <c r="A482" s="126" t="s">
        <v>493</v>
      </c>
      <c r="B482" s="256">
        <v>1465.8518416</v>
      </c>
      <c r="C482" s="256">
        <v>271.4773664</v>
      </c>
      <c r="D482" s="256">
        <v>3574.3955247999997</v>
      </c>
      <c r="E482" s="256">
        <v>15861.865</v>
      </c>
      <c r="K482" s="111"/>
    </row>
    <row r="483" spans="1:11" ht="13.5" thickBot="1">
      <c r="A483" s="126"/>
      <c r="B483" s="64">
        <f>SUM(B481:B482)</f>
        <v>128652.9318416</v>
      </c>
      <c r="C483" s="64">
        <f>SUM(C481:C482)</f>
        <v>271.4773664</v>
      </c>
      <c r="D483" s="64">
        <f>SUM(D481:D482)</f>
        <v>3574.3955247999997</v>
      </c>
      <c r="E483" s="64">
        <f>SUM(B483:D483)</f>
        <v>132498.8047328</v>
      </c>
      <c r="K483" s="111"/>
    </row>
    <row r="484" spans="1:11" ht="12.75">
      <c r="A484" s="126"/>
      <c r="B484" s="63"/>
      <c r="C484" s="126"/>
      <c r="D484" s="126"/>
      <c r="E484" s="126"/>
      <c r="K484" s="111"/>
    </row>
    <row r="485" spans="1:11" ht="12.75">
      <c r="A485" s="65" t="s">
        <v>542</v>
      </c>
      <c r="B485" s="63"/>
      <c r="C485" s="126"/>
      <c r="D485" s="126"/>
      <c r="E485" s="126"/>
      <c r="K485" s="111"/>
    </row>
    <row r="486" spans="1:11" ht="12.75">
      <c r="A486" s="126" t="s">
        <v>492</v>
      </c>
      <c r="B486" s="171">
        <v>153862</v>
      </c>
      <c r="C486" s="90"/>
      <c r="D486" s="90"/>
      <c r="E486" s="171">
        <v>153862</v>
      </c>
      <c r="K486" s="111"/>
    </row>
    <row r="487" spans="1:11" ht="13.5" thickBot="1">
      <c r="A487" s="126" t="s">
        <v>493</v>
      </c>
      <c r="B487" s="256">
        <v>1284</v>
      </c>
      <c r="C487" s="256">
        <v>3484</v>
      </c>
      <c r="D487" s="256">
        <v>0</v>
      </c>
      <c r="E487" s="256">
        <v>4768</v>
      </c>
      <c r="K487" s="111"/>
    </row>
    <row r="488" spans="1:11" ht="12.75" customHeight="1" thickBot="1">
      <c r="A488" s="126"/>
      <c r="B488" s="64">
        <f>SUM(B486:B487)</f>
        <v>155146</v>
      </c>
      <c r="C488" s="64">
        <f>SUM(C486:C487)</f>
        <v>3484</v>
      </c>
      <c r="D488" s="64">
        <f>SUM(D486:D487)</f>
        <v>0</v>
      </c>
      <c r="E488" s="64">
        <f>SUM(B488:D488)</f>
        <v>158630</v>
      </c>
      <c r="J488" s="94"/>
      <c r="K488" s="111"/>
    </row>
    <row r="489" spans="1:11" ht="12.75">
      <c r="A489" s="107"/>
      <c r="J489" s="94"/>
      <c r="K489" s="111"/>
    </row>
    <row r="490" spans="1:11" ht="27.75" customHeight="1">
      <c r="A490" s="129"/>
      <c r="J490" s="94"/>
      <c r="K490" s="111"/>
    </row>
    <row r="491" spans="1:11" ht="12.75">
      <c r="A491" s="415" t="s">
        <v>501</v>
      </c>
      <c r="B491" s="415"/>
      <c r="C491" s="415"/>
      <c r="D491" s="415"/>
      <c r="E491" s="415"/>
      <c r="F491" s="415"/>
      <c r="G491" s="415"/>
      <c r="H491" s="415"/>
      <c r="I491" s="415"/>
      <c r="K491" s="111"/>
    </row>
    <row r="492" spans="1:11" ht="12.75">
      <c r="A492" s="100"/>
      <c r="B492" s="105"/>
      <c r="C492" s="105"/>
      <c r="D492" s="105"/>
      <c r="E492" s="105"/>
      <c r="F492" s="105"/>
      <c r="G492" s="105"/>
      <c r="H492" s="105"/>
      <c r="I492" s="105"/>
      <c r="K492" s="111"/>
    </row>
    <row r="493" spans="1:11" ht="12.75">
      <c r="A493" s="100"/>
      <c r="B493" s="105"/>
      <c r="C493" s="105"/>
      <c r="D493" s="105"/>
      <c r="E493" s="105"/>
      <c r="F493" s="105"/>
      <c r="G493" s="105"/>
      <c r="H493" s="105"/>
      <c r="I493" s="105"/>
      <c r="K493" s="111"/>
    </row>
    <row r="494" spans="1:11" ht="12.75">
      <c r="A494" s="107"/>
      <c r="J494" s="111"/>
      <c r="K494" s="111"/>
    </row>
    <row r="495" spans="1:11" ht="12.75">
      <c r="A495" s="90"/>
      <c r="J495" s="111"/>
      <c r="K495" s="111"/>
    </row>
    <row r="496" spans="1:11" ht="12.75">
      <c r="A496" s="90"/>
      <c r="J496" s="111"/>
      <c r="K496" s="111"/>
    </row>
    <row r="497" spans="1:11" ht="12.75">
      <c r="A497" s="90"/>
      <c r="J497" s="111"/>
      <c r="K497" s="111"/>
    </row>
    <row r="498" spans="1:11" ht="12.75">
      <c r="A498" s="129"/>
      <c r="J498" s="111"/>
      <c r="K498" s="111"/>
    </row>
    <row r="499" spans="1:11" ht="12.75">
      <c r="A499" s="129"/>
      <c r="J499" s="111"/>
      <c r="K499" s="111"/>
    </row>
    <row r="500" spans="10:11" ht="12.75">
      <c r="J500" s="111"/>
      <c r="K500" s="111"/>
    </row>
    <row r="501" spans="10:11" ht="12.75">
      <c r="J501" s="111"/>
      <c r="K501" s="111"/>
    </row>
    <row r="502" spans="10:11" ht="12.75">
      <c r="J502" s="111"/>
      <c r="K502" s="111"/>
    </row>
    <row r="503" spans="10:11" ht="12.75">
      <c r="J503" s="111"/>
      <c r="K503" s="111"/>
    </row>
    <row r="504" spans="10:11" ht="409.5">
      <c r="J504" s="111"/>
      <c r="K504" s="111"/>
    </row>
    <row r="505" spans="10:11" ht="12.75">
      <c r="J505" s="111"/>
      <c r="K505" s="111"/>
    </row>
    <row r="506" spans="10:11" ht="12.75">
      <c r="J506" s="111"/>
      <c r="K506" s="111"/>
    </row>
    <row r="507" spans="10:11" ht="12.75">
      <c r="J507" s="111"/>
      <c r="K507" s="111"/>
    </row>
    <row r="508" spans="10:11" ht="12.75">
      <c r="J508" s="111"/>
      <c r="K508" s="111"/>
    </row>
    <row r="509" spans="10:11" ht="12.75">
      <c r="J509" s="111"/>
      <c r="K509" s="111"/>
    </row>
    <row r="510" spans="1:11" ht="12.75">
      <c r="A510" s="111"/>
      <c r="B510" s="111"/>
      <c r="C510" s="111"/>
      <c r="D510" s="111"/>
      <c r="E510" s="111"/>
      <c r="F510" s="120"/>
      <c r="G510" s="120"/>
      <c r="H510" s="120"/>
      <c r="I510" s="120"/>
      <c r="J510" s="111"/>
      <c r="K510" s="111"/>
    </row>
    <row r="511" spans="1:11" ht="12.75">
      <c r="A511" s="111"/>
      <c r="B511" s="111"/>
      <c r="C511" s="111"/>
      <c r="D511" s="111"/>
      <c r="E511" s="111"/>
      <c r="F511" s="120"/>
      <c r="G511" s="120"/>
      <c r="H511" s="120"/>
      <c r="I511" s="120"/>
      <c r="J511" s="111"/>
      <c r="K511" s="111"/>
    </row>
    <row r="512" spans="1:11" ht="12.75">
      <c r="A512" s="111"/>
      <c r="B512" s="111"/>
      <c r="C512" s="111"/>
      <c r="D512" s="111"/>
      <c r="E512" s="111"/>
      <c r="F512" s="120"/>
      <c r="G512" s="120"/>
      <c r="H512" s="120"/>
      <c r="I512" s="120"/>
      <c r="J512" s="111"/>
      <c r="K512" s="111"/>
    </row>
    <row r="513" spans="1:11" ht="12.75">
      <c r="A513" s="111"/>
      <c r="B513" s="111"/>
      <c r="C513" s="111"/>
      <c r="D513" s="111"/>
      <c r="E513" s="111"/>
      <c r="F513" s="120"/>
      <c r="G513" s="120"/>
      <c r="H513" s="120"/>
      <c r="I513" s="120"/>
      <c r="J513" s="111"/>
      <c r="K513" s="111"/>
    </row>
    <row r="514" spans="1:11" ht="12.75">
      <c r="A514" s="111"/>
      <c r="B514" s="111"/>
      <c r="C514" s="111"/>
      <c r="D514" s="111"/>
      <c r="E514" s="111"/>
      <c r="F514" s="120"/>
      <c r="G514" s="120"/>
      <c r="H514" s="120"/>
      <c r="I514" s="120"/>
      <c r="J514" s="111"/>
      <c r="K514" s="111"/>
    </row>
    <row r="515" spans="1:11" ht="12.75">
      <c r="A515" s="111"/>
      <c r="B515" s="111"/>
      <c r="C515" s="111"/>
      <c r="D515" s="111"/>
      <c r="E515" s="111"/>
      <c r="F515" s="120"/>
      <c r="G515" s="120"/>
      <c r="H515" s="120"/>
      <c r="I515" s="120"/>
      <c r="J515" s="111"/>
      <c r="K515" s="111"/>
    </row>
    <row r="516" spans="1:11" ht="12.75">
      <c r="A516" s="111"/>
      <c r="B516" s="111"/>
      <c r="C516" s="111"/>
      <c r="D516" s="111"/>
      <c r="E516" s="111"/>
      <c r="F516" s="120"/>
      <c r="G516" s="120"/>
      <c r="H516" s="120"/>
      <c r="I516" s="120"/>
      <c r="J516" s="111"/>
      <c r="K516" s="111"/>
    </row>
    <row r="517" spans="1:11" ht="12.75">
      <c r="A517" s="111"/>
      <c r="B517" s="111"/>
      <c r="C517" s="111"/>
      <c r="D517" s="111"/>
      <c r="E517" s="111"/>
      <c r="F517" s="120"/>
      <c r="G517" s="120"/>
      <c r="H517" s="120"/>
      <c r="I517" s="120"/>
      <c r="J517" s="111"/>
      <c r="K517" s="111"/>
    </row>
    <row r="518" spans="1:11" ht="12.75">
      <c r="A518" s="111"/>
      <c r="B518" s="111"/>
      <c r="C518" s="111"/>
      <c r="D518" s="111"/>
      <c r="E518" s="111"/>
      <c r="F518" s="120"/>
      <c r="G518" s="120"/>
      <c r="H518" s="120"/>
      <c r="I518" s="120"/>
      <c r="J518" s="111"/>
      <c r="K518" s="111"/>
    </row>
    <row r="519" spans="1:11" ht="12.75">
      <c r="A519" s="111"/>
      <c r="B519" s="111"/>
      <c r="C519" s="111"/>
      <c r="D519" s="111"/>
      <c r="E519" s="111"/>
      <c r="F519" s="120"/>
      <c r="G519" s="120"/>
      <c r="H519" s="120"/>
      <c r="I519" s="120"/>
      <c r="J519" s="111"/>
      <c r="K519" s="111"/>
    </row>
    <row r="520" spans="1:11" ht="12.75">
      <c r="A520" s="111"/>
      <c r="B520" s="111"/>
      <c r="C520" s="111"/>
      <c r="D520" s="111"/>
      <c r="E520" s="111"/>
      <c r="F520" s="120"/>
      <c r="G520" s="120"/>
      <c r="H520" s="120"/>
      <c r="I520" s="120"/>
      <c r="J520" s="111"/>
      <c r="K520" s="111"/>
    </row>
    <row r="521" spans="1:11" ht="12.75">
      <c r="A521" s="111"/>
      <c r="B521" s="111"/>
      <c r="C521" s="111"/>
      <c r="D521" s="111"/>
      <c r="E521" s="111"/>
      <c r="F521" s="120"/>
      <c r="G521" s="120"/>
      <c r="H521" s="120"/>
      <c r="I521" s="120"/>
      <c r="J521" s="111"/>
      <c r="K521" s="111"/>
    </row>
    <row r="522" spans="1:11" ht="12.75">
      <c r="A522" s="111"/>
      <c r="B522" s="111"/>
      <c r="C522" s="111"/>
      <c r="D522" s="111"/>
      <c r="E522" s="111"/>
      <c r="F522" s="120"/>
      <c r="G522" s="120"/>
      <c r="H522" s="120"/>
      <c r="I522" s="120"/>
      <c r="J522" s="111"/>
      <c r="K522" s="111"/>
    </row>
    <row r="523" spans="1:11" ht="12.75">
      <c r="A523" s="111"/>
      <c r="B523" s="111"/>
      <c r="C523" s="111"/>
      <c r="D523" s="111"/>
      <c r="E523" s="111"/>
      <c r="F523" s="120"/>
      <c r="G523" s="120"/>
      <c r="H523" s="120"/>
      <c r="I523" s="120"/>
      <c r="J523" s="111"/>
      <c r="K523" s="111"/>
    </row>
    <row r="524" spans="1:11" ht="12.75">
      <c r="A524" s="111"/>
      <c r="B524" s="111"/>
      <c r="C524" s="111"/>
      <c r="D524" s="111"/>
      <c r="E524" s="111"/>
      <c r="F524" s="120"/>
      <c r="G524" s="120"/>
      <c r="H524" s="120"/>
      <c r="I524" s="120"/>
      <c r="J524" s="111"/>
      <c r="K524" s="111"/>
    </row>
    <row r="525" spans="1:11" ht="12.75">
      <c r="A525" s="111"/>
      <c r="B525" s="111"/>
      <c r="C525" s="111"/>
      <c r="D525" s="111"/>
      <c r="E525" s="111"/>
      <c r="F525" s="120"/>
      <c r="G525" s="120"/>
      <c r="H525" s="120"/>
      <c r="I525" s="120"/>
      <c r="J525" s="111"/>
      <c r="K525" s="111"/>
    </row>
    <row r="526" spans="1:11" ht="12.75">
      <c r="A526" s="111"/>
      <c r="B526" s="111"/>
      <c r="C526" s="111"/>
      <c r="D526" s="111"/>
      <c r="E526" s="111"/>
      <c r="F526" s="120"/>
      <c r="G526" s="120"/>
      <c r="H526" s="120"/>
      <c r="I526" s="120"/>
      <c r="J526" s="111"/>
      <c r="K526" s="111"/>
    </row>
    <row r="527" spans="1:11" ht="12.75">
      <c r="A527" s="111"/>
      <c r="B527" s="111"/>
      <c r="C527" s="111"/>
      <c r="D527" s="111"/>
      <c r="E527" s="111"/>
      <c r="F527" s="120"/>
      <c r="G527" s="120"/>
      <c r="H527" s="120"/>
      <c r="I527" s="120"/>
      <c r="J527" s="111"/>
      <c r="K527" s="111"/>
    </row>
    <row r="528" spans="1:11" ht="12.75">
      <c r="A528" s="111"/>
      <c r="B528" s="111"/>
      <c r="C528" s="111"/>
      <c r="D528" s="111"/>
      <c r="E528" s="111"/>
      <c r="F528" s="120"/>
      <c r="G528" s="120"/>
      <c r="H528" s="120"/>
      <c r="I528" s="120"/>
      <c r="J528" s="111"/>
      <c r="K528" s="111"/>
    </row>
    <row r="529" spans="1:11" ht="12.75">
      <c r="A529" s="111"/>
      <c r="B529" s="111"/>
      <c r="C529" s="111"/>
      <c r="D529" s="111"/>
      <c r="E529" s="111"/>
      <c r="F529" s="120"/>
      <c r="G529" s="120"/>
      <c r="H529" s="120"/>
      <c r="I529" s="120"/>
      <c r="J529" s="111"/>
      <c r="K529" s="111"/>
    </row>
    <row r="530" spans="1:11" ht="12.75">
      <c r="A530" s="111"/>
      <c r="B530" s="111"/>
      <c r="C530" s="111"/>
      <c r="D530" s="111"/>
      <c r="E530" s="111"/>
      <c r="F530" s="120"/>
      <c r="G530" s="120"/>
      <c r="H530" s="120"/>
      <c r="I530" s="120"/>
      <c r="J530" s="111"/>
      <c r="K530" s="111"/>
    </row>
    <row r="531" spans="1:11" ht="12.75">
      <c r="A531" s="111"/>
      <c r="B531" s="111"/>
      <c r="C531" s="111"/>
      <c r="D531" s="111"/>
      <c r="E531" s="111"/>
      <c r="F531" s="120"/>
      <c r="G531" s="120"/>
      <c r="H531" s="120"/>
      <c r="I531" s="120"/>
      <c r="J531" s="111"/>
      <c r="K531" s="111"/>
    </row>
    <row r="532" spans="1:11" ht="12.75">
      <c r="A532" s="111"/>
      <c r="B532" s="111"/>
      <c r="C532" s="111"/>
      <c r="D532" s="111"/>
      <c r="E532" s="111"/>
      <c r="F532" s="120"/>
      <c r="G532" s="120"/>
      <c r="H532" s="120"/>
      <c r="I532" s="120"/>
      <c r="J532" s="111"/>
      <c r="K532" s="111"/>
    </row>
    <row r="533" spans="1:11" ht="12.75">
      <c r="A533" s="111"/>
      <c r="B533" s="111"/>
      <c r="C533" s="111"/>
      <c r="D533" s="111"/>
      <c r="E533" s="111"/>
      <c r="F533" s="120"/>
      <c r="G533" s="120"/>
      <c r="H533" s="120"/>
      <c r="I533" s="120"/>
      <c r="J533" s="111"/>
      <c r="K533" s="111"/>
    </row>
    <row r="534" spans="1:9" ht="12.75">
      <c r="A534" s="111"/>
      <c r="B534" s="111"/>
      <c r="C534" s="111"/>
      <c r="D534" s="111"/>
      <c r="E534" s="111"/>
      <c r="F534" s="120"/>
      <c r="G534" s="120"/>
      <c r="H534" s="120"/>
      <c r="I534" s="120"/>
    </row>
  </sheetData>
  <sheetProtection/>
  <mergeCells count="161">
    <mergeCell ref="A451:I451"/>
    <mergeCell ref="A341:D341"/>
    <mergeCell ref="E333:F333"/>
    <mergeCell ref="E334:F334"/>
    <mergeCell ref="A491:I491"/>
    <mergeCell ref="A472:I472"/>
    <mergeCell ref="A473:I473"/>
    <mergeCell ref="A474:I474"/>
    <mergeCell ref="A448:I448"/>
    <mergeCell ref="A450:I450"/>
    <mergeCell ref="A453:I453"/>
    <mergeCell ref="G341:H341"/>
    <mergeCell ref="E338:F338"/>
    <mergeCell ref="G338:H338"/>
    <mergeCell ref="E339:F339"/>
    <mergeCell ref="E337:F337"/>
    <mergeCell ref="E341:F341"/>
    <mergeCell ref="A441:I441"/>
    <mergeCell ref="A442:I442"/>
    <mergeCell ref="A406:I406"/>
    <mergeCell ref="A4:I4"/>
    <mergeCell ref="A5:I5"/>
    <mergeCell ref="A305:I305"/>
    <mergeCell ref="A306:I306"/>
    <mergeCell ref="A304:I304"/>
    <mergeCell ref="A307:I307"/>
    <mergeCell ref="A299:I299"/>
    <mergeCell ref="A151:I151"/>
    <mergeCell ref="A168:I168"/>
    <mergeCell ref="A223:I223"/>
    <mergeCell ref="G334:H334"/>
    <mergeCell ref="E340:F340"/>
    <mergeCell ref="G340:H340"/>
    <mergeCell ref="E335:F335"/>
    <mergeCell ref="G335:H335"/>
    <mergeCell ref="E336:F336"/>
    <mergeCell ref="G337:H337"/>
    <mergeCell ref="G336:H336"/>
    <mergeCell ref="G327:H327"/>
    <mergeCell ref="E328:F328"/>
    <mergeCell ref="G328:H328"/>
    <mergeCell ref="E329:F329"/>
    <mergeCell ref="G329:H329"/>
    <mergeCell ref="E324:F324"/>
    <mergeCell ref="G324:H324"/>
    <mergeCell ref="E327:F327"/>
    <mergeCell ref="E325:F325"/>
    <mergeCell ref="G325:H325"/>
    <mergeCell ref="E326:F326"/>
    <mergeCell ref="G326:H326"/>
    <mergeCell ref="E321:F321"/>
    <mergeCell ref="G321:H321"/>
    <mergeCell ref="E322:F322"/>
    <mergeCell ref="G322:H322"/>
    <mergeCell ref="E323:F323"/>
    <mergeCell ref="G323:H323"/>
    <mergeCell ref="A319:D319"/>
    <mergeCell ref="E319:F319"/>
    <mergeCell ref="G319:H319"/>
    <mergeCell ref="E320:F320"/>
    <mergeCell ref="G320:H320"/>
    <mergeCell ref="A117:C117"/>
    <mergeCell ref="A220:I220"/>
    <mergeCell ref="A118:C118"/>
    <mergeCell ref="A119:F119"/>
    <mergeCell ref="A125:F125"/>
    <mergeCell ref="A39:I39"/>
    <mergeCell ref="A42:I42"/>
    <mergeCell ref="A74:I74"/>
    <mergeCell ref="A75:I75"/>
    <mergeCell ref="A128:F128"/>
    <mergeCell ref="C33:I33"/>
    <mergeCell ref="A69:I69"/>
    <mergeCell ref="A71:I71"/>
    <mergeCell ref="A8:I8"/>
    <mergeCell ref="A1:I1"/>
    <mergeCell ref="A11:I11"/>
    <mergeCell ref="A14:I14"/>
    <mergeCell ref="A17:I17"/>
    <mergeCell ref="A23:I23"/>
    <mergeCell ref="A10:I10"/>
    <mergeCell ref="A20:I20"/>
    <mergeCell ref="A12:I12"/>
    <mergeCell ref="A19:I19"/>
    <mergeCell ref="A22:I22"/>
    <mergeCell ref="A28:I28"/>
    <mergeCell ref="A24:I24"/>
    <mergeCell ref="C30:I30"/>
    <mergeCell ref="A27:I27"/>
    <mergeCell ref="A21:I21"/>
    <mergeCell ref="A25:I25"/>
    <mergeCell ref="A29:I29"/>
    <mergeCell ref="A15:I15"/>
    <mergeCell ref="A326:D326"/>
    <mergeCell ref="A327:D327"/>
    <mergeCell ref="A328:D328"/>
    <mergeCell ref="A322:D322"/>
    <mergeCell ref="A323:D323"/>
    <mergeCell ref="A103:C103"/>
    <mergeCell ref="A150:I150"/>
    <mergeCell ref="A315:I315"/>
    <mergeCell ref="A317:I317"/>
    <mergeCell ref="A129:F129"/>
    <mergeCell ref="A134:F134"/>
    <mergeCell ref="A149:I149"/>
    <mergeCell ref="A127:F127"/>
    <mergeCell ref="A101:C101"/>
    <mergeCell ref="A102:C102"/>
    <mergeCell ref="A72:I72"/>
    <mergeCell ref="A330:D330"/>
    <mergeCell ref="E330:F330"/>
    <mergeCell ref="G330:H330"/>
    <mergeCell ref="E318:F318"/>
    <mergeCell ref="A324:D324"/>
    <mergeCell ref="A325:D325"/>
    <mergeCell ref="A329:D329"/>
    <mergeCell ref="A321:D321"/>
    <mergeCell ref="A320:D320"/>
    <mergeCell ref="A318:D318"/>
    <mergeCell ref="G332:H332"/>
    <mergeCell ref="G333:H333"/>
    <mergeCell ref="A332:D332"/>
    <mergeCell ref="A333:D333"/>
    <mergeCell ref="E331:F331"/>
    <mergeCell ref="E332:F332"/>
    <mergeCell ref="A331:D331"/>
    <mergeCell ref="G331:H331"/>
    <mergeCell ref="G318:H318"/>
    <mergeCell ref="A335:D335"/>
    <mergeCell ref="A336:D336"/>
    <mergeCell ref="A353:E353"/>
    <mergeCell ref="A454:I454"/>
    <mergeCell ref="A424:I424"/>
    <mergeCell ref="A425:I425"/>
    <mergeCell ref="A338:D338"/>
    <mergeCell ref="A339:D339"/>
    <mergeCell ref="G339:H339"/>
    <mergeCell ref="A358:I358"/>
    <mergeCell ref="D428:E428"/>
    <mergeCell ref="B428:C428"/>
    <mergeCell ref="A449:I449"/>
    <mergeCell ref="A438:I438"/>
    <mergeCell ref="A410:I410"/>
    <mergeCell ref="A411:I411"/>
    <mergeCell ref="A471:I471"/>
    <mergeCell ref="A446:I446"/>
    <mergeCell ref="A447:I447"/>
    <mergeCell ref="A357:I357"/>
    <mergeCell ref="A221:I221"/>
    <mergeCell ref="A354:I354"/>
    <mergeCell ref="A340:D340"/>
    <mergeCell ref="A334:D334"/>
    <mergeCell ref="A337:D337"/>
    <mergeCell ref="A356:E356"/>
    <mergeCell ref="A344:E344"/>
    <mergeCell ref="A455:I455"/>
    <mergeCell ref="A456:I456"/>
    <mergeCell ref="B413:C413"/>
    <mergeCell ref="D413:E413"/>
    <mergeCell ref="A426:I426"/>
    <mergeCell ref="A452:I452"/>
  </mergeCells>
  <printOptions horizontalCentered="1"/>
  <pageMargins left="0.3937007874015748" right="0.3937007874015748" top="0.984251968503937" bottom="0.984251968503937" header="0.5118110236220472" footer="0.5118110236220472"/>
  <pageSetup orientation="portrait" paperSize="9" scale="82" r:id="rId1"/>
  <rowBreaks count="6" manualBreakCount="6">
    <brk id="43" max="255" man="1"/>
    <brk id="102" max="255" man="1"/>
    <brk id="159" max="255" man="1"/>
    <brk id="283" max="255" man="1"/>
    <brk id="316" max="255" man="1"/>
    <brk id="3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Svetlana Kundovic</cp:lastModifiedBy>
  <cp:lastPrinted>2015-02-11T11:58:03Z</cp:lastPrinted>
  <dcterms:created xsi:type="dcterms:W3CDTF">2008-10-17T11:51:54Z</dcterms:created>
  <dcterms:modified xsi:type="dcterms:W3CDTF">2015-02-11T11:58:28Z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