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75" windowWidth="12165" windowHeight="7815" activeTab="0"/>
  </bookViews>
  <sheets>
    <sheet name="GENERAL INFORMATION" sheetId="1" r:id="rId1"/>
    <sheet name="P&amp;L" sheetId="2" r:id="rId2"/>
    <sheet name="Balance sheet" sheetId="3" r:id="rId3"/>
    <sheet name="CF_I" sheetId="4" r:id="rId4"/>
    <sheet name="NT_D" sheetId="5" state="hidden" r:id="rId5"/>
    <sheet name="CC" sheetId="6" r:id="rId6"/>
    <sheet name="Notes" sheetId="7" r:id="rId7"/>
  </sheets>
  <definedNames>
    <definedName name="_xlnm.Print_Area" localSheetId="2">'Balance sheet'!$A$1:$K$121</definedName>
    <definedName name="_xlnm.Print_Area" localSheetId="5">'CC'!$A$1:$K$25</definedName>
    <definedName name="_xlnm.Print_Area" localSheetId="3">'CF_I'!$A$1:$K$52</definedName>
    <definedName name="_xlnm.Print_Area" localSheetId="0">'GENERAL INFORMATION'!$A$1:$I$63</definedName>
    <definedName name="_xlnm.Print_Area" localSheetId="6">'Notes'!$A$1:$I$465</definedName>
  </definedNames>
  <calcPr fullCalcOnLoad="1"/>
</workbook>
</file>

<file path=xl/sharedStrings.xml><?xml version="1.0" encoding="utf-8"?>
<sst xmlns="http://schemas.openxmlformats.org/spreadsheetml/2006/main" count="830" uniqueCount="646">
  <si>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</si>
  <si>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</si>
  <si>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</si>
  <si>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u razdoblju __.__.____. do __.__.____.</t>
  </si>
  <si>
    <t>Obveznik: _____________________________________________________________</t>
  </si>
  <si>
    <t>Ukupno smanjenje novčanog tijeka (015 – 014 + 027 – 026 + 039 – 038)</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</si>
  <si>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</si>
  <si>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</si>
  <si>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</si>
  <si>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</si>
  <si>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</si>
  <si>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</si>
  <si>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</si>
  <si>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II.  Ukupno novčani izdaci od poslovnih aktivnosti (007 do 012)</t>
  </si>
  <si>
    <t>IV. Ukupno novčani izdaci od investicijskih aktivnosti (022 do 024)</t>
  </si>
  <si>
    <t>V. Ukupno novčani primici od financijskih aktivnosti (028 do 030)</t>
  </si>
  <si>
    <t>Naziv pozicije</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</si>
  <si>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</si>
  <si>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</si>
  <si>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</si>
  <si>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</si>
  <si>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3. Goodwill</t>
  </si>
  <si>
    <t>III. Ukupno novčani primici od investicijskih aktivnosti (016 do 020)</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</si>
  <si>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</si>
  <si>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</si>
  <si>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</si>
  <si>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</si>
  <si>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</si>
  <si>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</si>
  <si>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</si>
  <si>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</si>
  <si>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</si>
  <si>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</si>
  <si>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VI. Ukupno novčani izdaci od financijskih aktivnosti (032 do 036)</t>
  </si>
  <si>
    <t>Ukupno povećanje novčanog tijeka (014 – 015 + 026 – 027 + 038 – 039)</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</si>
  <si>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</si>
  <si>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</si>
  <si>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</si>
  <si>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</si>
  <si>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</si>
  <si>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</si>
  <si>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</si>
  <si>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</si>
  <si>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</si>
  <si>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1. Novčani primici od izdavanja vlasničkih i dužničkih financijskih instrumenata</t>
  </si>
  <si>
    <t>Povećanje  novca i novčanih ekvivalenata</t>
  </si>
  <si>
    <t>Smanjenje novca i novčanih ekvivalenata</t>
  </si>
  <si>
    <t>Novac i novčani ekvivalenti na kraju razdoblja</t>
  </si>
  <si>
    <t>IZVJEŠTAJ O NOVČANOM TIJEKU - Direktna metoda</t>
  </si>
  <si>
    <t>I.  Ukupno novčani primici od poslovnih aktivnosti (001 do 005)</t>
  </si>
  <si>
    <t xml:space="preserve">     1. Novčani primici od kupaca</t>
  </si>
  <si>
    <t>(unosi se samo prezime i ime osobe za kontakt)</t>
  </si>
  <si>
    <t>Telefaks:</t>
  </si>
  <si>
    <t>(osoba ovlaštene za zastupanje)</t>
  </si>
  <si>
    <t/>
  </si>
  <si>
    <t>M.P.</t>
  </si>
  <si>
    <r>
      <t xml:space="preserve">AOP
</t>
    </r>
    <r>
      <rPr>
        <b/>
        <sz val="8"/>
        <rFont val="Arial"/>
        <family val="2"/>
      </rPr>
      <t>oznaka</t>
    </r>
  </si>
  <si>
    <t>3</t>
  </si>
  <si>
    <t>4</t>
  </si>
  <si>
    <t>Prethodno razdoblje</t>
  </si>
  <si>
    <t>Tekuće razdoblje</t>
  </si>
  <si>
    <t xml:space="preserve">     3. Novčani primici od kamata</t>
  </si>
  <si>
    <t xml:space="preserve">     4. Novčani primici od dividendi</t>
  </si>
  <si>
    <t>0820431</t>
  </si>
  <si>
    <t>040035070</t>
  </si>
  <si>
    <t>36004425025</t>
  </si>
  <si>
    <t>OT-OPTIMA TELEKOM d.d.</t>
  </si>
  <si>
    <t>BUZIN</t>
  </si>
  <si>
    <t>BANI 75A</t>
  </si>
  <si>
    <t>info@optima.hr</t>
  </si>
  <si>
    <t>www.optima.hr</t>
  </si>
  <si>
    <t>Svetlana Kundović</t>
  </si>
  <si>
    <t>01/5492 027</t>
  </si>
  <si>
    <t>svetlana.kundovic@optima-telekom.hr</t>
  </si>
  <si>
    <t>01/5492 019</t>
  </si>
  <si>
    <t xml:space="preserve"> </t>
  </si>
  <si>
    <t>Goran Jovičić</t>
  </si>
  <si>
    <t xml:space="preserve">Jadranka Suručić                                    </t>
  </si>
  <si>
    <t>Matija Martić</t>
  </si>
  <si>
    <t>Nada Martić</t>
  </si>
  <si>
    <t>ZAGREBAČKA BANKA D.D. (1/1)</t>
  </si>
  <si>
    <t>EUR</t>
  </si>
  <si>
    <t>USD</t>
  </si>
  <si>
    <t>CHF</t>
  </si>
  <si>
    <t>GPB</t>
  </si>
  <si>
    <t>Ivan Martić</t>
  </si>
  <si>
    <t>Enclosure 1</t>
  </si>
  <si>
    <t>Reporting period:</t>
  </si>
  <si>
    <t>to</t>
  </si>
  <si>
    <t>Tax Number (MB):</t>
  </si>
  <si>
    <t>Registration Number (MBS):</t>
  </si>
  <si>
    <t>Personal Identification Number (OIB):</t>
  </si>
  <si>
    <t>Issuer:</t>
  </si>
  <si>
    <t>Postal Code and Location:</t>
  </si>
  <si>
    <t>Street and number:</t>
  </si>
  <si>
    <t>e-mail address:</t>
  </si>
  <si>
    <t>Internet address:</t>
  </si>
  <si>
    <t>Code and name for municipality/city</t>
  </si>
  <si>
    <t>Code and name for county</t>
  </si>
  <si>
    <t>Number of employees</t>
  </si>
  <si>
    <t>(at the year's end)</t>
  </si>
  <si>
    <t>Consolidated Report</t>
  </si>
  <si>
    <t>Business activity code:</t>
  </si>
  <si>
    <t>Entities in consolidation (according to IFRS)</t>
  </si>
  <si>
    <t>Registered seat:</t>
  </si>
  <si>
    <t>Tax number (MB):</t>
  </si>
  <si>
    <t>Book-keeping firm</t>
  </si>
  <si>
    <t>Contact person</t>
  </si>
  <si>
    <t>Telephone</t>
  </si>
  <si>
    <t>e-mail address</t>
  </si>
  <si>
    <t>Surname and name</t>
  </si>
  <si>
    <t>1. Financial Statements (balance sheet, profit and loss account, cash flow statement, change in capital statement</t>
  </si>
  <si>
    <t xml:space="preserve">    and notes</t>
  </si>
  <si>
    <t>2. Management report</t>
  </si>
  <si>
    <t>3. Statements for persons responsible for composing financial statements</t>
  </si>
  <si>
    <t>(signature of authorized person)</t>
  </si>
  <si>
    <t>Quarterly Financial Report-TFI-POD</t>
  </si>
  <si>
    <t>Documents for publication</t>
  </si>
  <si>
    <t>BALANCE SHEET</t>
  </si>
  <si>
    <t>Issuer: OT - Optima Telekom d.d.</t>
  </si>
  <si>
    <t>Item</t>
  </si>
  <si>
    <t>Previous period</t>
  </si>
  <si>
    <t>Current period</t>
  </si>
  <si>
    <t>ASSETS</t>
  </si>
  <si>
    <t>A)  SUBSCRIBED CAPITAL UNPAID</t>
  </si>
  <si>
    <r>
      <t xml:space="preserve">B)   FIXED ASSETS </t>
    </r>
    <r>
      <rPr>
        <sz val="9"/>
        <rFont val="Arial"/>
        <family val="2"/>
      </rPr>
      <t>(003+010+020+029+033)</t>
    </r>
  </si>
  <si>
    <t>I. INTANGIBLE ASSETS (004 through 009)</t>
  </si>
  <si>
    <t xml:space="preserve">   1. Development expenses</t>
  </si>
  <si>
    <t xml:space="preserve">   2.Concessions, patents, licences, goods and services trademarkas, software and other rights</t>
  </si>
  <si>
    <t xml:space="preserve">   4. Advances for procurement of intangible assets</t>
  </si>
  <si>
    <t xml:space="preserve">   5. Intangible assets in preparation</t>
  </si>
  <si>
    <t xml:space="preserve">   6. Other intangible assets</t>
  </si>
  <si>
    <t>II. TANGIBLE ASSETS (011 through 019)</t>
  </si>
  <si>
    <t xml:space="preserve">    1. Land</t>
  </si>
  <si>
    <t xml:space="preserve">    2. Building objects</t>
  </si>
  <si>
    <t xml:space="preserve">    3. Facilities and equipment </t>
  </si>
  <si>
    <t xml:space="preserve">    4. Tools, production inventory and transport assets</t>
  </si>
  <si>
    <t xml:space="preserve">    5. Biological assets</t>
  </si>
  <si>
    <t xml:space="preserve">    6. Advances for tangible assets</t>
  </si>
  <si>
    <t xml:space="preserve">    7. Tangible assets in preparation</t>
  </si>
  <si>
    <t xml:space="preserve">    8. Other tangible assets</t>
  </si>
  <si>
    <t xml:space="preserve">    9. Real estate investments</t>
  </si>
  <si>
    <t>III. FIXED FINANCIAL ASSETS (021 through 028)</t>
  </si>
  <si>
    <t xml:space="preserve">     1. Shares (stock) in affiliated enterpreneurs</t>
  </si>
  <si>
    <t xml:space="preserve">     2. Loans granted to affiliated enterpreneurs</t>
  </si>
  <si>
    <t xml:space="preserve">     3. Participating interests (shares)</t>
  </si>
  <si>
    <t xml:space="preserve">     5. Securities investments</t>
  </si>
  <si>
    <t xml:space="preserve">     6. Granted loans, deposits and such</t>
  </si>
  <si>
    <t xml:space="preserve">     7. Own stocks and shares</t>
  </si>
  <si>
    <t xml:space="preserve">     8. Other fixed financial assets</t>
  </si>
  <si>
    <t>IV. RECEIVABLES (030 through 032)</t>
  </si>
  <si>
    <t xml:space="preserve">     1. Receivables from affiliated enterpreneurs</t>
  </si>
  <si>
    <t xml:space="preserve">     2. Receivables pertaining to sale on credit</t>
  </si>
  <si>
    <t xml:space="preserve">     3. Other receivables</t>
  </si>
  <si>
    <t>V. DEFERRED TAX ASSETS</t>
  </si>
  <si>
    <r>
      <t xml:space="preserve">C)  CURRENT ASSETS </t>
    </r>
    <r>
      <rPr>
        <sz val="9"/>
        <rFont val="Arial"/>
        <family val="2"/>
      </rPr>
      <t>(035+043+050+058)</t>
    </r>
  </si>
  <si>
    <t>I. INVENTORY (036 do 042)</t>
  </si>
  <si>
    <t xml:space="preserve">   1. Raw material and supplies</t>
  </si>
  <si>
    <t xml:space="preserve">   2. Ongoing produciton</t>
  </si>
  <si>
    <t xml:space="preserve">   3. Finished products</t>
  </si>
  <si>
    <t xml:space="preserve">   4. Trading goods</t>
  </si>
  <si>
    <t xml:space="preserve">   5. Inventory advances</t>
  </si>
  <si>
    <t xml:space="preserve">   6. Assets intended for sale</t>
  </si>
  <si>
    <t xml:space="preserve">   7. Biological assets</t>
  </si>
  <si>
    <t>II. RECEIVABLES (044 do 049)</t>
  </si>
  <si>
    <t xml:space="preserve">   1. Receivables from affiliated enterpreneurs</t>
  </si>
  <si>
    <t xml:space="preserve">   2. Receivables from buyers</t>
  </si>
  <si>
    <t xml:space="preserve">   3. Receivables from participating enterpreneurs</t>
  </si>
  <si>
    <t xml:space="preserve">   4. Receivables from employees and members of the enterpreneur</t>
  </si>
  <si>
    <t xml:space="preserve">   5.Receivables from the state and other institution</t>
  </si>
  <si>
    <t xml:space="preserve">   6. Other receivables</t>
  </si>
  <si>
    <t>III. CURRENT FINANCIAL ASSETS (051 through 057)</t>
  </si>
  <si>
    <t xml:space="preserve">     7. Other financial assets</t>
  </si>
  <si>
    <t>IV. CASH IN BANK AND REGISTER</t>
  </si>
  <si>
    <t>D)  PREPAYMENTS AND ACCRUED INCOME</t>
  </si>
  <si>
    <r>
      <t xml:space="preserve">E)  TOTAL ASSETS </t>
    </r>
    <r>
      <rPr>
        <sz val="9"/>
        <rFont val="Arial"/>
        <family val="2"/>
      </rPr>
      <t>(001+002+034+059)</t>
    </r>
  </si>
  <si>
    <t>F)  OFF-BALANCE RECORDS</t>
  </si>
  <si>
    <t xml:space="preserve">     4. Loans given to entrepreneurs with participating interests</t>
  </si>
  <si>
    <r>
      <t xml:space="preserve">A)  CAPITAL AND RESERVES </t>
    </r>
    <r>
      <rPr>
        <sz val="9"/>
        <rFont val="Arial"/>
        <family val="2"/>
      </rPr>
      <t>(063+064+065+071+072+075+078)</t>
    </r>
  </si>
  <si>
    <t>I. BASE (registered) capital</t>
  </si>
  <si>
    <t>II. CAPITA RESERVES</t>
  </si>
  <si>
    <t>III. PROFIT RESERVES (066+067-068+069+070)</t>
  </si>
  <si>
    <t>1. Legal reserves</t>
  </si>
  <si>
    <t>2. Own stock reserves</t>
  </si>
  <si>
    <t>3. Own stocks and shares (deductable item)</t>
  </si>
  <si>
    <t>4. Statutory reserves</t>
  </si>
  <si>
    <t>5. Other reserves</t>
  </si>
  <si>
    <t>IV. REVALORIZATION RESERVES</t>
  </si>
  <si>
    <t>V. RETAINED EARNINGS OR LOSS CARRIED FORWARD (073-074)</t>
  </si>
  <si>
    <t>1. Retained earnings</t>
  </si>
  <si>
    <t>2. Loss carried forward</t>
  </si>
  <si>
    <t>VI. PROFIT OR LOSS OF THE YEAR (076-077)</t>
  </si>
  <si>
    <t>1. Profit of the year</t>
  </si>
  <si>
    <t>2. Loss of the year</t>
  </si>
  <si>
    <t>VII. MINORITY INTEREST</t>
  </si>
  <si>
    <t xml:space="preserve">     1. Provisions for pensions, severance payments amd similar obligations</t>
  </si>
  <si>
    <t xml:space="preserve">     2. Provisions for tax liabilities</t>
  </si>
  <si>
    <t xml:space="preserve">     3. Other provisions</t>
  </si>
  <si>
    <r>
      <t xml:space="preserve">B)  PROVISIONS </t>
    </r>
    <r>
      <rPr>
        <sz val="9"/>
        <rFont val="Arial"/>
        <family val="2"/>
      </rPr>
      <t>(080 through 082)</t>
    </r>
  </si>
  <si>
    <r>
      <t xml:space="preserve">C)   FIXED LIABILITIES </t>
    </r>
    <r>
      <rPr>
        <sz val="9"/>
        <rFont val="Arial"/>
        <family val="2"/>
      </rPr>
      <t>(084 through 092)</t>
    </r>
  </si>
  <si>
    <t xml:space="preserve">     1. Liabilities towards affiliated enterpreneurs</t>
  </si>
  <si>
    <t xml:space="preserve">     3. Liabilities towards banks and other financial institutions</t>
  </si>
  <si>
    <t xml:space="preserve">     4. Liabilities for advances</t>
  </si>
  <si>
    <t xml:space="preserve">     5. Liabilities towards suppliers</t>
  </si>
  <si>
    <t xml:space="preserve">     6. Liabilities as per securities</t>
  </si>
  <si>
    <t xml:space="preserve">     8. Other fixed liabilities</t>
  </si>
  <si>
    <t xml:space="preserve">     9. Deferred tax liabilities</t>
  </si>
  <si>
    <r>
      <t xml:space="preserve">D)  CURRENT LIABILITIES </t>
    </r>
    <r>
      <rPr>
        <sz val="9"/>
        <rFont val="Arial"/>
        <family val="2"/>
      </rPr>
      <t>(094 do 105)</t>
    </r>
  </si>
  <si>
    <t xml:space="preserve">     2. Liabilities for loans, deposits and similar</t>
  </si>
  <si>
    <t xml:space="preserve">     8. Liabilities towards employees</t>
  </si>
  <si>
    <t xml:space="preserve">     9. Liabilities for taxes, contributions and similar levies</t>
  </si>
  <si>
    <t xml:space="preserve">   10. Liabilities as per share in results</t>
  </si>
  <si>
    <t xml:space="preserve">   11. Liabilities as per longterm assets intended for sale</t>
  </si>
  <si>
    <t xml:space="preserve">   12. Other current liabilities</t>
  </si>
  <si>
    <t>E) DEFERRED SETTLEMENT OF CHARGES AND INCOME OF FUTURE PERIOD</t>
  </si>
  <si>
    <r>
      <t xml:space="preserve">F) TOTAL – LIABILITIES </t>
    </r>
    <r>
      <rPr>
        <sz val="9"/>
        <rFont val="Arial"/>
        <family val="2"/>
      </rPr>
      <t>(062+079+083+093+106)</t>
    </r>
  </si>
  <si>
    <t>G) OFF – BALANCE RECORDS</t>
  </si>
  <si>
    <t>ANNEX TO THE BALANCE SHEET (to be filled in by entrepreneur submitting consolidated financial report)</t>
  </si>
  <si>
    <t>A) CAPITAL AND RESERVES</t>
  </si>
  <si>
    <t>2. Assigned to minority interest</t>
  </si>
  <si>
    <t>1. Assigned to the holders of parent company's capital</t>
  </si>
  <si>
    <t>Note 1.: anex to the balance sheet to be filled in by entrepreneur submitting consolidated financial report</t>
  </si>
  <si>
    <t xml:space="preserve">     7. Liabilities towards entrepreneur with participating interests</t>
  </si>
  <si>
    <t>PROFIT AND LOSS ACCOUNT</t>
  </si>
  <si>
    <t>EDP</t>
  </si>
  <si>
    <t>Quarter</t>
  </si>
  <si>
    <t>Cumulative</t>
  </si>
  <si>
    <r>
      <t xml:space="preserve">I. OPERATING INCOME </t>
    </r>
    <r>
      <rPr>
        <sz val="9"/>
        <rFont val="Arial"/>
        <family val="2"/>
      </rPr>
      <t>(112+113)</t>
    </r>
  </si>
  <si>
    <t xml:space="preserve">   1. Sales income</t>
  </si>
  <si>
    <t xml:space="preserve">   2. Other operating income</t>
  </si>
  <si>
    <r>
      <t xml:space="preserve">II. OPERATING EXPENSES </t>
    </r>
    <r>
      <rPr>
        <sz val="9"/>
        <rFont val="Arial"/>
        <family val="2"/>
      </rPr>
      <t>(115+116+120+124+125+126+129+130)</t>
    </r>
  </si>
  <si>
    <t>ANEX TO P&amp;L (to be filled in by entrepreneur submitting consolidated financial report)</t>
  </si>
  <si>
    <t>XII.  PROFIT TAX</t>
  </si>
  <si>
    <r>
      <t xml:space="preserve">XI.  PROFIT / LOSS BEFORE TAXATION </t>
    </r>
    <r>
      <rPr>
        <sz val="9"/>
        <rFont val="Arial"/>
        <family val="2"/>
      </rPr>
      <t>(146-147)</t>
    </r>
  </si>
  <si>
    <t xml:space="preserve">  2. Loss before taxation (147-146)</t>
  </si>
  <si>
    <t xml:space="preserve">  1. Profit before taxation (146-147)</t>
  </si>
  <si>
    <r>
      <t xml:space="preserve">X.   TOTAL EXPENSES </t>
    </r>
    <r>
      <rPr>
        <sz val="9"/>
        <rFont val="Arial"/>
        <family val="2"/>
      </rPr>
      <t>(114+137+143 + 145)</t>
    </r>
  </si>
  <si>
    <r>
      <t xml:space="preserve">IX.  TOTAL INCOME </t>
    </r>
    <r>
      <rPr>
        <sz val="9"/>
        <rFont val="Arial"/>
        <family val="2"/>
      </rPr>
      <t>(111+131+142 + 144)</t>
    </r>
  </si>
  <si>
    <t>VIII. EXTRAORDINARY - OTHER EXPENSES</t>
  </si>
  <si>
    <t>VII.  EXTRAORDINARY - OTHER INCOME</t>
  </si>
  <si>
    <t xml:space="preserve">    1. Changes in the value of inventories of ongoing production and finished goods</t>
  </si>
  <si>
    <r>
      <t xml:space="preserve">    2. MATERIAL COSTS </t>
    </r>
    <r>
      <rPr>
        <sz val="9"/>
        <rFont val="Arial"/>
        <family val="2"/>
      </rPr>
      <t>(117 do 119)</t>
    </r>
  </si>
  <si>
    <t xml:space="preserve">        a) Costs of raw material and supplies</t>
  </si>
  <si>
    <t xml:space="preserve">        b) Costs of goods sold</t>
  </si>
  <si>
    <t xml:space="preserve">        c) Other external costs</t>
  </si>
  <si>
    <t xml:space="preserve">        a) Net salaries and wages</t>
  </si>
  <si>
    <t xml:space="preserve">        b) Expenses of taxes and contributions from salaries</t>
  </si>
  <si>
    <t xml:space="preserve">        c) Contributions to salaries</t>
  </si>
  <si>
    <t xml:space="preserve">   4. Amortization</t>
  </si>
  <si>
    <t xml:space="preserve">   5. Other costs</t>
  </si>
  <si>
    <r>
      <t xml:space="preserve">   3. Staff costs </t>
    </r>
    <r>
      <rPr>
        <sz val="9"/>
        <rFont val="Arial"/>
        <family val="2"/>
      </rPr>
      <t>(121 do 123)</t>
    </r>
  </si>
  <si>
    <r>
      <t xml:space="preserve">   6. Value adjustment </t>
    </r>
    <r>
      <rPr>
        <sz val="9"/>
        <rFont val="Arial"/>
        <family val="2"/>
      </rPr>
      <t>(127+128)</t>
    </r>
  </si>
  <si>
    <t xml:space="preserve">       a) fixed assets (apart from financial assets)</t>
  </si>
  <si>
    <t xml:space="preserve">       b) current assets (apart from financial assets)</t>
  </si>
  <si>
    <t xml:space="preserve">   7. Provisions</t>
  </si>
  <si>
    <t xml:space="preserve">   8. Other operating expenses</t>
  </si>
  <si>
    <r>
      <t xml:space="preserve">III. FINANCIAL INCOME </t>
    </r>
    <r>
      <rPr>
        <sz val="9"/>
        <rFont val="Arial"/>
        <family val="2"/>
      </rPr>
      <t>(132 through 136)</t>
    </r>
  </si>
  <si>
    <t xml:space="preserve">     1. Intersts income, foreign exchange gains, dividends and other income related
         to affiliated undertakings</t>
  </si>
  <si>
    <t xml:space="preserve">     2. Intersts income, foreign exchange gains, dividends and other income related
         to unaffiliated undertakings and other persons</t>
  </si>
  <si>
    <t xml:space="preserve">     3. Income from affiliated undertakings and participating interests</t>
  </si>
  <si>
    <t xml:space="preserve">     4. Unrealized income of the financial assets</t>
  </si>
  <si>
    <t xml:space="preserve">     5. Other financial income</t>
  </si>
  <si>
    <r>
      <t xml:space="preserve">IV. FINANCIAL EXPENSES </t>
    </r>
    <r>
      <rPr>
        <sz val="9"/>
        <rFont val="Arial"/>
        <family val="2"/>
      </rPr>
      <t>(138 do 141)</t>
    </r>
  </si>
  <si>
    <t xml:space="preserve">    1. Interest, foreign exchange differences and other expenses related to affiliated
        undertakings</t>
  </si>
  <si>
    <t xml:space="preserve">    2. Interest, foreign exchange differences and other expenses related to unaffiliated
        undertakings and other persons</t>
  </si>
  <si>
    <t xml:space="preserve">    3. Unrealized losses (expenses) of the financial assets</t>
  </si>
  <si>
    <t xml:space="preserve">    4. Other financial expenses</t>
  </si>
  <si>
    <t>V.    SHARE IN PROFIT OF AFFILIATED UNDERTAKINGS</t>
  </si>
  <si>
    <t>VI.   SHARE IN LOSS OF AFFILIATED UNDERTAKINGS</t>
  </si>
  <si>
    <t>OTHER COMPREHENSIVE INCOME STATEMENT (popunjava poduzetnik obveznik primjene MSFI-a)</t>
  </si>
  <si>
    <r>
      <t xml:space="preserve">II. OTHER COMPREHENSIVE INCOME / LOSS BEFORE TAX </t>
    </r>
    <r>
      <rPr>
        <sz val="9"/>
        <rFont val="Arial"/>
        <family val="2"/>
      </rPr>
      <t>(159 do 165)</t>
    </r>
  </si>
  <si>
    <t>III. COMPREHENSIVE INCOME TAX</t>
  </si>
  <si>
    <t xml:space="preserve">    1. Exchange differences on translating foreign operations</t>
  </si>
  <si>
    <t>VI. COMPREHENSIVE INCOME / LOSS FOR THE PERIOD</t>
  </si>
  <si>
    <t xml:space="preserve">    3. Profit or loss from revaluation of financial assets available for sale</t>
  </si>
  <si>
    <t xml:space="preserve">    4. Profit or loss on effective cash flow protection</t>
  </si>
  <si>
    <t xml:space="preserve">    5. profit or loss on effective hedge of a net foreign investment</t>
  </si>
  <si>
    <t xml:space="preserve">    6. Share of other comprehensive income / loss of associated companies</t>
  </si>
  <si>
    <t xml:space="preserve">    7. Actuarial income / loss on defined benefit plans</t>
  </si>
  <si>
    <r>
      <t xml:space="preserve">IV. OTHER COMPREHENSIVE INCOME / LOSS FOR THE PERIOD </t>
    </r>
    <r>
      <rPr>
        <sz val="9"/>
        <rFont val="Arial"/>
        <family val="2"/>
      </rPr>
      <t>(158-166)</t>
    </r>
  </si>
  <si>
    <t>V. COMPREHENSIVE INCOME / LOSS FOR THE PERIOD (157+167)</t>
  </si>
  <si>
    <t>ANEX to other comprehensive income statement (to be filled in by entrepreneur submitting consolidated financial report)</t>
  </si>
  <si>
    <t>CASH FLOW STATEMENT - Indirect method</t>
  </si>
  <si>
    <t>CASH FLOW FROM OPERATING ACTIVITIES</t>
  </si>
  <si>
    <t xml:space="preserve">   1. Profit before taxation</t>
  </si>
  <si>
    <t xml:space="preserve">   2. Depreciation</t>
  </si>
  <si>
    <t xml:space="preserve">   3. Increase of short-term liabilities</t>
  </si>
  <si>
    <t xml:space="preserve">   4. Decrease of short-term receivables</t>
  </si>
  <si>
    <t xml:space="preserve">   6. Other increase of cash flow</t>
  </si>
  <si>
    <t>I. Total increase of cash flow from operating activities (001 through 006)</t>
  </si>
  <si>
    <t xml:space="preserve">   1. Decrease of short-term liabilities</t>
  </si>
  <si>
    <t xml:space="preserve">   2. Increase of short-term receivables</t>
  </si>
  <si>
    <t xml:space="preserve">   4. Other decrease of cash flow</t>
  </si>
  <si>
    <t xml:space="preserve">   5. Decrease of inventories</t>
  </si>
  <si>
    <t xml:space="preserve">   3. Increase of inventories</t>
  </si>
  <si>
    <t>II. Total decrease of cash flow from operating activities (008 through 011)</t>
  </si>
  <si>
    <t>A1) NET INCREASE OF CASH FLOW FROM OPERATING ACTIVITIES (007-012)</t>
  </si>
  <si>
    <t>A2) NET DECREASE OF CASH FLOW FROM OPERATING ACTIVITIES (012-007)</t>
  </si>
  <si>
    <t>CASH FLOW FROM INVESTMENT ACTIVITIES</t>
  </si>
  <si>
    <t xml:space="preserve">   1. Cash receipt from sale of tangible and intangible assets</t>
  </si>
  <si>
    <t xml:space="preserve">   2.Cash receipt from sale of ownership and debt instruments</t>
  </si>
  <si>
    <t xml:space="preserve">   3. Cash receipt from interest rates</t>
  </si>
  <si>
    <t xml:space="preserve">   4. Cash receipt from dividends</t>
  </si>
  <si>
    <t xml:space="preserve">   5. Other cash receipts from investment activities</t>
  </si>
  <si>
    <t>III. Total cash receipts from investment activities (015 through 019)</t>
  </si>
  <si>
    <t xml:space="preserve">   1. Cash expenditure for buying tangible and intangible fixed assets</t>
  </si>
  <si>
    <t xml:space="preserve">   2. Cash expenditure for acquiring ownership and debt financial instruments</t>
  </si>
  <si>
    <t xml:space="preserve">   3. Other expenditures from investment activities</t>
  </si>
  <si>
    <t>IV. Total cash expenditures from investment activities (021 through 023)</t>
  </si>
  <si>
    <t>B1) NET INCREASE OF CASH FLOW FROM INVESTMENT ACTIVITIES (020-024)</t>
  </si>
  <si>
    <t>B2) NET DECREASE OF CASH FLOW FROM INVESTMENT ACTIVITIES (024-020)</t>
  </si>
  <si>
    <t>CASH FLOW FROM FINANCIAL ACTIVITIES</t>
  </si>
  <si>
    <t xml:space="preserve">   1. Cash receipt from issuing of ownership and debt financial instruments</t>
  </si>
  <si>
    <t xml:space="preserve">   2. Cash receipt from loan principal, debentures, loans and other borrowing</t>
  </si>
  <si>
    <t xml:space="preserve">   3. Other receipt from financial activities</t>
  </si>
  <si>
    <t>V. Total cash receipt from financial activities (027 through 029)</t>
  </si>
  <si>
    <t xml:space="preserve">   1. Cash expenditure for the payment of loan principal and bonds</t>
  </si>
  <si>
    <t xml:space="preserve">   2. Cash expenditure for the payment of dividend</t>
  </si>
  <si>
    <t xml:space="preserve">   3. Cash expenditure for financial lease</t>
  </si>
  <si>
    <t xml:space="preserve">   4.Cash expenditure for own shares buy-off</t>
  </si>
  <si>
    <t xml:space="preserve">   5. Other expenditures from financial activities</t>
  </si>
  <si>
    <t>VI. Total cash expenditure from financial activities (031 through 035)</t>
  </si>
  <si>
    <t>C1) NET INCREASE OF CASH FLOW FROM FINANCIAL ACTIVITIES (030-036)</t>
  </si>
  <si>
    <t>C2)NET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</si>
  <si>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</si>
  <si>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</si>
  <si>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</si>
  <si>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</si>
  <si>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</si>
  <si>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</si>
  <si>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CHANGE IN CAPITAL STATEMENT</t>
  </si>
  <si>
    <t>for the period from</t>
  </si>
  <si>
    <t xml:space="preserve">  1. Subscribed capital</t>
  </si>
  <si>
    <t xml:space="preserve">  2. Capital reserves</t>
  </si>
  <si>
    <t xml:space="preserve">  3. Profit reserves</t>
  </si>
  <si>
    <t xml:space="preserve">  4. Retained profit or loss carried forward</t>
  </si>
  <si>
    <t xml:space="preserve">  5. Profit or loss of the current year</t>
  </si>
  <si>
    <t xml:space="preserve"> 6. Revaluation of fixed tangible assets</t>
  </si>
  <si>
    <t xml:space="preserve">  7. Revaluation of intangible assets</t>
  </si>
  <si>
    <t xml:space="preserve">  8. Revaluation of financial  property available for sale</t>
  </si>
  <si>
    <t xml:space="preserve">  9. Other revaluation</t>
  </si>
  <si>
    <t>10. Total capital and reserves (EDP 001 through 009)</t>
  </si>
  <si>
    <t>11. Foreign exchange differences from net investments in foreign operations</t>
  </si>
  <si>
    <t>12. Current and deferred taxes (part)</t>
  </si>
  <si>
    <t>13. Cash flow protection</t>
  </si>
  <si>
    <t>14. Changes in accounting policies</t>
  </si>
  <si>
    <t>15. Correction of significant mistakes from the previous period</t>
  </si>
  <si>
    <t>16. Other equity changes</t>
  </si>
  <si>
    <t>17. Total increase or decrease of capital (EDP  011 through  016)</t>
  </si>
  <si>
    <t>17 a. Assigned to holders of parent company's capital</t>
  </si>
  <si>
    <t>17 b. Assigned to minority interest</t>
  </si>
  <si>
    <t>Items that reduce capital entered with a negative sign
Data under EDP codes 001-009 to be input balance sheet as at date</t>
  </si>
  <si>
    <t>Notes to the Financial Statements</t>
  </si>
  <si>
    <t>1. GENERAL INFORMATION</t>
  </si>
  <si>
    <t>Principal Business Activities</t>
  </si>
  <si>
    <t xml:space="preserve">The Company's principal business activity is the provision of telecommunications services to private and business users in the Croatian market. The Company began to provide its telecommunications services in May of 2005. </t>
  </si>
  <si>
    <t xml:space="preserve">To its business users, Optima Telekom d.d. offers services of direct access, internet services, as well as voice telecommunication services through its own network and/or migrated previously chosen services. Along with that, the leading services which Optima Telekom d.d. provides to business users is the IP Centrex solution, among the first of this kind in the Croatian market and IP VPN Services. The existing capacities enable Optima Telekomu d.d.to provide services of collocation and hosting. To its large business clients, the Company also offers specifically designed solutions relying on  its exceptional skills in the field of IT technology. </t>
  </si>
  <si>
    <t xml:space="preserve">The main business activities of Optima Direct d.o.o. are trading and providing various services which mainly relate to telecommunications sector. </t>
  </si>
  <si>
    <t>Subsidiaries</t>
  </si>
  <si>
    <t>Shareholding</t>
  </si>
  <si>
    <t>Optima Direct d.o.o., Croatia</t>
  </si>
  <si>
    <t>Optima Telekom d.o.o., Slovenia</t>
  </si>
  <si>
    <t>Staff</t>
  </si>
  <si>
    <t>MANAGEMENT AND SUPERVISORY BOARD</t>
  </si>
  <si>
    <t xml:space="preserve">Member </t>
  </si>
  <si>
    <t>Supervisory Board of the Company:</t>
  </si>
  <si>
    <t>REVIEW OF BASIC ACCOUNTING POLICIES</t>
  </si>
  <si>
    <t>Basis of Preparation</t>
  </si>
  <si>
    <t xml:space="preserve">The Financial Statements of the Company have been prepared in accordance with International Accounting Standards (IAS) and International Financial Reporting Standards (IFRS). Financial Statements have been prepared under the historical cost convention, except for the valuation of certain financial instruments. </t>
  </si>
  <si>
    <t>Reporting Currency</t>
  </si>
  <si>
    <t>112.  SALES INCOME</t>
  </si>
  <si>
    <t>Public voice services</t>
  </si>
  <si>
    <t>Interconnection services</t>
  </si>
  <si>
    <t>Internet services</t>
  </si>
  <si>
    <t>Data services</t>
  </si>
  <si>
    <t>Multimedia services</t>
  </si>
  <si>
    <t>Lease and sale of equipment</t>
  </si>
  <si>
    <t>Other services</t>
  </si>
  <si>
    <t>113. OTHER OPERATING INCOME</t>
  </si>
  <si>
    <t>Income from rent - billing system</t>
  </si>
  <si>
    <t>Income from in kind payments</t>
  </si>
  <si>
    <t>Other income</t>
  </si>
  <si>
    <t>Costs of maintenance</t>
  </si>
  <si>
    <t>Marketing services</t>
  </si>
  <si>
    <t>Billing costs</t>
  </si>
  <si>
    <t>Line lease costs</t>
  </si>
  <si>
    <t>Intellectual and other services</t>
  </si>
  <si>
    <t>Utilities</t>
  </si>
  <si>
    <t>Customer attraction costs</t>
  </si>
  <si>
    <t>Pair connection fees</t>
  </si>
  <si>
    <t>Telecommunications costs</t>
  </si>
  <si>
    <t>Residential sales services</t>
  </si>
  <si>
    <t>Other costs</t>
  </si>
  <si>
    <t>120. STAFF EXPENSES</t>
  </si>
  <si>
    <t>Net salaries</t>
  </si>
  <si>
    <t>Taxes and contributions from salaries</t>
  </si>
  <si>
    <t>Taxes and contributions on salaries</t>
  </si>
  <si>
    <t>124. AMORTIZATION OF TANGIBLE AND INTANGIBLE ASSETS</t>
  </si>
  <si>
    <t>Amortization of fixed tangible assets</t>
  </si>
  <si>
    <t>Amortization of intangible assets</t>
  </si>
  <si>
    <t>125.  OTHER OPERATING EXPENSES</t>
  </si>
  <si>
    <t>Compensations to employees</t>
  </si>
  <si>
    <t>Representation</t>
  </si>
  <si>
    <t>Insurance premiums</t>
  </si>
  <si>
    <t>Bank charges</t>
  </si>
  <si>
    <t>Taxes, contributions and membership fees</t>
  </si>
  <si>
    <t>Costs of sold and written off assets</t>
  </si>
  <si>
    <t>Gifts and sponsorships</t>
  </si>
  <si>
    <t>Other expenses</t>
  </si>
  <si>
    <t xml:space="preserve">Costs reimbursed to employees comprise of daily allowances, overnight accommodation and transport related to business travels, commutation allowance, reimbursement of costs for the use of personal cars for business purposes and similar. </t>
  </si>
  <si>
    <t>131. FINANCIAL INCOME</t>
  </si>
  <si>
    <t>Interest income</t>
  </si>
  <si>
    <t>Foreign exchange gains</t>
  </si>
  <si>
    <t>137. FINANCIAL EXPENSES</t>
  </si>
  <si>
    <t>Interest expenses</t>
  </si>
  <si>
    <t>Fee</t>
  </si>
  <si>
    <t>Foreign exchange losses</t>
  </si>
  <si>
    <t>003. INTANGIBLE ASSETS</t>
  </si>
  <si>
    <t>CONCESSIONS AND RIGHTS</t>
  </si>
  <si>
    <t>SOFTWARE</t>
  </si>
  <si>
    <t>ASSETS IN PROGRESS</t>
  </si>
  <si>
    <t>TOTAL</t>
  </si>
  <si>
    <t>PURCHASE VALUE</t>
  </si>
  <si>
    <t>Additions</t>
  </si>
  <si>
    <t>Transfer from assets in progress</t>
  </si>
  <si>
    <t>Disposals and retirements</t>
  </si>
  <si>
    <t>VALUE ADJUSTMENT</t>
  </si>
  <si>
    <t>Amortization of the current year</t>
  </si>
  <si>
    <t>NET ACCOUNTING VALUE</t>
  </si>
  <si>
    <t>010. FIXED ASSETS</t>
  </si>
  <si>
    <t>LAND</t>
  </si>
  <si>
    <t>BUILDINGS</t>
  </si>
  <si>
    <t>PLANT, EQUIPMENT, TOOLS AND PRODUCTION INVENTORY</t>
  </si>
  <si>
    <t>VEHICLES</t>
  </si>
  <si>
    <t>WORK OF ARTS</t>
  </si>
  <si>
    <t>LEASEHOLD IMPROVEMENTS</t>
  </si>
  <si>
    <t>020. LONG-TERM FINANCIAL ASSETS</t>
  </si>
  <si>
    <t>Loans to majority shareholder</t>
  </si>
  <si>
    <t>Loans to third party companies</t>
  </si>
  <si>
    <t>Long term deposits</t>
  </si>
  <si>
    <t>Value adjustment</t>
  </si>
  <si>
    <t>043. RECEIVABLES</t>
  </si>
  <si>
    <t>Trade receivables</t>
  </si>
  <si>
    <t>Employee receivables</t>
  </si>
  <si>
    <t>Receivables from the state and other institutions</t>
  </si>
  <si>
    <t>Interest receivables</t>
  </si>
  <si>
    <t>Advance payments receivables</t>
  </si>
  <si>
    <t>Other receivables</t>
  </si>
  <si>
    <t>045. TRADE RECEIVABLES</t>
  </si>
  <si>
    <t>Domestic trade receivables</t>
  </si>
  <si>
    <t>Foreign trade receivables</t>
  </si>
  <si>
    <t xml:space="preserve">Value adjustment </t>
  </si>
  <si>
    <t>Movement of value adjustment for doubtful receivables:</t>
  </si>
  <si>
    <t>Write off during the year</t>
  </si>
  <si>
    <t>Collected during the year</t>
  </si>
  <si>
    <t>Reserved during the year</t>
  </si>
  <si>
    <t>Closing balance</t>
  </si>
  <si>
    <t>Undue</t>
  </si>
  <si>
    <t>Up to 120 days</t>
  </si>
  <si>
    <t>120-360 days</t>
  </si>
  <si>
    <t>over 360 days</t>
  </si>
  <si>
    <t>058. CASH IN BANK AND REGISTER</t>
  </si>
  <si>
    <t>Kuna accounts balance</t>
  </si>
  <si>
    <t>Foreign currency accounts balance</t>
  </si>
  <si>
    <t>Cash in register</t>
  </si>
  <si>
    <t xml:space="preserve">059. PAID EXPENSES FOR FUTURE PERIOD AND UNDUE INCOME PAYMENT </t>
  </si>
  <si>
    <t>Differed customer related expenses</t>
  </si>
  <si>
    <t>Prepaid expenses</t>
  </si>
  <si>
    <t>063. SUBSCRIBED CAPITAL</t>
  </si>
  <si>
    <t>Number of shares</t>
  </si>
  <si>
    <t>in 000 HRK</t>
  </si>
  <si>
    <t>%</t>
  </si>
  <si>
    <t>Loan based liabilities</t>
  </si>
  <si>
    <t>Liabilities towards credit institutions</t>
  </si>
  <si>
    <t>093. SHORT-TERM LIABILITIES</t>
  </si>
  <si>
    <t>Interest liabilities</t>
  </si>
  <si>
    <t>Trade payables</t>
  </si>
  <si>
    <t>Liabilities towards employees</t>
  </si>
  <si>
    <t>Taxes, contributions and other levies</t>
  </si>
  <si>
    <t>Other liabilities</t>
  </si>
  <si>
    <t>099. BONDS ISSUED</t>
  </si>
  <si>
    <t>Nominal value</t>
  </si>
  <si>
    <t>098. LIABILITES TOWARDS SUPPLIERS</t>
  </si>
  <si>
    <t>Domestic trade payables</t>
  </si>
  <si>
    <t>Foreign trade payables</t>
  </si>
  <si>
    <t>102. LIABILITIES FOR TAXES, CONTRIBUTIONS AND SIMILAR LEVIES</t>
  </si>
  <si>
    <t>VAT Liabilities</t>
  </si>
  <si>
    <t>Taxes and  contributions on and from salaries</t>
  </si>
  <si>
    <t>Other taxes and contributions</t>
  </si>
  <si>
    <t>106. DEFERRED PAYMENTS AND FUTURE INCOME</t>
  </si>
  <si>
    <t>Domestic payables for which invoices have not been received</t>
  </si>
  <si>
    <t>Foreign payables for which invoices have not been received</t>
  </si>
  <si>
    <t>3. FINANCIAL INSTRUMENTS</t>
  </si>
  <si>
    <t xml:space="preserve">During the reporting period, the Company used most of its financial instruments to finance its operations. Financial instruments include loans, bills of exchange, cash and liquid assets and other various instruments, such as trade receivables and trade payables arising directly from ordinary business activities. </t>
  </si>
  <si>
    <t>Currency Risk Management</t>
  </si>
  <si>
    <t xml:space="preserve">Currency risk may be defined as risk of fluctuation of value of financial instruments due to changes in the exchange rates. The Company's major exposure relates to long-term borrowings denominated in a foreign currency and converted to Croatian Kunas at the exchange rate applicable on the balance sheet date. Gains and losses resulting from conversion are credited and charged to the income statement, but do not affect the cash flow. </t>
  </si>
  <si>
    <t>The carrying amounts of the Company's foreign currency denominated monetary assets and monetary liabilities at the reporting date are given in the following table.</t>
  </si>
  <si>
    <t>Liabilities</t>
  </si>
  <si>
    <t>Assets</t>
  </si>
  <si>
    <t>Foreign currency sensitivity analysis</t>
  </si>
  <si>
    <t xml:space="preserve">The Company is mainly exposed to the fluctuations in the exchange rate of Croatian Kuna to Euro and US Dollar. </t>
  </si>
  <si>
    <t xml:space="preserve">Exposure to the currency exchange for 10% mainly relates to received loans, trade payables and receivables from affiliated companies indicated in Euros (EURO) and US Dollars (USD). </t>
  </si>
  <si>
    <t>Interest Rate Risk</t>
  </si>
  <si>
    <t xml:space="preserve">Other assets and liabilities, including bonds issued, are not exposed to to interest rate risk. </t>
  </si>
  <si>
    <t>Credit Risk</t>
  </si>
  <si>
    <t xml:space="preserve">Credit risk is the risk that the Company's customers will default on their contractual obligations causing possible financial loss to the Company. The Company has adopted procedures which are applied in dealing with customers and it requests and collects payment security instruments, where appropriate, in order to mitigate possible financial risks and losses resulting from a default in payment and fulfilment of contractual obligations. </t>
  </si>
  <si>
    <t xml:space="preserve">Trade receivables are monitored continuously in order to determine their risk level and apply the appropriate procedures. Customers' credit ratings are also monitored on a continuous basis in order to establish the Company's credit exposure, which is reviewed at least once a year. </t>
  </si>
  <si>
    <t xml:space="preserve">The Company operates with a large number of customers from various industries and of various sizes as well as with individuals who have a specific credit risk. The Company has developed procedures for each particular group of customers in order to ensure that the credit risk is addressed in the most appropriate way. </t>
  </si>
  <si>
    <t>Liquidity Risk Management</t>
  </si>
  <si>
    <t xml:space="preserve">The ultimate responsibility for liquidity risk management rests with the Management Board which is in charge of setting up the appropriate framework for liquidity risk management, all with the purpose of satisfying short-term, medium-term and long-term funding and liquidity management requirements. The Company manages liquidity risk by maintaining adequate reserves and credit lines, by continuous comparison of planned and realized cash flows and by matching the maturity profiles of financial assets and liabilities. </t>
  </si>
  <si>
    <t>Liquidity Risk and Interest Rate Risk Table Review</t>
  </si>
  <si>
    <t xml:space="preserve">The following tables detail maturity of the Company's contractual liabilities indicated in the balance sheet at the end of the reporting period. </t>
  </si>
  <si>
    <t xml:space="preserve">Tables have been created on the basis of undiscounted cash flows of financial liabilities on their due date. The tables include both interest and principal cash flows. </t>
  </si>
  <si>
    <t>Non-interest bearing liabilities</t>
  </si>
  <si>
    <t>Interest bearing liabilities</t>
  </si>
  <si>
    <t>Up to one year</t>
  </si>
  <si>
    <t>From 1 to 5 years</t>
  </si>
  <si>
    <t>Over 5 years</t>
  </si>
  <si>
    <t>Total</t>
  </si>
  <si>
    <t xml:space="preserve">Interest bearing liabilities include short-term and long-term borrowings, bonds issued and financial lease. </t>
  </si>
  <si>
    <t xml:space="preserve">The following tables detail maturity of the Company's financial assets indicated in the balance sheet at the end of the reporting period. </t>
  </si>
  <si>
    <t xml:space="preserve">Tables have been created on the basis of undiscounted cash flows of financial assets on their due date. The tables include both interest and principal cash flows.  </t>
  </si>
  <si>
    <t xml:space="preserve">The balance of cash and cash equivalents is indicated under non-interest bearing financial assets due to the low interest rate on these assets. </t>
  </si>
  <si>
    <t>LIABILITIES</t>
  </si>
  <si>
    <t>Zrinka Vuković Berić</t>
  </si>
  <si>
    <t>Duško Grabovac</t>
  </si>
  <si>
    <t>6110</t>
  </si>
  <si>
    <t>Optima telekom za upravljanje nekretninama i savjetovanje d.o.o.</t>
  </si>
  <si>
    <t>Deferred income</t>
  </si>
  <si>
    <t>As a sole member-founder, the Company established Optima telekom za upravljanje nekretninama i savjetovanje d.o.o., on 16 Aug 2011, wich currently is not operating</t>
  </si>
  <si>
    <t>049. OTHER RECEIVABLES</t>
  </si>
  <si>
    <t>u 000 HRK</t>
  </si>
  <si>
    <t>In its beginnings, Optima Telekom d.d. focused on business users, but soon after starting business operations, it began to aim for the private users market offering quality voice packages.</t>
  </si>
  <si>
    <t>As a sole member-founder, the Company established Optima Telekom d.o.o. Kopar, Slovenia, in 2007.</t>
  </si>
  <si>
    <t>Aging of trade receivables of the Company without interests receivables:</t>
  </si>
  <si>
    <t>Participating interests (shares)</t>
  </si>
  <si>
    <t>Participating interests are related to the shares in company Pevec d.d., acquired by uncollected receivables.</t>
  </si>
  <si>
    <t>Income from collected penalties etc.</t>
  </si>
  <si>
    <t>Movement of value adjustment of long term assets</t>
  </si>
  <si>
    <t>119. OTHER MATERIAL COSTS</t>
  </si>
  <si>
    <t>Income from assets sale</t>
  </si>
  <si>
    <t>YES</t>
  </si>
  <si>
    <t>OPTIMA DIRECT d.o.o.</t>
  </si>
  <si>
    <t>Buje</t>
  </si>
  <si>
    <t>03806014</t>
  </si>
  <si>
    <t>OPTIMA TELEKOM d.o.o.</t>
  </si>
  <si>
    <t>Koper, Republika Slovenija</t>
  </si>
  <si>
    <t>02236133</t>
  </si>
  <si>
    <t>OPTIMA TELEKOM za upravljanje nekretninama i savjetovanje d.o.o.</t>
  </si>
  <si>
    <t>Kuzminečka 8, Zagreb</t>
  </si>
  <si>
    <t>21017859228</t>
  </si>
  <si>
    <r>
      <t xml:space="preserve">XIII. PROFIT / LOSS OF THE PERIOD </t>
    </r>
    <r>
      <rPr>
        <sz val="9"/>
        <rFont val="Arial"/>
        <family val="2"/>
      </rPr>
      <t>(148-151)</t>
    </r>
  </si>
  <si>
    <t xml:space="preserve">  1. Profit of the period (149-151)</t>
  </si>
  <si>
    <t xml:space="preserve">  2. Loss of the period (151-148)</t>
  </si>
  <si>
    <t>XIV. PROFIT OR LOSS OF THE CURRENT PERIOD</t>
  </si>
  <si>
    <t>I. PROFIT / LOSS OF THE PERIOD (= 152)</t>
  </si>
  <si>
    <t xml:space="preserve">    2. Changes in revalorization reserves of fixed and intangible assets</t>
  </si>
  <si>
    <t>EDP #</t>
  </si>
  <si>
    <t>Previous year</t>
  </si>
  <si>
    <t>Current year</t>
  </si>
  <si>
    <t>On 6 July 2006 OT-Optima Telekom d.d. acquired 100% of interest in Optima Grupa Holding d.o.o., which changed its name to Optima Direct d.o.o., on 23 September 2008.</t>
  </si>
  <si>
    <t xml:space="preserve">Transactions within the group are carried out at fair market terms and conditions. </t>
  </si>
  <si>
    <t>Trade agency income</t>
  </si>
  <si>
    <t>Write off old trade payables</t>
  </si>
  <si>
    <t>083. LONG-TERM LIABILITIES</t>
  </si>
  <si>
    <t>Liabilities for taxes</t>
  </si>
  <si>
    <t>Liabilities based on calculated interest</t>
  </si>
  <si>
    <t>Deferred income due to uncertainty</t>
  </si>
  <si>
    <t>Unpaid receivables write-offs</t>
  </si>
  <si>
    <t>Invoice accrual</t>
  </si>
  <si>
    <t>1 Jan 2014</t>
  </si>
  <si>
    <t xml:space="preserve">Management Board of the Company in 2014: </t>
  </si>
  <si>
    <t>As at 01 Jan 2014</t>
  </si>
  <si>
    <t>1 January 2014</t>
  </si>
  <si>
    <t xml:space="preserve">The following table details the Company's sensitivity to a 10% decrease of Croatian Kuna exchange rate in 2014 against the relevant foreign currency. The sensitivity analysis includes only outstanding foreign currency denominated monetary items and adjusts their conversion at the end of the period on the basis of percent change in foreign currency rates. The sensitivity analysis includes monetary assets and monetary liabilities in foreign currencies. A negative number below indicates decrease in profit and other equity where Croatian Kunas changes for above-mentioned percentage against the relevant currency. For a reverse proportional change of Croatian Kuna against the relevant currency, there would be an equal and opposite impact on the profit and other equity. </t>
  </si>
  <si>
    <t>30 Jun 2014</t>
  </si>
  <si>
    <t>for the period from 01 Jan 2014 to 30 Jun 2014</t>
  </si>
  <si>
    <t>as at 30 Jun 2014</t>
  </si>
  <si>
    <t>in the period from 01 Jan 2014 to 30 Jun 2014</t>
  </si>
  <si>
    <t>Investments in affiliated companies as on 30 Jun 2014</t>
  </si>
  <si>
    <t>30 Jun 2013</t>
  </si>
  <si>
    <t>Number of employees on 30 Jun 2014</t>
  </si>
  <si>
    <t>As at 30 Jun 2014</t>
  </si>
  <si>
    <t>Amortization as at 30 Jun 2014</t>
  </si>
  <si>
    <t>Structure of major shareholders as on 30 Jun 2014:</t>
  </si>
  <si>
    <t>HT D.D. (1/1)</t>
  </si>
  <si>
    <t>HANŽEKOVIĆ MARIJAN (1/1)</t>
  </si>
  <si>
    <t>RAIFFEISENBANK AUSTRIA D.D. (1/1)</t>
  </si>
  <si>
    <t>MARTIĆ MATIJA (1/1)</t>
  </si>
  <si>
    <t>ZAGREBAČKA BANKA D.D./ZAGREBAČKA BANKA/ZBIRNI SKRBNIČKI RAČUN - DOMAĆA PRAVNA</t>
  </si>
  <si>
    <t>VIPNET D.O.O. (1/1)</t>
  </si>
  <si>
    <t>HRVATSKA POŠTANSKA BANKA D.D./ HPB GLOBAL - OIF S JAVNOM PONUDOM (1/1)</t>
  </si>
  <si>
    <t>RAIFFEISENBANK AUSTRIA D.D./RAB</t>
  </si>
  <si>
    <t>HRVATSKA POŠTANSKA BANKA D.D. (1/1)</t>
  </si>
  <si>
    <t>MERKUR OSIGURANJE D.D. (1/1)</t>
  </si>
  <si>
    <t>MERKUR OSIGURANJE D.D. (1/1) /MATEMATIČKA PRIČUVA</t>
  </si>
  <si>
    <t>ALLIANZ ZAGREB D.D. (1/1)</t>
  </si>
  <si>
    <t>HYPO ALPE-ADRIA-BANK D.D./ PBZ CROATIA OSIGURANJE OBVEZNI MIROVINSKI FOND (1/1)</t>
  </si>
  <si>
    <t>ZAGREBAČKA BANKA D.D./ZB AKTIV</t>
  </si>
  <si>
    <t>BASLER OSIGURANJE ZAGREB D.D. (1/1) /MATEMATIČKA PRIČUVA</t>
  </si>
  <si>
    <t>COMPUTECH D.O.O. (1/1)</t>
  </si>
  <si>
    <t>ODAŠILJAČI I VEZE D.O.O. (1/1)</t>
  </si>
  <si>
    <t>ZAGREBAČKA BANKA D.D./ZB GLOBAL</t>
  </si>
  <si>
    <t>HUAWEI TECHNOLOGIES CO.LTD (1/1)</t>
  </si>
  <si>
    <t>OSTALI DIONIČARI</t>
  </si>
  <si>
    <t>Zoran Kežman</t>
  </si>
  <si>
    <t>Mirela Šešerko</t>
  </si>
  <si>
    <t>According to HANFA's instructions items in balance sheet in the positions of the previous period is 31 December 2013</t>
  </si>
  <si>
    <t>On  30 Jun 2014 the Company employed 423 employees.</t>
  </si>
  <si>
    <t>Chairman of the Company (as of 18 Jun 2014.)</t>
  </si>
  <si>
    <t>Chairman of the Company (until 18 Jun 2014.)</t>
  </si>
  <si>
    <t>Member  (until 18 Jun 2014.)</t>
  </si>
  <si>
    <t>Member  (as of 18 Jun 2014.)</t>
  </si>
  <si>
    <t>Siniša Đuranović</t>
  </si>
  <si>
    <t>Ariana Bazala-MIšetić</t>
  </si>
  <si>
    <t>Marina Brajković</t>
  </si>
  <si>
    <t>Marina Bengez-Sedmak</t>
  </si>
  <si>
    <t>Marko Makek</t>
  </si>
  <si>
    <t xml:space="preserve">Ana Hanžeković </t>
  </si>
  <si>
    <t>Rozana Grgorinić</t>
  </si>
  <si>
    <t>Chairman (until 18 Jun 2014.)</t>
  </si>
  <si>
    <t>Member (until 18 Jun 2014.)</t>
  </si>
  <si>
    <t>Chairman (as of 18 Jun 2014.)</t>
  </si>
  <si>
    <t>Member and Deputy Chairman (as of 18 Jun 2014.)</t>
  </si>
  <si>
    <t>Member (as of 18 Jun 2014.)</t>
  </si>
  <si>
    <t>Member and Deputy Chairman  (until 18 Jun 2014.)</t>
  </si>
  <si>
    <t>The Financial Statements of the Group are presented in Croatian kunas (HRK). The applicable exchange rate of the Croatian currency on 30 Jun 2014 was HRK 7,571371 for EUR 1 and HRK 5,562277 for USD 1.</t>
  </si>
  <si>
    <t>Long term deposits comprise of two guarantee deposits with Zagrebačka banka d.d. and they come due on 13 Jun 2028.</t>
  </si>
  <si>
    <t>The majority of non-interest bearing liabilities of the Company maturing within one year account for trade payables in the amount of HRK 154.814  thousand for the period from January to June 2014 (HRK 272.756 on 31 december 2013).</t>
  </si>
  <si>
    <t>Net result  - earnings</t>
  </si>
  <si>
    <t>Earnings per share</t>
  </si>
  <si>
    <t>At 30 Jun 2014, earning per share is as follows:</t>
  </si>
  <si>
    <t xml:space="preserve">In the period from January to June 2014 the Company did not buy-out the issued shares i.e. it does not hold treasury shares. </t>
  </si>
  <si>
    <t xml:space="preserve">During the last quarter, the Company completed the pre-bankruptcy proceedings successfully, by entering into a Settlement before the Commercial Court in Zagreb on April 30, 2014, docket number Stpn-354/13, being the date when the Commercial Court rendered the Decision approving the Settlement. The said Decision became final on May 20, 2014.
In order to comply with the obligations arising out of the Settlement, and with a view to implement the Decision adopted by the Company’s General Meeting on April 15, 2014 on increasing share capital by issuing ordinary shares, investing rights, with the exclusion of existing shareholders’ priority rights, there were changes to the Company’s shareholder structure that in turn resulted in changes to the Company’s governing bodies as well, which is explained in greater detail under the heading “Changes to the Company’s Governing Bodies”.
</t>
  </si>
  <si>
    <t xml:space="preserve">On 5 February 2007, the Company issued bonds (OPTE-O-124A) with nominal value of HRK 250 million. The bonds have been issued on Zagreb Stock Exchange with interest rate of 9,125% and maturity date on 1 February 2014. The bonds have been issued with the price of 99,496%. </t>
  </si>
  <si>
    <t>In August 2008, the Parent Company increased the share capital  of Optima Direct d.o.o. by HRK  15.888.</t>
  </si>
  <si>
    <t>The Company’s Financial and Operative Restructuring Plan, as adopted by the majority of creditors at the hearing of November 5, 2013, envisaged the conversion of certain creditors’ claims into the share capital of the Company as one of the principal financial restructuring measures. Therefore, by virtue of the Company’s General Meeting Decision of April 15, 2014, the pre-bankruptcy creditors were offered to subscribe 53,988,017 ordinary registered shares, having the nominal value of HRK 10.00 each.</t>
  </si>
  <si>
    <t>The share capital increase has been registered with the Commercial Court in Zagreb on June 9, 2014 based on the Decision adopted by the Company’s General Meeting of April 15, 2014, being the decision to increase share capital by investing rights – converting a part of certain pre-bankruptcy creditors’ claims. The share capital has thus been increased from the amount of HRK 28,200,700.00, by the amount of HRK 535,587,570.00 to the amount of HRK 563,788,270.00. The Company therefore issued 53,558,757 new dematerialized ordinary registered shares, each having the nominal value of HRK 10.00.</t>
  </si>
  <si>
    <t>VAT Liabilities include liabilities based on prebankruptcy agreement in ammount of HRK 2,7 milion</t>
  </si>
  <si>
    <t>Income from financial liability write offs based on prebankruptcy agreement</t>
  </si>
  <si>
    <t>Trade payables based on prebankruptcy agreement</t>
  </si>
  <si>
    <t>Liabilities for bonds issued</t>
  </si>
  <si>
    <t>Revenue from liabiletes discount</t>
  </si>
  <si>
    <t>The Company's exposure to interest rate risk is not significant, since the Company has no liabilities at variable interest rates</t>
  </si>
  <si>
    <t>In accordance with the Company's obligation arising out of the final and enforceable Settlement, on May 30, 2014 the features of the OPTE-O-142A bond have been changed so that the bond has been converted into a debt security with multiple maturity dates having the share of remaining principal balance in the nominal amount of HRK 0.30 per bond. In the period between May 30, 2014 and May 30, 2017, the Issuer shall pay interest to holders semi-annually, which are to be calculated applying the 5.25% per annum interest rate. From May 30, 2017 until May 30, 2022, apart from the said interest, the Issuer shall pay the bond holders 3% of the principal every six months.</t>
  </si>
  <si>
    <t>MIRELA ŠEŠERKO, ZORAN KEŽMAN, GORAN JOVIČIĆ</t>
  </si>
</sst>
</file>

<file path=xl/styles.xml><?xml version="1.0" encoding="utf-8"?>
<styleSheet xmlns="http://schemas.openxmlformats.org/spreadsheetml/2006/main">
  <numFmts count="2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n&quot;_);\(#,##0\ &quot;kn&quot;\)"/>
    <numFmt numFmtId="165" formatCode="#,##0\ &quot;kn&quot;_);[Red]\(#,##0\ &quot;kn&quot;\)"/>
    <numFmt numFmtId="166" formatCode="#,##0.00\ &quot;kn&quot;_);\(#,##0.00\ &quot;kn&quot;\)"/>
    <numFmt numFmtId="167" formatCode="#,##0.00\ &quot;kn&quot;_);[Red]\(#,##0.00\ &quot;kn&quot;\)"/>
    <numFmt numFmtId="168" formatCode="_ * #,##0_)\ &quot;kn&quot;_ ;_ * \(#,##0\)\ &quot;kn&quot;_ ;_ * &quot;-&quot;_)\ &quot;kn&quot;_ ;_ @_ "/>
    <numFmt numFmtId="169" formatCode="_ * #,##0_)\ _k_n_ ;_ * \(#,##0\)\ _k_n_ ;_ * &quot;-&quot;_)\ _k_n_ ;_ @_ "/>
    <numFmt numFmtId="170" formatCode="_ * #,##0.00_)\ &quot;kn&quot;_ ;_ * \(#,##0.00\)\ &quot;kn&quot;_ ;_ * &quot;-&quot;??_)\ &quot;kn&quot;_ ;_ @_ "/>
    <numFmt numFmtId="171" formatCode="_ * #,##0.00_)\ _k_n_ ;_ * \(#,##0.00\)\ _k_n_ ;_ * &quot;-&quot;??_)\ _k_n_ ;_ @_ "/>
    <numFmt numFmtId="172" formatCode="000"/>
    <numFmt numFmtId="173" formatCode="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6">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9"/>
      <color indexed="8"/>
      <name val="Arial"/>
      <family val="2"/>
    </font>
    <font>
      <b/>
      <sz val="10"/>
      <color indexed="8"/>
      <name val="Arial"/>
      <family val="2"/>
    </font>
    <font>
      <sz val="8"/>
      <color indexed="8"/>
      <name val="Arial"/>
      <family val="2"/>
    </font>
    <font>
      <b/>
      <sz val="16"/>
      <name val="Arial"/>
      <family val="2"/>
    </font>
    <font>
      <sz val="10"/>
      <color indexed="10"/>
      <name val="Arial"/>
      <family val="2"/>
    </font>
    <font>
      <sz val="10"/>
      <name val="Times New Roman"/>
      <family val="1"/>
    </font>
    <font>
      <sz val="10"/>
      <color indexed="12"/>
      <name val="Arial"/>
      <family val="2"/>
    </font>
    <font>
      <sz val="8"/>
      <name val="Verdana"/>
      <family val="2"/>
    </font>
    <font>
      <b/>
      <sz val="10"/>
      <name val="Times New Roman"/>
      <family val="1"/>
    </font>
    <font>
      <i/>
      <sz val="10"/>
      <name val="Arial"/>
      <family val="2"/>
    </font>
    <font>
      <sz val="11"/>
      <color indexed="17"/>
      <name val="Calibri"/>
      <family val="2"/>
    </font>
    <font>
      <b/>
      <sz val="11"/>
      <color indexed="8"/>
      <name val="Calibri"/>
      <family val="2"/>
    </font>
    <font>
      <sz val="11"/>
      <color indexed="10"/>
      <name val="Calibri"/>
      <family val="2"/>
    </font>
    <font>
      <b/>
      <sz val="18"/>
      <color indexed="62"/>
      <name val="Cambria"/>
      <family val="2"/>
    </font>
    <font>
      <sz val="8"/>
      <color indexed="12"/>
      <name val="Arial"/>
      <family val="2"/>
    </font>
    <font>
      <sz val="10"/>
      <color indexed="9"/>
      <name val="Arial"/>
      <family val="2"/>
    </font>
    <font>
      <sz val="10"/>
      <color indexed="10"/>
      <name val="Verdana"/>
      <family val="2"/>
    </font>
    <font>
      <b/>
      <sz val="10"/>
      <name val="Verdana"/>
      <family val="2"/>
    </font>
    <font>
      <sz val="10"/>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theme="0"/>
        <bgColor indexed="64"/>
      </patternFill>
    </fill>
  </fills>
  <borders count="85">
    <border>
      <left/>
      <right/>
      <top/>
      <bottom/>
      <diagonal/>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8"/>
      </left>
      <right style="thin">
        <color indexed="8"/>
      </right>
      <top style="thin">
        <color indexed="8"/>
      </top>
      <bottom style="thin">
        <color indexed="8"/>
      </bottom>
    </border>
    <border>
      <left/>
      <right/>
      <top/>
      <bottom style="double">
        <color rgb="FFFF8001"/>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style="thin"/>
      <right style="thin"/>
      <top/>
      <bottom style="thin"/>
    </border>
    <border>
      <left style="thin"/>
      <right style="thin"/>
      <top style="thin"/>
      <bottom style="thin"/>
    </border>
    <border>
      <left style="thin"/>
      <right/>
      <top style="thin"/>
      <bottom style="thin"/>
    </border>
    <border>
      <left style="thin"/>
      <right/>
      <top style="hair"/>
      <bottom style="thin"/>
    </border>
    <border>
      <left/>
      <right style="thin"/>
      <top/>
      <bottom/>
    </border>
    <border>
      <left style="thin"/>
      <right/>
      <top/>
      <bottom/>
    </border>
    <border>
      <left/>
      <right/>
      <top style="thin"/>
      <bottom/>
    </border>
    <border>
      <left/>
      <right style="thin"/>
      <top style="thin"/>
      <bottom/>
    </border>
    <border>
      <left/>
      <right/>
      <top/>
      <bottom style="medium"/>
    </border>
    <border>
      <left/>
      <right style="thin"/>
      <top/>
      <bottom style="medium"/>
    </border>
    <border>
      <left style="thin"/>
      <right/>
      <top/>
      <bottom style="thin"/>
    </border>
    <border>
      <left/>
      <right/>
      <top/>
      <bottom style="thin"/>
    </border>
    <border>
      <left/>
      <right style="thin"/>
      <top/>
      <bottom style="thin"/>
    </border>
    <border>
      <left/>
      <right/>
      <top style="medium"/>
      <bottom style="medium"/>
    </border>
    <border>
      <left/>
      <right/>
      <top style="thin"/>
      <bottom style="medium"/>
    </border>
    <border>
      <left/>
      <right/>
      <top style="medium"/>
      <bottom/>
    </border>
    <border>
      <left style="medium"/>
      <right/>
      <top/>
      <bottom/>
    </border>
    <border>
      <left/>
      <right style="medium"/>
      <top/>
      <bottom/>
    </border>
    <border>
      <left/>
      <right style="thin">
        <color indexed="8"/>
      </right>
      <top/>
      <bottom/>
    </border>
    <border>
      <left/>
      <right style="thin"/>
      <top style="medium"/>
      <bottom/>
    </border>
    <border>
      <left style="thin">
        <color indexed="8"/>
      </left>
      <right/>
      <top/>
      <bottom style="thin"/>
    </border>
    <border>
      <left style="thin">
        <color indexed="8"/>
      </left>
      <right/>
      <top/>
      <bottom/>
    </border>
    <border>
      <left style="thin"/>
      <right/>
      <top style="thin"/>
      <bottom style="hair"/>
    </border>
    <border>
      <left/>
      <right/>
      <top style="thin"/>
      <bottom style="hair"/>
    </border>
    <border>
      <left/>
      <right style="thin"/>
      <top style="thin"/>
      <bottom style="hair"/>
    </border>
    <border>
      <left/>
      <right/>
      <top style="hair"/>
      <bottom style="hair"/>
    </border>
    <border>
      <left/>
      <right style="thin"/>
      <top style="hair"/>
      <bottom style="hair"/>
    </border>
    <border>
      <left style="thin">
        <color indexed="8"/>
      </left>
      <right style="thin">
        <color indexed="8"/>
      </right>
      <top style="hair">
        <color indexed="8"/>
      </top>
      <bottom style="hair">
        <color indexed="8"/>
      </bottom>
    </border>
    <border>
      <left/>
      <right/>
      <top style="hair"/>
      <bottom style="thin"/>
    </border>
    <border>
      <left/>
      <right style="thin"/>
      <top style="hair"/>
      <bottom style="thin"/>
    </border>
    <border>
      <left/>
      <right/>
      <top style="thin"/>
      <bottom style="thin"/>
    </border>
    <border>
      <left style="thin"/>
      <right/>
      <top style="hair"/>
      <bottom/>
    </border>
    <border>
      <left/>
      <right/>
      <top style="hair"/>
      <bottom/>
    </border>
    <border>
      <left/>
      <right style="thin"/>
      <top style="hair"/>
      <bottom/>
    </border>
    <border>
      <left style="thin"/>
      <right/>
      <top style="thin"/>
      <bottom/>
    </border>
    <border>
      <left/>
      <right style="thin"/>
      <top style="thin"/>
      <bottom style="thin"/>
    </border>
    <border>
      <left style="thin">
        <color indexed="8"/>
      </left>
      <right/>
      <top style="hair">
        <color indexed="8"/>
      </top>
      <bottom style="hair">
        <color indexed="8"/>
      </bottom>
    </border>
    <border>
      <left/>
      <right/>
      <top style="hair">
        <color indexed="8"/>
      </top>
      <bottom style="hair">
        <color indexed="8"/>
      </bottom>
    </border>
    <border>
      <left/>
      <right style="thin"/>
      <top style="hair">
        <color indexed="8"/>
      </top>
      <bottom style="hair">
        <color indexed="8"/>
      </bottom>
    </border>
    <border>
      <left style="thin"/>
      <right/>
      <top style="hair">
        <color indexed="8"/>
      </top>
      <bottom style="hair"/>
    </border>
    <border>
      <left/>
      <right/>
      <top style="hair">
        <color indexed="8"/>
      </top>
      <bottom style="hair"/>
    </border>
    <border>
      <left/>
      <right style="thin"/>
      <top style="hair">
        <color indexed="8"/>
      </top>
      <bottom style="hair"/>
    </border>
    <border>
      <left style="thin">
        <color indexed="8"/>
      </left>
      <right/>
      <top style="hair"/>
      <bottom style="hair">
        <color indexed="8"/>
      </bottom>
    </border>
    <border>
      <left/>
      <right/>
      <top style="hair"/>
      <bottom style="hair">
        <color indexed="8"/>
      </bottom>
    </border>
    <border>
      <left/>
      <right style="thin"/>
      <top style="hair"/>
      <bottom style="hair">
        <color indexed="8"/>
      </bottom>
    </border>
    <border>
      <left style="thin">
        <color indexed="8"/>
      </left>
      <right/>
      <top style="hair">
        <color indexed="8"/>
      </top>
      <bottom style="hair"/>
    </border>
    <border>
      <left style="thin"/>
      <right/>
      <top style="hair"/>
      <bottom style="hair">
        <color indexed="8"/>
      </bottom>
    </border>
    <border>
      <left style="thin">
        <color indexed="8"/>
      </left>
      <right/>
      <top style="hair">
        <color indexed="8"/>
      </top>
      <bottom style="thin"/>
    </border>
    <border>
      <left/>
      <right/>
      <top style="hair">
        <color indexed="8"/>
      </top>
      <bottom style="thin"/>
    </border>
    <border>
      <left/>
      <right style="thin"/>
      <top style="hair">
        <color indexed="8"/>
      </top>
      <bottom style="thin"/>
    </border>
    <border>
      <left style="thin">
        <color indexed="8"/>
      </left>
      <right/>
      <top style="thin">
        <color indexed="8"/>
      </top>
      <bottom style="hair">
        <color indexed="8"/>
      </bottom>
    </border>
    <border>
      <left/>
      <right/>
      <top style="thin">
        <color indexed="8"/>
      </top>
      <bottom style="hair">
        <color indexed="8"/>
      </bottom>
    </border>
    <border>
      <left/>
      <right style="thin"/>
      <top style="thin">
        <color indexed="8"/>
      </top>
      <bottom style="hair">
        <color indexed="8"/>
      </bottom>
    </border>
    <border>
      <left style="thin"/>
      <right/>
      <top style="hair">
        <color indexed="8"/>
      </top>
      <bottom style="hair">
        <color indexed="8"/>
      </bottom>
    </border>
    <border>
      <left style="thin">
        <color indexed="8"/>
      </left>
      <right/>
      <top style="hair">
        <color indexed="8"/>
      </top>
      <bottom style="thin">
        <color indexed="8"/>
      </bottom>
    </border>
    <border>
      <left/>
      <right/>
      <top style="hair">
        <color indexed="8"/>
      </top>
      <bottom style="thin">
        <color indexed="8"/>
      </bottom>
    </border>
    <border>
      <left/>
      <right style="thin"/>
      <top style="hair">
        <color indexed="8"/>
      </top>
      <bottom style="thin">
        <color indexed="8"/>
      </bottom>
    </border>
    <border>
      <left/>
      <right style="thin">
        <color indexed="8"/>
      </right>
      <top style="hair">
        <color indexed="8"/>
      </top>
      <bottom style="hair">
        <color indexed="8"/>
      </bottom>
    </border>
    <border>
      <left/>
      <right style="thin">
        <color indexed="8"/>
      </right>
      <top style="hair">
        <color indexed="8"/>
      </top>
      <bottom style="thin">
        <color indexed="8"/>
      </bottom>
    </border>
    <border>
      <left/>
      <right style="medium"/>
      <top style="thin"/>
      <bottom style="thin"/>
    </border>
    <border>
      <left style="medium"/>
      <right/>
      <top style="thin"/>
      <bottom style="thin"/>
    </border>
    <border>
      <left style="medium"/>
      <right/>
      <top/>
      <bottom style="medium"/>
    </border>
    <border>
      <left/>
      <right style="medium"/>
      <top/>
      <bottom style="medium"/>
    </border>
    <border>
      <left style="medium"/>
      <right/>
      <top style="medium"/>
      <bottom/>
    </border>
    <border>
      <left/>
      <right style="medium"/>
      <top style="medium"/>
      <bottom/>
    </border>
    <border>
      <left style="medium"/>
      <right/>
      <top style="thin"/>
      <bottom/>
    </border>
    <border>
      <left/>
      <right style="medium"/>
      <top style="thin"/>
      <bottom/>
    </border>
  </borders>
  <cellStyleXfs count="315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0" fillId="27" borderId="1"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50" fillId="29" borderId="3" applyNumberFormat="0" applyAlignment="0" applyProtection="0"/>
    <xf numFmtId="0" fontId="51" fillId="30"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31"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2" borderId="0" applyNumberFormat="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33" borderId="3" applyNumberFormat="0" applyAlignment="0" applyProtection="0"/>
    <xf numFmtId="0" fontId="25" fillId="34" borderId="8" applyNumberFormat="0" applyAlignment="0" applyProtection="0"/>
    <xf numFmtId="0" fontId="59" fillId="0" borderId="9" applyNumberFormat="0" applyFill="0" applyAlignment="0" applyProtection="0"/>
    <xf numFmtId="0" fontId="27" fillId="0" borderId="0" applyNumberFormat="0" applyFill="0" applyBorder="0" applyAlignment="0" applyProtection="0"/>
    <xf numFmtId="0" fontId="60" fillId="35" borderId="0" applyNumberFormat="0" applyBorder="0" applyAlignment="0" applyProtection="0"/>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21" fillId="0" borderId="0">
      <alignment vertical="center"/>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9" fillId="0" borderId="0">
      <alignment vertical="top"/>
      <protection/>
    </xf>
    <xf numFmtId="0" fontId="0" fillId="28" borderId="2" applyNumberFormat="0" applyFont="0" applyAlignment="0" applyProtection="0"/>
    <xf numFmtId="0" fontId="1" fillId="28" borderId="2" applyNumberFormat="0" applyFont="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 fillId="0" borderId="0">
      <alignment/>
      <protection/>
    </xf>
    <xf numFmtId="0" fontId="61" fillId="29"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9" fillId="0" borderId="0">
      <alignment vertical="top"/>
      <protection/>
    </xf>
    <xf numFmtId="0" fontId="9" fillId="0" borderId="0">
      <alignment vertical="top"/>
      <protection/>
    </xf>
    <xf numFmtId="0" fontId="9" fillId="0" borderId="0">
      <alignment vertical="top"/>
      <protection/>
    </xf>
    <xf numFmtId="0" fontId="26" fillId="0" borderId="0" applyNumberFormat="0" applyFill="0" applyBorder="0" applyAlignment="0" applyProtection="0"/>
    <xf numFmtId="0" fontId="62" fillId="0" borderId="0" applyNumberFormat="0" applyFill="0" applyBorder="0" applyAlignment="0" applyProtection="0"/>
    <xf numFmtId="0" fontId="63" fillId="0" borderId="11" applyNumberFormat="0" applyFill="0" applyAlignment="0" applyProtection="0"/>
    <xf numFmtId="0" fontId="64"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472">
    <xf numFmtId="0" fontId="0" fillId="0" borderId="0" xfId="0" applyAlignment="1">
      <alignment/>
    </xf>
    <xf numFmtId="172" fontId="3" fillId="0" borderId="12" xfId="0" applyNumberFormat="1" applyFont="1" applyFill="1" applyBorder="1" applyAlignment="1">
      <alignment horizontal="center" vertical="center"/>
    </xf>
    <xf numFmtId="172" fontId="3" fillId="0" borderId="13" xfId="0" applyNumberFormat="1" applyFont="1" applyFill="1" applyBorder="1" applyAlignment="1">
      <alignment horizontal="center" vertical="center"/>
    </xf>
    <xf numFmtId="172" fontId="3" fillId="0" borderId="14" xfId="0" applyNumberFormat="1" applyFont="1" applyFill="1" applyBorder="1" applyAlignment="1">
      <alignment horizontal="center" vertical="center"/>
    </xf>
    <xf numFmtId="172" fontId="3" fillId="0" borderId="15" xfId="0" applyNumberFormat="1" applyFont="1" applyFill="1" applyBorder="1" applyAlignment="1">
      <alignment horizontal="center" vertical="center"/>
    </xf>
    <xf numFmtId="3" fontId="2" fillId="0" borderId="16" xfId="0" applyNumberFormat="1" applyFont="1" applyFill="1" applyBorder="1" applyAlignment="1" applyProtection="1">
      <alignment vertical="center"/>
      <protection locked="0"/>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172" fontId="3" fillId="0" borderId="17" xfId="0" applyNumberFormat="1" applyFont="1" applyFill="1" applyBorder="1" applyAlignment="1">
      <alignment horizontal="center" vertical="center"/>
    </xf>
    <xf numFmtId="0" fontId="3" fillId="0" borderId="0" xfId="2572" applyFont="1" applyFill="1" applyBorder="1" applyAlignment="1" applyProtection="1">
      <alignment horizontal="left" vertical="center"/>
      <protection hidden="1"/>
    </xf>
    <xf numFmtId="0" fontId="4" fillId="0" borderId="0" xfId="2572" applyFont="1" applyFill="1" applyBorder="1" applyAlignment="1" applyProtection="1">
      <alignment vertical="center"/>
      <protection hidden="1"/>
    </xf>
    <xf numFmtId="0" fontId="4" fillId="0" borderId="0" xfId="2572" applyFont="1" applyFill="1" applyBorder="1" applyAlignment="1" applyProtection="1">
      <alignment horizontal="center" vertical="center" wrapText="1"/>
      <protection hidden="1"/>
    </xf>
    <xf numFmtId="0" fontId="12" fillId="0" borderId="0" xfId="2572" applyFont="1" applyBorder="1" applyAlignment="1" applyProtection="1">
      <alignment horizontal="right" vertical="center" wrapText="1"/>
      <protection hidden="1"/>
    </xf>
    <xf numFmtId="0" fontId="12" fillId="0" borderId="0" xfId="2572" applyNumberFormat="1" applyFont="1" applyFill="1" applyBorder="1" applyAlignment="1" applyProtection="1">
      <alignment horizontal="right" vertical="center" shrinkToFit="1"/>
      <protection hidden="1" locked="0"/>
    </xf>
    <xf numFmtId="0" fontId="12" fillId="0" borderId="0" xfId="2572" applyFont="1" applyFill="1" applyBorder="1" applyAlignment="1" applyProtection="1">
      <alignment horizontal="left" vertical="center"/>
      <protection hidden="1"/>
    </xf>
    <xf numFmtId="0" fontId="3" fillId="0" borderId="0" xfId="2572" applyFont="1" applyFill="1" applyBorder="1" applyAlignment="1" applyProtection="1">
      <alignment horizontal="right" vertical="center"/>
      <protection hidden="1" locked="0"/>
    </xf>
    <xf numFmtId="0" fontId="4" fillId="0" borderId="0" xfId="2572" applyFont="1" applyBorder="1" applyAlignment="1" applyProtection="1">
      <alignment/>
      <protection hidden="1"/>
    </xf>
    <xf numFmtId="0" fontId="3" fillId="0" borderId="0" xfId="2572" applyFont="1" applyBorder="1" applyAlignment="1" applyProtection="1">
      <alignment vertical="top"/>
      <protection hidden="1"/>
    </xf>
    <xf numFmtId="0" fontId="13" fillId="0" borderId="0" xfId="2753" applyFont="1" applyBorder="1" applyAlignment="1" applyProtection="1">
      <alignment vertical="center"/>
      <protection hidden="1"/>
    </xf>
    <xf numFmtId="0" fontId="0" fillId="0" borderId="0" xfId="0" applyFill="1" applyAlignment="1">
      <alignment/>
    </xf>
    <xf numFmtId="3" fontId="2" fillId="0" borderId="12"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protection hidden="1"/>
    </xf>
    <xf numFmtId="0" fontId="3"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3" fontId="2" fillId="0" borderId="15"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2" fillId="0" borderId="16" xfId="0" applyNumberFormat="1" applyFont="1" applyFill="1" applyBorder="1" applyAlignment="1" applyProtection="1">
      <alignment vertical="center"/>
      <protection hidden="1"/>
    </xf>
    <xf numFmtId="3" fontId="2" fillId="0" borderId="21" xfId="0" applyNumberFormat="1" applyFont="1" applyFill="1" applyBorder="1" applyAlignment="1" applyProtection="1">
      <alignment vertical="center"/>
      <protection hidden="1"/>
    </xf>
    <xf numFmtId="0" fontId="3"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0" borderId="22" xfId="2572" applyFont="1" applyFill="1" applyBorder="1" applyAlignment="1" applyProtection="1">
      <alignment horizontal="left" vertical="center" wrapText="1"/>
      <protection hidden="1"/>
    </xf>
    <xf numFmtId="0" fontId="4" fillId="0" borderId="23" xfId="2572" applyFont="1" applyFill="1" applyBorder="1" applyAlignment="1" applyProtection="1">
      <alignment vertical="center"/>
      <protection hidden="1"/>
    </xf>
    <xf numFmtId="0" fontId="12" fillId="0" borderId="0" xfId="2572" applyFont="1" applyBorder="1" applyAlignment="1" applyProtection="1">
      <alignment horizontal="right"/>
      <protection hidden="1"/>
    </xf>
    <xf numFmtId="0" fontId="3" fillId="0" borderId="22" xfId="2572" applyFont="1" applyFill="1" applyBorder="1" applyAlignment="1" applyProtection="1">
      <alignment horizontal="right" vertical="center"/>
      <protection hidden="1" locked="0"/>
    </xf>
    <xf numFmtId="49" fontId="3" fillId="0" borderId="22" xfId="2572" applyNumberFormat="1" applyFont="1" applyBorder="1" applyAlignment="1" applyProtection="1">
      <alignment horizontal="center" vertical="center"/>
      <protection hidden="1" locked="0"/>
    </xf>
    <xf numFmtId="0" fontId="13" fillId="0" borderId="22" xfId="2753" applyFont="1" applyFill="1" applyBorder="1" applyAlignment="1" applyProtection="1">
      <alignment vertical="center"/>
      <protection hidden="1"/>
    </xf>
    <xf numFmtId="0" fontId="13" fillId="0" borderId="0" xfId="2753" applyFont="1" applyBorder="1" applyAlignment="1" applyProtection="1">
      <alignment horizontal="left"/>
      <protection hidden="1"/>
    </xf>
    <xf numFmtId="0" fontId="9" fillId="0" borderId="0" xfId="2753" applyBorder="1" applyAlignment="1">
      <alignment/>
      <protection/>
    </xf>
    <xf numFmtId="0" fontId="9" fillId="0" borderId="22" xfId="2753" applyBorder="1" applyAlignment="1">
      <alignment/>
      <protection/>
    </xf>
    <xf numFmtId="0" fontId="3" fillId="0" borderId="23" xfId="2572" applyFont="1" applyBorder="1" applyAlignment="1" applyProtection="1">
      <alignment vertical="center"/>
      <protection hidden="1"/>
    </xf>
    <xf numFmtId="14" fontId="3" fillId="0" borderId="19" xfId="2572" applyNumberFormat="1" applyFont="1" applyFill="1" applyBorder="1" applyAlignment="1" applyProtection="1">
      <alignment horizontal="center" vertical="center"/>
      <protection hidden="1" locked="0"/>
    </xf>
    <xf numFmtId="1" fontId="3" fillId="0" borderId="18" xfId="2572" applyNumberFormat="1" applyFont="1" applyFill="1" applyBorder="1" applyAlignment="1" applyProtection="1">
      <alignment horizontal="center" vertical="center"/>
      <protection hidden="1" locked="0"/>
    </xf>
    <xf numFmtId="0" fontId="3" fillId="0" borderId="18" xfId="2572" applyFont="1" applyFill="1" applyBorder="1" applyAlignment="1" applyProtection="1">
      <alignment horizontal="center" vertical="center"/>
      <protection hidden="1" locked="0"/>
    </xf>
    <xf numFmtId="49" fontId="3" fillId="0" borderId="18" xfId="2572" applyNumberFormat="1" applyFont="1" applyFill="1" applyBorder="1" applyAlignment="1" applyProtection="1">
      <alignment horizontal="right" vertical="center"/>
      <protection hidden="1" locked="0"/>
    </xf>
    <xf numFmtId="0" fontId="3" fillId="0" borderId="23" xfId="2572" applyFont="1" applyFill="1" applyBorder="1" applyAlignment="1" applyProtection="1">
      <alignment horizontal="right" vertical="center"/>
      <protection hidden="1" locked="0"/>
    </xf>
    <xf numFmtId="49" fontId="3" fillId="0" borderId="0" xfId="2572" applyNumberFormat="1" applyFont="1" applyFill="1" applyBorder="1" applyAlignment="1" applyProtection="1">
      <alignment horizontal="center" vertical="center"/>
      <protection hidden="1" locked="0"/>
    </xf>
    <xf numFmtId="0" fontId="29" fillId="0" borderId="0" xfId="0" applyFont="1" applyFill="1" applyAlignment="1">
      <alignment/>
    </xf>
    <xf numFmtId="0" fontId="6" fillId="0" borderId="18"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7" fillId="0" borderId="0" xfId="2753" applyFont="1" applyFill="1" applyBorder="1" applyAlignment="1" applyProtection="1">
      <alignment horizontal="center" vertical="center"/>
      <protection hidden="1"/>
    </xf>
    <xf numFmtId="0" fontId="4" fillId="0" borderId="24" xfId="2572" applyFont="1" applyBorder="1" applyAlignment="1">
      <alignment/>
      <protection/>
    </xf>
    <xf numFmtId="0" fontId="4" fillId="0" borderId="25" xfId="2572" applyFont="1" applyBorder="1" applyAlignment="1">
      <alignment/>
      <protection/>
    </xf>
    <xf numFmtId="0" fontId="4" fillId="0" borderId="23" xfId="2572" applyFont="1" applyFill="1" applyBorder="1" applyAlignment="1" applyProtection="1">
      <alignment horizontal="center" vertical="center"/>
      <protection hidden="1" locked="0"/>
    </xf>
    <xf numFmtId="0" fontId="4" fillId="0" borderId="22" xfId="2572" applyFont="1" applyBorder="1" applyAlignment="1" applyProtection="1">
      <alignment horizontal="left" vertical="center" wrapText="1"/>
      <protection hidden="1"/>
    </xf>
    <xf numFmtId="0" fontId="4" fillId="0" borderId="23" xfId="2572" applyFont="1" applyBorder="1" applyAlignment="1" applyProtection="1">
      <alignment/>
      <protection hidden="1"/>
    </xf>
    <xf numFmtId="0" fontId="4" fillId="0" borderId="22" xfId="2572" applyFont="1" applyFill="1" applyBorder="1" applyAlignment="1" applyProtection="1">
      <alignment/>
      <protection hidden="1"/>
    </xf>
    <xf numFmtId="0" fontId="4" fillId="0" borderId="0" xfId="2572" applyFont="1" applyBorder="1" applyAlignment="1" applyProtection="1">
      <alignment wrapText="1"/>
      <protection hidden="1"/>
    </xf>
    <xf numFmtId="0" fontId="4" fillId="0" borderId="22" xfId="2572" applyFont="1" applyBorder="1" applyAlignment="1" applyProtection="1">
      <alignment wrapText="1"/>
      <protection hidden="1"/>
    </xf>
    <xf numFmtId="0" fontId="4" fillId="0" borderId="23" xfId="2572" applyFont="1" applyBorder="1" applyAlignment="1" applyProtection="1">
      <alignment horizontal="right"/>
      <protection hidden="1"/>
    </xf>
    <xf numFmtId="0" fontId="4" fillId="0" borderId="0" xfId="2572" applyFont="1" applyBorder="1" applyAlignment="1" applyProtection="1">
      <alignment horizontal="right"/>
      <protection hidden="1"/>
    </xf>
    <xf numFmtId="0" fontId="4" fillId="0" borderId="22" xfId="2572" applyFont="1" applyBorder="1" applyAlignment="1" applyProtection="1">
      <alignment/>
      <protection hidden="1"/>
    </xf>
    <xf numFmtId="0" fontId="4" fillId="0" borderId="23" xfId="2572" applyFont="1" applyBorder="1" applyAlignment="1" applyProtection="1">
      <alignment horizontal="right" wrapText="1"/>
      <protection hidden="1"/>
    </xf>
    <xf numFmtId="0" fontId="4" fillId="0" borderId="0" xfId="2572" applyFont="1" applyBorder="1" applyAlignment="1" applyProtection="1">
      <alignment horizontal="right" wrapText="1"/>
      <protection hidden="1"/>
    </xf>
    <xf numFmtId="0" fontId="4" fillId="0" borderId="0" xfId="2572" applyFont="1" applyBorder="1" applyAlignment="1" applyProtection="1">
      <alignment horizontal="left"/>
      <protection hidden="1"/>
    </xf>
    <xf numFmtId="0" fontId="4" fillId="0" borderId="0" xfId="2572" applyFont="1" applyFill="1" applyBorder="1" applyAlignment="1" applyProtection="1">
      <alignment/>
      <protection hidden="1"/>
    </xf>
    <xf numFmtId="0" fontId="4" fillId="0" borderId="0" xfId="2572" applyFont="1" applyBorder="1" applyAlignment="1" applyProtection="1">
      <alignment vertical="top"/>
      <protection hidden="1"/>
    </xf>
    <xf numFmtId="0" fontId="4" fillId="0" borderId="0" xfId="2572" applyFont="1" applyAlignment="1" applyProtection="1">
      <alignment horizontal="right" vertical="center"/>
      <protection hidden="1"/>
    </xf>
    <xf numFmtId="0" fontId="4" fillId="0" borderId="0" xfId="2572" applyFont="1" applyAlignment="1" applyProtection="1">
      <alignment horizontal="right"/>
      <protection hidden="1"/>
    </xf>
    <xf numFmtId="0" fontId="4" fillId="0" borderId="22" xfId="2572" applyFont="1" applyBorder="1" applyAlignment="1" applyProtection="1">
      <alignment vertical="top"/>
      <protection hidden="1"/>
    </xf>
    <xf numFmtId="0" fontId="4" fillId="0" borderId="0" xfId="2572" applyFont="1" applyBorder="1" applyAlignment="1">
      <alignment/>
      <protection/>
    </xf>
    <xf numFmtId="0" fontId="4" fillId="0" borderId="22" xfId="2572" applyFont="1" applyBorder="1" applyAlignment="1" applyProtection="1">
      <alignment horizontal="left" vertical="top" wrapText="1"/>
      <protection hidden="1"/>
    </xf>
    <xf numFmtId="0" fontId="4" fillId="0" borderId="0" xfId="2572" applyFont="1" applyBorder="1" applyAlignment="1" applyProtection="1">
      <alignment horizontal="right" vertical="top"/>
      <protection hidden="1"/>
    </xf>
    <xf numFmtId="0" fontId="4" fillId="0" borderId="23" xfId="2572" applyFont="1" applyBorder="1" applyAlignment="1" applyProtection="1">
      <alignment horizontal="left"/>
      <protection hidden="1"/>
    </xf>
    <xf numFmtId="3" fontId="2" fillId="0" borderId="17" xfId="0" applyNumberFormat="1" applyFont="1" applyFill="1" applyBorder="1" applyAlignment="1" applyProtection="1">
      <alignment vertical="center"/>
      <protection hidden="1"/>
    </xf>
    <xf numFmtId="0" fontId="4" fillId="0" borderId="0" xfId="2572" applyFont="1" applyBorder="1" applyAlignment="1" applyProtection="1">
      <alignment horizontal="right" vertical="center"/>
      <protection hidden="1"/>
    </xf>
    <xf numFmtId="0" fontId="10" fillId="0" borderId="0" xfId="2753" applyFont="1" applyFill="1" applyBorder="1" applyAlignment="1">
      <alignment horizontal="center" vertical="center" wrapText="1"/>
      <protection/>
    </xf>
    <xf numFmtId="0" fontId="4" fillId="0" borderId="23" xfId="2572" applyFont="1" applyBorder="1" applyAlignment="1">
      <alignment/>
      <protection/>
    </xf>
    <xf numFmtId="0" fontId="4" fillId="0" borderId="0" xfId="2572" applyFont="1" applyBorder="1" applyAlignment="1" applyProtection="1">
      <alignment horizontal="center" vertical="center"/>
      <protection hidden="1" locked="0"/>
    </xf>
    <xf numFmtId="0" fontId="4" fillId="0" borderId="0" xfId="2572" applyFont="1" applyBorder="1" applyAlignment="1" applyProtection="1">
      <alignment vertical="top" wrapText="1"/>
      <protection hidden="1"/>
    </xf>
    <xf numFmtId="0" fontId="4" fillId="0" borderId="22" xfId="2572" applyFont="1" applyBorder="1" applyAlignment="1" applyProtection="1">
      <alignment horizontal="left" vertical="top" indent="2"/>
      <protection hidden="1"/>
    </xf>
    <xf numFmtId="0" fontId="4" fillId="0" borderId="22" xfId="2572" applyFont="1" applyBorder="1" applyAlignment="1" applyProtection="1">
      <alignment horizontal="left" vertical="top" wrapText="1" indent="2"/>
      <protection hidden="1"/>
    </xf>
    <xf numFmtId="0" fontId="4" fillId="0" borderId="23" xfId="2572" applyFont="1" applyBorder="1" applyAlignment="1" applyProtection="1">
      <alignment horizontal="right" vertical="top"/>
      <protection hidden="1"/>
    </xf>
    <xf numFmtId="0" fontId="4" fillId="0" borderId="0" xfId="2572" applyFont="1" applyBorder="1" applyAlignment="1" applyProtection="1">
      <alignment horizontal="center" vertical="top"/>
      <protection hidden="1"/>
    </xf>
    <xf numFmtId="0" fontId="4" fillId="0" borderId="0" xfId="2572" applyFont="1" applyBorder="1" applyAlignment="1" applyProtection="1">
      <alignment horizontal="center"/>
      <protection hidden="1"/>
    </xf>
    <xf numFmtId="0" fontId="4" fillId="0" borderId="0" xfId="2572" applyFont="1" applyFill="1" applyBorder="1" applyAlignment="1">
      <alignment/>
      <protection/>
    </xf>
    <xf numFmtId="0" fontId="4" fillId="0" borderId="23" xfId="2572" applyFont="1" applyBorder="1" applyAlignment="1" applyProtection="1">
      <alignment horizontal="left" vertical="top"/>
      <protection hidden="1"/>
    </xf>
    <xf numFmtId="0" fontId="4" fillId="0" borderId="0" xfId="2572" applyFont="1" applyBorder="1" applyAlignment="1" applyProtection="1">
      <alignment horizontal="left" vertical="top"/>
      <protection hidden="1"/>
    </xf>
    <xf numFmtId="0" fontId="4" fillId="0" borderId="22" xfId="2572" applyFont="1" applyBorder="1" applyAlignment="1" applyProtection="1">
      <alignment horizontal="left"/>
      <protection hidden="1"/>
    </xf>
    <xf numFmtId="0" fontId="4" fillId="0" borderId="24" xfId="2572" applyFont="1" applyBorder="1" applyAlignment="1" applyProtection="1">
      <alignment/>
      <protection hidden="1"/>
    </xf>
    <xf numFmtId="0" fontId="4" fillId="0" borderId="25" xfId="2572" applyFont="1" applyBorder="1" applyAlignment="1" applyProtection="1">
      <alignment/>
      <protection hidden="1"/>
    </xf>
    <xf numFmtId="0" fontId="4" fillId="0" borderId="0" xfId="2572" applyFont="1" applyBorder="1" applyAlignment="1" applyProtection="1">
      <alignment vertical="center"/>
      <protection hidden="1"/>
    </xf>
    <xf numFmtId="0" fontId="4" fillId="0" borderId="22" xfId="2572" applyFont="1" applyFill="1" applyBorder="1" applyAlignment="1" applyProtection="1">
      <alignment vertical="center"/>
      <protection hidden="1"/>
    </xf>
    <xf numFmtId="0" fontId="4" fillId="0" borderId="26" xfId="2572" applyFont="1" applyBorder="1" applyAlignment="1" applyProtection="1">
      <alignment/>
      <protection hidden="1"/>
    </xf>
    <xf numFmtId="0" fontId="4" fillId="0" borderId="26" xfId="2572" applyFont="1" applyBorder="1" applyAlignment="1">
      <alignment/>
      <protection/>
    </xf>
    <xf numFmtId="0" fontId="4" fillId="0" borderId="27" xfId="2572" applyFont="1" applyBorder="1" applyAlignment="1" applyProtection="1">
      <alignment/>
      <protection hidden="1"/>
    </xf>
    <xf numFmtId="0" fontId="4" fillId="0" borderId="28" xfId="2572" applyFont="1" applyFill="1" applyBorder="1" applyAlignment="1" applyProtection="1">
      <alignment horizontal="right" vertical="top" wrapText="1"/>
      <protection hidden="1"/>
    </xf>
    <xf numFmtId="0" fontId="4" fillId="0" borderId="29" xfId="2572" applyFont="1" applyFill="1" applyBorder="1" applyAlignment="1" applyProtection="1">
      <alignment horizontal="right" vertical="top" wrapText="1"/>
      <protection hidden="1"/>
    </xf>
    <xf numFmtId="0" fontId="4" fillId="0" borderId="29" xfId="2572" applyFont="1" applyFill="1" applyBorder="1" applyAlignment="1" applyProtection="1">
      <alignment/>
      <protection hidden="1"/>
    </xf>
    <xf numFmtId="0" fontId="4" fillId="0" borderId="30" xfId="2572" applyFont="1" applyFill="1" applyBorder="1" applyAlignment="1" applyProtection="1">
      <alignment/>
      <protection hidden="1"/>
    </xf>
    <xf numFmtId="14" fontId="7" fillId="0" borderId="0" xfId="2753" applyNumberFormat="1" applyFont="1" applyFill="1" applyBorder="1" applyAlignment="1" applyProtection="1">
      <alignment horizontal="center" vertical="center"/>
      <protection hidden="1" locked="0"/>
    </xf>
    <xf numFmtId="49" fontId="6" fillId="0" borderId="19" xfId="0" applyNumberFormat="1" applyFont="1" applyFill="1" applyBorder="1" applyAlignment="1">
      <alignment horizontal="center" vertical="center"/>
    </xf>
    <xf numFmtId="3" fontId="0" fillId="0" borderId="0" xfId="0" applyNumberFormat="1" applyFont="1" applyFill="1" applyAlignment="1">
      <alignment/>
    </xf>
    <xf numFmtId="3" fontId="0" fillId="0" borderId="23" xfId="0" applyNumberFormat="1" applyFont="1" applyFill="1" applyBorder="1" applyAlignment="1">
      <alignment/>
    </xf>
    <xf numFmtId="0" fontId="18" fillId="0" borderId="0" xfId="0" applyFont="1" applyAlignment="1">
      <alignment/>
    </xf>
    <xf numFmtId="3" fontId="3" fillId="0" borderId="18" xfId="2572" applyNumberFormat="1" applyFont="1" applyFill="1" applyBorder="1" applyAlignment="1" applyProtection="1">
      <alignment horizontal="right" vertical="center"/>
      <protection hidden="1" locked="0"/>
    </xf>
    <xf numFmtId="0" fontId="0" fillId="36" borderId="0" xfId="0" applyFont="1" applyFill="1" applyAlignment="1">
      <alignment horizontal="left" vertical="top" wrapText="1"/>
    </xf>
    <xf numFmtId="0" fontId="0" fillId="36" borderId="0" xfId="0" applyFont="1" applyFill="1" applyAlignment="1">
      <alignment horizontal="justify" vertical="top" wrapText="1"/>
    </xf>
    <xf numFmtId="0" fontId="0" fillId="36" borderId="0" xfId="0" applyFill="1" applyAlignment="1">
      <alignment/>
    </xf>
    <xf numFmtId="0" fontId="0" fillId="36" borderId="0" xfId="0" applyFont="1" applyFill="1" applyAlignment="1">
      <alignment horizontal="justify" vertical="top"/>
    </xf>
    <xf numFmtId="0" fontId="18" fillId="0" borderId="0" xfId="0" applyFont="1" applyFill="1" applyAlignment="1">
      <alignment/>
    </xf>
    <xf numFmtId="0" fontId="22" fillId="36" borderId="0" xfId="0" applyFont="1" applyFill="1" applyAlignment="1">
      <alignment vertical="top"/>
    </xf>
    <xf numFmtId="0" fontId="0" fillId="36" borderId="0" xfId="0" applyFont="1" applyFill="1" applyAlignment="1">
      <alignment vertical="top"/>
    </xf>
    <xf numFmtId="0" fontId="19" fillId="36" borderId="0" xfId="0" applyFont="1" applyFill="1" applyAlignment="1">
      <alignment vertical="top"/>
    </xf>
    <xf numFmtId="0" fontId="7" fillId="36" borderId="0" xfId="0" applyFont="1" applyFill="1" applyAlignment="1">
      <alignment horizontal="left" vertical="top" wrapText="1"/>
    </xf>
    <xf numFmtId="0" fontId="7" fillId="36" borderId="0" xfId="0" applyFont="1" applyFill="1" applyAlignment="1">
      <alignment horizontal="justify" vertical="top"/>
    </xf>
    <xf numFmtId="0" fontId="7" fillId="36" borderId="0" xfId="0" applyFont="1" applyFill="1" applyAlignment="1">
      <alignment horizontal="left" vertical="top"/>
    </xf>
    <xf numFmtId="9" fontId="0" fillId="36" borderId="0" xfId="0" applyNumberFormat="1" applyFont="1" applyFill="1" applyAlignment="1">
      <alignment horizontal="center" vertical="top"/>
    </xf>
    <xf numFmtId="9" fontId="0" fillId="36" borderId="0" xfId="0" applyNumberFormat="1" applyFont="1" applyFill="1" applyAlignment="1">
      <alignment horizontal="center" vertical="center"/>
    </xf>
    <xf numFmtId="0" fontId="0" fillId="36" borderId="0" xfId="0" applyFont="1" applyFill="1" applyAlignment="1">
      <alignment horizontal="left" vertical="top"/>
    </xf>
    <xf numFmtId="0" fontId="0" fillId="36" borderId="0" xfId="0" applyFont="1" applyFill="1" applyAlignment="1">
      <alignment horizontal="left" vertical="top" wrapText="1"/>
    </xf>
    <xf numFmtId="0" fontId="0" fillId="36" borderId="0" xfId="0" applyFont="1" applyFill="1" applyBorder="1" applyAlignment="1">
      <alignment horizontal="justify" vertical="top"/>
    </xf>
    <xf numFmtId="0" fontId="0" fillId="36" borderId="0" xfId="0" applyFont="1" applyFill="1" applyAlignment="1">
      <alignment vertical="top"/>
    </xf>
    <xf numFmtId="0" fontId="0" fillId="36" borderId="0" xfId="0" applyFont="1" applyFill="1" applyAlignment="1">
      <alignment/>
    </xf>
    <xf numFmtId="0" fontId="0" fillId="36" borderId="0" xfId="0" applyFont="1" applyFill="1" applyAlignment="1">
      <alignment horizontal="left" vertical="top"/>
    </xf>
    <xf numFmtId="0" fontId="7" fillId="36" borderId="0" xfId="0" applyFont="1" applyFill="1" applyAlignment="1">
      <alignment vertical="top"/>
    </xf>
    <xf numFmtId="0" fontId="9" fillId="36" borderId="0" xfId="0" applyFont="1" applyFill="1" applyAlignment="1">
      <alignment horizontal="justify" vertical="top"/>
    </xf>
    <xf numFmtId="0" fontId="15" fillId="36" borderId="0" xfId="0" applyFont="1" applyFill="1" applyAlignment="1">
      <alignment horizontal="center" vertical="top"/>
    </xf>
    <xf numFmtId="0" fontId="9" fillId="36" borderId="0" xfId="0" applyFont="1" applyFill="1" applyAlignment="1">
      <alignment horizontal="justify" vertical="center"/>
    </xf>
    <xf numFmtId="3" fontId="9" fillId="36" borderId="0" xfId="0" applyNumberFormat="1" applyFont="1" applyFill="1" applyAlignment="1">
      <alignment vertical="center"/>
    </xf>
    <xf numFmtId="3" fontId="9" fillId="36" borderId="26" xfId="0" applyNumberFormat="1" applyFont="1" applyFill="1" applyBorder="1" applyAlignment="1">
      <alignment vertical="center"/>
    </xf>
    <xf numFmtId="0" fontId="15" fillId="36" borderId="0" xfId="0" applyFont="1" applyFill="1" applyAlignment="1">
      <alignment horizontal="justify" vertical="top"/>
    </xf>
    <xf numFmtId="3" fontId="15" fillId="36" borderId="26" xfId="0" applyNumberFormat="1" applyFont="1" applyFill="1" applyBorder="1" applyAlignment="1">
      <alignment horizontal="right" vertical="top"/>
    </xf>
    <xf numFmtId="0" fontId="15" fillId="36" borderId="0" xfId="0" applyFont="1" applyFill="1" applyAlignment="1">
      <alignment vertical="top"/>
    </xf>
    <xf numFmtId="0" fontId="0" fillId="36" borderId="0" xfId="0" applyFont="1" applyFill="1" applyAlignment="1">
      <alignment/>
    </xf>
    <xf numFmtId="0" fontId="9" fillId="36" borderId="0" xfId="0" applyFont="1" applyFill="1" applyAlignment="1">
      <alignment vertical="center" wrapText="1"/>
    </xf>
    <xf numFmtId="3" fontId="9" fillId="36" borderId="0" xfId="0" applyNumberFormat="1" applyFont="1" applyFill="1" applyAlignment="1">
      <alignment horizontal="right" vertical="center" wrapText="1"/>
    </xf>
    <xf numFmtId="0" fontId="9" fillId="36" borderId="0" xfId="2568" applyFont="1" applyFill="1" applyAlignment="1">
      <alignment vertical="center" wrapText="1"/>
      <protection/>
    </xf>
    <xf numFmtId="0" fontId="65" fillId="36" borderId="0" xfId="0" applyFont="1" applyFill="1" applyAlignment="1">
      <alignment vertical="center"/>
    </xf>
    <xf numFmtId="3" fontId="9" fillId="36" borderId="26" xfId="0" applyNumberFormat="1" applyFont="1" applyFill="1" applyBorder="1" applyAlignment="1">
      <alignment horizontal="right" vertical="center" wrapText="1"/>
    </xf>
    <xf numFmtId="0" fontId="9" fillId="36" borderId="0" xfId="0" applyFont="1" applyFill="1" applyAlignment="1">
      <alignment vertical="top"/>
    </xf>
    <xf numFmtId="3" fontId="0" fillId="36" borderId="0" xfId="0" applyNumberFormat="1" applyFont="1" applyFill="1" applyAlignment="1">
      <alignment horizontal="right" vertical="center"/>
    </xf>
    <xf numFmtId="0" fontId="18" fillId="36" borderId="0" xfId="0" applyFont="1" applyFill="1" applyAlignment="1">
      <alignment vertical="top"/>
    </xf>
    <xf numFmtId="3" fontId="0" fillId="36" borderId="26" xfId="0" applyNumberFormat="1" applyFont="1" applyFill="1" applyBorder="1" applyAlignment="1">
      <alignment horizontal="right" vertical="center"/>
    </xf>
    <xf numFmtId="3" fontId="7" fillId="36" borderId="26" xfId="0" applyNumberFormat="1" applyFont="1" applyFill="1" applyBorder="1" applyAlignment="1">
      <alignment horizontal="right" vertical="top"/>
    </xf>
    <xf numFmtId="3" fontId="9" fillId="36" borderId="0" xfId="0" applyNumberFormat="1" applyFont="1" applyFill="1" applyAlignment="1">
      <alignment horizontal="right" vertical="center"/>
    </xf>
    <xf numFmtId="3" fontId="0" fillId="36" borderId="0" xfId="0" applyNumberFormat="1" applyFont="1" applyFill="1" applyAlignment="1">
      <alignment vertical="top"/>
    </xf>
    <xf numFmtId="0" fontId="0" fillId="36" borderId="0" xfId="0" applyFont="1" applyFill="1" applyAlignment="1">
      <alignment vertical="center" wrapText="1"/>
    </xf>
    <xf numFmtId="0" fontId="0" fillId="36" borderId="0" xfId="0" applyFont="1" applyFill="1" applyAlignment="1">
      <alignment horizontal="right" vertical="center" wrapText="1"/>
    </xf>
    <xf numFmtId="3" fontId="0" fillId="36" borderId="0" xfId="0" applyNumberFormat="1" applyFont="1" applyFill="1" applyAlignment="1">
      <alignment horizontal="right" vertical="center" wrapText="1"/>
    </xf>
    <xf numFmtId="0" fontId="7" fillId="36" borderId="0" xfId="0" applyFont="1" applyFill="1" applyAlignment="1">
      <alignment horizontal="center" vertical="top"/>
    </xf>
    <xf numFmtId="0" fontId="2" fillId="36" borderId="0" xfId="0" applyFont="1" applyFill="1" applyAlignment="1">
      <alignment horizontal="center" vertical="center" wrapText="1"/>
    </xf>
    <xf numFmtId="0" fontId="2" fillId="36" borderId="0" xfId="0" applyFont="1" applyFill="1" applyAlignment="1">
      <alignment horizontal="center" vertical="center"/>
    </xf>
    <xf numFmtId="0" fontId="6" fillId="36" borderId="0" xfId="0" applyFont="1" applyFill="1" applyAlignment="1">
      <alignment vertical="center" wrapText="1"/>
    </xf>
    <xf numFmtId="0" fontId="6" fillId="36" borderId="0" xfId="0" applyFont="1" applyFill="1" applyAlignment="1">
      <alignment vertical="top"/>
    </xf>
    <xf numFmtId="3" fontId="6" fillId="36" borderId="31" xfId="0" applyNumberFormat="1" applyFont="1" applyFill="1" applyBorder="1" applyAlignment="1">
      <alignment horizontal="right" vertical="center"/>
    </xf>
    <xf numFmtId="0" fontId="6" fillId="36" borderId="31" xfId="0" applyFont="1" applyFill="1" applyBorder="1" applyAlignment="1">
      <alignment vertical="center"/>
    </xf>
    <xf numFmtId="0" fontId="2" fillId="36" borderId="0" xfId="0" applyFont="1" applyFill="1" applyAlignment="1">
      <alignment vertical="center" wrapText="1"/>
    </xf>
    <xf numFmtId="3" fontId="2" fillId="36" borderId="0" xfId="0" applyNumberFormat="1" applyFont="1" applyFill="1" applyAlignment="1">
      <alignment vertical="center"/>
    </xf>
    <xf numFmtId="3" fontId="2" fillId="36" borderId="0" xfId="0" applyNumberFormat="1" applyFont="1" applyFill="1" applyAlignment="1">
      <alignment horizontal="right" vertical="center"/>
    </xf>
    <xf numFmtId="0" fontId="28" fillId="36" borderId="0" xfId="0" applyFont="1" applyFill="1" applyAlignment="1">
      <alignment vertical="center" wrapText="1"/>
    </xf>
    <xf numFmtId="0" fontId="6" fillId="36" borderId="0" xfId="0" applyFont="1" applyFill="1" applyAlignment="1">
      <alignment vertical="center"/>
    </xf>
    <xf numFmtId="0" fontId="2" fillId="36" borderId="0" xfId="0" applyFont="1" applyFill="1" applyAlignment="1">
      <alignment vertical="center"/>
    </xf>
    <xf numFmtId="3" fontId="6" fillId="36" borderId="31" xfId="0" applyNumberFormat="1" applyFont="1" applyFill="1" applyBorder="1" applyAlignment="1">
      <alignment vertical="center"/>
    </xf>
    <xf numFmtId="0" fontId="2" fillId="36" borderId="26" xfId="0" applyFont="1" applyFill="1" applyBorder="1" applyAlignment="1">
      <alignment vertical="center"/>
    </xf>
    <xf numFmtId="3" fontId="2" fillId="36" borderId="26" xfId="0" applyNumberFormat="1" applyFont="1" applyFill="1" applyBorder="1" applyAlignment="1">
      <alignment vertical="center"/>
    </xf>
    <xf numFmtId="0" fontId="6" fillId="36" borderId="31" xfId="0" applyFont="1" applyFill="1" applyBorder="1" applyAlignment="1">
      <alignment horizontal="right" vertical="center"/>
    </xf>
    <xf numFmtId="0" fontId="0" fillId="36" borderId="0" xfId="0" applyFont="1" applyFill="1" applyAlignment="1">
      <alignment horizontal="center" vertical="center" wrapText="1"/>
    </xf>
    <xf numFmtId="3" fontId="6" fillId="36" borderId="32" xfId="0" applyNumberFormat="1" applyFont="1" applyFill="1" applyBorder="1" applyAlignment="1">
      <alignment horizontal="right" vertical="center" wrapText="1"/>
    </xf>
    <xf numFmtId="3" fontId="2" fillId="36" borderId="0" xfId="0" applyNumberFormat="1" applyFont="1" applyFill="1" applyAlignment="1">
      <alignment horizontal="right" vertical="center" wrapText="1"/>
    </xf>
    <xf numFmtId="3" fontId="2" fillId="36" borderId="26" xfId="0" applyNumberFormat="1" applyFont="1" applyFill="1" applyBorder="1" applyAlignment="1">
      <alignment horizontal="right" vertical="center" wrapText="1"/>
    </xf>
    <xf numFmtId="3" fontId="6" fillId="36" borderId="31" xfId="0" applyNumberFormat="1" applyFont="1" applyFill="1" applyBorder="1" applyAlignment="1">
      <alignment horizontal="right" vertical="center" wrapText="1"/>
    </xf>
    <xf numFmtId="3" fontId="6" fillId="36" borderId="0" xfId="0" applyNumberFormat="1" applyFont="1" applyFill="1" applyAlignment="1">
      <alignment horizontal="left" vertical="center" wrapText="1"/>
    </xf>
    <xf numFmtId="3" fontId="6" fillId="36" borderId="0" xfId="0" applyNumberFormat="1" applyFont="1" applyFill="1" applyBorder="1" applyAlignment="1">
      <alignment horizontal="right" vertical="center" wrapText="1"/>
    </xf>
    <xf numFmtId="3" fontId="2" fillId="36" borderId="0" xfId="0" applyNumberFormat="1" applyFont="1" applyFill="1" applyAlignment="1">
      <alignment horizontal="left" vertical="center" wrapText="1"/>
    </xf>
    <xf numFmtId="14" fontId="20" fillId="36" borderId="0" xfId="0" applyNumberFormat="1" applyFont="1" applyFill="1" applyBorder="1" applyAlignment="1">
      <alignment/>
    </xf>
    <xf numFmtId="3" fontId="7" fillId="36" borderId="0" xfId="0" applyNumberFormat="1" applyFont="1" applyFill="1" applyBorder="1" applyAlignment="1">
      <alignment/>
    </xf>
    <xf numFmtId="3" fontId="7" fillId="36" borderId="0" xfId="0" applyNumberFormat="1" applyFont="1" applyFill="1" applyBorder="1" applyAlignment="1">
      <alignment/>
    </xf>
    <xf numFmtId="3" fontId="0" fillId="36" borderId="0" xfId="0" applyNumberFormat="1" applyFont="1" applyFill="1" applyBorder="1" applyAlignment="1">
      <alignment/>
    </xf>
    <xf numFmtId="0" fontId="0" fillId="36" borderId="0" xfId="0" applyFont="1" applyFill="1" applyBorder="1" applyAlignment="1">
      <alignment vertical="top"/>
    </xf>
    <xf numFmtId="0" fontId="15" fillId="36" borderId="0" xfId="0" applyFont="1" applyFill="1" applyBorder="1" applyAlignment="1">
      <alignment horizontal="center" vertical="top"/>
    </xf>
    <xf numFmtId="0" fontId="9" fillId="36" borderId="0" xfId="0" applyFont="1" applyFill="1" applyAlignment="1">
      <alignment horizontal="left" vertical="center" wrapText="1"/>
    </xf>
    <xf numFmtId="3" fontId="9" fillId="36" borderId="0" xfId="0" applyNumberFormat="1" applyFont="1" applyFill="1" applyBorder="1" applyAlignment="1">
      <alignment horizontal="right" vertical="center" wrapText="1"/>
    </xf>
    <xf numFmtId="3" fontId="15" fillId="36" borderId="0" xfId="0" applyNumberFormat="1" applyFont="1" applyFill="1" applyAlignment="1">
      <alignment horizontal="right" vertical="center" wrapText="1"/>
    </xf>
    <xf numFmtId="3" fontId="15" fillId="36" borderId="0" xfId="0" applyNumberFormat="1" applyFont="1" applyFill="1" applyBorder="1" applyAlignment="1">
      <alignment horizontal="right" vertical="center" wrapText="1"/>
    </xf>
    <xf numFmtId="3" fontId="18" fillId="36" borderId="26" xfId="0" applyNumberFormat="1" applyFont="1" applyFill="1" applyBorder="1" applyAlignment="1">
      <alignment horizontal="right" vertical="center" wrapText="1"/>
    </xf>
    <xf numFmtId="3" fontId="18" fillId="36" borderId="0" xfId="0" applyNumberFormat="1" applyFont="1" applyFill="1" applyBorder="1" applyAlignment="1">
      <alignment horizontal="right" vertical="center" wrapText="1"/>
    </xf>
    <xf numFmtId="0" fontId="0" fillId="36" borderId="0" xfId="0" applyFont="1" applyFill="1" applyAlignment="1">
      <alignment horizontal="left" vertical="center" wrapText="1"/>
    </xf>
    <xf numFmtId="3" fontId="7" fillId="36" borderId="0" xfId="0" applyNumberFormat="1" applyFont="1" applyFill="1" applyBorder="1" applyAlignment="1">
      <alignment horizontal="right" vertical="center" wrapText="1"/>
    </xf>
    <xf numFmtId="3" fontId="0" fillId="36" borderId="26" xfId="0" applyNumberFormat="1" applyFont="1" applyFill="1" applyBorder="1" applyAlignment="1">
      <alignment horizontal="right" vertical="center" wrapText="1"/>
    </xf>
    <xf numFmtId="3" fontId="7" fillId="36" borderId="0" xfId="0" applyNumberFormat="1" applyFont="1" applyFill="1" applyBorder="1" applyAlignment="1">
      <alignment horizontal="right" vertical="top"/>
    </xf>
    <xf numFmtId="0" fontId="9" fillId="36" borderId="0" xfId="2568" applyFont="1" applyFill="1" applyAlignment="1">
      <alignment horizontal="justify" vertical="top"/>
      <protection/>
    </xf>
    <xf numFmtId="0" fontId="15" fillId="36" borderId="0" xfId="2568" applyFont="1" applyFill="1" applyAlignment="1">
      <alignment horizontal="center" vertical="top"/>
      <protection/>
    </xf>
    <xf numFmtId="0" fontId="15" fillId="36" borderId="0" xfId="2568" applyFont="1" applyFill="1" applyAlignment="1">
      <alignment vertical="center" wrapText="1"/>
      <protection/>
    </xf>
    <xf numFmtId="3" fontId="15" fillId="36" borderId="26" xfId="2568" applyNumberFormat="1" applyFont="1" applyFill="1" applyBorder="1" applyAlignment="1">
      <alignment horizontal="right" vertical="center" wrapText="1"/>
      <protection/>
    </xf>
    <xf numFmtId="3" fontId="0" fillId="36" borderId="0" xfId="0" applyNumberFormat="1" applyFont="1" applyFill="1" applyBorder="1" applyAlignment="1">
      <alignment horizontal="right" vertical="center" wrapText="1"/>
    </xf>
    <xf numFmtId="3" fontId="7" fillId="36" borderId="32" xfId="0" applyNumberFormat="1" applyFont="1" applyFill="1" applyBorder="1" applyAlignment="1">
      <alignment horizontal="right" vertical="center" wrapText="1"/>
    </xf>
    <xf numFmtId="3" fontId="7" fillId="36" borderId="0" xfId="0" applyNumberFormat="1" applyFont="1" applyFill="1" applyAlignment="1">
      <alignment horizontal="right" vertical="center" wrapText="1"/>
    </xf>
    <xf numFmtId="3" fontId="0" fillId="36" borderId="0" xfId="0" applyNumberFormat="1" applyFont="1" applyFill="1" applyBorder="1" applyAlignment="1">
      <alignment horizontal="right" vertical="center"/>
    </xf>
    <xf numFmtId="0" fontId="15" fillId="36" borderId="0" xfId="0" applyFont="1" applyFill="1" applyAlignment="1">
      <alignment horizontal="justify" vertical="center"/>
    </xf>
    <xf numFmtId="3" fontId="7" fillId="36" borderId="26" xfId="0" applyNumberFormat="1" applyFont="1" applyFill="1" applyBorder="1" applyAlignment="1">
      <alignment horizontal="right" vertical="center"/>
    </xf>
    <xf numFmtId="3" fontId="7" fillId="36" borderId="26" xfId="0" applyNumberFormat="1" applyFont="1" applyFill="1" applyBorder="1" applyAlignment="1">
      <alignment horizontal="right" vertical="center" wrapText="1"/>
    </xf>
    <xf numFmtId="3" fontId="15" fillId="36" borderId="0" xfId="0" applyNumberFormat="1" applyFont="1" applyFill="1" applyBorder="1" applyAlignment="1">
      <alignment horizontal="right" vertical="top"/>
    </xf>
    <xf numFmtId="3" fontId="15" fillId="36" borderId="33" xfId="0" applyNumberFormat="1" applyFont="1" applyFill="1" applyBorder="1" applyAlignment="1">
      <alignment horizontal="right" vertical="center" wrapText="1"/>
    </xf>
    <xf numFmtId="3" fontId="15" fillId="36" borderId="31" xfId="0" applyNumberFormat="1" applyFont="1" applyFill="1" applyBorder="1" applyAlignment="1">
      <alignment horizontal="right" vertical="center" wrapText="1"/>
    </xf>
    <xf numFmtId="0" fontId="9" fillId="36" borderId="0" xfId="0" applyFont="1" applyFill="1" applyAlignment="1">
      <alignment horizontal="right" vertical="top"/>
    </xf>
    <xf numFmtId="3" fontId="0" fillId="36" borderId="0" xfId="0" applyNumberFormat="1" applyFont="1" applyFill="1" applyAlignment="1">
      <alignment horizontal="right" vertical="top" wrapText="1"/>
    </xf>
    <xf numFmtId="4" fontId="7" fillId="36" borderId="0" xfId="0" applyNumberFormat="1" applyFont="1" applyFill="1" applyAlignment="1">
      <alignment horizontal="right" vertical="top" wrapText="1"/>
    </xf>
    <xf numFmtId="0" fontId="0" fillId="36" borderId="0" xfId="0" applyFont="1" applyFill="1" applyBorder="1" applyAlignment="1">
      <alignment horizontal="left" vertical="top"/>
    </xf>
    <xf numFmtId="0" fontId="32" fillId="36" borderId="34" xfId="0" applyFont="1" applyFill="1" applyBorder="1" applyAlignment="1">
      <alignment horizontal="left" vertical="center" wrapText="1"/>
    </xf>
    <xf numFmtId="0" fontId="32" fillId="36" borderId="0" xfId="0" applyFont="1" applyFill="1" applyBorder="1" applyAlignment="1">
      <alignment horizontal="left" vertical="center" wrapText="1"/>
    </xf>
    <xf numFmtId="0" fontId="32" fillId="36" borderId="35" xfId="0" applyFont="1" applyFill="1" applyBorder="1" applyAlignment="1">
      <alignment horizontal="left" vertical="center" wrapText="1"/>
    </xf>
    <xf numFmtId="0" fontId="30" fillId="36" borderId="0" xfId="0" applyFont="1" applyFill="1" applyAlignment="1">
      <alignment/>
    </xf>
    <xf numFmtId="0" fontId="7" fillId="36" borderId="0" xfId="0" applyFont="1" applyFill="1" applyBorder="1" applyAlignment="1">
      <alignment vertical="top"/>
    </xf>
    <xf numFmtId="3" fontId="0" fillId="36" borderId="0" xfId="0" applyNumberFormat="1" applyFont="1" applyFill="1" applyBorder="1" applyAlignment="1">
      <alignment horizontal="right" wrapText="1"/>
    </xf>
    <xf numFmtId="0" fontId="0" fillId="36" borderId="0" xfId="0" applyFont="1" applyFill="1" applyAlignment="1">
      <alignment vertical="center" wrapText="1"/>
    </xf>
    <xf numFmtId="3" fontId="7" fillId="36" borderId="26" xfId="0" applyNumberFormat="1" applyFont="1" applyFill="1" applyBorder="1" applyAlignment="1">
      <alignment horizontal="right" wrapText="1"/>
    </xf>
    <xf numFmtId="3" fontId="7" fillId="36" borderId="0" xfId="0" applyNumberFormat="1" applyFont="1" applyFill="1" applyBorder="1" applyAlignment="1">
      <alignment horizontal="right" wrapText="1"/>
    </xf>
    <xf numFmtId="0" fontId="0" fillId="36" borderId="0" xfId="0" applyFont="1" applyFill="1" applyAlignment="1">
      <alignment vertical="top" wrapText="1"/>
    </xf>
    <xf numFmtId="3" fontId="15" fillId="36" borderId="26" xfId="0" applyNumberFormat="1" applyFont="1" applyFill="1" applyBorder="1" applyAlignment="1">
      <alignment horizontal="right" vertical="center" wrapText="1"/>
    </xf>
    <xf numFmtId="0" fontId="0" fillId="36" borderId="0" xfId="0" applyFont="1" applyFill="1" applyAlignment="1">
      <alignment vertical="center" wrapText="1"/>
    </xf>
    <xf numFmtId="3" fontId="0" fillId="36" borderId="0" xfId="0" applyNumberFormat="1" applyFont="1" applyFill="1" applyAlignment="1">
      <alignment vertical="center" wrapText="1"/>
    </xf>
    <xf numFmtId="3" fontId="0" fillId="36" borderId="0" xfId="0" applyNumberFormat="1" applyFont="1" applyFill="1" applyBorder="1" applyAlignment="1">
      <alignment vertical="center" wrapText="1"/>
    </xf>
    <xf numFmtId="0" fontId="0" fillId="36" borderId="0" xfId="0" applyFont="1" applyFill="1" applyAlignment="1">
      <alignment vertical="top"/>
    </xf>
    <xf numFmtId="3" fontId="0" fillId="36" borderId="26" xfId="0" applyNumberFormat="1" applyFont="1" applyFill="1" applyBorder="1" applyAlignment="1">
      <alignment vertical="center" wrapText="1"/>
    </xf>
    <xf numFmtId="3" fontId="7" fillId="36" borderId="31" xfId="0" applyNumberFormat="1" applyFont="1" applyFill="1" applyBorder="1" applyAlignment="1">
      <alignment vertical="center" wrapText="1"/>
    </xf>
    <xf numFmtId="3" fontId="7" fillId="36" borderId="0" xfId="0" applyNumberFormat="1" applyFont="1" applyFill="1" applyBorder="1" applyAlignment="1">
      <alignment vertical="center" wrapText="1"/>
    </xf>
    <xf numFmtId="3" fontId="0" fillId="36" borderId="0" xfId="0" applyNumberFormat="1" applyFont="1" applyFill="1" applyAlignment="1">
      <alignment vertical="top"/>
    </xf>
    <xf numFmtId="0" fontId="23" fillId="36" borderId="0" xfId="0" applyFont="1" applyFill="1" applyAlignment="1">
      <alignment horizontal="left" vertical="top" wrapText="1"/>
    </xf>
    <xf numFmtId="0" fontId="9" fillId="36" borderId="0" xfId="0" applyFont="1" applyFill="1" applyAlignment="1">
      <alignment horizontal="center" vertical="top"/>
    </xf>
    <xf numFmtId="0" fontId="15" fillId="36" borderId="0" xfId="0" applyFont="1" applyFill="1" applyAlignment="1">
      <alignment horizontal="right" vertical="top"/>
    </xf>
    <xf numFmtId="3" fontId="0" fillId="36" borderId="0" xfId="0" applyNumberFormat="1" applyFont="1" applyFill="1" applyAlignment="1">
      <alignment horizontal="right" vertical="top"/>
    </xf>
    <xf numFmtId="0" fontId="0" fillId="36" borderId="0" xfId="0" applyFont="1" applyFill="1" applyAlignment="1">
      <alignment horizontal="right" vertical="top"/>
    </xf>
    <xf numFmtId="0" fontId="0" fillId="36" borderId="26" xfId="0" applyFont="1" applyFill="1" applyBorder="1" applyAlignment="1">
      <alignment horizontal="right" vertical="top"/>
    </xf>
    <xf numFmtId="0" fontId="0" fillId="36" borderId="26" xfId="0" applyFont="1" applyFill="1" applyBorder="1" applyAlignment="1">
      <alignment vertical="top"/>
    </xf>
    <xf numFmtId="3" fontId="7" fillId="36" borderId="31" xfId="0" applyNumberFormat="1" applyFont="1" applyFill="1" applyBorder="1" applyAlignment="1">
      <alignment horizontal="right" vertical="top"/>
    </xf>
    <xf numFmtId="0" fontId="15" fillId="36" borderId="0" xfId="0" applyFont="1" applyFill="1" applyAlignment="1">
      <alignment horizontal="center" vertical="center" wrapText="1"/>
    </xf>
    <xf numFmtId="0" fontId="15" fillId="36" borderId="0" xfId="0" applyFont="1" applyFill="1" applyAlignment="1">
      <alignment horizontal="left" vertical="top"/>
    </xf>
    <xf numFmtId="3" fontId="0" fillId="36" borderId="26" xfId="0" applyNumberFormat="1" applyFont="1" applyFill="1" applyBorder="1" applyAlignment="1">
      <alignment horizontal="right" vertical="top"/>
    </xf>
    <xf numFmtId="0" fontId="4" fillId="0" borderId="29" xfId="2572" applyFont="1" applyFill="1" applyBorder="1" applyAlignment="1" applyProtection="1">
      <alignment horizontal="center" vertical="top"/>
      <protection hidden="1"/>
    </xf>
    <xf numFmtId="0" fontId="4" fillId="0" borderId="29" xfId="2572" applyFont="1" applyFill="1" applyBorder="1" applyAlignment="1" applyProtection="1">
      <alignment horizontal="center"/>
      <protection hidden="1"/>
    </xf>
    <xf numFmtId="0" fontId="4" fillId="0" borderId="36" xfId="2572" applyFont="1" applyBorder="1" applyAlignment="1" applyProtection="1">
      <alignment horizontal="right" vertical="center" wrapText="1"/>
      <protection hidden="1"/>
    </xf>
    <xf numFmtId="49" fontId="5" fillId="0" borderId="28" xfId="2255" applyNumberFormat="1" applyFill="1" applyBorder="1" applyAlignment="1" applyProtection="1">
      <alignment horizontal="left" vertical="center"/>
      <protection hidden="1" locked="0"/>
    </xf>
    <xf numFmtId="49" fontId="3" fillId="0" borderId="29" xfId="2572" applyNumberFormat="1" applyFont="1" applyFill="1" applyBorder="1" applyAlignment="1" applyProtection="1">
      <alignment horizontal="left" vertical="center"/>
      <protection hidden="1" locked="0"/>
    </xf>
    <xf numFmtId="49" fontId="3" fillId="0" borderId="30" xfId="2572" applyNumberFormat="1" applyFont="1" applyFill="1" applyBorder="1" applyAlignment="1" applyProtection="1">
      <alignment horizontal="left" vertical="center"/>
      <protection hidden="1" locked="0"/>
    </xf>
    <xf numFmtId="0" fontId="4" fillId="0" borderId="36" xfId="2572" applyFont="1" applyBorder="1" applyAlignment="1" applyProtection="1">
      <alignment horizontal="right" vertical="center"/>
      <protection hidden="1"/>
    </xf>
    <xf numFmtId="49" fontId="3" fillId="0" borderId="28" xfId="2572" applyNumberFormat="1" applyFont="1" applyFill="1" applyBorder="1" applyAlignment="1" applyProtection="1">
      <alignment horizontal="left" vertical="center"/>
      <protection hidden="1" locked="0"/>
    </xf>
    <xf numFmtId="0" fontId="4" fillId="0" borderId="30" xfId="2572" applyFont="1" applyFill="1" applyBorder="1" applyAlignment="1">
      <alignment horizontal="left" vertical="center"/>
      <protection/>
    </xf>
    <xf numFmtId="0" fontId="14" fillId="0" borderId="0" xfId="2753" applyFont="1" applyBorder="1" applyAlignment="1" applyProtection="1">
      <alignment horizontal="left"/>
      <protection hidden="1"/>
    </xf>
    <xf numFmtId="0" fontId="15" fillId="0" borderId="0" xfId="2753" applyFont="1" applyBorder="1" applyAlignment="1">
      <alignment/>
      <protection/>
    </xf>
    <xf numFmtId="0" fontId="13" fillId="0" borderId="0" xfId="2753" applyFont="1" applyBorder="1" applyAlignment="1" applyProtection="1">
      <alignment horizontal="left"/>
      <protection hidden="1"/>
    </xf>
    <xf numFmtId="0" fontId="9" fillId="0" borderId="0" xfId="2753" applyBorder="1" applyAlignment="1">
      <alignment/>
      <protection/>
    </xf>
    <xf numFmtId="0" fontId="9" fillId="0" borderId="22" xfId="2753" applyBorder="1" applyAlignment="1">
      <alignment/>
      <protection/>
    </xf>
    <xf numFmtId="0" fontId="4" fillId="0" borderId="33" xfId="2572" applyFont="1" applyBorder="1" applyAlignment="1" applyProtection="1">
      <alignment horizontal="center" vertical="top"/>
      <protection hidden="1"/>
    </xf>
    <xf numFmtId="0" fontId="4" fillId="0" borderId="33" xfId="2572" applyFont="1" applyBorder="1" applyAlignment="1">
      <alignment horizontal="center"/>
      <protection/>
    </xf>
    <xf numFmtId="0" fontId="4" fillId="0" borderId="37" xfId="2572" applyFont="1" applyBorder="1" applyAlignment="1">
      <alignment/>
      <protection/>
    </xf>
    <xf numFmtId="0" fontId="10" fillId="0" borderId="0" xfId="2572" applyFont="1" applyBorder="1" applyAlignment="1">
      <alignment/>
      <protection/>
    </xf>
    <xf numFmtId="0" fontId="4" fillId="0" borderId="0" xfId="2572" applyFont="1" applyBorder="1" applyAlignment="1" applyProtection="1">
      <alignment vertical="center"/>
      <protection hidden="1"/>
    </xf>
    <xf numFmtId="49" fontId="3" fillId="0" borderId="28" xfId="2572" applyNumberFormat="1" applyFont="1" applyFill="1" applyBorder="1" applyAlignment="1" applyProtection="1">
      <alignment horizontal="center" vertical="center"/>
      <protection hidden="1" locked="0"/>
    </xf>
    <xf numFmtId="49" fontId="3" fillId="0" borderId="30" xfId="2572" applyNumberFormat="1" applyFont="1" applyFill="1" applyBorder="1" applyAlignment="1" applyProtection="1">
      <alignment horizontal="center" vertical="center"/>
      <protection hidden="1" locked="0"/>
    </xf>
    <xf numFmtId="0" fontId="3" fillId="0" borderId="28" xfId="2572" applyFont="1" applyFill="1" applyBorder="1" applyAlignment="1" applyProtection="1">
      <alignment horizontal="left" vertical="center"/>
      <protection hidden="1" locked="0"/>
    </xf>
    <xf numFmtId="0" fontId="4" fillId="0" borderId="29" xfId="2572" applyFont="1" applyFill="1" applyBorder="1" applyAlignment="1">
      <alignment/>
      <protection/>
    </xf>
    <xf numFmtId="0" fontId="4" fillId="0" borderId="30" xfId="2572" applyFont="1" applyFill="1" applyBorder="1" applyAlignment="1">
      <alignment/>
      <protection/>
    </xf>
    <xf numFmtId="0" fontId="4" fillId="0" borderId="0" xfId="2572" applyFont="1" applyBorder="1" applyAlignment="1" applyProtection="1">
      <alignment horizontal="center" vertical="top"/>
      <protection hidden="1"/>
    </xf>
    <xf numFmtId="0" fontId="4" fillId="0" borderId="0" xfId="2572" applyFont="1" applyBorder="1" applyAlignment="1" applyProtection="1">
      <alignment horizontal="center"/>
      <protection hidden="1"/>
    </xf>
    <xf numFmtId="0" fontId="4" fillId="0" borderId="24" xfId="2572" applyFont="1" applyBorder="1" applyAlignment="1" applyProtection="1">
      <alignment horizontal="center"/>
      <protection hidden="1"/>
    </xf>
    <xf numFmtId="0" fontId="3" fillId="0" borderId="29" xfId="2572" applyFont="1" applyFill="1" applyBorder="1" applyAlignment="1" applyProtection="1">
      <alignment horizontal="left" vertical="center"/>
      <protection hidden="1" locked="0"/>
    </xf>
    <xf numFmtId="0" fontId="3" fillId="0" borderId="30" xfId="2572" applyFont="1" applyFill="1" applyBorder="1" applyAlignment="1" applyProtection="1">
      <alignment horizontal="left" vertical="center"/>
      <protection hidden="1" locked="0"/>
    </xf>
    <xf numFmtId="0" fontId="3" fillId="0" borderId="28" xfId="2572" applyFont="1" applyFill="1" applyBorder="1" applyAlignment="1" applyProtection="1">
      <alignment horizontal="right" vertical="center"/>
      <protection hidden="1" locked="0"/>
    </xf>
    <xf numFmtId="0" fontId="3" fillId="0" borderId="28" xfId="2572" applyFont="1" applyFill="1" applyBorder="1" applyAlignment="1" applyProtection="1">
      <alignment horizontal="right" vertical="center" wrapText="1"/>
      <protection hidden="1" locked="0"/>
    </xf>
    <xf numFmtId="0" fontId="4" fillId="0" borderId="29" xfId="2572" applyFont="1" applyFill="1" applyBorder="1" applyAlignment="1">
      <alignment wrapText="1"/>
      <protection/>
    </xf>
    <xf numFmtId="0" fontId="4" fillId="0" borderId="30" xfId="2572" applyFont="1" applyFill="1" applyBorder="1" applyAlignment="1">
      <alignment wrapText="1"/>
      <protection/>
    </xf>
    <xf numFmtId="0" fontId="4" fillId="0" borderId="0" xfId="2572" applyFont="1" applyBorder="1" applyAlignment="1" applyProtection="1">
      <alignment vertical="top" wrapText="1"/>
      <protection hidden="1"/>
    </xf>
    <xf numFmtId="0" fontId="4" fillId="0" borderId="0" xfId="2572" applyFont="1" applyBorder="1" applyAlignment="1" applyProtection="1">
      <alignment wrapText="1"/>
      <protection hidden="1"/>
    </xf>
    <xf numFmtId="0" fontId="4" fillId="0" borderId="0" xfId="2572" applyFont="1" applyBorder="1" applyAlignment="1" applyProtection="1">
      <alignment horizontal="right" vertical="center"/>
      <protection hidden="1"/>
    </xf>
    <xf numFmtId="0" fontId="4" fillId="0" borderId="22" xfId="2572" applyFont="1" applyBorder="1" applyAlignment="1" applyProtection="1">
      <alignment horizontal="right" vertical="center"/>
      <protection hidden="1"/>
    </xf>
    <xf numFmtId="0" fontId="4" fillId="0" borderId="0" xfId="0" applyFont="1" applyBorder="1" applyAlignment="1" applyProtection="1">
      <alignment horizontal="center" vertical="center"/>
      <protection hidden="1"/>
    </xf>
    <xf numFmtId="0" fontId="4" fillId="0" borderId="0" xfId="0" applyFont="1" applyBorder="1" applyAlignment="1">
      <alignment horizontal="center" vertical="center"/>
    </xf>
    <xf numFmtId="0" fontId="4" fillId="0" borderId="0" xfId="0" applyFont="1" applyBorder="1" applyAlignment="1">
      <alignment horizontal="center"/>
    </xf>
    <xf numFmtId="0" fontId="5" fillId="0" borderId="38" xfId="2255" applyFill="1" applyBorder="1" applyAlignment="1" applyProtection="1">
      <alignment/>
      <protection hidden="1" locked="0"/>
    </xf>
    <xf numFmtId="0" fontId="5" fillId="0" borderId="29" xfId="2255" applyFill="1" applyBorder="1" applyAlignment="1" applyProtection="1">
      <alignment/>
      <protection hidden="1" locked="0"/>
    </xf>
    <xf numFmtId="0" fontId="5" fillId="0" borderId="30" xfId="2255" applyFill="1" applyBorder="1" applyAlignment="1" applyProtection="1">
      <alignment/>
      <protection hidden="1" locked="0"/>
    </xf>
    <xf numFmtId="0" fontId="4" fillId="0" borderId="23" xfId="2572" applyFont="1" applyBorder="1" applyAlignment="1" applyProtection="1">
      <alignment horizontal="right" vertical="center"/>
      <protection hidden="1"/>
    </xf>
    <xf numFmtId="0" fontId="4" fillId="0" borderId="0" xfId="2572" applyFont="1" applyBorder="1" applyAlignment="1" applyProtection="1">
      <alignment horizontal="right" vertical="center" wrapText="1"/>
      <protection hidden="1"/>
    </xf>
    <xf numFmtId="0" fontId="3" fillId="0" borderId="39" xfId="2572" applyFont="1" applyFill="1" applyBorder="1" applyAlignment="1" applyProtection="1">
      <alignment horizontal="left" vertical="center" wrapText="1"/>
      <protection hidden="1"/>
    </xf>
    <xf numFmtId="0" fontId="3" fillId="0" borderId="0" xfId="2572" applyFont="1" applyFill="1" applyBorder="1" applyAlignment="1" applyProtection="1">
      <alignment horizontal="left" vertical="center" wrapText="1"/>
      <protection hidden="1"/>
    </xf>
    <xf numFmtId="0" fontId="3" fillId="0" borderId="22" xfId="2572" applyFont="1" applyFill="1" applyBorder="1" applyAlignment="1" applyProtection="1">
      <alignment horizontal="left" vertical="center" wrapText="1"/>
      <protection hidden="1"/>
    </xf>
    <xf numFmtId="0" fontId="11" fillId="0" borderId="0" xfId="0" applyFont="1" applyBorder="1" applyAlignment="1" applyProtection="1">
      <alignment horizontal="center" vertical="center" wrapText="1"/>
      <protection hidden="1"/>
    </xf>
    <xf numFmtId="0" fontId="11" fillId="0" borderId="22" xfId="0" applyFont="1" applyBorder="1" applyAlignment="1" applyProtection="1">
      <alignment horizontal="center" vertical="center" wrapText="1"/>
      <protection hidden="1"/>
    </xf>
    <xf numFmtId="49" fontId="3" fillId="0" borderId="38" xfId="2572" applyNumberFormat="1" applyFont="1" applyFill="1" applyBorder="1" applyAlignment="1" applyProtection="1">
      <alignment horizontal="center" vertical="center"/>
      <protection hidden="1" locked="0"/>
    </xf>
    <xf numFmtId="0" fontId="2" fillId="0" borderId="0" xfId="2572" applyFont="1" applyBorder="1" applyAlignment="1" applyProtection="1">
      <alignment horizontal="right" vertical="center" wrapText="1"/>
      <protection hidden="1"/>
    </xf>
    <xf numFmtId="0" fontId="2" fillId="0" borderId="36" xfId="2572" applyFont="1" applyBorder="1" applyAlignment="1" applyProtection="1">
      <alignment horizontal="right" vertical="center" wrapText="1"/>
      <protection hidden="1"/>
    </xf>
    <xf numFmtId="0" fontId="3" fillId="0" borderId="38" xfId="2572" applyFont="1" applyFill="1" applyBorder="1" applyAlignment="1" applyProtection="1">
      <alignment horizontal="left" vertical="center"/>
      <protection hidden="1" locked="0"/>
    </xf>
    <xf numFmtId="1" fontId="3" fillId="0" borderId="38" xfId="2572" applyNumberFormat="1" applyFont="1" applyFill="1" applyBorder="1" applyAlignment="1" applyProtection="1">
      <alignment horizontal="center" vertical="center"/>
      <protection hidden="1" locked="0"/>
    </xf>
    <xf numFmtId="1" fontId="3" fillId="0" borderId="30" xfId="2572" applyNumberFormat="1" applyFont="1" applyFill="1" applyBorder="1" applyAlignment="1" applyProtection="1">
      <alignment horizontal="center" vertical="center"/>
      <protection hidden="1" locked="0"/>
    </xf>
    <xf numFmtId="0" fontId="7" fillId="0" borderId="29" xfId="0" applyFont="1" applyFill="1" applyBorder="1" applyAlignment="1" applyProtection="1">
      <alignment horizontal="left" vertical="center" wrapText="1"/>
      <protection hidden="1"/>
    </xf>
    <xf numFmtId="0" fontId="3"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16" xfId="0" applyFont="1" applyFill="1" applyBorder="1" applyAlignment="1">
      <alignment horizontal="left" vertical="center" wrapText="1" indent="1"/>
    </xf>
    <xf numFmtId="0" fontId="4" fillId="0" borderId="43" xfId="0" applyFont="1" applyFill="1" applyBorder="1" applyAlignment="1">
      <alignment horizontal="left" vertical="center" wrapText="1" indent="1"/>
    </xf>
    <xf numFmtId="0" fontId="4" fillId="0" borderId="44"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6" xfId="0" applyFont="1" applyFill="1" applyBorder="1" applyAlignment="1">
      <alignment horizontal="left" vertical="center" wrapText="1" indent="1"/>
    </xf>
    <xf numFmtId="0" fontId="3" fillId="0" borderId="47" xfId="0" applyFont="1" applyFill="1" applyBorder="1" applyAlignment="1">
      <alignment horizontal="left" vertical="center" wrapText="1" indent="1"/>
    </xf>
    <xf numFmtId="0" fontId="3" fillId="0" borderId="20"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4" fillId="0" borderId="49" xfId="0" applyFont="1" applyFill="1" applyBorder="1" applyAlignment="1">
      <alignment horizontal="left" vertical="center" wrapText="1" indent="1"/>
    </xf>
    <xf numFmtId="0" fontId="4" fillId="0" borderId="50" xfId="0" applyFont="1" applyFill="1" applyBorder="1" applyAlignment="1">
      <alignment horizontal="left" vertical="center" wrapText="1" indent="1"/>
    </xf>
    <xf numFmtId="0" fontId="4" fillId="0" borderId="51" xfId="0" applyFont="1" applyFill="1" applyBorder="1" applyAlignment="1">
      <alignment horizontal="left" vertical="center" wrapText="1" indent="1"/>
    </xf>
    <xf numFmtId="0" fontId="3" fillId="0" borderId="16"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10" fillId="0" borderId="0" xfId="0" applyFont="1" applyFill="1" applyBorder="1" applyAlignment="1" applyProtection="1">
      <alignment horizontal="center" vertical="center" wrapText="1"/>
      <protection hidden="1"/>
    </xf>
    <xf numFmtId="0" fontId="3" fillId="0" borderId="52"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6" fillId="0" borderId="20" xfId="0" applyFont="1" applyFill="1" applyBorder="1" applyAlignment="1" applyProtection="1">
      <alignment horizontal="center" vertical="center" wrapText="1"/>
      <protection hidden="1"/>
    </xf>
    <xf numFmtId="0" fontId="6" fillId="0" borderId="48" xfId="0" applyFont="1" applyFill="1" applyBorder="1" applyAlignment="1" applyProtection="1">
      <alignment horizontal="center" vertical="center" wrapText="1"/>
      <protection hidden="1"/>
    </xf>
    <xf numFmtId="0" fontId="6" fillId="0" borderId="53" xfId="0" applyFont="1" applyFill="1" applyBorder="1" applyAlignment="1" applyProtection="1">
      <alignment horizontal="center" vertical="center" wrapText="1"/>
      <protection hidden="1"/>
    </xf>
    <xf numFmtId="0" fontId="3" fillId="0" borderId="53" xfId="0" applyFont="1" applyFill="1" applyBorder="1" applyAlignment="1">
      <alignment horizontal="left" vertical="center" wrapText="1"/>
    </xf>
    <xf numFmtId="0" fontId="7" fillId="0" borderId="29" xfId="0" applyFont="1" applyFill="1" applyBorder="1" applyAlignment="1" applyProtection="1">
      <alignment horizontal="center" vertical="top" wrapText="1"/>
      <protection hidden="1"/>
    </xf>
    <xf numFmtId="0" fontId="7" fillId="0" borderId="20" xfId="0" applyFont="1" applyFill="1" applyBorder="1" applyAlignment="1" applyProtection="1">
      <alignment vertical="center" wrapText="1"/>
      <protection hidden="1"/>
    </xf>
    <xf numFmtId="0" fontId="7" fillId="0" borderId="48" xfId="0" applyFont="1" applyFill="1" applyBorder="1" applyAlignment="1" applyProtection="1">
      <alignment vertical="center" wrapText="1"/>
      <protection hidden="1"/>
    </xf>
    <xf numFmtId="0" fontId="7" fillId="0" borderId="53" xfId="0" applyFont="1" applyFill="1" applyBorder="1" applyAlignment="1" applyProtection="1">
      <alignment vertical="center" wrapText="1"/>
      <protection hidden="1"/>
    </xf>
    <xf numFmtId="0" fontId="3" fillId="0" borderId="20" xfId="0" applyFont="1" applyFill="1" applyBorder="1" applyAlignment="1" applyProtection="1">
      <alignment horizontal="center" vertical="center" wrapText="1"/>
      <protection hidden="1"/>
    </xf>
    <xf numFmtId="0" fontId="3" fillId="0" borderId="48" xfId="0" applyFont="1" applyFill="1" applyBorder="1" applyAlignment="1" applyProtection="1">
      <alignment horizontal="center" vertical="center" wrapText="1"/>
      <protection hidden="1"/>
    </xf>
    <xf numFmtId="0" fontId="3" fillId="0" borderId="53" xfId="0" applyFont="1" applyFill="1" applyBorder="1" applyAlignment="1" applyProtection="1">
      <alignment horizontal="center" vertical="center" wrapText="1"/>
      <protection hidden="1"/>
    </xf>
    <xf numFmtId="0" fontId="4"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60"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8" fillId="0" borderId="0" xfId="0" applyFont="1" applyFill="1" applyBorder="1" applyAlignment="1">
      <alignment vertical="center" wrapText="1"/>
    </xf>
    <xf numFmtId="0" fontId="3" fillId="0" borderId="65"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4" fillId="0" borderId="68" xfId="0" applyFont="1" applyFill="1" applyBorder="1" applyAlignment="1">
      <alignment horizontal="left" vertical="center" wrapText="1"/>
    </xf>
    <xf numFmtId="0" fontId="4" fillId="0" borderId="69"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4" fillId="0" borderId="73" xfId="0" applyFont="1" applyFill="1" applyBorder="1" applyAlignment="1">
      <alignment horizontal="left" vertical="center" wrapText="1"/>
    </xf>
    <xf numFmtId="0" fontId="4" fillId="0" borderId="74" xfId="0" applyFont="1" applyFill="1" applyBorder="1" applyAlignment="1">
      <alignment horizontal="left" vertical="center" wrapText="1"/>
    </xf>
    <xf numFmtId="0" fontId="16" fillId="0" borderId="0" xfId="0" applyFont="1" applyFill="1" applyBorder="1" applyAlignment="1">
      <alignment vertical="center" wrapText="1"/>
    </xf>
    <xf numFmtId="0" fontId="6" fillId="0" borderId="20" xfId="0" applyFont="1" applyFill="1" applyBorder="1" applyAlignment="1" applyProtection="1">
      <alignment vertical="center" wrapText="1"/>
      <protection hidden="1"/>
    </xf>
    <xf numFmtId="0" fontId="6" fillId="0" borderId="48" xfId="0" applyFont="1" applyFill="1" applyBorder="1" applyAlignment="1" applyProtection="1">
      <alignment vertical="center" wrapText="1"/>
      <protection hidden="1"/>
    </xf>
    <xf numFmtId="0" fontId="6" fillId="0" borderId="53"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9" xfId="0" applyFont="1" applyFill="1" applyBorder="1" applyAlignment="1">
      <alignment horizontal="center" vertical="top" wrapText="1"/>
    </xf>
    <xf numFmtId="0" fontId="3"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0" fillId="0" borderId="48" xfId="0" applyFont="1" applyFill="1" applyBorder="1" applyAlignment="1">
      <alignment vertical="center" wrapText="1"/>
    </xf>
    <xf numFmtId="0" fontId="0" fillId="0" borderId="53" xfId="0" applyFont="1" applyFill="1" applyBorder="1" applyAlignment="1">
      <alignment vertical="center" wrapText="1"/>
    </xf>
    <xf numFmtId="0" fontId="4" fillId="0" borderId="75" xfId="0" applyFont="1" applyFill="1" applyBorder="1" applyAlignment="1">
      <alignment horizontal="left" vertical="center" wrapText="1"/>
    </xf>
    <xf numFmtId="0" fontId="4" fillId="0" borderId="76" xfId="0" applyFont="1" applyFill="1" applyBorder="1" applyAlignment="1">
      <alignment horizontal="left" vertical="center" wrapText="1"/>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0" fillId="0" borderId="48" xfId="0" applyFont="1" applyFill="1" applyBorder="1" applyAlignment="1">
      <alignment vertical="center" wrapText="1"/>
    </xf>
    <xf numFmtId="0" fontId="0" fillId="0" borderId="53" xfId="0" applyFont="1" applyFill="1" applyBorder="1" applyAlignment="1">
      <alignment vertical="center" wrapText="1"/>
    </xf>
    <xf numFmtId="0" fontId="0" fillId="0" borderId="43" xfId="0" applyFont="1" applyFill="1" applyBorder="1" applyAlignment="1">
      <alignment/>
    </xf>
    <xf numFmtId="0" fontId="0" fillId="0" borderId="44" xfId="0" applyFont="1" applyFill="1" applyBorder="1" applyAlignment="1">
      <alignment/>
    </xf>
    <xf numFmtId="0" fontId="0" fillId="0" borderId="46" xfId="0" applyFont="1" applyFill="1" applyBorder="1" applyAlignment="1">
      <alignment/>
    </xf>
    <xf numFmtId="0" fontId="0" fillId="0" borderId="47" xfId="0" applyFont="1" applyFill="1" applyBorder="1" applyAlignment="1">
      <alignment/>
    </xf>
    <xf numFmtId="0" fontId="4" fillId="0" borderId="40"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4" xfId="0" applyFont="1" applyFill="1" applyBorder="1" applyAlignment="1">
      <alignment vertical="center" wrapText="1"/>
    </xf>
    <xf numFmtId="0" fontId="10" fillId="0" borderId="0" xfId="2753"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7" fillId="0" borderId="0" xfId="2753" applyFont="1" applyFill="1" applyBorder="1" applyAlignment="1" applyProtection="1">
      <alignment horizontal="center" vertical="center"/>
      <protection hidden="1"/>
    </xf>
    <xf numFmtId="14" fontId="7" fillId="0" borderId="0" xfId="2753" applyNumberFormat="1" applyFont="1" applyFill="1" applyBorder="1" applyAlignment="1" applyProtection="1">
      <alignment horizontal="center" vertical="center"/>
      <protection hidden="1" locked="0"/>
    </xf>
    <xf numFmtId="0" fontId="0" fillId="0" borderId="0" xfId="2753" applyFont="1" applyFill="1" applyBorder="1" applyAlignment="1">
      <alignment vertical="center"/>
      <protection/>
    </xf>
    <xf numFmtId="49" fontId="6" fillId="0" borderId="19" xfId="0" applyNumberFormat="1" applyFont="1" applyFill="1" applyBorder="1" applyAlignment="1">
      <alignment horizontal="center" vertical="center" wrapText="1"/>
    </xf>
    <xf numFmtId="0" fontId="7" fillId="36" borderId="0" xfId="0" applyFont="1" applyFill="1" applyBorder="1" applyAlignment="1">
      <alignment vertical="top"/>
    </xf>
    <xf numFmtId="0" fontId="7" fillId="36" borderId="0" xfId="0" applyFont="1" applyFill="1" applyAlignment="1">
      <alignment vertical="top"/>
    </xf>
    <xf numFmtId="0" fontId="0" fillId="36" borderId="0" xfId="0" applyFont="1" applyFill="1" applyAlignment="1">
      <alignment horizontal="justify" vertical="top" wrapText="1"/>
    </xf>
    <xf numFmtId="0" fontId="0" fillId="36" borderId="0" xfId="0" applyFont="1" applyFill="1" applyAlignment="1">
      <alignment horizontal="left" vertical="top" wrapText="1"/>
    </xf>
    <xf numFmtId="0" fontId="0" fillId="36" borderId="0" xfId="0" applyFont="1" applyFill="1" applyBorder="1" applyAlignment="1">
      <alignment horizontal="left" vertical="top"/>
    </xf>
    <xf numFmtId="0" fontId="17" fillId="36" borderId="0" xfId="0" applyFont="1" applyFill="1" applyAlignment="1">
      <alignment horizontal="left" vertical="top"/>
    </xf>
    <xf numFmtId="0" fontId="7" fillId="36" borderId="0" xfId="0" applyFont="1" applyFill="1" applyAlignment="1">
      <alignment horizontal="justify" vertical="top" wrapText="1"/>
    </xf>
    <xf numFmtId="4" fontId="31" fillId="36" borderId="48" xfId="0" applyNumberFormat="1" applyFont="1" applyFill="1" applyBorder="1" applyAlignment="1">
      <alignment horizontal="right"/>
    </xf>
    <xf numFmtId="4" fontId="31" fillId="36" borderId="77" xfId="0" applyNumberFormat="1" applyFont="1" applyFill="1" applyBorder="1" applyAlignment="1">
      <alignment horizontal="right"/>
    </xf>
    <xf numFmtId="0" fontId="32" fillId="36" borderId="78" xfId="0" applyFont="1" applyFill="1" applyBorder="1" applyAlignment="1">
      <alignment horizontal="left"/>
    </xf>
    <xf numFmtId="0" fontId="32" fillId="36" borderId="48" xfId="0" applyFont="1" applyFill="1" applyBorder="1" applyAlignment="1">
      <alignment horizontal="left"/>
    </xf>
    <xf numFmtId="3" fontId="32" fillId="36" borderId="78" xfId="0" applyNumberFormat="1" applyFont="1" applyFill="1" applyBorder="1" applyAlignment="1">
      <alignment horizontal="right"/>
    </xf>
    <xf numFmtId="3" fontId="32" fillId="36" borderId="77" xfId="0" applyNumberFormat="1" applyFont="1" applyFill="1" applyBorder="1" applyAlignment="1">
      <alignment horizontal="right"/>
    </xf>
    <xf numFmtId="4" fontId="32" fillId="36" borderId="48" xfId="0" applyNumberFormat="1" applyFont="1" applyFill="1" applyBorder="1" applyAlignment="1">
      <alignment horizontal="right"/>
    </xf>
    <xf numFmtId="4" fontId="32" fillId="36" borderId="77" xfId="0" applyNumberFormat="1" applyFont="1" applyFill="1" applyBorder="1" applyAlignment="1">
      <alignment horizontal="right"/>
    </xf>
    <xf numFmtId="0" fontId="32" fillId="36" borderId="79" xfId="0" applyFont="1" applyFill="1" applyBorder="1" applyAlignment="1">
      <alignment horizontal="left"/>
    </xf>
    <xf numFmtId="0" fontId="32" fillId="36" borderId="26" xfId="0" applyFont="1" applyFill="1" applyBorder="1" applyAlignment="1">
      <alignment horizontal="left"/>
    </xf>
    <xf numFmtId="3" fontId="31" fillId="36" borderId="79" xfId="0" applyNumberFormat="1" applyFont="1" applyFill="1" applyBorder="1" applyAlignment="1">
      <alignment horizontal="right"/>
    </xf>
    <xf numFmtId="3" fontId="31" fillId="36" borderId="80" xfId="0" applyNumberFormat="1" applyFont="1" applyFill="1" applyBorder="1" applyAlignment="1">
      <alignment horizontal="right"/>
    </xf>
    <xf numFmtId="0" fontId="15" fillId="36" borderId="0" xfId="0" applyFont="1" applyFill="1" applyAlignment="1">
      <alignment horizontal="center" vertical="top"/>
    </xf>
    <xf numFmtId="0" fontId="0" fillId="36" borderId="0" xfId="0" applyFont="1" applyFill="1" applyAlignment="1">
      <alignment horizontal="justify" vertical="top"/>
    </xf>
    <xf numFmtId="0" fontId="23" fillId="36" borderId="0" xfId="0" applyFont="1" applyFill="1" applyAlignment="1">
      <alignment horizontal="justify" vertical="top" wrapText="1"/>
    </xf>
    <xf numFmtId="0" fontId="32" fillId="36" borderId="34" xfId="0" applyFont="1" applyFill="1" applyBorder="1" applyAlignment="1">
      <alignment horizontal="left" vertical="center" wrapText="1"/>
    </xf>
    <xf numFmtId="0" fontId="32" fillId="36" borderId="0" xfId="0" applyFont="1" applyFill="1" applyBorder="1" applyAlignment="1">
      <alignment horizontal="left" vertical="center" wrapText="1"/>
    </xf>
    <xf numFmtId="0" fontId="32" fillId="36" borderId="35" xfId="0" applyFont="1" applyFill="1" applyBorder="1" applyAlignment="1">
      <alignment horizontal="left" vertical="center" wrapText="1"/>
    </xf>
    <xf numFmtId="3" fontId="32" fillId="36" borderId="34" xfId="0" applyNumberFormat="1" applyFont="1" applyFill="1" applyBorder="1" applyAlignment="1">
      <alignment horizontal="right"/>
    </xf>
    <xf numFmtId="3" fontId="32" fillId="36" borderId="35" xfId="0" applyNumberFormat="1" applyFont="1" applyFill="1" applyBorder="1" applyAlignment="1">
      <alignment horizontal="right"/>
    </xf>
    <xf numFmtId="4" fontId="32" fillId="36" borderId="0" xfId="0" applyNumberFormat="1" applyFont="1" applyFill="1" applyBorder="1" applyAlignment="1">
      <alignment horizontal="right"/>
    </xf>
    <xf numFmtId="4" fontId="32" fillId="36" borderId="35" xfId="0" applyNumberFormat="1" applyFont="1" applyFill="1" applyBorder="1" applyAlignment="1">
      <alignment horizontal="right"/>
    </xf>
    <xf numFmtId="3" fontId="31" fillId="36" borderId="78" xfId="0" applyNumberFormat="1" applyFont="1" applyFill="1" applyBorder="1" applyAlignment="1">
      <alignment horizontal="right"/>
    </xf>
    <xf numFmtId="3" fontId="31" fillId="36" borderId="77" xfId="0" applyNumberFormat="1" applyFont="1" applyFill="1" applyBorder="1" applyAlignment="1">
      <alignment horizontal="right"/>
    </xf>
    <xf numFmtId="0" fontId="7" fillId="36" borderId="0" xfId="0" applyFont="1" applyFill="1" applyAlignment="1">
      <alignment horizontal="center" vertical="top"/>
    </xf>
    <xf numFmtId="0" fontId="0" fillId="36" borderId="0" xfId="0" applyFont="1" applyFill="1" applyAlignment="1">
      <alignment horizontal="center" vertical="center"/>
    </xf>
    <xf numFmtId="0" fontId="7" fillId="36" borderId="0" xfId="0" applyFont="1" applyFill="1" applyAlignment="1">
      <alignment horizontal="left" vertical="top"/>
    </xf>
    <xf numFmtId="0" fontId="7" fillId="36" borderId="0" xfId="0" applyFont="1" applyFill="1" applyAlignment="1">
      <alignment horizontal="justify" vertical="top"/>
    </xf>
    <xf numFmtId="0" fontId="0" fillId="36" borderId="0" xfId="0" applyFill="1" applyAlignment="1">
      <alignment horizontal="justify" vertical="top"/>
    </xf>
    <xf numFmtId="0" fontId="0" fillId="36" borderId="0" xfId="0" applyFont="1" applyFill="1" applyAlignment="1">
      <alignment horizontal="left" vertical="top"/>
    </xf>
    <xf numFmtId="0" fontId="19" fillId="36" borderId="0" xfId="0" applyFont="1" applyFill="1" applyAlignment="1">
      <alignment vertical="top"/>
    </xf>
    <xf numFmtId="0" fontId="15" fillId="36" borderId="0" xfId="0" applyFont="1" applyFill="1" applyAlignment="1">
      <alignment horizontal="justify" vertical="top"/>
    </xf>
    <xf numFmtId="0" fontId="9" fillId="36" borderId="0" xfId="0" applyFont="1" applyFill="1" applyAlignment="1">
      <alignment vertical="top"/>
    </xf>
    <xf numFmtId="0" fontId="31" fillId="36" borderId="81" xfId="0" applyFont="1" applyFill="1" applyBorder="1" applyAlignment="1">
      <alignment horizontal="left" vertical="center"/>
    </xf>
    <xf numFmtId="0" fontId="31" fillId="36" borderId="33" xfId="0" applyFont="1" applyFill="1" applyBorder="1" applyAlignment="1">
      <alignment horizontal="left" vertical="center"/>
    </xf>
    <xf numFmtId="3" fontId="31" fillId="36" borderId="81" xfId="0" applyNumberFormat="1" applyFont="1" applyFill="1" applyBorder="1" applyAlignment="1">
      <alignment horizontal="center"/>
    </xf>
    <xf numFmtId="3" fontId="31" fillId="36" borderId="82" xfId="0" applyNumberFormat="1" applyFont="1" applyFill="1" applyBorder="1" applyAlignment="1">
      <alignment horizontal="center"/>
    </xf>
    <xf numFmtId="3" fontId="31" fillId="36" borderId="33" xfId="0" applyNumberFormat="1" applyFont="1" applyFill="1" applyBorder="1" applyAlignment="1">
      <alignment horizontal="center"/>
    </xf>
    <xf numFmtId="0" fontId="32" fillId="36" borderId="83" xfId="0" applyFont="1" applyFill="1" applyBorder="1" applyAlignment="1">
      <alignment horizontal="left" vertical="center" wrapText="1"/>
    </xf>
    <xf numFmtId="0" fontId="32" fillId="36" borderId="24" xfId="0" applyFont="1" applyFill="1" applyBorder="1" applyAlignment="1">
      <alignment horizontal="left" vertical="center" wrapText="1"/>
    </xf>
    <xf numFmtId="3" fontId="32" fillId="36" borderId="83" xfId="0" applyNumberFormat="1" applyFont="1" applyFill="1" applyBorder="1" applyAlignment="1">
      <alignment horizontal="right"/>
    </xf>
    <xf numFmtId="3" fontId="32" fillId="36" borderId="84" xfId="0" applyNumberFormat="1" applyFont="1" applyFill="1" applyBorder="1" applyAlignment="1">
      <alignment horizontal="right"/>
    </xf>
    <xf numFmtId="4" fontId="32" fillId="36" borderId="24" xfId="0" applyNumberFormat="1" applyFont="1" applyFill="1" applyBorder="1" applyAlignment="1">
      <alignment horizontal="right"/>
    </xf>
    <xf numFmtId="4" fontId="32" fillId="36" borderId="84" xfId="0" applyNumberFormat="1" applyFont="1" applyFill="1" applyBorder="1" applyAlignment="1">
      <alignment horizontal="right"/>
    </xf>
    <xf numFmtId="0" fontId="0" fillId="36" borderId="0" xfId="2568" applyFont="1" applyFill="1" applyAlignment="1">
      <alignment horizontal="center" vertical="top"/>
      <protection/>
    </xf>
    <xf numFmtId="0" fontId="0" fillId="36" borderId="0" xfId="0" applyFont="1" applyFill="1" applyAlignment="1">
      <alignment horizontal="left"/>
    </xf>
    <xf numFmtId="0" fontId="7" fillId="36" borderId="0" xfId="0" applyFont="1" applyFill="1" applyAlignment="1">
      <alignment horizontal="left" vertical="top" wrapText="1"/>
    </xf>
    <xf numFmtId="0" fontId="0" fillId="36" borderId="0" xfId="0" applyFont="1" applyFill="1" applyAlignment="1">
      <alignment horizontal="left" vertical="top" wrapText="1"/>
    </xf>
    <xf numFmtId="0" fontId="0" fillId="36" borderId="0" xfId="0" applyFont="1" applyFill="1" applyAlignment="1">
      <alignment horizontal="justify" vertical="center" wrapText="1"/>
    </xf>
  </cellXfs>
  <cellStyles count="3145">
    <cellStyle name="Normal" xfId="0"/>
    <cellStyle name="20% - Accent1" xfId="15"/>
    <cellStyle name="20% - Accent1 10" xfId="16"/>
    <cellStyle name="20% - Accent1 10 2" xfId="17"/>
    <cellStyle name="20% - Accent1 11" xfId="18"/>
    <cellStyle name="20% - Accent1 11 2" xfId="19"/>
    <cellStyle name="20% - Accent1 12" xfId="20"/>
    <cellStyle name="20% - Accent1 13" xfId="21"/>
    <cellStyle name="20% - Accent1 2" xfId="22"/>
    <cellStyle name="20% - Accent1 2 2" xfId="23"/>
    <cellStyle name="20% - Accent1 2 2 2" xfId="24"/>
    <cellStyle name="20% - Accent1 2 2 2 2" xfId="25"/>
    <cellStyle name="20% - Accent1 2 2 2 2 2" xfId="26"/>
    <cellStyle name="20% - Accent1 2 2 2 3" xfId="27"/>
    <cellStyle name="20% - Accent1 2 2 2 4" xfId="28"/>
    <cellStyle name="20% - Accent1 2 2 3" xfId="29"/>
    <cellStyle name="20% - Accent1 2 2 3 2" xfId="30"/>
    <cellStyle name="20% - Accent1 2 2 3 3" xfId="31"/>
    <cellStyle name="20% - Accent1 2 2 4" xfId="32"/>
    <cellStyle name="20% - Accent1 2 2 4 2" xfId="33"/>
    <cellStyle name="20% - Accent1 2 2 5" xfId="34"/>
    <cellStyle name="20% - Accent1 2 2 6" xfId="35"/>
    <cellStyle name="20% - Accent1 2 3" xfId="36"/>
    <cellStyle name="20% - Accent1 2 3 2" xfId="37"/>
    <cellStyle name="20% - Accent1 2 3 2 2" xfId="38"/>
    <cellStyle name="20% - Accent1 2 3 2 3" xfId="39"/>
    <cellStyle name="20% - Accent1 2 3 3" xfId="40"/>
    <cellStyle name="20% - Accent1 2 3 3 2" xfId="41"/>
    <cellStyle name="20% - Accent1 2 3 4" xfId="42"/>
    <cellStyle name="20% - Accent1 2 3 5" xfId="43"/>
    <cellStyle name="20% - Accent1 2 4" xfId="44"/>
    <cellStyle name="20% - Accent1 2 4 2" xfId="45"/>
    <cellStyle name="20% - Accent1 2 4 3" xfId="46"/>
    <cellStyle name="20% - Accent1 2 4 4" xfId="47"/>
    <cellStyle name="20% - Accent1 2 5" xfId="48"/>
    <cellStyle name="20% - Accent1 2 5 2" xfId="49"/>
    <cellStyle name="20% - Accent1 2 5 3" xfId="50"/>
    <cellStyle name="20% - Accent1 2 6" xfId="51"/>
    <cellStyle name="20% - Accent1 2 6 2" xfId="52"/>
    <cellStyle name="20% - Accent1 2 7" xfId="53"/>
    <cellStyle name="20% - Accent1 2 7 2" xfId="54"/>
    <cellStyle name="20% - Accent1 2 8" xfId="55"/>
    <cellStyle name="20% - Accent1 2 9" xfId="56"/>
    <cellStyle name="20% - Accent1 3" xfId="57"/>
    <cellStyle name="20% - Accent1 3 2" xfId="58"/>
    <cellStyle name="20% - Accent1 3 2 2" xfId="59"/>
    <cellStyle name="20% - Accent1 3 2 2 2" xfId="60"/>
    <cellStyle name="20% - Accent1 3 2 2 2 2" xfId="61"/>
    <cellStyle name="20% - Accent1 3 2 2 3" xfId="62"/>
    <cellStyle name="20% - Accent1 3 2 2 4" xfId="63"/>
    <cellStyle name="20% - Accent1 3 2 3" xfId="64"/>
    <cellStyle name="20% - Accent1 3 2 3 2" xfId="65"/>
    <cellStyle name="20% - Accent1 3 2 3 3" xfId="66"/>
    <cellStyle name="20% - Accent1 3 2 4" xfId="67"/>
    <cellStyle name="20% - Accent1 3 2 4 2" xfId="68"/>
    <cellStyle name="20% - Accent1 3 2 5" xfId="69"/>
    <cellStyle name="20% - Accent1 3 2 6" xfId="70"/>
    <cellStyle name="20% - Accent1 3 3" xfId="71"/>
    <cellStyle name="20% - Accent1 3 3 2" xfId="72"/>
    <cellStyle name="20% - Accent1 3 3 2 2" xfId="73"/>
    <cellStyle name="20% - Accent1 3 3 2 3" xfId="74"/>
    <cellStyle name="20% - Accent1 3 3 3" xfId="75"/>
    <cellStyle name="20% - Accent1 3 3 3 2" xfId="76"/>
    <cellStyle name="20% - Accent1 3 3 4" xfId="77"/>
    <cellStyle name="20% - Accent1 3 3 5" xfId="78"/>
    <cellStyle name="20% - Accent1 3 4" xfId="79"/>
    <cellStyle name="20% - Accent1 3 4 2" xfId="80"/>
    <cellStyle name="20% - Accent1 3 4 3" xfId="81"/>
    <cellStyle name="20% - Accent1 3 4 4" xfId="82"/>
    <cellStyle name="20% - Accent1 3 5" xfId="83"/>
    <cellStyle name="20% - Accent1 3 5 2" xfId="84"/>
    <cellStyle name="20% - Accent1 3 5 3" xfId="85"/>
    <cellStyle name="20% - Accent1 3 6" xfId="86"/>
    <cellStyle name="20% - Accent1 3 6 2" xfId="87"/>
    <cellStyle name="20% - Accent1 3 7" xfId="88"/>
    <cellStyle name="20% - Accent1 3 7 2" xfId="89"/>
    <cellStyle name="20% - Accent1 3 8" xfId="90"/>
    <cellStyle name="20% - Accent1 3 9" xfId="91"/>
    <cellStyle name="20% - Accent1 4" xfId="92"/>
    <cellStyle name="20% - Accent1 4 2" xfId="93"/>
    <cellStyle name="20% - Accent1 4 2 2" xfId="94"/>
    <cellStyle name="20% - Accent1 4 2 2 2" xfId="95"/>
    <cellStyle name="20% - Accent1 4 2 2 3" xfId="96"/>
    <cellStyle name="20% - Accent1 4 2 3" xfId="97"/>
    <cellStyle name="20% - Accent1 4 2 3 2" xfId="98"/>
    <cellStyle name="20% - Accent1 4 2 4" xfId="99"/>
    <cellStyle name="20% - Accent1 4 2 4 2" xfId="100"/>
    <cellStyle name="20% - Accent1 4 2 5" xfId="101"/>
    <cellStyle name="20% - Accent1 4 2 6" xfId="102"/>
    <cellStyle name="20% - Accent1 4 3" xfId="103"/>
    <cellStyle name="20% - Accent1 4 3 2" xfId="104"/>
    <cellStyle name="20% - Accent1 4 3 2 2" xfId="105"/>
    <cellStyle name="20% - Accent1 4 3 3" xfId="106"/>
    <cellStyle name="20% - Accent1 4 3 4" xfId="107"/>
    <cellStyle name="20% - Accent1 4 4" xfId="108"/>
    <cellStyle name="20% - Accent1 4 4 2" xfId="109"/>
    <cellStyle name="20% - Accent1 4 4 3" xfId="110"/>
    <cellStyle name="20% - Accent1 4 5" xfId="111"/>
    <cellStyle name="20% - Accent1 4 5 2" xfId="112"/>
    <cellStyle name="20% - Accent1 4 6" xfId="113"/>
    <cellStyle name="20% - Accent1 4 6 2" xfId="114"/>
    <cellStyle name="20% - Accent1 4 7" xfId="115"/>
    <cellStyle name="20% - Accent1 4 7 2" xfId="116"/>
    <cellStyle name="20% - Accent1 4 8" xfId="117"/>
    <cellStyle name="20% - Accent1 4 9" xfId="118"/>
    <cellStyle name="20% - Accent1 5" xfId="119"/>
    <cellStyle name="20% - Accent1 5 2" xfId="120"/>
    <cellStyle name="20% - Accent1 5 2 2" xfId="121"/>
    <cellStyle name="20% - Accent1 5 2 2 2" xfId="122"/>
    <cellStyle name="20% - Accent1 5 2 3" xfId="123"/>
    <cellStyle name="20% - Accent1 5 2 3 2" xfId="124"/>
    <cellStyle name="20% - Accent1 5 2 4" xfId="125"/>
    <cellStyle name="20% - Accent1 5 2 5" xfId="126"/>
    <cellStyle name="20% - Accent1 5 3" xfId="127"/>
    <cellStyle name="20% - Accent1 5 3 2" xfId="128"/>
    <cellStyle name="20% - Accent1 5 3 3" xfId="129"/>
    <cellStyle name="20% - Accent1 5 4" xfId="130"/>
    <cellStyle name="20% - Accent1 5 4 2" xfId="131"/>
    <cellStyle name="20% - Accent1 5 5" xfId="132"/>
    <cellStyle name="20% - Accent1 5 5 2" xfId="133"/>
    <cellStyle name="20% - Accent1 5 6" xfId="134"/>
    <cellStyle name="20% - Accent1 5 7" xfId="135"/>
    <cellStyle name="20% - Accent1 6" xfId="136"/>
    <cellStyle name="20% - Accent1 6 2" xfId="137"/>
    <cellStyle name="20% - Accent1 6 2 2" xfId="138"/>
    <cellStyle name="20% - Accent1 6 2 2 2" xfId="139"/>
    <cellStyle name="20% - Accent1 6 2 3" xfId="140"/>
    <cellStyle name="20% - Accent1 6 2 4" xfId="141"/>
    <cellStyle name="20% - Accent1 6 3" xfId="142"/>
    <cellStyle name="20% - Accent1 6 3 2" xfId="143"/>
    <cellStyle name="20% - Accent1 6 3 3" xfId="144"/>
    <cellStyle name="20% - Accent1 6 4" xfId="145"/>
    <cellStyle name="20% - Accent1 6 4 2" xfId="146"/>
    <cellStyle name="20% - Accent1 6 5" xfId="147"/>
    <cellStyle name="20% - Accent1 6 6" xfId="148"/>
    <cellStyle name="20% - Accent1 7" xfId="149"/>
    <cellStyle name="20% - Accent1 7 2" xfId="150"/>
    <cellStyle name="20% - Accent1 7 2 2" xfId="151"/>
    <cellStyle name="20% - Accent1 7 2 3" xfId="152"/>
    <cellStyle name="20% - Accent1 7 3" xfId="153"/>
    <cellStyle name="20% - Accent1 7 3 2" xfId="154"/>
    <cellStyle name="20% - Accent1 7 4" xfId="155"/>
    <cellStyle name="20% - Accent1 7 5" xfId="156"/>
    <cellStyle name="20% - Accent1 8" xfId="157"/>
    <cellStyle name="20% - Accent1 8 2" xfId="158"/>
    <cellStyle name="20% - Accent1 8 3" xfId="159"/>
    <cellStyle name="20% - Accent1 8 4" xfId="160"/>
    <cellStyle name="20% - Accent1 8 5" xfId="161"/>
    <cellStyle name="20% - Accent1 9" xfId="162"/>
    <cellStyle name="20% - Accent1 9 2" xfId="163"/>
    <cellStyle name="20% - Accent1 9 3" xfId="164"/>
    <cellStyle name="20% - Accent1 9 4" xfId="165"/>
    <cellStyle name="20% - Accent2" xfId="166"/>
    <cellStyle name="20% - Accent2 10" xfId="167"/>
    <cellStyle name="20% - Accent2 10 2" xfId="168"/>
    <cellStyle name="20% - Accent2 11" xfId="169"/>
    <cellStyle name="20% - Accent2 11 2" xfId="170"/>
    <cellStyle name="20% - Accent2 12" xfId="171"/>
    <cellStyle name="20% - Accent2 13" xfId="172"/>
    <cellStyle name="20% - Accent2 2" xfId="173"/>
    <cellStyle name="20% - Accent2 2 2" xfId="174"/>
    <cellStyle name="20% - Accent2 2 2 2" xfId="175"/>
    <cellStyle name="20% - Accent2 2 2 2 2" xfId="176"/>
    <cellStyle name="20% - Accent2 2 2 2 2 2" xfId="177"/>
    <cellStyle name="20% - Accent2 2 2 2 3" xfId="178"/>
    <cellStyle name="20% - Accent2 2 2 2 4" xfId="179"/>
    <cellStyle name="20% - Accent2 2 2 3" xfId="180"/>
    <cellStyle name="20% - Accent2 2 2 3 2" xfId="181"/>
    <cellStyle name="20% - Accent2 2 2 3 3" xfId="182"/>
    <cellStyle name="20% - Accent2 2 2 4" xfId="183"/>
    <cellStyle name="20% - Accent2 2 2 4 2" xfId="184"/>
    <cellStyle name="20% - Accent2 2 2 5" xfId="185"/>
    <cellStyle name="20% - Accent2 2 2 6" xfId="186"/>
    <cellStyle name="20% - Accent2 2 3" xfId="187"/>
    <cellStyle name="20% - Accent2 2 3 2" xfId="188"/>
    <cellStyle name="20% - Accent2 2 3 2 2" xfId="189"/>
    <cellStyle name="20% - Accent2 2 3 2 3" xfId="190"/>
    <cellStyle name="20% - Accent2 2 3 3" xfId="191"/>
    <cellStyle name="20% - Accent2 2 3 3 2" xfId="192"/>
    <cellStyle name="20% - Accent2 2 3 4" xfId="193"/>
    <cellStyle name="20% - Accent2 2 3 5" xfId="194"/>
    <cellStyle name="20% - Accent2 2 4" xfId="195"/>
    <cellStyle name="20% - Accent2 2 4 2" xfId="196"/>
    <cellStyle name="20% - Accent2 2 4 3" xfId="197"/>
    <cellStyle name="20% - Accent2 2 4 4" xfId="198"/>
    <cellStyle name="20% - Accent2 2 5" xfId="199"/>
    <cellStyle name="20% - Accent2 2 5 2" xfId="200"/>
    <cellStyle name="20% - Accent2 2 5 3" xfId="201"/>
    <cellStyle name="20% - Accent2 2 6" xfId="202"/>
    <cellStyle name="20% - Accent2 2 6 2" xfId="203"/>
    <cellStyle name="20% - Accent2 2 7" xfId="204"/>
    <cellStyle name="20% - Accent2 2 7 2" xfId="205"/>
    <cellStyle name="20% - Accent2 2 8" xfId="206"/>
    <cellStyle name="20% - Accent2 2 9" xfId="207"/>
    <cellStyle name="20% - Accent2 3" xfId="208"/>
    <cellStyle name="20% - Accent2 3 2" xfId="209"/>
    <cellStyle name="20% - Accent2 3 2 2" xfId="210"/>
    <cellStyle name="20% - Accent2 3 2 2 2" xfId="211"/>
    <cellStyle name="20% - Accent2 3 2 2 2 2" xfId="212"/>
    <cellStyle name="20% - Accent2 3 2 2 3" xfId="213"/>
    <cellStyle name="20% - Accent2 3 2 2 4" xfId="214"/>
    <cellStyle name="20% - Accent2 3 2 3" xfId="215"/>
    <cellStyle name="20% - Accent2 3 2 3 2" xfId="216"/>
    <cellStyle name="20% - Accent2 3 2 3 3" xfId="217"/>
    <cellStyle name="20% - Accent2 3 2 4" xfId="218"/>
    <cellStyle name="20% - Accent2 3 2 4 2" xfId="219"/>
    <cellStyle name="20% - Accent2 3 2 5" xfId="220"/>
    <cellStyle name="20% - Accent2 3 2 6" xfId="221"/>
    <cellStyle name="20% - Accent2 3 3" xfId="222"/>
    <cellStyle name="20% - Accent2 3 3 2" xfId="223"/>
    <cellStyle name="20% - Accent2 3 3 2 2" xfId="224"/>
    <cellStyle name="20% - Accent2 3 3 2 3" xfId="225"/>
    <cellStyle name="20% - Accent2 3 3 3" xfId="226"/>
    <cellStyle name="20% - Accent2 3 3 3 2" xfId="227"/>
    <cellStyle name="20% - Accent2 3 3 4" xfId="228"/>
    <cellStyle name="20% - Accent2 3 3 5" xfId="229"/>
    <cellStyle name="20% - Accent2 3 4" xfId="230"/>
    <cellStyle name="20% - Accent2 3 4 2" xfId="231"/>
    <cellStyle name="20% - Accent2 3 4 3" xfId="232"/>
    <cellStyle name="20% - Accent2 3 4 4" xfId="233"/>
    <cellStyle name="20% - Accent2 3 5" xfId="234"/>
    <cellStyle name="20% - Accent2 3 5 2" xfId="235"/>
    <cellStyle name="20% - Accent2 3 5 3" xfId="236"/>
    <cellStyle name="20% - Accent2 3 6" xfId="237"/>
    <cellStyle name="20% - Accent2 3 6 2" xfId="238"/>
    <cellStyle name="20% - Accent2 3 7" xfId="239"/>
    <cellStyle name="20% - Accent2 3 7 2" xfId="240"/>
    <cellStyle name="20% - Accent2 3 8" xfId="241"/>
    <cellStyle name="20% - Accent2 3 9" xfId="242"/>
    <cellStyle name="20% - Accent2 4" xfId="243"/>
    <cellStyle name="20% - Accent2 4 2" xfId="244"/>
    <cellStyle name="20% - Accent2 4 2 2" xfId="245"/>
    <cellStyle name="20% - Accent2 4 2 2 2" xfId="246"/>
    <cellStyle name="20% - Accent2 4 2 2 3" xfId="247"/>
    <cellStyle name="20% - Accent2 4 2 3" xfId="248"/>
    <cellStyle name="20% - Accent2 4 2 3 2" xfId="249"/>
    <cellStyle name="20% - Accent2 4 2 4" xfId="250"/>
    <cellStyle name="20% - Accent2 4 2 4 2" xfId="251"/>
    <cellStyle name="20% - Accent2 4 2 5" xfId="252"/>
    <cellStyle name="20% - Accent2 4 2 6" xfId="253"/>
    <cellStyle name="20% - Accent2 4 3" xfId="254"/>
    <cellStyle name="20% - Accent2 4 3 2" xfId="255"/>
    <cellStyle name="20% - Accent2 4 3 2 2" xfId="256"/>
    <cellStyle name="20% - Accent2 4 3 3" xfId="257"/>
    <cellStyle name="20% - Accent2 4 3 4" xfId="258"/>
    <cellStyle name="20% - Accent2 4 4" xfId="259"/>
    <cellStyle name="20% - Accent2 4 4 2" xfId="260"/>
    <cellStyle name="20% - Accent2 4 4 3" xfId="261"/>
    <cellStyle name="20% - Accent2 4 5" xfId="262"/>
    <cellStyle name="20% - Accent2 4 5 2" xfId="263"/>
    <cellStyle name="20% - Accent2 4 6" xfId="264"/>
    <cellStyle name="20% - Accent2 4 6 2" xfId="265"/>
    <cellStyle name="20% - Accent2 4 7" xfId="266"/>
    <cellStyle name="20% - Accent2 4 7 2" xfId="267"/>
    <cellStyle name="20% - Accent2 4 8" xfId="268"/>
    <cellStyle name="20% - Accent2 4 9" xfId="269"/>
    <cellStyle name="20% - Accent2 5" xfId="270"/>
    <cellStyle name="20% - Accent2 5 2" xfId="271"/>
    <cellStyle name="20% - Accent2 5 2 2" xfId="272"/>
    <cellStyle name="20% - Accent2 5 2 2 2" xfId="273"/>
    <cellStyle name="20% - Accent2 5 2 3" xfId="274"/>
    <cellStyle name="20% - Accent2 5 2 3 2" xfId="275"/>
    <cellStyle name="20% - Accent2 5 2 4" xfId="276"/>
    <cellStyle name="20% - Accent2 5 2 5" xfId="277"/>
    <cellStyle name="20% - Accent2 5 3" xfId="278"/>
    <cellStyle name="20% - Accent2 5 3 2" xfId="279"/>
    <cellStyle name="20% - Accent2 5 3 3" xfId="280"/>
    <cellStyle name="20% - Accent2 5 4" xfId="281"/>
    <cellStyle name="20% - Accent2 5 4 2" xfId="282"/>
    <cellStyle name="20% - Accent2 5 5" xfId="283"/>
    <cellStyle name="20% - Accent2 5 5 2" xfId="284"/>
    <cellStyle name="20% - Accent2 5 6" xfId="285"/>
    <cellStyle name="20% - Accent2 5 7" xfId="286"/>
    <cellStyle name="20% - Accent2 6" xfId="287"/>
    <cellStyle name="20% - Accent2 6 2" xfId="288"/>
    <cellStyle name="20% - Accent2 6 2 2" xfId="289"/>
    <cellStyle name="20% - Accent2 6 2 2 2" xfId="290"/>
    <cellStyle name="20% - Accent2 6 2 3" xfId="291"/>
    <cellStyle name="20% - Accent2 6 2 4" xfId="292"/>
    <cellStyle name="20% - Accent2 6 3" xfId="293"/>
    <cellStyle name="20% - Accent2 6 3 2" xfId="294"/>
    <cellStyle name="20% - Accent2 6 3 3" xfId="295"/>
    <cellStyle name="20% - Accent2 6 4" xfId="296"/>
    <cellStyle name="20% - Accent2 6 4 2" xfId="297"/>
    <cellStyle name="20% - Accent2 6 5" xfId="298"/>
    <cellStyle name="20% - Accent2 6 6" xfId="299"/>
    <cellStyle name="20% - Accent2 7" xfId="300"/>
    <cellStyle name="20% - Accent2 7 2" xfId="301"/>
    <cellStyle name="20% - Accent2 7 2 2" xfId="302"/>
    <cellStyle name="20% - Accent2 7 2 3" xfId="303"/>
    <cellStyle name="20% - Accent2 7 3" xfId="304"/>
    <cellStyle name="20% - Accent2 7 3 2" xfId="305"/>
    <cellStyle name="20% - Accent2 7 4" xfId="306"/>
    <cellStyle name="20% - Accent2 7 5" xfId="307"/>
    <cellStyle name="20% - Accent2 8" xfId="308"/>
    <cellStyle name="20% - Accent2 8 2" xfId="309"/>
    <cellStyle name="20% - Accent2 8 3" xfId="310"/>
    <cellStyle name="20% - Accent2 8 4" xfId="311"/>
    <cellStyle name="20% - Accent2 8 5" xfId="312"/>
    <cellStyle name="20% - Accent2 9" xfId="313"/>
    <cellStyle name="20% - Accent2 9 2" xfId="314"/>
    <cellStyle name="20% - Accent2 9 3" xfId="315"/>
    <cellStyle name="20% - Accent2 9 4" xfId="316"/>
    <cellStyle name="20% - Accent3" xfId="317"/>
    <cellStyle name="20% - Accent3 10" xfId="318"/>
    <cellStyle name="20% - Accent3 10 2" xfId="319"/>
    <cellStyle name="20% - Accent3 11" xfId="320"/>
    <cellStyle name="20% - Accent3 11 2" xfId="321"/>
    <cellStyle name="20% - Accent3 12" xfId="322"/>
    <cellStyle name="20% - Accent3 13" xfId="323"/>
    <cellStyle name="20% - Accent3 2" xfId="324"/>
    <cellStyle name="20% - Accent3 2 2" xfId="325"/>
    <cellStyle name="20% - Accent3 2 2 2" xfId="326"/>
    <cellStyle name="20% - Accent3 2 2 2 2" xfId="327"/>
    <cellStyle name="20% - Accent3 2 2 2 2 2" xfId="328"/>
    <cellStyle name="20% - Accent3 2 2 2 3" xfId="329"/>
    <cellStyle name="20% - Accent3 2 2 2 4" xfId="330"/>
    <cellStyle name="20% - Accent3 2 2 3" xfId="331"/>
    <cellStyle name="20% - Accent3 2 2 3 2" xfId="332"/>
    <cellStyle name="20% - Accent3 2 2 3 3" xfId="333"/>
    <cellStyle name="20% - Accent3 2 2 4" xfId="334"/>
    <cellStyle name="20% - Accent3 2 2 4 2" xfId="335"/>
    <cellStyle name="20% - Accent3 2 2 5" xfId="336"/>
    <cellStyle name="20% - Accent3 2 2 6" xfId="337"/>
    <cellStyle name="20% - Accent3 2 3" xfId="338"/>
    <cellStyle name="20% - Accent3 2 3 2" xfId="339"/>
    <cellStyle name="20% - Accent3 2 3 2 2" xfId="340"/>
    <cellStyle name="20% - Accent3 2 3 2 3" xfId="341"/>
    <cellStyle name="20% - Accent3 2 3 3" xfId="342"/>
    <cellStyle name="20% - Accent3 2 3 3 2" xfId="343"/>
    <cellStyle name="20% - Accent3 2 3 4" xfId="344"/>
    <cellStyle name="20% - Accent3 2 3 5" xfId="345"/>
    <cellStyle name="20% - Accent3 2 4" xfId="346"/>
    <cellStyle name="20% - Accent3 2 4 2" xfId="347"/>
    <cellStyle name="20% - Accent3 2 4 3" xfId="348"/>
    <cellStyle name="20% - Accent3 2 4 4" xfId="349"/>
    <cellStyle name="20% - Accent3 2 5" xfId="350"/>
    <cellStyle name="20% - Accent3 2 5 2" xfId="351"/>
    <cellStyle name="20% - Accent3 2 5 3" xfId="352"/>
    <cellStyle name="20% - Accent3 2 6" xfId="353"/>
    <cellStyle name="20% - Accent3 2 6 2" xfId="354"/>
    <cellStyle name="20% - Accent3 2 7" xfId="355"/>
    <cellStyle name="20% - Accent3 2 7 2" xfId="356"/>
    <cellStyle name="20% - Accent3 2 8" xfId="357"/>
    <cellStyle name="20% - Accent3 2 9" xfId="358"/>
    <cellStyle name="20% - Accent3 3" xfId="359"/>
    <cellStyle name="20% - Accent3 3 2" xfId="360"/>
    <cellStyle name="20% - Accent3 3 2 2" xfId="361"/>
    <cellStyle name="20% - Accent3 3 2 2 2" xfId="362"/>
    <cellStyle name="20% - Accent3 3 2 2 2 2" xfId="363"/>
    <cellStyle name="20% - Accent3 3 2 2 3" xfId="364"/>
    <cellStyle name="20% - Accent3 3 2 2 4" xfId="365"/>
    <cellStyle name="20% - Accent3 3 2 3" xfId="366"/>
    <cellStyle name="20% - Accent3 3 2 3 2" xfId="367"/>
    <cellStyle name="20% - Accent3 3 2 3 3" xfId="368"/>
    <cellStyle name="20% - Accent3 3 2 4" xfId="369"/>
    <cellStyle name="20% - Accent3 3 2 4 2" xfId="370"/>
    <cellStyle name="20% - Accent3 3 2 5" xfId="371"/>
    <cellStyle name="20% - Accent3 3 2 6" xfId="372"/>
    <cellStyle name="20% - Accent3 3 3" xfId="373"/>
    <cellStyle name="20% - Accent3 3 3 2" xfId="374"/>
    <cellStyle name="20% - Accent3 3 3 2 2" xfId="375"/>
    <cellStyle name="20% - Accent3 3 3 2 3" xfId="376"/>
    <cellStyle name="20% - Accent3 3 3 3" xfId="377"/>
    <cellStyle name="20% - Accent3 3 3 3 2" xfId="378"/>
    <cellStyle name="20% - Accent3 3 3 4" xfId="379"/>
    <cellStyle name="20% - Accent3 3 3 5" xfId="380"/>
    <cellStyle name="20% - Accent3 3 4" xfId="381"/>
    <cellStyle name="20% - Accent3 3 4 2" xfId="382"/>
    <cellStyle name="20% - Accent3 3 4 3" xfId="383"/>
    <cellStyle name="20% - Accent3 3 4 4" xfId="384"/>
    <cellStyle name="20% - Accent3 3 5" xfId="385"/>
    <cellStyle name="20% - Accent3 3 5 2" xfId="386"/>
    <cellStyle name="20% - Accent3 3 5 3" xfId="387"/>
    <cellStyle name="20% - Accent3 3 6" xfId="388"/>
    <cellStyle name="20% - Accent3 3 6 2" xfId="389"/>
    <cellStyle name="20% - Accent3 3 7" xfId="390"/>
    <cellStyle name="20% - Accent3 3 7 2" xfId="391"/>
    <cellStyle name="20% - Accent3 3 8" xfId="392"/>
    <cellStyle name="20% - Accent3 3 9" xfId="393"/>
    <cellStyle name="20% - Accent3 4" xfId="394"/>
    <cellStyle name="20% - Accent3 4 2" xfId="395"/>
    <cellStyle name="20% - Accent3 4 2 2" xfId="396"/>
    <cellStyle name="20% - Accent3 4 2 2 2" xfId="397"/>
    <cellStyle name="20% - Accent3 4 2 2 3" xfId="398"/>
    <cellStyle name="20% - Accent3 4 2 3" xfId="399"/>
    <cellStyle name="20% - Accent3 4 2 3 2" xfId="400"/>
    <cellStyle name="20% - Accent3 4 2 4" xfId="401"/>
    <cellStyle name="20% - Accent3 4 2 4 2" xfId="402"/>
    <cellStyle name="20% - Accent3 4 2 5" xfId="403"/>
    <cellStyle name="20% - Accent3 4 2 6" xfId="404"/>
    <cellStyle name="20% - Accent3 4 3" xfId="405"/>
    <cellStyle name="20% - Accent3 4 3 2" xfId="406"/>
    <cellStyle name="20% - Accent3 4 3 2 2" xfId="407"/>
    <cellStyle name="20% - Accent3 4 3 3" xfId="408"/>
    <cellStyle name="20% - Accent3 4 3 4" xfId="409"/>
    <cellStyle name="20% - Accent3 4 4" xfId="410"/>
    <cellStyle name="20% - Accent3 4 4 2" xfId="411"/>
    <cellStyle name="20% - Accent3 4 4 3" xfId="412"/>
    <cellStyle name="20% - Accent3 4 5" xfId="413"/>
    <cellStyle name="20% - Accent3 4 5 2" xfId="414"/>
    <cellStyle name="20% - Accent3 4 6" xfId="415"/>
    <cellStyle name="20% - Accent3 4 6 2" xfId="416"/>
    <cellStyle name="20% - Accent3 4 7" xfId="417"/>
    <cellStyle name="20% - Accent3 4 7 2" xfId="418"/>
    <cellStyle name="20% - Accent3 4 8" xfId="419"/>
    <cellStyle name="20% - Accent3 4 9" xfId="420"/>
    <cellStyle name="20% - Accent3 5" xfId="421"/>
    <cellStyle name="20% - Accent3 5 2" xfId="422"/>
    <cellStyle name="20% - Accent3 5 2 2" xfId="423"/>
    <cellStyle name="20% - Accent3 5 2 2 2" xfId="424"/>
    <cellStyle name="20% - Accent3 5 2 3" xfId="425"/>
    <cellStyle name="20% - Accent3 5 2 3 2" xfId="426"/>
    <cellStyle name="20% - Accent3 5 2 4" xfId="427"/>
    <cellStyle name="20% - Accent3 5 2 5" xfId="428"/>
    <cellStyle name="20% - Accent3 5 3" xfId="429"/>
    <cellStyle name="20% - Accent3 5 3 2" xfId="430"/>
    <cellStyle name="20% - Accent3 5 3 3" xfId="431"/>
    <cellStyle name="20% - Accent3 5 4" xfId="432"/>
    <cellStyle name="20% - Accent3 5 4 2" xfId="433"/>
    <cellStyle name="20% - Accent3 5 5" xfId="434"/>
    <cellStyle name="20% - Accent3 5 5 2" xfId="435"/>
    <cellStyle name="20% - Accent3 5 6" xfId="436"/>
    <cellStyle name="20% - Accent3 5 7" xfId="437"/>
    <cellStyle name="20% - Accent3 6" xfId="438"/>
    <cellStyle name="20% - Accent3 6 2" xfId="439"/>
    <cellStyle name="20% - Accent3 6 2 2" xfId="440"/>
    <cellStyle name="20% - Accent3 6 2 2 2" xfId="441"/>
    <cellStyle name="20% - Accent3 6 2 3" xfId="442"/>
    <cellStyle name="20% - Accent3 6 2 4" xfId="443"/>
    <cellStyle name="20% - Accent3 6 3" xfId="444"/>
    <cellStyle name="20% - Accent3 6 3 2" xfId="445"/>
    <cellStyle name="20% - Accent3 6 3 3" xfId="446"/>
    <cellStyle name="20% - Accent3 6 4" xfId="447"/>
    <cellStyle name="20% - Accent3 6 4 2" xfId="448"/>
    <cellStyle name="20% - Accent3 6 5" xfId="449"/>
    <cellStyle name="20% - Accent3 6 6" xfId="450"/>
    <cellStyle name="20% - Accent3 7" xfId="451"/>
    <cellStyle name="20% - Accent3 7 2" xfId="452"/>
    <cellStyle name="20% - Accent3 7 2 2" xfId="453"/>
    <cellStyle name="20% - Accent3 7 2 3" xfId="454"/>
    <cellStyle name="20% - Accent3 7 3" xfId="455"/>
    <cellStyle name="20% - Accent3 7 3 2" xfId="456"/>
    <cellStyle name="20% - Accent3 7 4" xfId="457"/>
    <cellStyle name="20% - Accent3 7 5" xfId="458"/>
    <cellStyle name="20% - Accent3 8" xfId="459"/>
    <cellStyle name="20% - Accent3 8 2" xfId="460"/>
    <cellStyle name="20% - Accent3 8 3" xfId="461"/>
    <cellStyle name="20% - Accent3 8 4" xfId="462"/>
    <cellStyle name="20% - Accent3 8 5" xfId="463"/>
    <cellStyle name="20% - Accent3 9" xfId="464"/>
    <cellStyle name="20% - Accent3 9 2" xfId="465"/>
    <cellStyle name="20% - Accent3 9 3" xfId="466"/>
    <cellStyle name="20% - Accent3 9 4" xfId="467"/>
    <cellStyle name="20% - Accent4" xfId="468"/>
    <cellStyle name="20% - Accent4 10" xfId="469"/>
    <cellStyle name="20% - Accent4 10 2" xfId="470"/>
    <cellStyle name="20% - Accent4 11" xfId="471"/>
    <cellStyle name="20% - Accent4 11 2" xfId="472"/>
    <cellStyle name="20% - Accent4 12" xfId="473"/>
    <cellStyle name="20% - Accent4 13" xfId="474"/>
    <cellStyle name="20% - Accent4 2" xfId="475"/>
    <cellStyle name="20% - Accent4 2 2" xfId="476"/>
    <cellStyle name="20% - Accent4 2 2 2" xfId="477"/>
    <cellStyle name="20% - Accent4 2 2 2 2" xfId="478"/>
    <cellStyle name="20% - Accent4 2 2 2 2 2" xfId="479"/>
    <cellStyle name="20% - Accent4 2 2 2 3" xfId="480"/>
    <cellStyle name="20% - Accent4 2 2 2 4" xfId="481"/>
    <cellStyle name="20% - Accent4 2 2 3" xfId="482"/>
    <cellStyle name="20% - Accent4 2 2 3 2" xfId="483"/>
    <cellStyle name="20% - Accent4 2 2 3 3" xfId="484"/>
    <cellStyle name="20% - Accent4 2 2 4" xfId="485"/>
    <cellStyle name="20% - Accent4 2 2 4 2" xfId="486"/>
    <cellStyle name="20% - Accent4 2 2 5" xfId="487"/>
    <cellStyle name="20% - Accent4 2 2 6" xfId="488"/>
    <cellStyle name="20% - Accent4 2 3" xfId="489"/>
    <cellStyle name="20% - Accent4 2 3 2" xfId="490"/>
    <cellStyle name="20% - Accent4 2 3 2 2" xfId="491"/>
    <cellStyle name="20% - Accent4 2 3 2 3" xfId="492"/>
    <cellStyle name="20% - Accent4 2 3 3" xfId="493"/>
    <cellStyle name="20% - Accent4 2 3 3 2" xfId="494"/>
    <cellStyle name="20% - Accent4 2 3 4" xfId="495"/>
    <cellStyle name="20% - Accent4 2 3 5" xfId="496"/>
    <cellStyle name="20% - Accent4 2 4" xfId="497"/>
    <cellStyle name="20% - Accent4 2 4 2" xfId="498"/>
    <cellStyle name="20% - Accent4 2 4 3" xfId="499"/>
    <cellStyle name="20% - Accent4 2 4 4" xfId="500"/>
    <cellStyle name="20% - Accent4 2 5" xfId="501"/>
    <cellStyle name="20% - Accent4 2 5 2" xfId="502"/>
    <cellStyle name="20% - Accent4 2 5 3" xfId="503"/>
    <cellStyle name="20% - Accent4 2 6" xfId="504"/>
    <cellStyle name="20% - Accent4 2 6 2" xfId="505"/>
    <cellStyle name="20% - Accent4 2 7" xfId="506"/>
    <cellStyle name="20% - Accent4 2 7 2" xfId="507"/>
    <cellStyle name="20% - Accent4 2 8" xfId="508"/>
    <cellStyle name="20% - Accent4 2 9" xfId="509"/>
    <cellStyle name="20% - Accent4 3" xfId="510"/>
    <cellStyle name="20% - Accent4 3 2" xfId="511"/>
    <cellStyle name="20% - Accent4 3 2 2" xfId="512"/>
    <cellStyle name="20% - Accent4 3 2 2 2" xfId="513"/>
    <cellStyle name="20% - Accent4 3 2 2 2 2" xfId="514"/>
    <cellStyle name="20% - Accent4 3 2 2 3" xfId="515"/>
    <cellStyle name="20% - Accent4 3 2 2 4" xfId="516"/>
    <cellStyle name="20% - Accent4 3 2 3" xfId="517"/>
    <cellStyle name="20% - Accent4 3 2 3 2" xfId="518"/>
    <cellStyle name="20% - Accent4 3 2 3 3" xfId="519"/>
    <cellStyle name="20% - Accent4 3 2 4" xfId="520"/>
    <cellStyle name="20% - Accent4 3 2 4 2" xfId="521"/>
    <cellStyle name="20% - Accent4 3 2 5" xfId="522"/>
    <cellStyle name="20% - Accent4 3 2 6" xfId="523"/>
    <cellStyle name="20% - Accent4 3 3" xfId="524"/>
    <cellStyle name="20% - Accent4 3 3 2" xfId="525"/>
    <cellStyle name="20% - Accent4 3 3 2 2" xfId="526"/>
    <cellStyle name="20% - Accent4 3 3 2 3" xfId="527"/>
    <cellStyle name="20% - Accent4 3 3 3" xfId="528"/>
    <cellStyle name="20% - Accent4 3 3 3 2" xfId="529"/>
    <cellStyle name="20% - Accent4 3 3 4" xfId="530"/>
    <cellStyle name="20% - Accent4 3 3 5" xfId="531"/>
    <cellStyle name="20% - Accent4 3 4" xfId="532"/>
    <cellStyle name="20% - Accent4 3 4 2" xfId="533"/>
    <cellStyle name="20% - Accent4 3 4 3" xfId="534"/>
    <cellStyle name="20% - Accent4 3 4 4" xfId="535"/>
    <cellStyle name="20% - Accent4 3 5" xfId="536"/>
    <cellStyle name="20% - Accent4 3 5 2" xfId="537"/>
    <cellStyle name="20% - Accent4 3 5 3" xfId="538"/>
    <cellStyle name="20% - Accent4 3 6" xfId="539"/>
    <cellStyle name="20% - Accent4 3 6 2" xfId="540"/>
    <cellStyle name="20% - Accent4 3 7" xfId="541"/>
    <cellStyle name="20% - Accent4 3 7 2" xfId="542"/>
    <cellStyle name="20% - Accent4 3 8" xfId="543"/>
    <cellStyle name="20% - Accent4 3 9" xfId="544"/>
    <cellStyle name="20% - Accent4 4" xfId="545"/>
    <cellStyle name="20% - Accent4 4 2" xfId="546"/>
    <cellStyle name="20% - Accent4 4 2 2" xfId="547"/>
    <cellStyle name="20% - Accent4 4 2 2 2" xfId="548"/>
    <cellStyle name="20% - Accent4 4 2 2 3" xfId="549"/>
    <cellStyle name="20% - Accent4 4 2 3" xfId="550"/>
    <cellStyle name="20% - Accent4 4 2 3 2" xfId="551"/>
    <cellStyle name="20% - Accent4 4 2 4" xfId="552"/>
    <cellStyle name="20% - Accent4 4 2 4 2" xfId="553"/>
    <cellStyle name="20% - Accent4 4 2 5" xfId="554"/>
    <cellStyle name="20% - Accent4 4 2 6" xfId="555"/>
    <cellStyle name="20% - Accent4 4 3" xfId="556"/>
    <cellStyle name="20% - Accent4 4 3 2" xfId="557"/>
    <cellStyle name="20% - Accent4 4 3 2 2" xfId="558"/>
    <cellStyle name="20% - Accent4 4 3 3" xfId="559"/>
    <cellStyle name="20% - Accent4 4 3 4" xfId="560"/>
    <cellStyle name="20% - Accent4 4 4" xfId="561"/>
    <cellStyle name="20% - Accent4 4 4 2" xfId="562"/>
    <cellStyle name="20% - Accent4 4 4 3" xfId="563"/>
    <cellStyle name="20% - Accent4 4 5" xfId="564"/>
    <cellStyle name="20% - Accent4 4 5 2" xfId="565"/>
    <cellStyle name="20% - Accent4 4 6" xfId="566"/>
    <cellStyle name="20% - Accent4 4 6 2" xfId="567"/>
    <cellStyle name="20% - Accent4 4 7" xfId="568"/>
    <cellStyle name="20% - Accent4 4 7 2" xfId="569"/>
    <cellStyle name="20% - Accent4 4 8" xfId="570"/>
    <cellStyle name="20% - Accent4 4 9" xfId="571"/>
    <cellStyle name="20% - Accent4 5" xfId="572"/>
    <cellStyle name="20% - Accent4 5 2" xfId="573"/>
    <cellStyle name="20% - Accent4 5 2 2" xfId="574"/>
    <cellStyle name="20% - Accent4 5 2 2 2" xfId="575"/>
    <cellStyle name="20% - Accent4 5 2 3" xfId="576"/>
    <cellStyle name="20% - Accent4 5 2 3 2" xfId="577"/>
    <cellStyle name="20% - Accent4 5 2 4" xfId="578"/>
    <cellStyle name="20% - Accent4 5 2 5" xfId="579"/>
    <cellStyle name="20% - Accent4 5 3" xfId="580"/>
    <cellStyle name="20% - Accent4 5 3 2" xfId="581"/>
    <cellStyle name="20% - Accent4 5 3 3" xfId="582"/>
    <cellStyle name="20% - Accent4 5 4" xfId="583"/>
    <cellStyle name="20% - Accent4 5 4 2" xfId="584"/>
    <cellStyle name="20% - Accent4 5 5" xfId="585"/>
    <cellStyle name="20% - Accent4 5 5 2" xfId="586"/>
    <cellStyle name="20% - Accent4 5 6" xfId="587"/>
    <cellStyle name="20% - Accent4 5 7" xfId="588"/>
    <cellStyle name="20% - Accent4 6" xfId="589"/>
    <cellStyle name="20% - Accent4 6 2" xfId="590"/>
    <cellStyle name="20% - Accent4 6 2 2" xfId="591"/>
    <cellStyle name="20% - Accent4 6 2 2 2" xfId="592"/>
    <cellStyle name="20% - Accent4 6 2 3" xfId="593"/>
    <cellStyle name="20% - Accent4 6 2 4" xfId="594"/>
    <cellStyle name="20% - Accent4 6 3" xfId="595"/>
    <cellStyle name="20% - Accent4 6 3 2" xfId="596"/>
    <cellStyle name="20% - Accent4 6 3 3" xfId="597"/>
    <cellStyle name="20% - Accent4 6 4" xfId="598"/>
    <cellStyle name="20% - Accent4 6 4 2" xfId="599"/>
    <cellStyle name="20% - Accent4 6 5" xfId="600"/>
    <cellStyle name="20% - Accent4 6 6" xfId="601"/>
    <cellStyle name="20% - Accent4 7" xfId="602"/>
    <cellStyle name="20% - Accent4 7 2" xfId="603"/>
    <cellStyle name="20% - Accent4 7 2 2" xfId="604"/>
    <cellStyle name="20% - Accent4 7 2 3" xfId="605"/>
    <cellStyle name="20% - Accent4 7 3" xfId="606"/>
    <cellStyle name="20% - Accent4 7 3 2" xfId="607"/>
    <cellStyle name="20% - Accent4 7 4" xfId="608"/>
    <cellStyle name="20% - Accent4 7 5" xfId="609"/>
    <cellStyle name="20% - Accent4 8" xfId="610"/>
    <cellStyle name="20% - Accent4 8 2" xfId="611"/>
    <cellStyle name="20% - Accent4 8 3" xfId="612"/>
    <cellStyle name="20% - Accent4 8 4" xfId="613"/>
    <cellStyle name="20% - Accent4 8 5" xfId="614"/>
    <cellStyle name="20% - Accent4 9" xfId="615"/>
    <cellStyle name="20% - Accent4 9 2" xfId="616"/>
    <cellStyle name="20% - Accent4 9 3" xfId="617"/>
    <cellStyle name="20% - Accent4 9 4" xfId="618"/>
    <cellStyle name="20% - Accent5" xfId="619"/>
    <cellStyle name="20% - Accent5 10" xfId="620"/>
    <cellStyle name="20% - Accent5 10 2" xfId="621"/>
    <cellStyle name="20% - Accent5 11" xfId="622"/>
    <cellStyle name="20% - Accent5 11 2" xfId="623"/>
    <cellStyle name="20% - Accent5 12" xfId="624"/>
    <cellStyle name="20% - Accent5 13" xfId="625"/>
    <cellStyle name="20% - Accent5 2" xfId="626"/>
    <cellStyle name="20% - Accent5 2 2" xfId="627"/>
    <cellStyle name="20% - Accent5 2 2 2" xfId="628"/>
    <cellStyle name="20% - Accent5 2 2 2 2" xfId="629"/>
    <cellStyle name="20% - Accent5 2 2 2 2 2" xfId="630"/>
    <cellStyle name="20% - Accent5 2 2 2 3" xfId="631"/>
    <cellStyle name="20% - Accent5 2 2 2 4" xfId="632"/>
    <cellStyle name="20% - Accent5 2 2 3" xfId="633"/>
    <cellStyle name="20% - Accent5 2 2 3 2" xfId="634"/>
    <cellStyle name="20% - Accent5 2 2 3 3" xfId="635"/>
    <cellStyle name="20% - Accent5 2 2 4" xfId="636"/>
    <cellStyle name="20% - Accent5 2 2 4 2" xfId="637"/>
    <cellStyle name="20% - Accent5 2 2 5" xfId="638"/>
    <cellStyle name="20% - Accent5 2 2 6" xfId="639"/>
    <cellStyle name="20% - Accent5 2 3" xfId="640"/>
    <cellStyle name="20% - Accent5 2 3 2" xfId="641"/>
    <cellStyle name="20% - Accent5 2 3 2 2" xfId="642"/>
    <cellStyle name="20% - Accent5 2 3 2 3" xfId="643"/>
    <cellStyle name="20% - Accent5 2 3 3" xfId="644"/>
    <cellStyle name="20% - Accent5 2 3 3 2" xfId="645"/>
    <cellStyle name="20% - Accent5 2 3 4" xfId="646"/>
    <cellStyle name="20% - Accent5 2 3 5" xfId="647"/>
    <cellStyle name="20% - Accent5 2 4" xfId="648"/>
    <cellStyle name="20% - Accent5 2 4 2" xfId="649"/>
    <cellStyle name="20% - Accent5 2 4 3" xfId="650"/>
    <cellStyle name="20% - Accent5 2 4 4" xfId="651"/>
    <cellStyle name="20% - Accent5 2 5" xfId="652"/>
    <cellStyle name="20% - Accent5 2 5 2" xfId="653"/>
    <cellStyle name="20% - Accent5 2 5 3" xfId="654"/>
    <cellStyle name="20% - Accent5 2 6" xfId="655"/>
    <cellStyle name="20% - Accent5 2 6 2" xfId="656"/>
    <cellStyle name="20% - Accent5 2 7" xfId="657"/>
    <cellStyle name="20% - Accent5 2 7 2" xfId="658"/>
    <cellStyle name="20% - Accent5 2 8" xfId="659"/>
    <cellStyle name="20% - Accent5 2 9" xfId="660"/>
    <cellStyle name="20% - Accent5 3" xfId="661"/>
    <cellStyle name="20% - Accent5 3 2" xfId="662"/>
    <cellStyle name="20% - Accent5 3 2 2" xfId="663"/>
    <cellStyle name="20% - Accent5 3 2 2 2" xfId="664"/>
    <cellStyle name="20% - Accent5 3 2 2 2 2" xfId="665"/>
    <cellStyle name="20% - Accent5 3 2 2 3" xfId="666"/>
    <cellStyle name="20% - Accent5 3 2 2 4" xfId="667"/>
    <cellStyle name="20% - Accent5 3 2 3" xfId="668"/>
    <cellStyle name="20% - Accent5 3 2 3 2" xfId="669"/>
    <cellStyle name="20% - Accent5 3 2 3 3" xfId="670"/>
    <cellStyle name="20% - Accent5 3 2 4" xfId="671"/>
    <cellStyle name="20% - Accent5 3 2 4 2" xfId="672"/>
    <cellStyle name="20% - Accent5 3 2 5" xfId="673"/>
    <cellStyle name="20% - Accent5 3 2 6" xfId="674"/>
    <cellStyle name="20% - Accent5 3 3" xfId="675"/>
    <cellStyle name="20% - Accent5 3 3 2" xfId="676"/>
    <cellStyle name="20% - Accent5 3 3 2 2" xfId="677"/>
    <cellStyle name="20% - Accent5 3 3 2 3" xfId="678"/>
    <cellStyle name="20% - Accent5 3 3 3" xfId="679"/>
    <cellStyle name="20% - Accent5 3 3 3 2" xfId="680"/>
    <cellStyle name="20% - Accent5 3 3 4" xfId="681"/>
    <cellStyle name="20% - Accent5 3 3 5" xfId="682"/>
    <cellStyle name="20% - Accent5 3 4" xfId="683"/>
    <cellStyle name="20% - Accent5 3 4 2" xfId="684"/>
    <cellStyle name="20% - Accent5 3 4 3" xfId="685"/>
    <cellStyle name="20% - Accent5 3 4 4" xfId="686"/>
    <cellStyle name="20% - Accent5 3 5" xfId="687"/>
    <cellStyle name="20% - Accent5 3 5 2" xfId="688"/>
    <cellStyle name="20% - Accent5 3 5 3" xfId="689"/>
    <cellStyle name="20% - Accent5 3 6" xfId="690"/>
    <cellStyle name="20% - Accent5 3 6 2" xfId="691"/>
    <cellStyle name="20% - Accent5 3 7" xfId="692"/>
    <cellStyle name="20% - Accent5 3 7 2" xfId="693"/>
    <cellStyle name="20% - Accent5 3 8" xfId="694"/>
    <cellStyle name="20% - Accent5 3 9" xfId="695"/>
    <cellStyle name="20% - Accent5 4" xfId="696"/>
    <cellStyle name="20% - Accent5 4 2" xfId="697"/>
    <cellStyle name="20% - Accent5 4 2 2" xfId="698"/>
    <cellStyle name="20% - Accent5 4 2 2 2" xfId="699"/>
    <cellStyle name="20% - Accent5 4 2 2 3" xfId="700"/>
    <cellStyle name="20% - Accent5 4 2 3" xfId="701"/>
    <cellStyle name="20% - Accent5 4 2 3 2" xfId="702"/>
    <cellStyle name="20% - Accent5 4 2 4" xfId="703"/>
    <cellStyle name="20% - Accent5 4 2 4 2" xfId="704"/>
    <cellStyle name="20% - Accent5 4 2 5" xfId="705"/>
    <cellStyle name="20% - Accent5 4 2 6" xfId="706"/>
    <cellStyle name="20% - Accent5 4 3" xfId="707"/>
    <cellStyle name="20% - Accent5 4 3 2" xfId="708"/>
    <cellStyle name="20% - Accent5 4 3 2 2" xfId="709"/>
    <cellStyle name="20% - Accent5 4 3 3" xfId="710"/>
    <cellStyle name="20% - Accent5 4 3 4" xfId="711"/>
    <cellStyle name="20% - Accent5 4 4" xfId="712"/>
    <cellStyle name="20% - Accent5 4 4 2" xfId="713"/>
    <cellStyle name="20% - Accent5 4 4 3" xfId="714"/>
    <cellStyle name="20% - Accent5 4 5" xfId="715"/>
    <cellStyle name="20% - Accent5 4 5 2" xfId="716"/>
    <cellStyle name="20% - Accent5 4 6" xfId="717"/>
    <cellStyle name="20% - Accent5 4 6 2" xfId="718"/>
    <cellStyle name="20% - Accent5 4 7" xfId="719"/>
    <cellStyle name="20% - Accent5 4 7 2" xfId="720"/>
    <cellStyle name="20% - Accent5 4 8" xfId="721"/>
    <cellStyle name="20% - Accent5 4 9" xfId="722"/>
    <cellStyle name="20% - Accent5 5" xfId="723"/>
    <cellStyle name="20% - Accent5 5 2" xfId="724"/>
    <cellStyle name="20% - Accent5 5 2 2" xfId="725"/>
    <cellStyle name="20% - Accent5 5 2 2 2" xfId="726"/>
    <cellStyle name="20% - Accent5 5 2 3" xfId="727"/>
    <cellStyle name="20% - Accent5 5 2 3 2" xfId="728"/>
    <cellStyle name="20% - Accent5 5 2 4" xfId="729"/>
    <cellStyle name="20% - Accent5 5 2 5" xfId="730"/>
    <cellStyle name="20% - Accent5 5 3" xfId="731"/>
    <cellStyle name="20% - Accent5 5 3 2" xfId="732"/>
    <cellStyle name="20% - Accent5 5 3 3" xfId="733"/>
    <cellStyle name="20% - Accent5 5 4" xfId="734"/>
    <cellStyle name="20% - Accent5 5 4 2" xfId="735"/>
    <cellStyle name="20% - Accent5 5 5" xfId="736"/>
    <cellStyle name="20% - Accent5 5 5 2" xfId="737"/>
    <cellStyle name="20% - Accent5 5 6" xfId="738"/>
    <cellStyle name="20% - Accent5 5 7" xfId="739"/>
    <cellStyle name="20% - Accent5 6" xfId="740"/>
    <cellStyle name="20% - Accent5 6 2" xfId="741"/>
    <cellStyle name="20% - Accent5 6 2 2" xfId="742"/>
    <cellStyle name="20% - Accent5 6 2 2 2" xfId="743"/>
    <cellStyle name="20% - Accent5 6 2 3" xfId="744"/>
    <cellStyle name="20% - Accent5 6 2 4" xfId="745"/>
    <cellStyle name="20% - Accent5 6 3" xfId="746"/>
    <cellStyle name="20% - Accent5 6 3 2" xfId="747"/>
    <cellStyle name="20% - Accent5 6 3 3" xfId="748"/>
    <cellStyle name="20% - Accent5 6 4" xfId="749"/>
    <cellStyle name="20% - Accent5 6 4 2" xfId="750"/>
    <cellStyle name="20% - Accent5 6 5" xfId="751"/>
    <cellStyle name="20% - Accent5 6 6" xfId="752"/>
    <cellStyle name="20% - Accent5 7" xfId="753"/>
    <cellStyle name="20% - Accent5 7 2" xfId="754"/>
    <cellStyle name="20% - Accent5 7 2 2" xfId="755"/>
    <cellStyle name="20% - Accent5 7 2 3" xfId="756"/>
    <cellStyle name="20% - Accent5 7 3" xfId="757"/>
    <cellStyle name="20% - Accent5 7 3 2" xfId="758"/>
    <cellStyle name="20% - Accent5 7 4" xfId="759"/>
    <cellStyle name="20% - Accent5 7 5" xfId="760"/>
    <cellStyle name="20% - Accent5 8" xfId="761"/>
    <cellStyle name="20% - Accent5 8 2" xfId="762"/>
    <cellStyle name="20% - Accent5 8 3" xfId="763"/>
    <cellStyle name="20% - Accent5 8 4" xfId="764"/>
    <cellStyle name="20% - Accent5 8 5" xfId="765"/>
    <cellStyle name="20% - Accent5 9" xfId="766"/>
    <cellStyle name="20% - Accent5 9 2" xfId="767"/>
    <cellStyle name="20% - Accent5 9 3" xfId="768"/>
    <cellStyle name="20% - Accent5 9 4" xfId="769"/>
    <cellStyle name="20% - Accent6" xfId="770"/>
    <cellStyle name="20% - Accent6 10" xfId="771"/>
    <cellStyle name="20% - Accent6 10 2" xfId="772"/>
    <cellStyle name="20% - Accent6 11" xfId="773"/>
    <cellStyle name="20% - Accent6 11 2" xfId="774"/>
    <cellStyle name="20% - Accent6 12" xfId="775"/>
    <cellStyle name="20% - Accent6 13" xfId="776"/>
    <cellStyle name="20% - Accent6 2" xfId="777"/>
    <cellStyle name="20% - Accent6 2 2" xfId="778"/>
    <cellStyle name="20% - Accent6 2 2 2" xfId="779"/>
    <cellStyle name="20% - Accent6 2 2 2 2" xfId="780"/>
    <cellStyle name="20% - Accent6 2 2 2 2 2" xfId="781"/>
    <cellStyle name="20% - Accent6 2 2 2 3" xfId="782"/>
    <cellStyle name="20% - Accent6 2 2 2 4" xfId="783"/>
    <cellStyle name="20% - Accent6 2 2 3" xfId="784"/>
    <cellStyle name="20% - Accent6 2 2 3 2" xfId="785"/>
    <cellStyle name="20% - Accent6 2 2 3 3" xfId="786"/>
    <cellStyle name="20% - Accent6 2 2 4" xfId="787"/>
    <cellStyle name="20% - Accent6 2 2 4 2" xfId="788"/>
    <cellStyle name="20% - Accent6 2 2 5" xfId="789"/>
    <cellStyle name="20% - Accent6 2 2 6" xfId="790"/>
    <cellStyle name="20% - Accent6 2 3" xfId="791"/>
    <cellStyle name="20% - Accent6 2 3 2" xfId="792"/>
    <cellStyle name="20% - Accent6 2 3 2 2" xfId="793"/>
    <cellStyle name="20% - Accent6 2 3 2 3" xfId="794"/>
    <cellStyle name="20% - Accent6 2 3 3" xfId="795"/>
    <cellStyle name="20% - Accent6 2 3 3 2" xfId="796"/>
    <cellStyle name="20% - Accent6 2 3 4" xfId="797"/>
    <cellStyle name="20% - Accent6 2 3 5" xfId="798"/>
    <cellStyle name="20% - Accent6 2 4" xfId="799"/>
    <cellStyle name="20% - Accent6 2 4 2" xfId="800"/>
    <cellStyle name="20% - Accent6 2 4 3" xfId="801"/>
    <cellStyle name="20% - Accent6 2 4 4" xfId="802"/>
    <cellStyle name="20% - Accent6 2 5" xfId="803"/>
    <cellStyle name="20% - Accent6 2 5 2" xfId="804"/>
    <cellStyle name="20% - Accent6 2 5 3" xfId="805"/>
    <cellStyle name="20% - Accent6 2 6" xfId="806"/>
    <cellStyle name="20% - Accent6 2 6 2" xfId="807"/>
    <cellStyle name="20% - Accent6 2 7" xfId="808"/>
    <cellStyle name="20% - Accent6 2 7 2" xfId="809"/>
    <cellStyle name="20% - Accent6 2 8" xfId="810"/>
    <cellStyle name="20% - Accent6 2 9" xfId="811"/>
    <cellStyle name="20% - Accent6 3" xfId="812"/>
    <cellStyle name="20% - Accent6 3 2" xfId="813"/>
    <cellStyle name="20% - Accent6 3 2 2" xfId="814"/>
    <cellStyle name="20% - Accent6 3 2 2 2" xfId="815"/>
    <cellStyle name="20% - Accent6 3 2 2 2 2" xfId="816"/>
    <cellStyle name="20% - Accent6 3 2 2 3" xfId="817"/>
    <cellStyle name="20% - Accent6 3 2 2 4" xfId="818"/>
    <cellStyle name="20% - Accent6 3 2 3" xfId="819"/>
    <cellStyle name="20% - Accent6 3 2 3 2" xfId="820"/>
    <cellStyle name="20% - Accent6 3 2 3 3" xfId="821"/>
    <cellStyle name="20% - Accent6 3 2 4" xfId="822"/>
    <cellStyle name="20% - Accent6 3 2 4 2" xfId="823"/>
    <cellStyle name="20% - Accent6 3 2 5" xfId="824"/>
    <cellStyle name="20% - Accent6 3 2 6" xfId="825"/>
    <cellStyle name="20% - Accent6 3 3" xfId="826"/>
    <cellStyle name="20% - Accent6 3 3 2" xfId="827"/>
    <cellStyle name="20% - Accent6 3 3 2 2" xfId="828"/>
    <cellStyle name="20% - Accent6 3 3 2 3" xfId="829"/>
    <cellStyle name="20% - Accent6 3 3 3" xfId="830"/>
    <cellStyle name="20% - Accent6 3 3 3 2" xfId="831"/>
    <cellStyle name="20% - Accent6 3 3 4" xfId="832"/>
    <cellStyle name="20% - Accent6 3 3 5" xfId="833"/>
    <cellStyle name="20% - Accent6 3 4" xfId="834"/>
    <cellStyle name="20% - Accent6 3 4 2" xfId="835"/>
    <cellStyle name="20% - Accent6 3 4 3" xfId="836"/>
    <cellStyle name="20% - Accent6 3 4 4" xfId="837"/>
    <cellStyle name="20% - Accent6 3 5" xfId="838"/>
    <cellStyle name="20% - Accent6 3 5 2" xfId="839"/>
    <cellStyle name="20% - Accent6 3 5 3" xfId="840"/>
    <cellStyle name="20% - Accent6 3 6" xfId="841"/>
    <cellStyle name="20% - Accent6 3 6 2" xfId="842"/>
    <cellStyle name="20% - Accent6 3 7" xfId="843"/>
    <cellStyle name="20% - Accent6 3 7 2" xfId="844"/>
    <cellStyle name="20% - Accent6 3 8" xfId="845"/>
    <cellStyle name="20% - Accent6 3 9" xfId="846"/>
    <cellStyle name="20% - Accent6 4" xfId="847"/>
    <cellStyle name="20% - Accent6 4 2" xfId="848"/>
    <cellStyle name="20% - Accent6 4 2 2" xfId="849"/>
    <cellStyle name="20% - Accent6 4 2 2 2" xfId="850"/>
    <cellStyle name="20% - Accent6 4 2 2 3" xfId="851"/>
    <cellStyle name="20% - Accent6 4 2 3" xfId="852"/>
    <cellStyle name="20% - Accent6 4 2 3 2" xfId="853"/>
    <cellStyle name="20% - Accent6 4 2 4" xfId="854"/>
    <cellStyle name="20% - Accent6 4 2 4 2" xfId="855"/>
    <cellStyle name="20% - Accent6 4 2 5" xfId="856"/>
    <cellStyle name="20% - Accent6 4 2 6" xfId="857"/>
    <cellStyle name="20% - Accent6 4 3" xfId="858"/>
    <cellStyle name="20% - Accent6 4 3 2" xfId="859"/>
    <cellStyle name="20% - Accent6 4 3 2 2" xfId="860"/>
    <cellStyle name="20% - Accent6 4 3 3" xfId="861"/>
    <cellStyle name="20% - Accent6 4 3 4" xfId="862"/>
    <cellStyle name="20% - Accent6 4 4" xfId="863"/>
    <cellStyle name="20% - Accent6 4 4 2" xfId="864"/>
    <cellStyle name="20% - Accent6 4 4 3" xfId="865"/>
    <cellStyle name="20% - Accent6 4 5" xfId="866"/>
    <cellStyle name="20% - Accent6 4 5 2" xfId="867"/>
    <cellStyle name="20% - Accent6 4 6" xfId="868"/>
    <cellStyle name="20% - Accent6 4 6 2" xfId="869"/>
    <cellStyle name="20% - Accent6 4 7" xfId="870"/>
    <cellStyle name="20% - Accent6 4 7 2" xfId="871"/>
    <cellStyle name="20% - Accent6 4 8" xfId="872"/>
    <cellStyle name="20% - Accent6 4 9" xfId="873"/>
    <cellStyle name="20% - Accent6 5" xfId="874"/>
    <cellStyle name="20% - Accent6 5 2" xfId="875"/>
    <cellStyle name="20% - Accent6 5 2 2" xfId="876"/>
    <cellStyle name="20% - Accent6 5 2 2 2" xfId="877"/>
    <cellStyle name="20% - Accent6 5 2 3" xfId="878"/>
    <cellStyle name="20% - Accent6 5 2 3 2" xfId="879"/>
    <cellStyle name="20% - Accent6 5 2 4" xfId="880"/>
    <cellStyle name="20% - Accent6 5 2 5" xfId="881"/>
    <cellStyle name="20% - Accent6 5 3" xfId="882"/>
    <cellStyle name="20% - Accent6 5 3 2" xfId="883"/>
    <cellStyle name="20% - Accent6 5 3 3" xfId="884"/>
    <cellStyle name="20% - Accent6 5 4" xfId="885"/>
    <cellStyle name="20% - Accent6 5 4 2" xfId="886"/>
    <cellStyle name="20% - Accent6 5 5" xfId="887"/>
    <cellStyle name="20% - Accent6 5 5 2" xfId="888"/>
    <cellStyle name="20% - Accent6 5 6" xfId="889"/>
    <cellStyle name="20% - Accent6 5 7" xfId="890"/>
    <cellStyle name="20% - Accent6 6" xfId="891"/>
    <cellStyle name="20% - Accent6 6 2" xfId="892"/>
    <cellStyle name="20% - Accent6 6 2 2" xfId="893"/>
    <cellStyle name="20% - Accent6 6 2 2 2" xfId="894"/>
    <cellStyle name="20% - Accent6 6 2 3" xfId="895"/>
    <cellStyle name="20% - Accent6 6 2 4" xfId="896"/>
    <cellStyle name="20% - Accent6 6 3" xfId="897"/>
    <cellStyle name="20% - Accent6 6 3 2" xfId="898"/>
    <cellStyle name="20% - Accent6 6 3 3" xfId="899"/>
    <cellStyle name="20% - Accent6 6 4" xfId="900"/>
    <cellStyle name="20% - Accent6 6 4 2" xfId="901"/>
    <cellStyle name="20% - Accent6 6 5" xfId="902"/>
    <cellStyle name="20% - Accent6 6 6" xfId="903"/>
    <cellStyle name="20% - Accent6 7" xfId="904"/>
    <cellStyle name="20% - Accent6 7 2" xfId="905"/>
    <cellStyle name="20% - Accent6 7 2 2" xfId="906"/>
    <cellStyle name="20% - Accent6 7 2 3" xfId="907"/>
    <cellStyle name="20% - Accent6 7 3" xfId="908"/>
    <cellStyle name="20% - Accent6 7 3 2" xfId="909"/>
    <cellStyle name="20% - Accent6 7 4" xfId="910"/>
    <cellStyle name="20% - Accent6 7 5" xfId="911"/>
    <cellStyle name="20% - Accent6 8" xfId="912"/>
    <cellStyle name="20% - Accent6 8 2" xfId="913"/>
    <cellStyle name="20% - Accent6 8 3" xfId="914"/>
    <cellStyle name="20% - Accent6 8 4" xfId="915"/>
    <cellStyle name="20% - Accent6 8 5" xfId="916"/>
    <cellStyle name="20% - Accent6 9" xfId="917"/>
    <cellStyle name="20% - Accent6 9 2" xfId="918"/>
    <cellStyle name="20% - Accent6 9 3" xfId="919"/>
    <cellStyle name="20% - Accent6 9 4" xfId="920"/>
    <cellStyle name="40% - Accent1" xfId="921"/>
    <cellStyle name="40% - Accent1 10" xfId="922"/>
    <cellStyle name="40% - Accent1 10 2" xfId="923"/>
    <cellStyle name="40% - Accent1 11" xfId="924"/>
    <cellStyle name="40% - Accent1 11 2" xfId="925"/>
    <cellStyle name="40% - Accent1 12" xfId="926"/>
    <cellStyle name="40% - Accent1 13" xfId="927"/>
    <cellStyle name="40% - Accent1 2" xfId="928"/>
    <cellStyle name="40% - Accent1 2 2" xfId="929"/>
    <cellStyle name="40% - Accent1 2 2 2" xfId="930"/>
    <cellStyle name="40% - Accent1 2 2 2 2" xfId="931"/>
    <cellStyle name="40% - Accent1 2 2 2 2 2" xfId="932"/>
    <cellStyle name="40% - Accent1 2 2 2 3" xfId="933"/>
    <cellStyle name="40% - Accent1 2 2 2 4" xfId="934"/>
    <cellStyle name="40% - Accent1 2 2 3" xfId="935"/>
    <cellStyle name="40% - Accent1 2 2 3 2" xfId="936"/>
    <cellStyle name="40% - Accent1 2 2 3 3" xfId="937"/>
    <cellStyle name="40% - Accent1 2 2 4" xfId="938"/>
    <cellStyle name="40% - Accent1 2 2 4 2" xfId="939"/>
    <cellStyle name="40% - Accent1 2 2 5" xfId="940"/>
    <cellStyle name="40% - Accent1 2 2 6" xfId="941"/>
    <cellStyle name="40% - Accent1 2 3" xfId="942"/>
    <cellStyle name="40% - Accent1 2 3 2" xfId="943"/>
    <cellStyle name="40% - Accent1 2 3 2 2" xfId="944"/>
    <cellStyle name="40% - Accent1 2 3 2 3" xfId="945"/>
    <cellStyle name="40% - Accent1 2 3 3" xfId="946"/>
    <cellStyle name="40% - Accent1 2 3 3 2" xfId="947"/>
    <cellStyle name="40% - Accent1 2 3 4" xfId="948"/>
    <cellStyle name="40% - Accent1 2 3 5" xfId="949"/>
    <cellStyle name="40% - Accent1 2 4" xfId="950"/>
    <cellStyle name="40% - Accent1 2 4 2" xfId="951"/>
    <cellStyle name="40% - Accent1 2 4 3" xfId="952"/>
    <cellStyle name="40% - Accent1 2 4 4" xfId="953"/>
    <cellStyle name="40% - Accent1 2 5" xfId="954"/>
    <cellStyle name="40% - Accent1 2 5 2" xfId="955"/>
    <cellStyle name="40% - Accent1 2 5 3" xfId="956"/>
    <cellStyle name="40% - Accent1 2 6" xfId="957"/>
    <cellStyle name="40% - Accent1 2 6 2" xfId="958"/>
    <cellStyle name="40% - Accent1 2 7" xfId="959"/>
    <cellStyle name="40% - Accent1 2 7 2" xfId="960"/>
    <cellStyle name="40% - Accent1 2 8" xfId="961"/>
    <cellStyle name="40% - Accent1 2 9" xfId="962"/>
    <cellStyle name="40% - Accent1 3" xfId="963"/>
    <cellStyle name="40% - Accent1 3 2" xfId="964"/>
    <cellStyle name="40% - Accent1 3 2 2" xfId="965"/>
    <cellStyle name="40% - Accent1 3 2 2 2" xfId="966"/>
    <cellStyle name="40% - Accent1 3 2 2 2 2" xfId="967"/>
    <cellStyle name="40% - Accent1 3 2 2 3" xfId="968"/>
    <cellStyle name="40% - Accent1 3 2 2 4" xfId="969"/>
    <cellStyle name="40% - Accent1 3 2 3" xfId="970"/>
    <cellStyle name="40% - Accent1 3 2 3 2" xfId="971"/>
    <cellStyle name="40% - Accent1 3 2 3 3" xfId="972"/>
    <cellStyle name="40% - Accent1 3 2 4" xfId="973"/>
    <cellStyle name="40% - Accent1 3 2 4 2" xfId="974"/>
    <cellStyle name="40% - Accent1 3 2 5" xfId="975"/>
    <cellStyle name="40% - Accent1 3 2 6" xfId="976"/>
    <cellStyle name="40% - Accent1 3 3" xfId="977"/>
    <cellStyle name="40% - Accent1 3 3 2" xfId="978"/>
    <cellStyle name="40% - Accent1 3 3 2 2" xfId="979"/>
    <cellStyle name="40% - Accent1 3 3 2 3" xfId="980"/>
    <cellStyle name="40% - Accent1 3 3 3" xfId="981"/>
    <cellStyle name="40% - Accent1 3 3 3 2" xfId="982"/>
    <cellStyle name="40% - Accent1 3 3 4" xfId="983"/>
    <cellStyle name="40% - Accent1 3 3 5" xfId="984"/>
    <cellStyle name="40% - Accent1 3 4" xfId="985"/>
    <cellStyle name="40% - Accent1 3 4 2" xfId="986"/>
    <cellStyle name="40% - Accent1 3 4 3" xfId="987"/>
    <cellStyle name="40% - Accent1 3 4 4" xfId="988"/>
    <cellStyle name="40% - Accent1 3 5" xfId="989"/>
    <cellStyle name="40% - Accent1 3 5 2" xfId="990"/>
    <cellStyle name="40% - Accent1 3 5 3" xfId="991"/>
    <cellStyle name="40% - Accent1 3 6" xfId="992"/>
    <cellStyle name="40% - Accent1 3 6 2" xfId="993"/>
    <cellStyle name="40% - Accent1 3 7" xfId="994"/>
    <cellStyle name="40% - Accent1 3 7 2" xfId="995"/>
    <cellStyle name="40% - Accent1 3 8" xfId="996"/>
    <cellStyle name="40% - Accent1 3 9" xfId="997"/>
    <cellStyle name="40% - Accent1 4" xfId="998"/>
    <cellStyle name="40% - Accent1 4 2" xfId="999"/>
    <cellStyle name="40% - Accent1 4 2 2" xfId="1000"/>
    <cellStyle name="40% - Accent1 4 2 2 2" xfId="1001"/>
    <cellStyle name="40% - Accent1 4 2 2 3" xfId="1002"/>
    <cellStyle name="40% - Accent1 4 2 3" xfId="1003"/>
    <cellStyle name="40% - Accent1 4 2 3 2" xfId="1004"/>
    <cellStyle name="40% - Accent1 4 2 4" xfId="1005"/>
    <cellStyle name="40% - Accent1 4 2 4 2" xfId="1006"/>
    <cellStyle name="40% - Accent1 4 2 5" xfId="1007"/>
    <cellStyle name="40% - Accent1 4 2 6" xfId="1008"/>
    <cellStyle name="40% - Accent1 4 3" xfId="1009"/>
    <cellStyle name="40% - Accent1 4 3 2" xfId="1010"/>
    <cellStyle name="40% - Accent1 4 3 2 2" xfId="1011"/>
    <cellStyle name="40% - Accent1 4 3 3" xfId="1012"/>
    <cellStyle name="40% - Accent1 4 3 4" xfId="1013"/>
    <cellStyle name="40% - Accent1 4 4" xfId="1014"/>
    <cellStyle name="40% - Accent1 4 4 2" xfId="1015"/>
    <cellStyle name="40% - Accent1 4 4 3" xfId="1016"/>
    <cellStyle name="40% - Accent1 4 5" xfId="1017"/>
    <cellStyle name="40% - Accent1 4 5 2" xfId="1018"/>
    <cellStyle name="40% - Accent1 4 6" xfId="1019"/>
    <cellStyle name="40% - Accent1 4 6 2" xfId="1020"/>
    <cellStyle name="40% - Accent1 4 7" xfId="1021"/>
    <cellStyle name="40% - Accent1 4 7 2" xfId="1022"/>
    <cellStyle name="40% - Accent1 4 8" xfId="1023"/>
    <cellStyle name="40% - Accent1 4 9" xfId="1024"/>
    <cellStyle name="40% - Accent1 5" xfId="1025"/>
    <cellStyle name="40% - Accent1 5 2" xfId="1026"/>
    <cellStyle name="40% - Accent1 5 2 2" xfId="1027"/>
    <cellStyle name="40% - Accent1 5 2 2 2" xfId="1028"/>
    <cellStyle name="40% - Accent1 5 2 3" xfId="1029"/>
    <cellStyle name="40% - Accent1 5 2 3 2" xfId="1030"/>
    <cellStyle name="40% - Accent1 5 2 4" xfId="1031"/>
    <cellStyle name="40% - Accent1 5 2 5" xfId="1032"/>
    <cellStyle name="40% - Accent1 5 3" xfId="1033"/>
    <cellStyle name="40% - Accent1 5 3 2" xfId="1034"/>
    <cellStyle name="40% - Accent1 5 3 3" xfId="1035"/>
    <cellStyle name="40% - Accent1 5 4" xfId="1036"/>
    <cellStyle name="40% - Accent1 5 4 2" xfId="1037"/>
    <cellStyle name="40% - Accent1 5 5" xfId="1038"/>
    <cellStyle name="40% - Accent1 5 5 2" xfId="1039"/>
    <cellStyle name="40% - Accent1 5 6" xfId="1040"/>
    <cellStyle name="40% - Accent1 5 7" xfId="1041"/>
    <cellStyle name="40% - Accent1 6" xfId="1042"/>
    <cellStyle name="40% - Accent1 6 2" xfId="1043"/>
    <cellStyle name="40% - Accent1 6 2 2" xfId="1044"/>
    <cellStyle name="40% - Accent1 6 2 2 2" xfId="1045"/>
    <cellStyle name="40% - Accent1 6 2 3" xfId="1046"/>
    <cellStyle name="40% - Accent1 6 2 4" xfId="1047"/>
    <cellStyle name="40% - Accent1 6 3" xfId="1048"/>
    <cellStyle name="40% - Accent1 6 3 2" xfId="1049"/>
    <cellStyle name="40% - Accent1 6 3 3" xfId="1050"/>
    <cellStyle name="40% - Accent1 6 4" xfId="1051"/>
    <cellStyle name="40% - Accent1 6 4 2" xfId="1052"/>
    <cellStyle name="40% - Accent1 6 5" xfId="1053"/>
    <cellStyle name="40% - Accent1 6 6" xfId="1054"/>
    <cellStyle name="40% - Accent1 7" xfId="1055"/>
    <cellStyle name="40% - Accent1 7 2" xfId="1056"/>
    <cellStyle name="40% - Accent1 7 2 2" xfId="1057"/>
    <cellStyle name="40% - Accent1 7 2 3" xfId="1058"/>
    <cellStyle name="40% - Accent1 7 3" xfId="1059"/>
    <cellStyle name="40% - Accent1 7 3 2" xfId="1060"/>
    <cellStyle name="40% - Accent1 7 4" xfId="1061"/>
    <cellStyle name="40% - Accent1 7 5" xfId="1062"/>
    <cellStyle name="40% - Accent1 8" xfId="1063"/>
    <cellStyle name="40% - Accent1 8 2" xfId="1064"/>
    <cellStyle name="40% - Accent1 8 3" xfId="1065"/>
    <cellStyle name="40% - Accent1 8 4" xfId="1066"/>
    <cellStyle name="40% - Accent1 8 5" xfId="1067"/>
    <cellStyle name="40% - Accent1 9" xfId="1068"/>
    <cellStyle name="40% - Accent1 9 2" xfId="1069"/>
    <cellStyle name="40% - Accent1 9 3" xfId="1070"/>
    <cellStyle name="40% - Accent1 9 4" xfId="1071"/>
    <cellStyle name="40% - Accent2" xfId="1072"/>
    <cellStyle name="40% - Accent2 10" xfId="1073"/>
    <cellStyle name="40% - Accent2 10 2" xfId="1074"/>
    <cellStyle name="40% - Accent2 11" xfId="1075"/>
    <cellStyle name="40% - Accent2 11 2" xfId="1076"/>
    <cellStyle name="40% - Accent2 12" xfId="1077"/>
    <cellStyle name="40% - Accent2 13" xfId="1078"/>
    <cellStyle name="40% - Accent2 2" xfId="1079"/>
    <cellStyle name="40% - Accent2 2 2" xfId="1080"/>
    <cellStyle name="40% - Accent2 2 2 2" xfId="1081"/>
    <cellStyle name="40% - Accent2 2 2 2 2" xfId="1082"/>
    <cellStyle name="40% - Accent2 2 2 2 2 2" xfId="1083"/>
    <cellStyle name="40% - Accent2 2 2 2 3" xfId="1084"/>
    <cellStyle name="40% - Accent2 2 2 2 4" xfId="1085"/>
    <cellStyle name="40% - Accent2 2 2 3" xfId="1086"/>
    <cellStyle name="40% - Accent2 2 2 3 2" xfId="1087"/>
    <cellStyle name="40% - Accent2 2 2 3 3" xfId="1088"/>
    <cellStyle name="40% - Accent2 2 2 4" xfId="1089"/>
    <cellStyle name="40% - Accent2 2 2 4 2" xfId="1090"/>
    <cellStyle name="40% - Accent2 2 2 5" xfId="1091"/>
    <cellStyle name="40% - Accent2 2 2 6" xfId="1092"/>
    <cellStyle name="40% - Accent2 2 3" xfId="1093"/>
    <cellStyle name="40% - Accent2 2 3 2" xfId="1094"/>
    <cellStyle name="40% - Accent2 2 3 2 2" xfId="1095"/>
    <cellStyle name="40% - Accent2 2 3 2 3" xfId="1096"/>
    <cellStyle name="40% - Accent2 2 3 3" xfId="1097"/>
    <cellStyle name="40% - Accent2 2 3 3 2" xfId="1098"/>
    <cellStyle name="40% - Accent2 2 3 4" xfId="1099"/>
    <cellStyle name="40% - Accent2 2 3 5" xfId="1100"/>
    <cellStyle name="40% - Accent2 2 4" xfId="1101"/>
    <cellStyle name="40% - Accent2 2 4 2" xfId="1102"/>
    <cellStyle name="40% - Accent2 2 4 3" xfId="1103"/>
    <cellStyle name="40% - Accent2 2 4 4" xfId="1104"/>
    <cellStyle name="40% - Accent2 2 5" xfId="1105"/>
    <cellStyle name="40% - Accent2 2 5 2" xfId="1106"/>
    <cellStyle name="40% - Accent2 2 5 3" xfId="1107"/>
    <cellStyle name="40% - Accent2 2 6" xfId="1108"/>
    <cellStyle name="40% - Accent2 2 6 2" xfId="1109"/>
    <cellStyle name="40% - Accent2 2 7" xfId="1110"/>
    <cellStyle name="40% - Accent2 2 7 2" xfId="1111"/>
    <cellStyle name="40% - Accent2 2 8" xfId="1112"/>
    <cellStyle name="40% - Accent2 2 9" xfId="1113"/>
    <cellStyle name="40% - Accent2 3" xfId="1114"/>
    <cellStyle name="40% - Accent2 3 2" xfId="1115"/>
    <cellStyle name="40% - Accent2 3 2 2" xfId="1116"/>
    <cellStyle name="40% - Accent2 3 2 2 2" xfId="1117"/>
    <cellStyle name="40% - Accent2 3 2 2 2 2" xfId="1118"/>
    <cellStyle name="40% - Accent2 3 2 2 3" xfId="1119"/>
    <cellStyle name="40% - Accent2 3 2 2 4" xfId="1120"/>
    <cellStyle name="40% - Accent2 3 2 3" xfId="1121"/>
    <cellStyle name="40% - Accent2 3 2 3 2" xfId="1122"/>
    <cellStyle name="40% - Accent2 3 2 3 3" xfId="1123"/>
    <cellStyle name="40% - Accent2 3 2 4" xfId="1124"/>
    <cellStyle name="40% - Accent2 3 2 4 2" xfId="1125"/>
    <cellStyle name="40% - Accent2 3 2 5" xfId="1126"/>
    <cellStyle name="40% - Accent2 3 2 6" xfId="1127"/>
    <cellStyle name="40% - Accent2 3 3" xfId="1128"/>
    <cellStyle name="40% - Accent2 3 3 2" xfId="1129"/>
    <cellStyle name="40% - Accent2 3 3 2 2" xfId="1130"/>
    <cellStyle name="40% - Accent2 3 3 2 3" xfId="1131"/>
    <cellStyle name="40% - Accent2 3 3 3" xfId="1132"/>
    <cellStyle name="40% - Accent2 3 3 3 2" xfId="1133"/>
    <cellStyle name="40% - Accent2 3 3 4" xfId="1134"/>
    <cellStyle name="40% - Accent2 3 3 5" xfId="1135"/>
    <cellStyle name="40% - Accent2 3 4" xfId="1136"/>
    <cellStyle name="40% - Accent2 3 4 2" xfId="1137"/>
    <cellStyle name="40% - Accent2 3 4 3" xfId="1138"/>
    <cellStyle name="40% - Accent2 3 4 4" xfId="1139"/>
    <cellStyle name="40% - Accent2 3 5" xfId="1140"/>
    <cellStyle name="40% - Accent2 3 5 2" xfId="1141"/>
    <cellStyle name="40% - Accent2 3 5 3" xfId="1142"/>
    <cellStyle name="40% - Accent2 3 6" xfId="1143"/>
    <cellStyle name="40% - Accent2 3 6 2" xfId="1144"/>
    <cellStyle name="40% - Accent2 3 7" xfId="1145"/>
    <cellStyle name="40% - Accent2 3 7 2" xfId="1146"/>
    <cellStyle name="40% - Accent2 3 8" xfId="1147"/>
    <cellStyle name="40% - Accent2 3 9" xfId="1148"/>
    <cellStyle name="40% - Accent2 4" xfId="1149"/>
    <cellStyle name="40% - Accent2 4 2" xfId="1150"/>
    <cellStyle name="40% - Accent2 4 2 2" xfId="1151"/>
    <cellStyle name="40% - Accent2 4 2 2 2" xfId="1152"/>
    <cellStyle name="40% - Accent2 4 2 2 3" xfId="1153"/>
    <cellStyle name="40% - Accent2 4 2 3" xfId="1154"/>
    <cellStyle name="40% - Accent2 4 2 3 2" xfId="1155"/>
    <cellStyle name="40% - Accent2 4 2 4" xfId="1156"/>
    <cellStyle name="40% - Accent2 4 2 4 2" xfId="1157"/>
    <cellStyle name="40% - Accent2 4 2 5" xfId="1158"/>
    <cellStyle name="40% - Accent2 4 2 6" xfId="1159"/>
    <cellStyle name="40% - Accent2 4 3" xfId="1160"/>
    <cellStyle name="40% - Accent2 4 3 2" xfId="1161"/>
    <cellStyle name="40% - Accent2 4 3 2 2" xfId="1162"/>
    <cellStyle name="40% - Accent2 4 3 3" xfId="1163"/>
    <cellStyle name="40% - Accent2 4 3 4" xfId="1164"/>
    <cellStyle name="40% - Accent2 4 4" xfId="1165"/>
    <cellStyle name="40% - Accent2 4 4 2" xfId="1166"/>
    <cellStyle name="40% - Accent2 4 4 3" xfId="1167"/>
    <cellStyle name="40% - Accent2 4 5" xfId="1168"/>
    <cellStyle name="40% - Accent2 4 5 2" xfId="1169"/>
    <cellStyle name="40% - Accent2 4 6" xfId="1170"/>
    <cellStyle name="40% - Accent2 4 6 2" xfId="1171"/>
    <cellStyle name="40% - Accent2 4 7" xfId="1172"/>
    <cellStyle name="40% - Accent2 4 7 2" xfId="1173"/>
    <cellStyle name="40% - Accent2 4 8" xfId="1174"/>
    <cellStyle name="40% - Accent2 4 9" xfId="1175"/>
    <cellStyle name="40% - Accent2 5" xfId="1176"/>
    <cellStyle name="40% - Accent2 5 2" xfId="1177"/>
    <cellStyle name="40% - Accent2 5 2 2" xfId="1178"/>
    <cellStyle name="40% - Accent2 5 2 2 2" xfId="1179"/>
    <cellStyle name="40% - Accent2 5 2 3" xfId="1180"/>
    <cellStyle name="40% - Accent2 5 2 3 2" xfId="1181"/>
    <cellStyle name="40% - Accent2 5 2 4" xfId="1182"/>
    <cellStyle name="40% - Accent2 5 2 5" xfId="1183"/>
    <cellStyle name="40% - Accent2 5 3" xfId="1184"/>
    <cellStyle name="40% - Accent2 5 3 2" xfId="1185"/>
    <cellStyle name="40% - Accent2 5 3 3" xfId="1186"/>
    <cellStyle name="40% - Accent2 5 4" xfId="1187"/>
    <cellStyle name="40% - Accent2 5 4 2" xfId="1188"/>
    <cellStyle name="40% - Accent2 5 5" xfId="1189"/>
    <cellStyle name="40% - Accent2 5 5 2" xfId="1190"/>
    <cellStyle name="40% - Accent2 5 6" xfId="1191"/>
    <cellStyle name="40% - Accent2 5 7" xfId="1192"/>
    <cellStyle name="40% - Accent2 6" xfId="1193"/>
    <cellStyle name="40% - Accent2 6 2" xfId="1194"/>
    <cellStyle name="40% - Accent2 6 2 2" xfId="1195"/>
    <cellStyle name="40% - Accent2 6 2 2 2" xfId="1196"/>
    <cellStyle name="40% - Accent2 6 2 3" xfId="1197"/>
    <cellStyle name="40% - Accent2 6 2 4" xfId="1198"/>
    <cellStyle name="40% - Accent2 6 3" xfId="1199"/>
    <cellStyle name="40% - Accent2 6 3 2" xfId="1200"/>
    <cellStyle name="40% - Accent2 6 3 3" xfId="1201"/>
    <cellStyle name="40% - Accent2 6 4" xfId="1202"/>
    <cellStyle name="40% - Accent2 6 4 2" xfId="1203"/>
    <cellStyle name="40% - Accent2 6 5" xfId="1204"/>
    <cellStyle name="40% - Accent2 6 6" xfId="1205"/>
    <cellStyle name="40% - Accent2 7" xfId="1206"/>
    <cellStyle name="40% - Accent2 7 2" xfId="1207"/>
    <cellStyle name="40% - Accent2 7 2 2" xfId="1208"/>
    <cellStyle name="40% - Accent2 7 2 3" xfId="1209"/>
    <cellStyle name="40% - Accent2 7 3" xfId="1210"/>
    <cellStyle name="40% - Accent2 7 3 2" xfId="1211"/>
    <cellStyle name="40% - Accent2 7 4" xfId="1212"/>
    <cellStyle name="40% - Accent2 7 5" xfId="1213"/>
    <cellStyle name="40% - Accent2 8" xfId="1214"/>
    <cellStyle name="40% - Accent2 8 2" xfId="1215"/>
    <cellStyle name="40% - Accent2 8 3" xfId="1216"/>
    <cellStyle name="40% - Accent2 8 4" xfId="1217"/>
    <cellStyle name="40% - Accent2 8 5" xfId="1218"/>
    <cellStyle name="40% - Accent2 9" xfId="1219"/>
    <cellStyle name="40% - Accent2 9 2" xfId="1220"/>
    <cellStyle name="40% - Accent2 9 3" xfId="1221"/>
    <cellStyle name="40% - Accent2 9 4" xfId="1222"/>
    <cellStyle name="40% - Accent3" xfId="1223"/>
    <cellStyle name="40% - Accent3 10" xfId="1224"/>
    <cellStyle name="40% - Accent3 10 2" xfId="1225"/>
    <cellStyle name="40% - Accent3 11" xfId="1226"/>
    <cellStyle name="40% - Accent3 11 2" xfId="1227"/>
    <cellStyle name="40% - Accent3 12" xfId="1228"/>
    <cellStyle name="40% - Accent3 13" xfId="1229"/>
    <cellStyle name="40% - Accent3 2" xfId="1230"/>
    <cellStyle name="40% - Accent3 2 2" xfId="1231"/>
    <cellStyle name="40% - Accent3 2 2 2" xfId="1232"/>
    <cellStyle name="40% - Accent3 2 2 2 2" xfId="1233"/>
    <cellStyle name="40% - Accent3 2 2 2 2 2" xfId="1234"/>
    <cellStyle name="40% - Accent3 2 2 2 3" xfId="1235"/>
    <cellStyle name="40% - Accent3 2 2 2 4" xfId="1236"/>
    <cellStyle name="40% - Accent3 2 2 3" xfId="1237"/>
    <cellStyle name="40% - Accent3 2 2 3 2" xfId="1238"/>
    <cellStyle name="40% - Accent3 2 2 3 3" xfId="1239"/>
    <cellStyle name="40% - Accent3 2 2 4" xfId="1240"/>
    <cellStyle name="40% - Accent3 2 2 4 2" xfId="1241"/>
    <cellStyle name="40% - Accent3 2 2 5" xfId="1242"/>
    <cellStyle name="40% - Accent3 2 2 6" xfId="1243"/>
    <cellStyle name="40% - Accent3 2 3" xfId="1244"/>
    <cellStyle name="40% - Accent3 2 3 2" xfId="1245"/>
    <cellStyle name="40% - Accent3 2 3 2 2" xfId="1246"/>
    <cellStyle name="40% - Accent3 2 3 2 3" xfId="1247"/>
    <cellStyle name="40% - Accent3 2 3 3" xfId="1248"/>
    <cellStyle name="40% - Accent3 2 3 3 2" xfId="1249"/>
    <cellStyle name="40% - Accent3 2 3 4" xfId="1250"/>
    <cellStyle name="40% - Accent3 2 3 5" xfId="1251"/>
    <cellStyle name="40% - Accent3 2 4" xfId="1252"/>
    <cellStyle name="40% - Accent3 2 4 2" xfId="1253"/>
    <cellStyle name="40% - Accent3 2 4 3" xfId="1254"/>
    <cellStyle name="40% - Accent3 2 4 4" xfId="1255"/>
    <cellStyle name="40% - Accent3 2 5" xfId="1256"/>
    <cellStyle name="40% - Accent3 2 5 2" xfId="1257"/>
    <cellStyle name="40% - Accent3 2 5 3" xfId="1258"/>
    <cellStyle name="40% - Accent3 2 6" xfId="1259"/>
    <cellStyle name="40% - Accent3 2 6 2" xfId="1260"/>
    <cellStyle name="40% - Accent3 2 7" xfId="1261"/>
    <cellStyle name="40% - Accent3 2 7 2" xfId="1262"/>
    <cellStyle name="40% - Accent3 2 8" xfId="1263"/>
    <cellStyle name="40% - Accent3 2 9" xfId="1264"/>
    <cellStyle name="40% - Accent3 3" xfId="1265"/>
    <cellStyle name="40% - Accent3 3 2" xfId="1266"/>
    <cellStyle name="40% - Accent3 3 2 2" xfId="1267"/>
    <cellStyle name="40% - Accent3 3 2 2 2" xfId="1268"/>
    <cellStyle name="40% - Accent3 3 2 2 2 2" xfId="1269"/>
    <cellStyle name="40% - Accent3 3 2 2 3" xfId="1270"/>
    <cellStyle name="40% - Accent3 3 2 2 4" xfId="1271"/>
    <cellStyle name="40% - Accent3 3 2 3" xfId="1272"/>
    <cellStyle name="40% - Accent3 3 2 3 2" xfId="1273"/>
    <cellStyle name="40% - Accent3 3 2 3 3" xfId="1274"/>
    <cellStyle name="40% - Accent3 3 2 4" xfId="1275"/>
    <cellStyle name="40% - Accent3 3 2 4 2" xfId="1276"/>
    <cellStyle name="40% - Accent3 3 2 5" xfId="1277"/>
    <cellStyle name="40% - Accent3 3 2 6" xfId="1278"/>
    <cellStyle name="40% - Accent3 3 3" xfId="1279"/>
    <cellStyle name="40% - Accent3 3 3 2" xfId="1280"/>
    <cellStyle name="40% - Accent3 3 3 2 2" xfId="1281"/>
    <cellStyle name="40% - Accent3 3 3 2 3" xfId="1282"/>
    <cellStyle name="40% - Accent3 3 3 3" xfId="1283"/>
    <cellStyle name="40% - Accent3 3 3 3 2" xfId="1284"/>
    <cellStyle name="40% - Accent3 3 3 4" xfId="1285"/>
    <cellStyle name="40% - Accent3 3 3 5" xfId="1286"/>
    <cellStyle name="40% - Accent3 3 4" xfId="1287"/>
    <cellStyle name="40% - Accent3 3 4 2" xfId="1288"/>
    <cellStyle name="40% - Accent3 3 4 3" xfId="1289"/>
    <cellStyle name="40% - Accent3 3 4 4" xfId="1290"/>
    <cellStyle name="40% - Accent3 3 5" xfId="1291"/>
    <cellStyle name="40% - Accent3 3 5 2" xfId="1292"/>
    <cellStyle name="40% - Accent3 3 5 3" xfId="1293"/>
    <cellStyle name="40% - Accent3 3 6" xfId="1294"/>
    <cellStyle name="40% - Accent3 3 6 2" xfId="1295"/>
    <cellStyle name="40% - Accent3 3 7" xfId="1296"/>
    <cellStyle name="40% - Accent3 3 7 2" xfId="1297"/>
    <cellStyle name="40% - Accent3 3 8" xfId="1298"/>
    <cellStyle name="40% - Accent3 3 9" xfId="1299"/>
    <cellStyle name="40% - Accent3 4" xfId="1300"/>
    <cellStyle name="40% - Accent3 4 2" xfId="1301"/>
    <cellStyle name="40% - Accent3 4 2 2" xfId="1302"/>
    <cellStyle name="40% - Accent3 4 2 2 2" xfId="1303"/>
    <cellStyle name="40% - Accent3 4 2 2 3" xfId="1304"/>
    <cellStyle name="40% - Accent3 4 2 3" xfId="1305"/>
    <cellStyle name="40% - Accent3 4 2 3 2" xfId="1306"/>
    <cellStyle name="40% - Accent3 4 2 4" xfId="1307"/>
    <cellStyle name="40% - Accent3 4 2 4 2" xfId="1308"/>
    <cellStyle name="40% - Accent3 4 2 5" xfId="1309"/>
    <cellStyle name="40% - Accent3 4 2 6" xfId="1310"/>
    <cellStyle name="40% - Accent3 4 3" xfId="1311"/>
    <cellStyle name="40% - Accent3 4 3 2" xfId="1312"/>
    <cellStyle name="40% - Accent3 4 3 2 2" xfId="1313"/>
    <cellStyle name="40% - Accent3 4 3 3" xfId="1314"/>
    <cellStyle name="40% - Accent3 4 3 4" xfId="1315"/>
    <cellStyle name="40% - Accent3 4 4" xfId="1316"/>
    <cellStyle name="40% - Accent3 4 4 2" xfId="1317"/>
    <cellStyle name="40% - Accent3 4 4 3" xfId="1318"/>
    <cellStyle name="40% - Accent3 4 5" xfId="1319"/>
    <cellStyle name="40% - Accent3 4 5 2" xfId="1320"/>
    <cellStyle name="40% - Accent3 4 6" xfId="1321"/>
    <cellStyle name="40% - Accent3 4 6 2" xfId="1322"/>
    <cellStyle name="40% - Accent3 4 7" xfId="1323"/>
    <cellStyle name="40% - Accent3 4 7 2" xfId="1324"/>
    <cellStyle name="40% - Accent3 4 8" xfId="1325"/>
    <cellStyle name="40% - Accent3 4 9" xfId="1326"/>
    <cellStyle name="40% - Accent3 5" xfId="1327"/>
    <cellStyle name="40% - Accent3 5 2" xfId="1328"/>
    <cellStyle name="40% - Accent3 5 2 2" xfId="1329"/>
    <cellStyle name="40% - Accent3 5 2 2 2" xfId="1330"/>
    <cellStyle name="40% - Accent3 5 2 3" xfId="1331"/>
    <cellStyle name="40% - Accent3 5 2 3 2" xfId="1332"/>
    <cellStyle name="40% - Accent3 5 2 4" xfId="1333"/>
    <cellStyle name="40% - Accent3 5 2 5" xfId="1334"/>
    <cellStyle name="40% - Accent3 5 3" xfId="1335"/>
    <cellStyle name="40% - Accent3 5 3 2" xfId="1336"/>
    <cellStyle name="40% - Accent3 5 3 3" xfId="1337"/>
    <cellStyle name="40% - Accent3 5 4" xfId="1338"/>
    <cellStyle name="40% - Accent3 5 4 2" xfId="1339"/>
    <cellStyle name="40% - Accent3 5 5" xfId="1340"/>
    <cellStyle name="40% - Accent3 5 5 2" xfId="1341"/>
    <cellStyle name="40% - Accent3 5 6" xfId="1342"/>
    <cellStyle name="40% - Accent3 5 7" xfId="1343"/>
    <cellStyle name="40% - Accent3 6" xfId="1344"/>
    <cellStyle name="40% - Accent3 6 2" xfId="1345"/>
    <cellStyle name="40% - Accent3 6 2 2" xfId="1346"/>
    <cellStyle name="40% - Accent3 6 2 2 2" xfId="1347"/>
    <cellStyle name="40% - Accent3 6 2 3" xfId="1348"/>
    <cellStyle name="40% - Accent3 6 2 4" xfId="1349"/>
    <cellStyle name="40% - Accent3 6 3" xfId="1350"/>
    <cellStyle name="40% - Accent3 6 3 2" xfId="1351"/>
    <cellStyle name="40% - Accent3 6 3 3" xfId="1352"/>
    <cellStyle name="40% - Accent3 6 4" xfId="1353"/>
    <cellStyle name="40% - Accent3 6 4 2" xfId="1354"/>
    <cellStyle name="40% - Accent3 6 5" xfId="1355"/>
    <cellStyle name="40% - Accent3 6 6" xfId="1356"/>
    <cellStyle name="40% - Accent3 7" xfId="1357"/>
    <cellStyle name="40% - Accent3 7 2" xfId="1358"/>
    <cellStyle name="40% - Accent3 7 2 2" xfId="1359"/>
    <cellStyle name="40% - Accent3 7 2 3" xfId="1360"/>
    <cellStyle name="40% - Accent3 7 3" xfId="1361"/>
    <cellStyle name="40% - Accent3 7 3 2" xfId="1362"/>
    <cellStyle name="40% - Accent3 7 4" xfId="1363"/>
    <cellStyle name="40% - Accent3 7 5" xfId="1364"/>
    <cellStyle name="40% - Accent3 8" xfId="1365"/>
    <cellStyle name="40% - Accent3 8 2" xfId="1366"/>
    <cellStyle name="40% - Accent3 8 3" xfId="1367"/>
    <cellStyle name="40% - Accent3 8 4" xfId="1368"/>
    <cellStyle name="40% - Accent3 8 5" xfId="1369"/>
    <cellStyle name="40% - Accent3 9" xfId="1370"/>
    <cellStyle name="40% - Accent3 9 2" xfId="1371"/>
    <cellStyle name="40% - Accent3 9 3" xfId="1372"/>
    <cellStyle name="40% - Accent3 9 4" xfId="1373"/>
    <cellStyle name="40% - Accent4" xfId="1374"/>
    <cellStyle name="40% - Accent4 10" xfId="1375"/>
    <cellStyle name="40% - Accent4 10 2" xfId="1376"/>
    <cellStyle name="40% - Accent4 11" xfId="1377"/>
    <cellStyle name="40% - Accent4 11 2" xfId="1378"/>
    <cellStyle name="40% - Accent4 12" xfId="1379"/>
    <cellStyle name="40% - Accent4 13" xfId="1380"/>
    <cellStyle name="40% - Accent4 2" xfId="1381"/>
    <cellStyle name="40% - Accent4 2 2" xfId="1382"/>
    <cellStyle name="40% - Accent4 2 2 2" xfId="1383"/>
    <cellStyle name="40% - Accent4 2 2 2 2" xfId="1384"/>
    <cellStyle name="40% - Accent4 2 2 2 2 2" xfId="1385"/>
    <cellStyle name="40% - Accent4 2 2 2 3" xfId="1386"/>
    <cellStyle name="40% - Accent4 2 2 2 4" xfId="1387"/>
    <cellStyle name="40% - Accent4 2 2 3" xfId="1388"/>
    <cellStyle name="40% - Accent4 2 2 3 2" xfId="1389"/>
    <cellStyle name="40% - Accent4 2 2 3 3" xfId="1390"/>
    <cellStyle name="40% - Accent4 2 2 4" xfId="1391"/>
    <cellStyle name="40% - Accent4 2 2 4 2" xfId="1392"/>
    <cellStyle name="40% - Accent4 2 2 5" xfId="1393"/>
    <cellStyle name="40% - Accent4 2 2 6" xfId="1394"/>
    <cellStyle name="40% - Accent4 2 3" xfId="1395"/>
    <cellStyle name="40% - Accent4 2 3 2" xfId="1396"/>
    <cellStyle name="40% - Accent4 2 3 2 2" xfId="1397"/>
    <cellStyle name="40% - Accent4 2 3 2 3" xfId="1398"/>
    <cellStyle name="40% - Accent4 2 3 3" xfId="1399"/>
    <cellStyle name="40% - Accent4 2 3 3 2" xfId="1400"/>
    <cellStyle name="40% - Accent4 2 3 4" xfId="1401"/>
    <cellStyle name="40% - Accent4 2 3 5" xfId="1402"/>
    <cellStyle name="40% - Accent4 2 4" xfId="1403"/>
    <cellStyle name="40% - Accent4 2 4 2" xfId="1404"/>
    <cellStyle name="40% - Accent4 2 4 3" xfId="1405"/>
    <cellStyle name="40% - Accent4 2 4 4" xfId="1406"/>
    <cellStyle name="40% - Accent4 2 5" xfId="1407"/>
    <cellStyle name="40% - Accent4 2 5 2" xfId="1408"/>
    <cellStyle name="40% - Accent4 2 5 3" xfId="1409"/>
    <cellStyle name="40% - Accent4 2 6" xfId="1410"/>
    <cellStyle name="40% - Accent4 2 6 2" xfId="1411"/>
    <cellStyle name="40% - Accent4 2 7" xfId="1412"/>
    <cellStyle name="40% - Accent4 2 7 2" xfId="1413"/>
    <cellStyle name="40% - Accent4 2 8" xfId="1414"/>
    <cellStyle name="40% - Accent4 2 9" xfId="1415"/>
    <cellStyle name="40% - Accent4 3" xfId="1416"/>
    <cellStyle name="40% - Accent4 3 2" xfId="1417"/>
    <cellStyle name="40% - Accent4 3 2 2" xfId="1418"/>
    <cellStyle name="40% - Accent4 3 2 2 2" xfId="1419"/>
    <cellStyle name="40% - Accent4 3 2 2 2 2" xfId="1420"/>
    <cellStyle name="40% - Accent4 3 2 2 3" xfId="1421"/>
    <cellStyle name="40% - Accent4 3 2 2 4" xfId="1422"/>
    <cellStyle name="40% - Accent4 3 2 3" xfId="1423"/>
    <cellStyle name="40% - Accent4 3 2 3 2" xfId="1424"/>
    <cellStyle name="40% - Accent4 3 2 3 3" xfId="1425"/>
    <cellStyle name="40% - Accent4 3 2 4" xfId="1426"/>
    <cellStyle name="40% - Accent4 3 2 4 2" xfId="1427"/>
    <cellStyle name="40% - Accent4 3 2 5" xfId="1428"/>
    <cellStyle name="40% - Accent4 3 2 6" xfId="1429"/>
    <cellStyle name="40% - Accent4 3 3" xfId="1430"/>
    <cellStyle name="40% - Accent4 3 3 2" xfId="1431"/>
    <cellStyle name="40% - Accent4 3 3 2 2" xfId="1432"/>
    <cellStyle name="40% - Accent4 3 3 2 3" xfId="1433"/>
    <cellStyle name="40% - Accent4 3 3 3" xfId="1434"/>
    <cellStyle name="40% - Accent4 3 3 3 2" xfId="1435"/>
    <cellStyle name="40% - Accent4 3 3 4" xfId="1436"/>
    <cellStyle name="40% - Accent4 3 3 5" xfId="1437"/>
    <cellStyle name="40% - Accent4 3 4" xfId="1438"/>
    <cellStyle name="40% - Accent4 3 4 2" xfId="1439"/>
    <cellStyle name="40% - Accent4 3 4 3" xfId="1440"/>
    <cellStyle name="40% - Accent4 3 4 4" xfId="1441"/>
    <cellStyle name="40% - Accent4 3 5" xfId="1442"/>
    <cellStyle name="40% - Accent4 3 5 2" xfId="1443"/>
    <cellStyle name="40% - Accent4 3 5 3" xfId="1444"/>
    <cellStyle name="40% - Accent4 3 6" xfId="1445"/>
    <cellStyle name="40% - Accent4 3 6 2" xfId="1446"/>
    <cellStyle name="40% - Accent4 3 7" xfId="1447"/>
    <cellStyle name="40% - Accent4 3 7 2" xfId="1448"/>
    <cellStyle name="40% - Accent4 3 8" xfId="1449"/>
    <cellStyle name="40% - Accent4 3 9" xfId="1450"/>
    <cellStyle name="40% - Accent4 4" xfId="1451"/>
    <cellStyle name="40% - Accent4 4 2" xfId="1452"/>
    <cellStyle name="40% - Accent4 4 2 2" xfId="1453"/>
    <cellStyle name="40% - Accent4 4 2 2 2" xfId="1454"/>
    <cellStyle name="40% - Accent4 4 2 2 3" xfId="1455"/>
    <cellStyle name="40% - Accent4 4 2 3" xfId="1456"/>
    <cellStyle name="40% - Accent4 4 2 3 2" xfId="1457"/>
    <cellStyle name="40% - Accent4 4 2 4" xfId="1458"/>
    <cellStyle name="40% - Accent4 4 2 4 2" xfId="1459"/>
    <cellStyle name="40% - Accent4 4 2 5" xfId="1460"/>
    <cellStyle name="40% - Accent4 4 2 6" xfId="1461"/>
    <cellStyle name="40% - Accent4 4 3" xfId="1462"/>
    <cellStyle name="40% - Accent4 4 3 2" xfId="1463"/>
    <cellStyle name="40% - Accent4 4 3 2 2" xfId="1464"/>
    <cellStyle name="40% - Accent4 4 3 3" xfId="1465"/>
    <cellStyle name="40% - Accent4 4 3 4" xfId="1466"/>
    <cellStyle name="40% - Accent4 4 4" xfId="1467"/>
    <cellStyle name="40% - Accent4 4 4 2" xfId="1468"/>
    <cellStyle name="40% - Accent4 4 4 3" xfId="1469"/>
    <cellStyle name="40% - Accent4 4 5" xfId="1470"/>
    <cellStyle name="40% - Accent4 4 5 2" xfId="1471"/>
    <cellStyle name="40% - Accent4 4 6" xfId="1472"/>
    <cellStyle name="40% - Accent4 4 6 2" xfId="1473"/>
    <cellStyle name="40% - Accent4 4 7" xfId="1474"/>
    <cellStyle name="40% - Accent4 4 7 2" xfId="1475"/>
    <cellStyle name="40% - Accent4 4 8" xfId="1476"/>
    <cellStyle name="40% - Accent4 4 9" xfId="1477"/>
    <cellStyle name="40% - Accent4 5" xfId="1478"/>
    <cellStyle name="40% - Accent4 5 2" xfId="1479"/>
    <cellStyle name="40% - Accent4 5 2 2" xfId="1480"/>
    <cellStyle name="40% - Accent4 5 2 2 2" xfId="1481"/>
    <cellStyle name="40% - Accent4 5 2 3" xfId="1482"/>
    <cellStyle name="40% - Accent4 5 2 3 2" xfId="1483"/>
    <cellStyle name="40% - Accent4 5 2 4" xfId="1484"/>
    <cellStyle name="40% - Accent4 5 2 5" xfId="1485"/>
    <cellStyle name="40% - Accent4 5 3" xfId="1486"/>
    <cellStyle name="40% - Accent4 5 3 2" xfId="1487"/>
    <cellStyle name="40% - Accent4 5 3 3" xfId="1488"/>
    <cellStyle name="40% - Accent4 5 4" xfId="1489"/>
    <cellStyle name="40% - Accent4 5 4 2" xfId="1490"/>
    <cellStyle name="40% - Accent4 5 5" xfId="1491"/>
    <cellStyle name="40% - Accent4 5 5 2" xfId="1492"/>
    <cellStyle name="40% - Accent4 5 6" xfId="1493"/>
    <cellStyle name="40% - Accent4 5 7" xfId="1494"/>
    <cellStyle name="40% - Accent4 6" xfId="1495"/>
    <cellStyle name="40% - Accent4 6 2" xfId="1496"/>
    <cellStyle name="40% - Accent4 6 2 2" xfId="1497"/>
    <cellStyle name="40% - Accent4 6 2 2 2" xfId="1498"/>
    <cellStyle name="40% - Accent4 6 2 3" xfId="1499"/>
    <cellStyle name="40% - Accent4 6 2 4" xfId="1500"/>
    <cellStyle name="40% - Accent4 6 3" xfId="1501"/>
    <cellStyle name="40% - Accent4 6 3 2" xfId="1502"/>
    <cellStyle name="40% - Accent4 6 3 3" xfId="1503"/>
    <cellStyle name="40% - Accent4 6 4" xfId="1504"/>
    <cellStyle name="40% - Accent4 6 4 2" xfId="1505"/>
    <cellStyle name="40% - Accent4 6 5" xfId="1506"/>
    <cellStyle name="40% - Accent4 6 6" xfId="1507"/>
    <cellStyle name="40% - Accent4 7" xfId="1508"/>
    <cellStyle name="40% - Accent4 7 2" xfId="1509"/>
    <cellStyle name="40% - Accent4 7 2 2" xfId="1510"/>
    <cellStyle name="40% - Accent4 7 2 3" xfId="1511"/>
    <cellStyle name="40% - Accent4 7 3" xfId="1512"/>
    <cellStyle name="40% - Accent4 7 3 2" xfId="1513"/>
    <cellStyle name="40% - Accent4 7 4" xfId="1514"/>
    <cellStyle name="40% - Accent4 7 5" xfId="1515"/>
    <cellStyle name="40% - Accent4 8" xfId="1516"/>
    <cellStyle name="40% - Accent4 8 2" xfId="1517"/>
    <cellStyle name="40% - Accent4 8 3" xfId="1518"/>
    <cellStyle name="40% - Accent4 8 4" xfId="1519"/>
    <cellStyle name="40% - Accent4 8 5" xfId="1520"/>
    <cellStyle name="40% - Accent4 9" xfId="1521"/>
    <cellStyle name="40% - Accent4 9 2" xfId="1522"/>
    <cellStyle name="40% - Accent4 9 3" xfId="1523"/>
    <cellStyle name="40% - Accent4 9 4" xfId="1524"/>
    <cellStyle name="40% - Accent5" xfId="1525"/>
    <cellStyle name="40% - Accent5 10" xfId="1526"/>
    <cellStyle name="40% - Accent5 10 2" xfId="1527"/>
    <cellStyle name="40% - Accent5 11" xfId="1528"/>
    <cellStyle name="40% - Accent5 11 2" xfId="1529"/>
    <cellStyle name="40% - Accent5 12" xfId="1530"/>
    <cellStyle name="40% - Accent5 13" xfId="1531"/>
    <cellStyle name="40% - Accent5 2" xfId="1532"/>
    <cellStyle name="40% - Accent5 2 2" xfId="1533"/>
    <cellStyle name="40% - Accent5 2 2 2" xfId="1534"/>
    <cellStyle name="40% - Accent5 2 2 2 2" xfId="1535"/>
    <cellStyle name="40% - Accent5 2 2 2 2 2" xfId="1536"/>
    <cellStyle name="40% - Accent5 2 2 2 3" xfId="1537"/>
    <cellStyle name="40% - Accent5 2 2 2 4" xfId="1538"/>
    <cellStyle name="40% - Accent5 2 2 3" xfId="1539"/>
    <cellStyle name="40% - Accent5 2 2 3 2" xfId="1540"/>
    <cellStyle name="40% - Accent5 2 2 3 3" xfId="1541"/>
    <cellStyle name="40% - Accent5 2 2 4" xfId="1542"/>
    <cellStyle name="40% - Accent5 2 2 4 2" xfId="1543"/>
    <cellStyle name="40% - Accent5 2 2 5" xfId="1544"/>
    <cellStyle name="40% - Accent5 2 2 6" xfId="1545"/>
    <cellStyle name="40% - Accent5 2 3" xfId="1546"/>
    <cellStyle name="40% - Accent5 2 3 2" xfId="1547"/>
    <cellStyle name="40% - Accent5 2 3 2 2" xfId="1548"/>
    <cellStyle name="40% - Accent5 2 3 2 3" xfId="1549"/>
    <cellStyle name="40% - Accent5 2 3 3" xfId="1550"/>
    <cellStyle name="40% - Accent5 2 3 3 2" xfId="1551"/>
    <cellStyle name="40% - Accent5 2 3 4" xfId="1552"/>
    <cellStyle name="40% - Accent5 2 3 5" xfId="1553"/>
    <cellStyle name="40% - Accent5 2 4" xfId="1554"/>
    <cellStyle name="40% - Accent5 2 4 2" xfId="1555"/>
    <cellStyle name="40% - Accent5 2 4 3" xfId="1556"/>
    <cellStyle name="40% - Accent5 2 4 4" xfId="1557"/>
    <cellStyle name="40% - Accent5 2 5" xfId="1558"/>
    <cellStyle name="40% - Accent5 2 5 2" xfId="1559"/>
    <cellStyle name="40% - Accent5 2 5 3" xfId="1560"/>
    <cellStyle name="40% - Accent5 2 6" xfId="1561"/>
    <cellStyle name="40% - Accent5 2 6 2" xfId="1562"/>
    <cellStyle name="40% - Accent5 2 7" xfId="1563"/>
    <cellStyle name="40% - Accent5 2 7 2" xfId="1564"/>
    <cellStyle name="40% - Accent5 2 8" xfId="1565"/>
    <cellStyle name="40% - Accent5 2 9" xfId="1566"/>
    <cellStyle name="40% - Accent5 3" xfId="1567"/>
    <cellStyle name="40% - Accent5 3 2" xfId="1568"/>
    <cellStyle name="40% - Accent5 3 2 2" xfId="1569"/>
    <cellStyle name="40% - Accent5 3 2 2 2" xfId="1570"/>
    <cellStyle name="40% - Accent5 3 2 2 2 2" xfId="1571"/>
    <cellStyle name="40% - Accent5 3 2 2 3" xfId="1572"/>
    <cellStyle name="40% - Accent5 3 2 2 4" xfId="1573"/>
    <cellStyle name="40% - Accent5 3 2 3" xfId="1574"/>
    <cellStyle name="40% - Accent5 3 2 3 2" xfId="1575"/>
    <cellStyle name="40% - Accent5 3 2 3 3" xfId="1576"/>
    <cellStyle name="40% - Accent5 3 2 4" xfId="1577"/>
    <cellStyle name="40% - Accent5 3 2 4 2" xfId="1578"/>
    <cellStyle name="40% - Accent5 3 2 5" xfId="1579"/>
    <cellStyle name="40% - Accent5 3 2 6" xfId="1580"/>
    <cellStyle name="40% - Accent5 3 3" xfId="1581"/>
    <cellStyle name="40% - Accent5 3 3 2" xfId="1582"/>
    <cellStyle name="40% - Accent5 3 3 2 2" xfId="1583"/>
    <cellStyle name="40% - Accent5 3 3 2 3" xfId="1584"/>
    <cellStyle name="40% - Accent5 3 3 3" xfId="1585"/>
    <cellStyle name="40% - Accent5 3 3 3 2" xfId="1586"/>
    <cellStyle name="40% - Accent5 3 3 4" xfId="1587"/>
    <cellStyle name="40% - Accent5 3 3 5" xfId="1588"/>
    <cellStyle name="40% - Accent5 3 4" xfId="1589"/>
    <cellStyle name="40% - Accent5 3 4 2" xfId="1590"/>
    <cellStyle name="40% - Accent5 3 4 3" xfId="1591"/>
    <cellStyle name="40% - Accent5 3 4 4" xfId="1592"/>
    <cellStyle name="40% - Accent5 3 5" xfId="1593"/>
    <cellStyle name="40% - Accent5 3 5 2" xfId="1594"/>
    <cellStyle name="40% - Accent5 3 5 3" xfId="1595"/>
    <cellStyle name="40% - Accent5 3 6" xfId="1596"/>
    <cellStyle name="40% - Accent5 3 6 2" xfId="1597"/>
    <cellStyle name="40% - Accent5 3 7" xfId="1598"/>
    <cellStyle name="40% - Accent5 3 7 2" xfId="1599"/>
    <cellStyle name="40% - Accent5 3 8" xfId="1600"/>
    <cellStyle name="40% - Accent5 3 9" xfId="1601"/>
    <cellStyle name="40% - Accent5 4" xfId="1602"/>
    <cellStyle name="40% - Accent5 4 2" xfId="1603"/>
    <cellStyle name="40% - Accent5 4 2 2" xfId="1604"/>
    <cellStyle name="40% - Accent5 4 2 2 2" xfId="1605"/>
    <cellStyle name="40% - Accent5 4 2 2 3" xfId="1606"/>
    <cellStyle name="40% - Accent5 4 2 3" xfId="1607"/>
    <cellStyle name="40% - Accent5 4 2 3 2" xfId="1608"/>
    <cellStyle name="40% - Accent5 4 2 4" xfId="1609"/>
    <cellStyle name="40% - Accent5 4 2 4 2" xfId="1610"/>
    <cellStyle name="40% - Accent5 4 2 5" xfId="1611"/>
    <cellStyle name="40% - Accent5 4 2 6" xfId="1612"/>
    <cellStyle name="40% - Accent5 4 3" xfId="1613"/>
    <cellStyle name="40% - Accent5 4 3 2" xfId="1614"/>
    <cellStyle name="40% - Accent5 4 3 2 2" xfId="1615"/>
    <cellStyle name="40% - Accent5 4 3 3" xfId="1616"/>
    <cellStyle name="40% - Accent5 4 3 4" xfId="1617"/>
    <cellStyle name="40% - Accent5 4 4" xfId="1618"/>
    <cellStyle name="40% - Accent5 4 4 2" xfId="1619"/>
    <cellStyle name="40% - Accent5 4 4 3" xfId="1620"/>
    <cellStyle name="40% - Accent5 4 5" xfId="1621"/>
    <cellStyle name="40% - Accent5 4 5 2" xfId="1622"/>
    <cellStyle name="40% - Accent5 4 6" xfId="1623"/>
    <cellStyle name="40% - Accent5 4 6 2" xfId="1624"/>
    <cellStyle name="40% - Accent5 4 7" xfId="1625"/>
    <cellStyle name="40% - Accent5 4 7 2" xfId="1626"/>
    <cellStyle name="40% - Accent5 4 8" xfId="1627"/>
    <cellStyle name="40% - Accent5 4 9" xfId="1628"/>
    <cellStyle name="40% - Accent5 5" xfId="1629"/>
    <cellStyle name="40% - Accent5 5 2" xfId="1630"/>
    <cellStyle name="40% - Accent5 5 2 2" xfId="1631"/>
    <cellStyle name="40% - Accent5 5 2 2 2" xfId="1632"/>
    <cellStyle name="40% - Accent5 5 2 3" xfId="1633"/>
    <cellStyle name="40% - Accent5 5 2 3 2" xfId="1634"/>
    <cellStyle name="40% - Accent5 5 2 4" xfId="1635"/>
    <cellStyle name="40% - Accent5 5 2 5" xfId="1636"/>
    <cellStyle name="40% - Accent5 5 3" xfId="1637"/>
    <cellStyle name="40% - Accent5 5 3 2" xfId="1638"/>
    <cellStyle name="40% - Accent5 5 3 3" xfId="1639"/>
    <cellStyle name="40% - Accent5 5 4" xfId="1640"/>
    <cellStyle name="40% - Accent5 5 4 2" xfId="1641"/>
    <cellStyle name="40% - Accent5 5 5" xfId="1642"/>
    <cellStyle name="40% - Accent5 5 5 2" xfId="1643"/>
    <cellStyle name="40% - Accent5 5 6" xfId="1644"/>
    <cellStyle name="40% - Accent5 5 7" xfId="1645"/>
    <cellStyle name="40% - Accent5 6" xfId="1646"/>
    <cellStyle name="40% - Accent5 6 2" xfId="1647"/>
    <cellStyle name="40% - Accent5 6 2 2" xfId="1648"/>
    <cellStyle name="40% - Accent5 6 2 2 2" xfId="1649"/>
    <cellStyle name="40% - Accent5 6 2 3" xfId="1650"/>
    <cellStyle name="40% - Accent5 6 2 4" xfId="1651"/>
    <cellStyle name="40% - Accent5 6 3" xfId="1652"/>
    <cellStyle name="40% - Accent5 6 3 2" xfId="1653"/>
    <cellStyle name="40% - Accent5 6 3 3" xfId="1654"/>
    <cellStyle name="40% - Accent5 6 4" xfId="1655"/>
    <cellStyle name="40% - Accent5 6 4 2" xfId="1656"/>
    <cellStyle name="40% - Accent5 6 5" xfId="1657"/>
    <cellStyle name="40% - Accent5 6 6" xfId="1658"/>
    <cellStyle name="40% - Accent5 7" xfId="1659"/>
    <cellStyle name="40% - Accent5 7 2" xfId="1660"/>
    <cellStyle name="40% - Accent5 7 2 2" xfId="1661"/>
    <cellStyle name="40% - Accent5 7 2 3" xfId="1662"/>
    <cellStyle name="40% - Accent5 7 3" xfId="1663"/>
    <cellStyle name="40% - Accent5 7 3 2" xfId="1664"/>
    <cellStyle name="40% - Accent5 7 4" xfId="1665"/>
    <cellStyle name="40% - Accent5 7 5" xfId="1666"/>
    <cellStyle name="40% - Accent5 8" xfId="1667"/>
    <cellStyle name="40% - Accent5 8 2" xfId="1668"/>
    <cellStyle name="40% - Accent5 8 3" xfId="1669"/>
    <cellStyle name="40% - Accent5 8 4" xfId="1670"/>
    <cellStyle name="40% - Accent5 8 5" xfId="1671"/>
    <cellStyle name="40% - Accent5 9" xfId="1672"/>
    <cellStyle name="40% - Accent5 9 2" xfId="1673"/>
    <cellStyle name="40% - Accent5 9 3" xfId="1674"/>
    <cellStyle name="40% - Accent5 9 4" xfId="1675"/>
    <cellStyle name="40% - Accent6" xfId="1676"/>
    <cellStyle name="40% - Accent6 10" xfId="1677"/>
    <cellStyle name="40% - Accent6 10 2" xfId="1678"/>
    <cellStyle name="40% - Accent6 11" xfId="1679"/>
    <cellStyle name="40% - Accent6 11 2" xfId="1680"/>
    <cellStyle name="40% - Accent6 12" xfId="1681"/>
    <cellStyle name="40% - Accent6 13" xfId="1682"/>
    <cellStyle name="40% - Accent6 2" xfId="1683"/>
    <cellStyle name="40% - Accent6 2 2" xfId="1684"/>
    <cellStyle name="40% - Accent6 2 2 2" xfId="1685"/>
    <cellStyle name="40% - Accent6 2 2 2 2" xfId="1686"/>
    <cellStyle name="40% - Accent6 2 2 2 2 2" xfId="1687"/>
    <cellStyle name="40% - Accent6 2 2 2 3" xfId="1688"/>
    <cellStyle name="40% - Accent6 2 2 2 4" xfId="1689"/>
    <cellStyle name="40% - Accent6 2 2 3" xfId="1690"/>
    <cellStyle name="40% - Accent6 2 2 3 2" xfId="1691"/>
    <cellStyle name="40% - Accent6 2 2 3 3" xfId="1692"/>
    <cellStyle name="40% - Accent6 2 2 4" xfId="1693"/>
    <cellStyle name="40% - Accent6 2 2 4 2" xfId="1694"/>
    <cellStyle name="40% - Accent6 2 2 5" xfId="1695"/>
    <cellStyle name="40% - Accent6 2 2 6" xfId="1696"/>
    <cellStyle name="40% - Accent6 2 3" xfId="1697"/>
    <cellStyle name="40% - Accent6 2 3 2" xfId="1698"/>
    <cellStyle name="40% - Accent6 2 3 2 2" xfId="1699"/>
    <cellStyle name="40% - Accent6 2 3 2 3" xfId="1700"/>
    <cellStyle name="40% - Accent6 2 3 3" xfId="1701"/>
    <cellStyle name="40% - Accent6 2 3 3 2" xfId="1702"/>
    <cellStyle name="40% - Accent6 2 3 4" xfId="1703"/>
    <cellStyle name="40% - Accent6 2 3 5" xfId="1704"/>
    <cellStyle name="40% - Accent6 2 4" xfId="1705"/>
    <cellStyle name="40% - Accent6 2 4 2" xfId="1706"/>
    <cellStyle name="40% - Accent6 2 4 3" xfId="1707"/>
    <cellStyle name="40% - Accent6 2 4 4" xfId="1708"/>
    <cellStyle name="40% - Accent6 2 5" xfId="1709"/>
    <cellStyle name="40% - Accent6 2 5 2" xfId="1710"/>
    <cellStyle name="40% - Accent6 2 5 3" xfId="1711"/>
    <cellStyle name="40% - Accent6 2 6" xfId="1712"/>
    <cellStyle name="40% - Accent6 2 6 2" xfId="1713"/>
    <cellStyle name="40% - Accent6 2 7" xfId="1714"/>
    <cellStyle name="40% - Accent6 2 7 2" xfId="1715"/>
    <cellStyle name="40% - Accent6 2 8" xfId="1716"/>
    <cellStyle name="40% - Accent6 2 9" xfId="1717"/>
    <cellStyle name="40% - Accent6 3" xfId="1718"/>
    <cellStyle name="40% - Accent6 3 2" xfId="1719"/>
    <cellStyle name="40% - Accent6 3 2 2" xfId="1720"/>
    <cellStyle name="40% - Accent6 3 2 2 2" xfId="1721"/>
    <cellStyle name="40% - Accent6 3 2 2 2 2" xfId="1722"/>
    <cellStyle name="40% - Accent6 3 2 2 3" xfId="1723"/>
    <cellStyle name="40% - Accent6 3 2 2 4" xfId="1724"/>
    <cellStyle name="40% - Accent6 3 2 3" xfId="1725"/>
    <cellStyle name="40% - Accent6 3 2 3 2" xfId="1726"/>
    <cellStyle name="40% - Accent6 3 2 3 3" xfId="1727"/>
    <cellStyle name="40% - Accent6 3 2 4" xfId="1728"/>
    <cellStyle name="40% - Accent6 3 2 4 2" xfId="1729"/>
    <cellStyle name="40% - Accent6 3 2 5" xfId="1730"/>
    <cellStyle name="40% - Accent6 3 2 6" xfId="1731"/>
    <cellStyle name="40% - Accent6 3 3" xfId="1732"/>
    <cellStyle name="40% - Accent6 3 3 2" xfId="1733"/>
    <cellStyle name="40% - Accent6 3 3 2 2" xfId="1734"/>
    <cellStyle name="40% - Accent6 3 3 2 3" xfId="1735"/>
    <cellStyle name="40% - Accent6 3 3 3" xfId="1736"/>
    <cellStyle name="40% - Accent6 3 3 3 2" xfId="1737"/>
    <cellStyle name="40% - Accent6 3 3 4" xfId="1738"/>
    <cellStyle name="40% - Accent6 3 3 5" xfId="1739"/>
    <cellStyle name="40% - Accent6 3 4" xfId="1740"/>
    <cellStyle name="40% - Accent6 3 4 2" xfId="1741"/>
    <cellStyle name="40% - Accent6 3 4 3" xfId="1742"/>
    <cellStyle name="40% - Accent6 3 4 4" xfId="1743"/>
    <cellStyle name="40% - Accent6 3 5" xfId="1744"/>
    <cellStyle name="40% - Accent6 3 5 2" xfId="1745"/>
    <cellStyle name="40% - Accent6 3 5 3" xfId="1746"/>
    <cellStyle name="40% - Accent6 3 6" xfId="1747"/>
    <cellStyle name="40% - Accent6 3 6 2" xfId="1748"/>
    <cellStyle name="40% - Accent6 3 7" xfId="1749"/>
    <cellStyle name="40% - Accent6 3 7 2" xfId="1750"/>
    <cellStyle name="40% - Accent6 3 8" xfId="1751"/>
    <cellStyle name="40% - Accent6 3 9" xfId="1752"/>
    <cellStyle name="40% - Accent6 4" xfId="1753"/>
    <cellStyle name="40% - Accent6 4 2" xfId="1754"/>
    <cellStyle name="40% - Accent6 4 2 2" xfId="1755"/>
    <cellStyle name="40% - Accent6 4 2 2 2" xfId="1756"/>
    <cellStyle name="40% - Accent6 4 2 2 3" xfId="1757"/>
    <cellStyle name="40% - Accent6 4 2 3" xfId="1758"/>
    <cellStyle name="40% - Accent6 4 2 3 2" xfId="1759"/>
    <cellStyle name="40% - Accent6 4 2 4" xfId="1760"/>
    <cellStyle name="40% - Accent6 4 2 4 2" xfId="1761"/>
    <cellStyle name="40% - Accent6 4 2 5" xfId="1762"/>
    <cellStyle name="40% - Accent6 4 2 6" xfId="1763"/>
    <cellStyle name="40% - Accent6 4 3" xfId="1764"/>
    <cellStyle name="40% - Accent6 4 3 2" xfId="1765"/>
    <cellStyle name="40% - Accent6 4 3 2 2" xfId="1766"/>
    <cellStyle name="40% - Accent6 4 3 3" xfId="1767"/>
    <cellStyle name="40% - Accent6 4 3 4" xfId="1768"/>
    <cellStyle name="40% - Accent6 4 4" xfId="1769"/>
    <cellStyle name="40% - Accent6 4 4 2" xfId="1770"/>
    <cellStyle name="40% - Accent6 4 4 3" xfId="1771"/>
    <cellStyle name="40% - Accent6 4 5" xfId="1772"/>
    <cellStyle name="40% - Accent6 4 5 2" xfId="1773"/>
    <cellStyle name="40% - Accent6 4 6" xfId="1774"/>
    <cellStyle name="40% - Accent6 4 6 2" xfId="1775"/>
    <cellStyle name="40% - Accent6 4 7" xfId="1776"/>
    <cellStyle name="40% - Accent6 4 7 2" xfId="1777"/>
    <cellStyle name="40% - Accent6 4 8" xfId="1778"/>
    <cellStyle name="40% - Accent6 4 9" xfId="1779"/>
    <cellStyle name="40% - Accent6 5" xfId="1780"/>
    <cellStyle name="40% - Accent6 5 2" xfId="1781"/>
    <cellStyle name="40% - Accent6 5 2 2" xfId="1782"/>
    <cellStyle name="40% - Accent6 5 2 2 2" xfId="1783"/>
    <cellStyle name="40% - Accent6 5 2 3" xfId="1784"/>
    <cellStyle name="40% - Accent6 5 2 3 2" xfId="1785"/>
    <cellStyle name="40% - Accent6 5 2 4" xfId="1786"/>
    <cellStyle name="40% - Accent6 5 2 5" xfId="1787"/>
    <cellStyle name="40% - Accent6 5 3" xfId="1788"/>
    <cellStyle name="40% - Accent6 5 3 2" xfId="1789"/>
    <cellStyle name="40% - Accent6 5 3 3" xfId="1790"/>
    <cellStyle name="40% - Accent6 5 4" xfId="1791"/>
    <cellStyle name="40% - Accent6 5 4 2" xfId="1792"/>
    <cellStyle name="40% - Accent6 5 5" xfId="1793"/>
    <cellStyle name="40% - Accent6 5 5 2" xfId="1794"/>
    <cellStyle name="40% - Accent6 5 6" xfId="1795"/>
    <cellStyle name="40% - Accent6 5 7" xfId="1796"/>
    <cellStyle name="40% - Accent6 6" xfId="1797"/>
    <cellStyle name="40% - Accent6 6 2" xfId="1798"/>
    <cellStyle name="40% - Accent6 6 2 2" xfId="1799"/>
    <cellStyle name="40% - Accent6 6 2 2 2" xfId="1800"/>
    <cellStyle name="40% - Accent6 6 2 3" xfId="1801"/>
    <cellStyle name="40% - Accent6 6 2 4" xfId="1802"/>
    <cellStyle name="40% - Accent6 6 3" xfId="1803"/>
    <cellStyle name="40% - Accent6 6 3 2" xfId="1804"/>
    <cellStyle name="40% - Accent6 6 3 3" xfId="1805"/>
    <cellStyle name="40% - Accent6 6 4" xfId="1806"/>
    <cellStyle name="40% - Accent6 6 4 2" xfId="1807"/>
    <cellStyle name="40% - Accent6 6 5" xfId="1808"/>
    <cellStyle name="40% - Accent6 6 6" xfId="1809"/>
    <cellStyle name="40% - Accent6 7" xfId="1810"/>
    <cellStyle name="40% - Accent6 7 2" xfId="1811"/>
    <cellStyle name="40% - Accent6 7 2 2" xfId="1812"/>
    <cellStyle name="40% - Accent6 7 2 3" xfId="1813"/>
    <cellStyle name="40% - Accent6 7 3" xfId="1814"/>
    <cellStyle name="40% - Accent6 7 3 2" xfId="1815"/>
    <cellStyle name="40% - Accent6 7 4" xfId="1816"/>
    <cellStyle name="40% - Accent6 7 5" xfId="1817"/>
    <cellStyle name="40% - Accent6 8" xfId="1818"/>
    <cellStyle name="40% - Accent6 8 2" xfId="1819"/>
    <cellStyle name="40% - Accent6 8 3" xfId="1820"/>
    <cellStyle name="40% - Accent6 8 4" xfId="1821"/>
    <cellStyle name="40% - Accent6 8 5" xfId="1822"/>
    <cellStyle name="40% - Accent6 9" xfId="1823"/>
    <cellStyle name="40% - Accent6 9 2" xfId="1824"/>
    <cellStyle name="40% - Accent6 9 3" xfId="1825"/>
    <cellStyle name="40% - Accent6 9 4" xfId="1826"/>
    <cellStyle name="60% - Accent1" xfId="1827"/>
    <cellStyle name="60% - Accent2" xfId="1828"/>
    <cellStyle name="60% - Accent3" xfId="1829"/>
    <cellStyle name="60% - Accent4" xfId="1830"/>
    <cellStyle name="60% - Accent5" xfId="1831"/>
    <cellStyle name="60% - Accent6" xfId="1832"/>
    <cellStyle name="Accent1" xfId="1833"/>
    <cellStyle name="Accent2" xfId="1834"/>
    <cellStyle name="Accent3" xfId="1835"/>
    <cellStyle name="Accent4" xfId="1836"/>
    <cellStyle name="Accent5" xfId="1837"/>
    <cellStyle name="Accent6" xfId="1838"/>
    <cellStyle name="Bad" xfId="1839"/>
    <cellStyle name="Bilješka" xfId="1840"/>
    <cellStyle name="Bilješka 2" xfId="1841"/>
    <cellStyle name="Bilješka 2 10" xfId="1842"/>
    <cellStyle name="Bilješka 2 10 2" xfId="1843"/>
    <cellStyle name="Bilješka 2 10 2 2" xfId="1844"/>
    <cellStyle name="Bilješka 2 10 2 3" xfId="1845"/>
    <cellStyle name="Bilješka 2 10 3" xfId="1846"/>
    <cellStyle name="Bilješka 2 10 4" xfId="1847"/>
    <cellStyle name="Bilješka 2 11" xfId="1848"/>
    <cellStyle name="Bilješka 2 11 2" xfId="1849"/>
    <cellStyle name="Bilješka 2 11 2 2" xfId="1850"/>
    <cellStyle name="Bilješka 2 11 3" xfId="1851"/>
    <cellStyle name="Bilješka 2 11 4" xfId="1852"/>
    <cellStyle name="Bilješka 2 12" xfId="1853"/>
    <cellStyle name="Bilješka 2 12 2" xfId="1854"/>
    <cellStyle name="Bilješka 2 12 3" xfId="1855"/>
    <cellStyle name="Bilješka 2 13" xfId="1856"/>
    <cellStyle name="Bilješka 2 13 2" xfId="1857"/>
    <cellStyle name="Bilješka 2 13 3" xfId="1858"/>
    <cellStyle name="Bilješka 2 14" xfId="1859"/>
    <cellStyle name="Bilješka 2 15" xfId="1860"/>
    <cellStyle name="Bilješka 2 2" xfId="1861"/>
    <cellStyle name="Bilješka 2 2 10" xfId="1862"/>
    <cellStyle name="Bilješka 2 2 11" xfId="1863"/>
    <cellStyle name="Bilješka 2 2 2" xfId="1864"/>
    <cellStyle name="Bilješka 2 2 2 2" xfId="1865"/>
    <cellStyle name="Bilješka 2 2 2 2 2" xfId="1866"/>
    <cellStyle name="Bilješka 2 2 2 2 2 2" xfId="1867"/>
    <cellStyle name="Bilješka 2 2 2 2 2 3" xfId="1868"/>
    <cellStyle name="Bilješka 2 2 2 2 2 4" xfId="1869"/>
    <cellStyle name="Bilješka 2 2 2 2 3" xfId="1870"/>
    <cellStyle name="Bilješka 2 2 2 2 3 2" xfId="1871"/>
    <cellStyle name="Bilješka 2 2 2 2 3 3" xfId="1872"/>
    <cellStyle name="Bilješka 2 2 2 2 4" xfId="1873"/>
    <cellStyle name="Bilješka 2 2 2 2 5" xfId="1874"/>
    <cellStyle name="Bilješka 2 2 2 2 6" xfId="1875"/>
    <cellStyle name="Bilješka 2 2 2 3" xfId="1876"/>
    <cellStyle name="Bilješka 2 2 2 3 2" xfId="1877"/>
    <cellStyle name="Bilješka 2 2 2 3 2 2" xfId="1878"/>
    <cellStyle name="Bilješka 2 2 2 3 2 3" xfId="1879"/>
    <cellStyle name="Bilješka 2 2 2 3 3" xfId="1880"/>
    <cellStyle name="Bilješka 2 2 2 3 3 2" xfId="1881"/>
    <cellStyle name="Bilješka 2 2 2 3 4" xfId="1882"/>
    <cellStyle name="Bilješka 2 2 2 3 5" xfId="1883"/>
    <cellStyle name="Bilješka 2 2 2 4" xfId="1884"/>
    <cellStyle name="Bilješka 2 2 2 4 2" xfId="1885"/>
    <cellStyle name="Bilješka 2 2 2 4 2 2" xfId="1886"/>
    <cellStyle name="Bilješka 2 2 2 4 3" xfId="1887"/>
    <cellStyle name="Bilješka 2 2 2 4 4" xfId="1888"/>
    <cellStyle name="Bilješka 2 2 2 5" xfId="1889"/>
    <cellStyle name="Bilješka 2 2 2 5 2" xfId="1890"/>
    <cellStyle name="Bilješka 2 2 2 5 3" xfId="1891"/>
    <cellStyle name="Bilješka 2 2 2 6" xfId="1892"/>
    <cellStyle name="Bilješka 2 2 2 6 2" xfId="1893"/>
    <cellStyle name="Bilješka 2 2 2 6 3" xfId="1894"/>
    <cellStyle name="Bilješka 2 2 2 7" xfId="1895"/>
    <cellStyle name="Bilješka 2 2 2 8" xfId="1896"/>
    <cellStyle name="Bilješka 2 2 3" xfId="1897"/>
    <cellStyle name="Bilješka 2 2 3 2" xfId="1898"/>
    <cellStyle name="Bilješka 2 2 3 2 2" xfId="1899"/>
    <cellStyle name="Bilješka 2 2 3 2 2 2" xfId="1900"/>
    <cellStyle name="Bilješka 2 2 3 2 2 3" xfId="1901"/>
    <cellStyle name="Bilješka 2 2 3 2 3" xfId="1902"/>
    <cellStyle name="Bilješka 2 2 3 2 3 2" xfId="1903"/>
    <cellStyle name="Bilješka 2 2 3 2 4" xfId="1904"/>
    <cellStyle name="Bilješka 2 2 3 2 5" xfId="1905"/>
    <cellStyle name="Bilješka 2 2 3 3" xfId="1906"/>
    <cellStyle name="Bilješka 2 2 3 3 2" xfId="1907"/>
    <cellStyle name="Bilješka 2 2 3 3 2 2" xfId="1908"/>
    <cellStyle name="Bilješka 2 2 3 3 3" xfId="1909"/>
    <cellStyle name="Bilješka 2 2 3 3 4" xfId="1910"/>
    <cellStyle name="Bilješka 2 2 3 4" xfId="1911"/>
    <cellStyle name="Bilješka 2 2 3 4 2" xfId="1912"/>
    <cellStyle name="Bilješka 2 2 3 4 3" xfId="1913"/>
    <cellStyle name="Bilješka 2 2 3 5" xfId="1914"/>
    <cellStyle name="Bilješka 2 2 3 6" xfId="1915"/>
    <cellStyle name="Bilješka 2 2 3 7" xfId="1916"/>
    <cellStyle name="Bilješka 2 2 4" xfId="1917"/>
    <cellStyle name="Bilješka 2 2 4 2" xfId="1918"/>
    <cellStyle name="Bilješka 2 2 4 2 2" xfId="1919"/>
    <cellStyle name="Bilješka 2 2 4 2 3" xfId="1920"/>
    <cellStyle name="Bilješka 2 2 4 3" xfId="1921"/>
    <cellStyle name="Bilješka 2 2 4 3 2" xfId="1922"/>
    <cellStyle name="Bilješka 2 2 4 3 3" xfId="1923"/>
    <cellStyle name="Bilješka 2 2 4 4" xfId="1924"/>
    <cellStyle name="Bilješka 2 2 4 4 2" xfId="1925"/>
    <cellStyle name="Bilješka 2 2 4 5" xfId="1926"/>
    <cellStyle name="Bilješka 2 2 5" xfId="1927"/>
    <cellStyle name="Bilješka 2 2 5 2" xfId="1928"/>
    <cellStyle name="Bilješka 2 2 5 2 2" xfId="1929"/>
    <cellStyle name="Bilješka 2 2 5 2 3" xfId="1930"/>
    <cellStyle name="Bilješka 2 2 5 3" xfId="1931"/>
    <cellStyle name="Bilješka 2 2 5 3 2" xfId="1932"/>
    <cellStyle name="Bilješka 2 2 5 3 3" xfId="1933"/>
    <cellStyle name="Bilješka 2 2 5 4" xfId="1934"/>
    <cellStyle name="Bilješka 2 2 5 5" xfId="1935"/>
    <cellStyle name="Bilješka 2 2 6" xfId="1936"/>
    <cellStyle name="Bilješka 2 2 6 2" xfId="1937"/>
    <cellStyle name="Bilješka 2 2 6 2 2" xfId="1938"/>
    <cellStyle name="Bilješka 2 2 6 2 3" xfId="1939"/>
    <cellStyle name="Bilješka 2 2 6 3" xfId="1940"/>
    <cellStyle name="Bilješka 2 2 6 4" xfId="1941"/>
    <cellStyle name="Bilješka 2 2 7" xfId="1942"/>
    <cellStyle name="Bilješka 2 2 7 2" xfId="1943"/>
    <cellStyle name="Bilješka 2 2 7 2 2" xfId="1944"/>
    <cellStyle name="Bilješka 2 2 7 3" xfId="1945"/>
    <cellStyle name="Bilješka 2 2 7 4" xfId="1946"/>
    <cellStyle name="Bilješka 2 2 8" xfId="1947"/>
    <cellStyle name="Bilješka 2 2 8 2" xfId="1948"/>
    <cellStyle name="Bilješka 2 2 8 3" xfId="1949"/>
    <cellStyle name="Bilješka 2 2 9" xfId="1950"/>
    <cellStyle name="Bilješka 2 2 9 2" xfId="1951"/>
    <cellStyle name="Bilješka 2 2 9 3" xfId="1952"/>
    <cellStyle name="Bilješka 2 3" xfId="1953"/>
    <cellStyle name="Bilješka 2 3 10" xfId="1954"/>
    <cellStyle name="Bilješka 2 3 11" xfId="1955"/>
    <cellStyle name="Bilješka 2 3 2" xfId="1956"/>
    <cellStyle name="Bilješka 2 3 2 2" xfId="1957"/>
    <cellStyle name="Bilješka 2 3 2 2 2" xfId="1958"/>
    <cellStyle name="Bilješka 2 3 2 2 2 2" xfId="1959"/>
    <cellStyle name="Bilješka 2 3 2 2 2 3" xfId="1960"/>
    <cellStyle name="Bilješka 2 3 2 2 2 4" xfId="1961"/>
    <cellStyle name="Bilješka 2 3 2 2 3" xfId="1962"/>
    <cellStyle name="Bilješka 2 3 2 2 3 2" xfId="1963"/>
    <cellStyle name="Bilješka 2 3 2 2 3 3" xfId="1964"/>
    <cellStyle name="Bilješka 2 3 2 2 4" xfId="1965"/>
    <cellStyle name="Bilješka 2 3 2 2 5" xfId="1966"/>
    <cellStyle name="Bilješka 2 3 2 2 6" xfId="1967"/>
    <cellStyle name="Bilješka 2 3 2 3" xfId="1968"/>
    <cellStyle name="Bilješka 2 3 2 3 2" xfId="1969"/>
    <cellStyle name="Bilješka 2 3 2 3 2 2" xfId="1970"/>
    <cellStyle name="Bilješka 2 3 2 3 2 3" xfId="1971"/>
    <cellStyle name="Bilješka 2 3 2 3 3" xfId="1972"/>
    <cellStyle name="Bilješka 2 3 2 3 3 2" xfId="1973"/>
    <cellStyle name="Bilješka 2 3 2 3 4" xfId="1974"/>
    <cellStyle name="Bilješka 2 3 2 3 5" xfId="1975"/>
    <cellStyle name="Bilješka 2 3 2 4" xfId="1976"/>
    <cellStyle name="Bilješka 2 3 2 4 2" xfId="1977"/>
    <cellStyle name="Bilješka 2 3 2 4 2 2" xfId="1978"/>
    <cellStyle name="Bilješka 2 3 2 4 3" xfId="1979"/>
    <cellStyle name="Bilješka 2 3 2 4 4" xfId="1980"/>
    <cellStyle name="Bilješka 2 3 2 5" xfId="1981"/>
    <cellStyle name="Bilješka 2 3 2 5 2" xfId="1982"/>
    <cellStyle name="Bilješka 2 3 2 5 3" xfId="1983"/>
    <cellStyle name="Bilješka 2 3 2 6" xfId="1984"/>
    <cellStyle name="Bilješka 2 3 2 6 2" xfId="1985"/>
    <cellStyle name="Bilješka 2 3 2 6 3" xfId="1986"/>
    <cellStyle name="Bilješka 2 3 2 7" xfId="1987"/>
    <cellStyle name="Bilješka 2 3 2 8" xfId="1988"/>
    <cellStyle name="Bilješka 2 3 3" xfId="1989"/>
    <cellStyle name="Bilješka 2 3 3 2" xfId="1990"/>
    <cellStyle name="Bilješka 2 3 3 2 2" xfId="1991"/>
    <cellStyle name="Bilješka 2 3 3 2 2 2" xfId="1992"/>
    <cellStyle name="Bilješka 2 3 3 2 2 3" xfId="1993"/>
    <cellStyle name="Bilješka 2 3 3 2 3" xfId="1994"/>
    <cellStyle name="Bilješka 2 3 3 2 3 2" xfId="1995"/>
    <cellStyle name="Bilješka 2 3 3 2 4" xfId="1996"/>
    <cellStyle name="Bilješka 2 3 3 2 5" xfId="1997"/>
    <cellStyle name="Bilješka 2 3 3 3" xfId="1998"/>
    <cellStyle name="Bilješka 2 3 3 3 2" xfId="1999"/>
    <cellStyle name="Bilješka 2 3 3 3 2 2" xfId="2000"/>
    <cellStyle name="Bilješka 2 3 3 3 3" xfId="2001"/>
    <cellStyle name="Bilješka 2 3 3 3 4" xfId="2002"/>
    <cellStyle name="Bilješka 2 3 3 4" xfId="2003"/>
    <cellStyle name="Bilješka 2 3 3 4 2" xfId="2004"/>
    <cellStyle name="Bilješka 2 3 3 4 3" xfId="2005"/>
    <cellStyle name="Bilješka 2 3 3 5" xfId="2006"/>
    <cellStyle name="Bilješka 2 3 3 6" xfId="2007"/>
    <cellStyle name="Bilješka 2 3 3 7" xfId="2008"/>
    <cellStyle name="Bilješka 2 3 4" xfId="2009"/>
    <cellStyle name="Bilješka 2 3 4 2" xfId="2010"/>
    <cellStyle name="Bilješka 2 3 4 2 2" xfId="2011"/>
    <cellStyle name="Bilješka 2 3 4 2 3" xfId="2012"/>
    <cellStyle name="Bilješka 2 3 4 3" xfId="2013"/>
    <cellStyle name="Bilješka 2 3 4 3 2" xfId="2014"/>
    <cellStyle name="Bilješka 2 3 4 3 3" xfId="2015"/>
    <cellStyle name="Bilješka 2 3 4 4" xfId="2016"/>
    <cellStyle name="Bilješka 2 3 4 4 2" xfId="2017"/>
    <cellStyle name="Bilješka 2 3 4 5" xfId="2018"/>
    <cellStyle name="Bilješka 2 3 5" xfId="2019"/>
    <cellStyle name="Bilješka 2 3 5 2" xfId="2020"/>
    <cellStyle name="Bilješka 2 3 5 2 2" xfId="2021"/>
    <cellStyle name="Bilješka 2 3 5 2 3" xfId="2022"/>
    <cellStyle name="Bilješka 2 3 5 3" xfId="2023"/>
    <cellStyle name="Bilješka 2 3 5 3 2" xfId="2024"/>
    <cellStyle name="Bilješka 2 3 5 3 3" xfId="2025"/>
    <cellStyle name="Bilješka 2 3 5 4" xfId="2026"/>
    <cellStyle name="Bilješka 2 3 5 5" xfId="2027"/>
    <cellStyle name="Bilješka 2 3 6" xfId="2028"/>
    <cellStyle name="Bilješka 2 3 6 2" xfId="2029"/>
    <cellStyle name="Bilješka 2 3 6 2 2" xfId="2030"/>
    <cellStyle name="Bilješka 2 3 6 2 3" xfId="2031"/>
    <cellStyle name="Bilješka 2 3 6 3" xfId="2032"/>
    <cellStyle name="Bilješka 2 3 6 4" xfId="2033"/>
    <cellStyle name="Bilješka 2 3 7" xfId="2034"/>
    <cellStyle name="Bilješka 2 3 7 2" xfId="2035"/>
    <cellStyle name="Bilješka 2 3 7 2 2" xfId="2036"/>
    <cellStyle name="Bilješka 2 3 7 3" xfId="2037"/>
    <cellStyle name="Bilješka 2 3 7 4" xfId="2038"/>
    <cellStyle name="Bilješka 2 3 8" xfId="2039"/>
    <cellStyle name="Bilješka 2 3 8 2" xfId="2040"/>
    <cellStyle name="Bilješka 2 3 8 3" xfId="2041"/>
    <cellStyle name="Bilješka 2 3 9" xfId="2042"/>
    <cellStyle name="Bilješka 2 3 9 2" xfId="2043"/>
    <cellStyle name="Bilješka 2 3 9 3" xfId="2044"/>
    <cellStyle name="Bilješka 2 4" xfId="2045"/>
    <cellStyle name="Bilješka 2 4 10" xfId="2046"/>
    <cellStyle name="Bilješka 2 4 11" xfId="2047"/>
    <cellStyle name="Bilješka 2 4 2" xfId="2048"/>
    <cellStyle name="Bilješka 2 4 2 2" xfId="2049"/>
    <cellStyle name="Bilješka 2 4 2 2 2" xfId="2050"/>
    <cellStyle name="Bilješka 2 4 2 2 2 2" xfId="2051"/>
    <cellStyle name="Bilješka 2 4 2 2 2 3" xfId="2052"/>
    <cellStyle name="Bilješka 2 4 2 2 3" xfId="2053"/>
    <cellStyle name="Bilješka 2 4 2 2 3 2" xfId="2054"/>
    <cellStyle name="Bilješka 2 4 2 2 3 3" xfId="2055"/>
    <cellStyle name="Bilješka 2 4 2 2 4" xfId="2056"/>
    <cellStyle name="Bilješka 2 4 2 2 5" xfId="2057"/>
    <cellStyle name="Bilješka 2 4 2 3" xfId="2058"/>
    <cellStyle name="Bilješka 2 4 2 3 2" xfId="2059"/>
    <cellStyle name="Bilješka 2 4 2 3 2 2" xfId="2060"/>
    <cellStyle name="Bilješka 2 4 2 3 2 3" xfId="2061"/>
    <cellStyle name="Bilješka 2 4 2 3 3" xfId="2062"/>
    <cellStyle name="Bilješka 2 4 2 3 4" xfId="2063"/>
    <cellStyle name="Bilješka 2 4 2 4" xfId="2064"/>
    <cellStyle name="Bilješka 2 4 2 4 2" xfId="2065"/>
    <cellStyle name="Bilješka 2 4 2 4 2 2" xfId="2066"/>
    <cellStyle name="Bilješka 2 4 2 4 3" xfId="2067"/>
    <cellStyle name="Bilješka 2 4 2 4 4" xfId="2068"/>
    <cellStyle name="Bilješka 2 4 2 5" xfId="2069"/>
    <cellStyle name="Bilješka 2 4 2 5 2" xfId="2070"/>
    <cellStyle name="Bilješka 2 4 2 5 3" xfId="2071"/>
    <cellStyle name="Bilješka 2 4 2 6" xfId="2072"/>
    <cellStyle name="Bilješka 2 4 2 6 2" xfId="2073"/>
    <cellStyle name="Bilješka 2 4 2 6 3" xfId="2074"/>
    <cellStyle name="Bilješka 2 4 2 7" xfId="2075"/>
    <cellStyle name="Bilješka 2 4 2 8" xfId="2076"/>
    <cellStyle name="Bilješka 2 4 3" xfId="2077"/>
    <cellStyle name="Bilješka 2 4 3 2" xfId="2078"/>
    <cellStyle name="Bilješka 2 4 3 2 2" xfId="2079"/>
    <cellStyle name="Bilješka 2 4 3 2 3" xfId="2080"/>
    <cellStyle name="Bilješka 2 4 3 2 4" xfId="2081"/>
    <cellStyle name="Bilješka 2 4 3 3" xfId="2082"/>
    <cellStyle name="Bilješka 2 4 3 3 2" xfId="2083"/>
    <cellStyle name="Bilješka 2 4 3 3 3" xfId="2084"/>
    <cellStyle name="Bilješka 2 4 3 4" xfId="2085"/>
    <cellStyle name="Bilješka 2 4 3 5" xfId="2086"/>
    <cellStyle name="Bilješka 2 4 3 6" xfId="2087"/>
    <cellStyle name="Bilješka 2 4 4" xfId="2088"/>
    <cellStyle name="Bilješka 2 4 4 2" xfId="2089"/>
    <cellStyle name="Bilješka 2 4 4 2 2" xfId="2090"/>
    <cellStyle name="Bilješka 2 4 4 2 3" xfId="2091"/>
    <cellStyle name="Bilješka 2 4 4 3" xfId="2092"/>
    <cellStyle name="Bilješka 2 4 4 3 2" xfId="2093"/>
    <cellStyle name="Bilješka 2 4 4 4" xfId="2094"/>
    <cellStyle name="Bilješka 2 4 5" xfId="2095"/>
    <cellStyle name="Bilješka 2 4 5 2" xfId="2096"/>
    <cellStyle name="Bilješka 2 4 5 2 2" xfId="2097"/>
    <cellStyle name="Bilješka 2 4 5 2 3" xfId="2098"/>
    <cellStyle name="Bilješka 2 4 5 3" xfId="2099"/>
    <cellStyle name="Bilješka 2 4 5 4" xfId="2100"/>
    <cellStyle name="Bilješka 2 4 6" xfId="2101"/>
    <cellStyle name="Bilješka 2 4 6 2" xfId="2102"/>
    <cellStyle name="Bilješka 2 4 6 2 2" xfId="2103"/>
    <cellStyle name="Bilješka 2 4 6 2 3" xfId="2104"/>
    <cellStyle name="Bilješka 2 4 6 3" xfId="2105"/>
    <cellStyle name="Bilješka 2 4 6 4" xfId="2106"/>
    <cellStyle name="Bilješka 2 4 7" xfId="2107"/>
    <cellStyle name="Bilješka 2 4 7 2" xfId="2108"/>
    <cellStyle name="Bilješka 2 4 7 2 2" xfId="2109"/>
    <cellStyle name="Bilješka 2 4 7 3" xfId="2110"/>
    <cellStyle name="Bilješka 2 4 7 4" xfId="2111"/>
    <cellStyle name="Bilješka 2 4 8" xfId="2112"/>
    <cellStyle name="Bilješka 2 4 8 2" xfId="2113"/>
    <cellStyle name="Bilješka 2 4 8 3" xfId="2114"/>
    <cellStyle name="Bilješka 2 4 9" xfId="2115"/>
    <cellStyle name="Bilješka 2 4 9 2" xfId="2116"/>
    <cellStyle name="Bilješka 2 4 9 3" xfId="2117"/>
    <cellStyle name="Bilješka 2 5" xfId="2118"/>
    <cellStyle name="Bilješka 2 5 2" xfId="2119"/>
    <cellStyle name="Bilješka 2 5 2 2" xfId="2120"/>
    <cellStyle name="Bilješka 2 5 2 2 2" xfId="2121"/>
    <cellStyle name="Bilješka 2 5 2 2 2 2" xfId="2122"/>
    <cellStyle name="Bilješka 2 5 2 2 2 3" xfId="2123"/>
    <cellStyle name="Bilješka 2 5 2 2 3" xfId="2124"/>
    <cellStyle name="Bilješka 2 5 2 2 4" xfId="2125"/>
    <cellStyle name="Bilješka 2 5 2 3" xfId="2126"/>
    <cellStyle name="Bilješka 2 5 2 3 2" xfId="2127"/>
    <cellStyle name="Bilješka 2 5 2 3 3" xfId="2128"/>
    <cellStyle name="Bilješka 2 5 2 3 4" xfId="2129"/>
    <cellStyle name="Bilješka 2 5 2 4" xfId="2130"/>
    <cellStyle name="Bilješka 2 5 2 4 2" xfId="2131"/>
    <cellStyle name="Bilješka 2 5 2 4 3" xfId="2132"/>
    <cellStyle name="Bilješka 2 5 2 5" xfId="2133"/>
    <cellStyle name="Bilješka 2 5 2 5 2" xfId="2134"/>
    <cellStyle name="Bilješka 2 5 2 5 3" xfId="2135"/>
    <cellStyle name="Bilješka 2 5 2 6" xfId="2136"/>
    <cellStyle name="Bilješka 2 5 2 7" xfId="2137"/>
    <cellStyle name="Bilješka 2 5 3" xfId="2138"/>
    <cellStyle name="Bilješka 2 5 3 2" xfId="2139"/>
    <cellStyle name="Bilješka 2 5 3 2 2" xfId="2140"/>
    <cellStyle name="Bilješka 2 5 3 2 3" xfId="2141"/>
    <cellStyle name="Bilješka 2 5 3 3" xfId="2142"/>
    <cellStyle name="Bilješka 2 5 3 3 2" xfId="2143"/>
    <cellStyle name="Bilješka 2 5 3 4" xfId="2144"/>
    <cellStyle name="Bilješka 2 5 4" xfId="2145"/>
    <cellStyle name="Bilješka 2 5 4 2" xfId="2146"/>
    <cellStyle name="Bilješka 2 5 4 2 2" xfId="2147"/>
    <cellStyle name="Bilješka 2 5 4 2 3" xfId="2148"/>
    <cellStyle name="Bilješka 2 5 4 3" xfId="2149"/>
    <cellStyle name="Bilješka 2 5 4 4" xfId="2150"/>
    <cellStyle name="Bilješka 2 5 5" xfId="2151"/>
    <cellStyle name="Bilješka 2 5 5 2" xfId="2152"/>
    <cellStyle name="Bilješka 2 5 5 2 2" xfId="2153"/>
    <cellStyle name="Bilješka 2 5 5 3" xfId="2154"/>
    <cellStyle name="Bilješka 2 5 5 4" xfId="2155"/>
    <cellStyle name="Bilješka 2 5 6" xfId="2156"/>
    <cellStyle name="Bilješka 2 5 6 2" xfId="2157"/>
    <cellStyle name="Bilješka 2 5 6 3" xfId="2158"/>
    <cellStyle name="Bilješka 2 5 7" xfId="2159"/>
    <cellStyle name="Bilješka 2 5 7 2" xfId="2160"/>
    <cellStyle name="Bilješka 2 5 7 3" xfId="2161"/>
    <cellStyle name="Bilješka 2 5 8" xfId="2162"/>
    <cellStyle name="Bilješka 2 5 9" xfId="2163"/>
    <cellStyle name="Bilješka 2 6" xfId="2164"/>
    <cellStyle name="Bilješka 2 6 2" xfId="2165"/>
    <cellStyle name="Bilješka 2 6 2 2" xfId="2166"/>
    <cellStyle name="Bilješka 2 6 2 2 2" xfId="2167"/>
    <cellStyle name="Bilješka 2 6 2 2 3" xfId="2168"/>
    <cellStyle name="Bilješka 2 6 2 2 4" xfId="2169"/>
    <cellStyle name="Bilješka 2 6 2 3" xfId="2170"/>
    <cellStyle name="Bilješka 2 6 2 3 2" xfId="2171"/>
    <cellStyle name="Bilješka 2 6 2 3 3" xfId="2172"/>
    <cellStyle name="Bilješka 2 6 2 4" xfId="2173"/>
    <cellStyle name="Bilješka 2 6 2 5" xfId="2174"/>
    <cellStyle name="Bilješka 2 6 2 6" xfId="2175"/>
    <cellStyle name="Bilješka 2 6 3" xfId="2176"/>
    <cellStyle name="Bilješka 2 6 3 2" xfId="2177"/>
    <cellStyle name="Bilješka 2 6 3 2 2" xfId="2178"/>
    <cellStyle name="Bilješka 2 6 3 2 3" xfId="2179"/>
    <cellStyle name="Bilješka 2 6 3 3" xfId="2180"/>
    <cellStyle name="Bilješka 2 6 3 3 2" xfId="2181"/>
    <cellStyle name="Bilješka 2 6 3 4" xfId="2182"/>
    <cellStyle name="Bilješka 2 6 3 5" xfId="2183"/>
    <cellStyle name="Bilješka 2 6 4" xfId="2184"/>
    <cellStyle name="Bilješka 2 6 4 2" xfId="2185"/>
    <cellStyle name="Bilješka 2 6 4 2 2" xfId="2186"/>
    <cellStyle name="Bilješka 2 6 4 3" xfId="2187"/>
    <cellStyle name="Bilješka 2 6 4 4" xfId="2188"/>
    <cellStyle name="Bilješka 2 6 5" xfId="2189"/>
    <cellStyle name="Bilješka 2 6 5 2" xfId="2190"/>
    <cellStyle name="Bilješka 2 6 5 3" xfId="2191"/>
    <cellStyle name="Bilješka 2 6 6" xfId="2192"/>
    <cellStyle name="Bilješka 2 6 6 2" xfId="2193"/>
    <cellStyle name="Bilješka 2 6 6 3" xfId="2194"/>
    <cellStyle name="Bilješka 2 6 7" xfId="2195"/>
    <cellStyle name="Bilješka 2 6 8" xfId="2196"/>
    <cellStyle name="Bilješka 2 7" xfId="2197"/>
    <cellStyle name="Bilješka 2 7 2" xfId="2198"/>
    <cellStyle name="Bilješka 2 7 2 2" xfId="2199"/>
    <cellStyle name="Bilješka 2 7 2 2 2" xfId="2200"/>
    <cellStyle name="Bilješka 2 7 2 2 3" xfId="2201"/>
    <cellStyle name="Bilješka 2 7 2 3" xfId="2202"/>
    <cellStyle name="Bilješka 2 7 2 3 2" xfId="2203"/>
    <cellStyle name="Bilješka 2 7 2 4" xfId="2204"/>
    <cellStyle name="Bilješka 2 7 2 5" xfId="2205"/>
    <cellStyle name="Bilješka 2 7 3" xfId="2206"/>
    <cellStyle name="Bilješka 2 7 3 2" xfId="2207"/>
    <cellStyle name="Bilješka 2 7 3 2 2" xfId="2208"/>
    <cellStyle name="Bilješka 2 7 3 3" xfId="2209"/>
    <cellStyle name="Bilješka 2 7 3 4" xfId="2210"/>
    <cellStyle name="Bilješka 2 7 4" xfId="2211"/>
    <cellStyle name="Bilješka 2 7 4 2" xfId="2212"/>
    <cellStyle name="Bilješka 2 7 4 3" xfId="2213"/>
    <cellStyle name="Bilješka 2 7 5" xfId="2214"/>
    <cellStyle name="Bilješka 2 7 6" xfId="2215"/>
    <cellStyle name="Bilješka 2 7 7" xfId="2216"/>
    <cellStyle name="Bilješka 2 8" xfId="2217"/>
    <cellStyle name="Bilješka 2 8 2" xfId="2218"/>
    <cellStyle name="Bilješka 2 8 2 2" xfId="2219"/>
    <cellStyle name="Bilješka 2 8 2 3" xfId="2220"/>
    <cellStyle name="Bilješka 2 8 3" xfId="2221"/>
    <cellStyle name="Bilješka 2 8 3 2" xfId="2222"/>
    <cellStyle name="Bilješka 2 8 3 3" xfId="2223"/>
    <cellStyle name="Bilješka 2 8 4" xfId="2224"/>
    <cellStyle name="Bilješka 2 8 4 2" xfId="2225"/>
    <cellStyle name="Bilješka 2 8 4 3" xfId="2226"/>
    <cellStyle name="Bilješka 2 8 5" xfId="2227"/>
    <cellStyle name="Bilješka 2 8 6" xfId="2228"/>
    <cellStyle name="Bilješka 2 8 7" xfId="2229"/>
    <cellStyle name="Bilješka 2 9" xfId="2230"/>
    <cellStyle name="Bilješka 2 9 2" xfId="2231"/>
    <cellStyle name="Bilješka 2 9 2 2" xfId="2232"/>
    <cellStyle name="Bilješka 2 9 2 3" xfId="2233"/>
    <cellStyle name="Bilješka 2 9 3" xfId="2234"/>
    <cellStyle name="Bilješka 2 9 3 2" xfId="2235"/>
    <cellStyle name="Bilješka 2 9 3 3" xfId="2236"/>
    <cellStyle name="Bilješka 2 9 4" xfId="2237"/>
    <cellStyle name="Bilješka 2 9 4 2" xfId="2238"/>
    <cellStyle name="Bilješka 2 9 5" xfId="2239"/>
    <cellStyle name="Calculation" xfId="2240"/>
    <cellStyle name="Check Cell" xfId="2241"/>
    <cellStyle name="Comma" xfId="2242"/>
    <cellStyle name="Comma [0]" xfId="2243"/>
    <cellStyle name="Comma 2" xfId="2244"/>
    <cellStyle name="Currency" xfId="2245"/>
    <cellStyle name="Currency [0]" xfId="2246"/>
    <cellStyle name="Dobro" xfId="2247"/>
    <cellStyle name="Explanatory Text" xfId="2248"/>
    <cellStyle name="Followed Hyperlink" xfId="2249"/>
    <cellStyle name="Good" xfId="2250"/>
    <cellStyle name="Heading 1" xfId="2251"/>
    <cellStyle name="Heading 2" xfId="2252"/>
    <cellStyle name="Heading 3" xfId="2253"/>
    <cellStyle name="Heading 4" xfId="2254"/>
    <cellStyle name="Hyperlink" xfId="2255"/>
    <cellStyle name="Hyperlink 2" xfId="2256"/>
    <cellStyle name="Hyperlink 3" xfId="2257"/>
    <cellStyle name="Hyperlink 3 2" xfId="2258"/>
    <cellStyle name="Input" xfId="2259"/>
    <cellStyle name="Izlaz" xfId="2260"/>
    <cellStyle name="Linked Cell" xfId="2261"/>
    <cellStyle name="Naslov" xfId="2262"/>
    <cellStyle name="Neutral" xfId="2263"/>
    <cellStyle name="Normal 2" xfId="2264"/>
    <cellStyle name="Normal 2 10" xfId="2265"/>
    <cellStyle name="Normal 2 10 2" xfId="2266"/>
    <cellStyle name="Normal 2 10 2 2" xfId="2267"/>
    <cellStyle name="Normal 2 10 2 2 2" xfId="2268"/>
    <cellStyle name="Normal 2 10 2 3" xfId="2269"/>
    <cellStyle name="Normal 2 10 2 4" xfId="2270"/>
    <cellStyle name="Normal 2 10 3" xfId="2271"/>
    <cellStyle name="Normal 2 10 3 2" xfId="2272"/>
    <cellStyle name="Normal 2 10 3 3" xfId="2273"/>
    <cellStyle name="Normal 2 10 4" xfId="2274"/>
    <cellStyle name="Normal 2 10 4 2" xfId="2275"/>
    <cellStyle name="Normal 2 10 5" xfId="2276"/>
    <cellStyle name="Normal 2 10 6" xfId="2277"/>
    <cellStyle name="Normal 2 11" xfId="2278"/>
    <cellStyle name="Normal 2 11 2" xfId="2279"/>
    <cellStyle name="Normal 2 11 2 2" xfId="2280"/>
    <cellStyle name="Normal 2 11 2 3" xfId="2281"/>
    <cellStyle name="Normal 2 11 3" xfId="2282"/>
    <cellStyle name="Normal 2 11 3 2" xfId="2283"/>
    <cellStyle name="Normal 2 11 4" xfId="2284"/>
    <cellStyle name="Normal 2 11 5" xfId="2285"/>
    <cellStyle name="Normal 2 12" xfId="2286"/>
    <cellStyle name="Normal 2 12 2" xfId="2287"/>
    <cellStyle name="Normal 2 12 3" xfId="2288"/>
    <cellStyle name="Normal 2 12 4" xfId="2289"/>
    <cellStyle name="Normal 2 12 5" xfId="2290"/>
    <cellStyle name="Normal 2 13" xfId="2291"/>
    <cellStyle name="Normal 2 13 2" xfId="2292"/>
    <cellStyle name="Normal 2 13 3" xfId="2293"/>
    <cellStyle name="Normal 2 14" xfId="2294"/>
    <cellStyle name="Normal 2 14 2" xfId="2295"/>
    <cellStyle name="Normal 2 15" xfId="2296"/>
    <cellStyle name="Normal 2 16" xfId="2297"/>
    <cellStyle name="Normal 2 2" xfId="2298"/>
    <cellStyle name="Normal 2 3" xfId="2299"/>
    <cellStyle name="Normal 2 3 10" xfId="2300"/>
    <cellStyle name="Normal 2 3 10 2" xfId="2301"/>
    <cellStyle name="Normal 2 3 11" xfId="2302"/>
    <cellStyle name="Normal 2 3 12" xfId="2303"/>
    <cellStyle name="Normal 2 3 2" xfId="2304"/>
    <cellStyle name="Normal 2 3 2 2" xfId="2305"/>
    <cellStyle name="Normal 2 3 2 2 2" xfId="2306"/>
    <cellStyle name="Normal 2 3 2 2 2 2" xfId="2307"/>
    <cellStyle name="Normal 2 3 2 2 2 2 2" xfId="2308"/>
    <cellStyle name="Normal 2 3 2 2 2 3" xfId="2309"/>
    <cellStyle name="Normal 2 3 2 2 2 4" xfId="2310"/>
    <cellStyle name="Normal 2 3 2 2 3" xfId="2311"/>
    <cellStyle name="Normal 2 3 2 2 3 2" xfId="2312"/>
    <cellStyle name="Normal 2 3 2 2 3 3" xfId="2313"/>
    <cellStyle name="Normal 2 3 2 2 4" xfId="2314"/>
    <cellStyle name="Normal 2 3 2 2 4 2" xfId="2315"/>
    <cellStyle name="Normal 2 3 2 2 5" xfId="2316"/>
    <cellStyle name="Normal 2 3 2 2 6" xfId="2317"/>
    <cellStyle name="Normal 2 3 2 3" xfId="2318"/>
    <cellStyle name="Normal 2 3 2 3 2" xfId="2319"/>
    <cellStyle name="Normal 2 3 2 3 2 2" xfId="2320"/>
    <cellStyle name="Normal 2 3 2 3 2 3" xfId="2321"/>
    <cellStyle name="Normal 2 3 2 3 3" xfId="2322"/>
    <cellStyle name="Normal 2 3 2 3 3 2" xfId="2323"/>
    <cellStyle name="Normal 2 3 2 3 4" xfId="2324"/>
    <cellStyle name="Normal 2 3 2 3 5" xfId="2325"/>
    <cellStyle name="Normal 2 3 2 4" xfId="2326"/>
    <cellStyle name="Normal 2 3 2 4 2" xfId="2327"/>
    <cellStyle name="Normal 2 3 2 4 3" xfId="2328"/>
    <cellStyle name="Normal 2 3 2 4 4" xfId="2329"/>
    <cellStyle name="Normal 2 3 2 5" xfId="2330"/>
    <cellStyle name="Normal 2 3 2 5 2" xfId="2331"/>
    <cellStyle name="Normal 2 3 2 5 3" xfId="2332"/>
    <cellStyle name="Normal 2 3 2 6" xfId="2333"/>
    <cellStyle name="Normal 2 3 2 6 2" xfId="2334"/>
    <cellStyle name="Normal 2 3 2 7" xfId="2335"/>
    <cellStyle name="Normal 2 3 2 7 2" xfId="2336"/>
    <cellStyle name="Normal 2 3 2 8" xfId="2337"/>
    <cellStyle name="Normal 2 3 2 9" xfId="2338"/>
    <cellStyle name="Normal 2 3 3" xfId="2339"/>
    <cellStyle name="Normal 2 3 3 2" xfId="2340"/>
    <cellStyle name="Normal 2 3 3 2 2" xfId="2341"/>
    <cellStyle name="Normal 2 3 3 2 2 2" xfId="2342"/>
    <cellStyle name="Normal 2 3 3 2 2 3" xfId="2343"/>
    <cellStyle name="Normal 2 3 3 2 3" xfId="2344"/>
    <cellStyle name="Normal 2 3 3 2 3 2" xfId="2345"/>
    <cellStyle name="Normal 2 3 3 2 4" xfId="2346"/>
    <cellStyle name="Normal 2 3 3 2 4 2" xfId="2347"/>
    <cellStyle name="Normal 2 3 3 2 5" xfId="2348"/>
    <cellStyle name="Normal 2 3 3 2 6" xfId="2349"/>
    <cellStyle name="Normal 2 3 3 3" xfId="2350"/>
    <cellStyle name="Normal 2 3 3 3 2" xfId="2351"/>
    <cellStyle name="Normal 2 3 3 3 2 2" xfId="2352"/>
    <cellStyle name="Normal 2 3 3 3 3" xfId="2353"/>
    <cellStyle name="Normal 2 3 3 3 4" xfId="2354"/>
    <cellStyle name="Normal 2 3 3 4" xfId="2355"/>
    <cellStyle name="Normal 2 3 3 4 2" xfId="2356"/>
    <cellStyle name="Normal 2 3 3 4 3" xfId="2357"/>
    <cellStyle name="Normal 2 3 3 5" xfId="2358"/>
    <cellStyle name="Normal 2 3 3 5 2" xfId="2359"/>
    <cellStyle name="Normal 2 3 3 6" xfId="2360"/>
    <cellStyle name="Normal 2 3 3 6 2" xfId="2361"/>
    <cellStyle name="Normal 2 3 3 7" xfId="2362"/>
    <cellStyle name="Normal 2 3 3 7 2" xfId="2363"/>
    <cellStyle name="Normal 2 3 3 8" xfId="2364"/>
    <cellStyle name="Normal 2 3 3 9" xfId="2365"/>
    <cellStyle name="Normal 2 3 4" xfId="2366"/>
    <cellStyle name="Normal 2 3 4 2" xfId="2367"/>
    <cellStyle name="Normal 2 3 4 2 2" xfId="2368"/>
    <cellStyle name="Normal 2 3 4 2 2 2" xfId="2369"/>
    <cellStyle name="Normal 2 3 4 2 3" xfId="2370"/>
    <cellStyle name="Normal 2 3 4 2 4" xfId="2371"/>
    <cellStyle name="Normal 2 3 4 2 5" xfId="2372"/>
    <cellStyle name="Normal 2 3 4 3" xfId="2373"/>
    <cellStyle name="Normal 2 3 4 3 2" xfId="2374"/>
    <cellStyle name="Normal 2 3 4 4" xfId="2375"/>
    <cellStyle name="Normal 2 3 4 4 2" xfId="2376"/>
    <cellStyle name="Normal 2 3 4 5" xfId="2377"/>
    <cellStyle name="Normal 2 3 4 5 2" xfId="2378"/>
    <cellStyle name="Normal 2 3 4 6" xfId="2379"/>
    <cellStyle name="Normal 2 3 4 7" xfId="2380"/>
    <cellStyle name="Normal 2 3 5" xfId="2381"/>
    <cellStyle name="Normal 2 3 5 2" xfId="2382"/>
    <cellStyle name="Normal 2 3 5 2 2" xfId="2383"/>
    <cellStyle name="Normal 2 3 5 2 3" xfId="2384"/>
    <cellStyle name="Normal 2 3 5 3" xfId="2385"/>
    <cellStyle name="Normal 2 3 5 3 2" xfId="2386"/>
    <cellStyle name="Normal 2 3 5 4" xfId="2387"/>
    <cellStyle name="Normal 2 3 5 4 2" xfId="2388"/>
    <cellStyle name="Normal 2 3 5 5" xfId="2389"/>
    <cellStyle name="Normal 2 3 5 6" xfId="2390"/>
    <cellStyle name="Normal 2 3 6" xfId="2391"/>
    <cellStyle name="Normal 2 3 6 2" xfId="2392"/>
    <cellStyle name="Normal 2 3 6 2 2" xfId="2393"/>
    <cellStyle name="Normal 2 3 6 2 3" xfId="2394"/>
    <cellStyle name="Normal 2 3 6 3" xfId="2395"/>
    <cellStyle name="Normal 2 3 6 3 2" xfId="2396"/>
    <cellStyle name="Normal 2 3 6 4" xfId="2397"/>
    <cellStyle name="Normal 2 3 6 5" xfId="2398"/>
    <cellStyle name="Normal 2 3 7" xfId="2399"/>
    <cellStyle name="Normal 2 3 7 2" xfId="2400"/>
    <cellStyle name="Normal 2 3 7 3" xfId="2401"/>
    <cellStyle name="Normal 2 3 7 4" xfId="2402"/>
    <cellStyle name="Normal 2 3 8" xfId="2403"/>
    <cellStyle name="Normal 2 3 8 2" xfId="2404"/>
    <cellStyle name="Normal 2 3 9" xfId="2405"/>
    <cellStyle name="Normal 2 3 9 2" xfId="2406"/>
    <cellStyle name="Normal 2 4" xfId="2407"/>
    <cellStyle name="Normal 2 4 2" xfId="2408"/>
    <cellStyle name="Normal 2 4 2 2" xfId="2409"/>
    <cellStyle name="Normal 2 4 2 2 2" xfId="2410"/>
    <cellStyle name="Normal 2 4 2 2 2 2" xfId="2411"/>
    <cellStyle name="Normal 2 4 2 2 3" xfId="2412"/>
    <cellStyle name="Normal 2 4 2 2 4" xfId="2413"/>
    <cellStyle name="Normal 2 4 2 3" xfId="2414"/>
    <cellStyle name="Normal 2 4 2 3 2" xfId="2415"/>
    <cellStyle name="Normal 2 4 2 3 3" xfId="2416"/>
    <cellStyle name="Normal 2 4 2 4" xfId="2417"/>
    <cellStyle name="Normal 2 4 2 4 2" xfId="2418"/>
    <cellStyle name="Normal 2 4 2 5" xfId="2419"/>
    <cellStyle name="Normal 2 4 2 6" xfId="2420"/>
    <cellStyle name="Normal 2 4 3" xfId="2421"/>
    <cellStyle name="Normal 2 4 3 2" xfId="2422"/>
    <cellStyle name="Normal 2 4 3 2 2" xfId="2423"/>
    <cellStyle name="Normal 2 4 3 2 3" xfId="2424"/>
    <cellStyle name="Normal 2 4 3 3" xfId="2425"/>
    <cellStyle name="Normal 2 4 3 3 2" xfId="2426"/>
    <cellStyle name="Normal 2 4 3 4" xfId="2427"/>
    <cellStyle name="Normal 2 4 3 5" xfId="2428"/>
    <cellStyle name="Normal 2 4 4" xfId="2429"/>
    <cellStyle name="Normal 2 4 4 2" xfId="2430"/>
    <cellStyle name="Normal 2 4 4 3" xfId="2431"/>
    <cellStyle name="Normal 2 4 4 4" xfId="2432"/>
    <cellStyle name="Normal 2 4 5" xfId="2433"/>
    <cellStyle name="Normal 2 4 5 2" xfId="2434"/>
    <cellStyle name="Normal 2 4 5 3" xfId="2435"/>
    <cellStyle name="Normal 2 4 6" xfId="2436"/>
    <cellStyle name="Normal 2 4 6 2" xfId="2437"/>
    <cellStyle name="Normal 2 4 7" xfId="2438"/>
    <cellStyle name="Normal 2 4 7 2" xfId="2439"/>
    <cellStyle name="Normal 2 4 8" xfId="2440"/>
    <cellStyle name="Normal 2 4 9" xfId="2441"/>
    <cellStyle name="Normal 2 5" xfId="2442"/>
    <cellStyle name="Normal 2 5 2" xfId="2443"/>
    <cellStyle name="Normal 2 5 2 2" xfId="2444"/>
    <cellStyle name="Normal 2 5 2 2 2" xfId="2445"/>
    <cellStyle name="Normal 2 5 2 2 2 2" xfId="2446"/>
    <cellStyle name="Normal 2 5 2 2 3" xfId="2447"/>
    <cellStyle name="Normal 2 5 2 2 4" xfId="2448"/>
    <cellStyle name="Normal 2 5 2 3" xfId="2449"/>
    <cellStyle name="Normal 2 5 2 3 2" xfId="2450"/>
    <cellStyle name="Normal 2 5 2 3 3" xfId="2451"/>
    <cellStyle name="Normal 2 5 2 4" xfId="2452"/>
    <cellStyle name="Normal 2 5 2 4 2" xfId="2453"/>
    <cellStyle name="Normal 2 5 2 5" xfId="2454"/>
    <cellStyle name="Normal 2 5 2 6" xfId="2455"/>
    <cellStyle name="Normal 2 5 3" xfId="2456"/>
    <cellStyle name="Normal 2 5 3 2" xfId="2457"/>
    <cellStyle name="Normal 2 5 3 2 2" xfId="2458"/>
    <cellStyle name="Normal 2 5 3 2 3" xfId="2459"/>
    <cellStyle name="Normal 2 5 3 3" xfId="2460"/>
    <cellStyle name="Normal 2 5 3 3 2" xfId="2461"/>
    <cellStyle name="Normal 2 5 3 4" xfId="2462"/>
    <cellStyle name="Normal 2 5 3 5" xfId="2463"/>
    <cellStyle name="Normal 2 5 4" xfId="2464"/>
    <cellStyle name="Normal 2 5 4 2" xfId="2465"/>
    <cellStyle name="Normal 2 5 4 3" xfId="2466"/>
    <cellStyle name="Normal 2 5 4 4" xfId="2467"/>
    <cellStyle name="Normal 2 5 5" xfId="2468"/>
    <cellStyle name="Normal 2 5 5 2" xfId="2469"/>
    <cellStyle name="Normal 2 5 5 3" xfId="2470"/>
    <cellStyle name="Normal 2 5 6" xfId="2471"/>
    <cellStyle name="Normal 2 5 6 2" xfId="2472"/>
    <cellStyle name="Normal 2 5 7" xfId="2473"/>
    <cellStyle name="Normal 2 5 7 2" xfId="2474"/>
    <cellStyle name="Normal 2 5 8" xfId="2475"/>
    <cellStyle name="Normal 2 5 9" xfId="2476"/>
    <cellStyle name="Normal 2 6" xfId="2477"/>
    <cellStyle name="Normal 2 6 2" xfId="2478"/>
    <cellStyle name="Normal 2 6 2 2" xfId="2479"/>
    <cellStyle name="Normal 2 6 2 2 2" xfId="2480"/>
    <cellStyle name="Normal 2 6 2 2 3" xfId="2481"/>
    <cellStyle name="Normal 2 6 2 3" xfId="2482"/>
    <cellStyle name="Normal 2 6 2 3 2" xfId="2483"/>
    <cellStyle name="Normal 2 6 2 4" xfId="2484"/>
    <cellStyle name="Normal 2 6 2 4 2" xfId="2485"/>
    <cellStyle name="Normal 2 6 2 5" xfId="2486"/>
    <cellStyle name="Normal 2 6 2 6" xfId="2487"/>
    <cellStyle name="Normal 2 6 3" xfId="2488"/>
    <cellStyle name="Normal 2 6 3 2" xfId="2489"/>
    <cellStyle name="Normal 2 6 3 2 2" xfId="2490"/>
    <cellStyle name="Normal 2 6 3 3" xfId="2491"/>
    <cellStyle name="Normal 2 6 3 3 2" xfId="2492"/>
    <cellStyle name="Normal 2 6 3 4" xfId="2493"/>
    <cellStyle name="Normal 2 6 4" xfId="2494"/>
    <cellStyle name="Normal 2 6 4 2" xfId="2495"/>
    <cellStyle name="Normal 2 6 4 3" xfId="2496"/>
    <cellStyle name="Normal 2 6 5" xfId="2497"/>
    <cellStyle name="Normal 2 6 5 2" xfId="2498"/>
    <cellStyle name="Normal 2 6 6" xfId="2499"/>
    <cellStyle name="Normal 2 6 6 2" xfId="2500"/>
    <cellStyle name="Normal 2 6 7" xfId="2501"/>
    <cellStyle name="Normal 2 6 7 2" xfId="2502"/>
    <cellStyle name="Normal 2 6 8" xfId="2503"/>
    <cellStyle name="Normal 2 6 9" xfId="2504"/>
    <cellStyle name="Normal 2 7" xfId="2505"/>
    <cellStyle name="Normal 2 7 2" xfId="2506"/>
    <cellStyle name="Normal 2 7 2 2" xfId="2507"/>
    <cellStyle name="Normal 2 7 2 2 2" xfId="2508"/>
    <cellStyle name="Normal 2 7 2 2 3" xfId="2509"/>
    <cellStyle name="Normal 2 7 2 3" xfId="2510"/>
    <cellStyle name="Normal 2 7 2 3 2" xfId="2511"/>
    <cellStyle name="Normal 2 7 2 4" xfId="2512"/>
    <cellStyle name="Normal 2 7 2 4 2" xfId="2513"/>
    <cellStyle name="Normal 2 7 2 5" xfId="2514"/>
    <cellStyle name="Normal 2 7 2 6" xfId="2515"/>
    <cellStyle name="Normal 2 7 3" xfId="2516"/>
    <cellStyle name="Normal 2 7 3 2" xfId="2517"/>
    <cellStyle name="Normal 2 7 3 2 2" xfId="2518"/>
    <cellStyle name="Normal 2 7 3 3" xfId="2519"/>
    <cellStyle name="Normal 2 7 3 3 2" xfId="2520"/>
    <cellStyle name="Normal 2 7 3 4" xfId="2521"/>
    <cellStyle name="Normal 2 7 4" xfId="2522"/>
    <cellStyle name="Normal 2 7 4 2" xfId="2523"/>
    <cellStyle name="Normal 2 7 4 3" xfId="2524"/>
    <cellStyle name="Normal 2 7 5" xfId="2525"/>
    <cellStyle name="Normal 2 7 5 2" xfId="2526"/>
    <cellStyle name="Normal 2 7 6" xfId="2527"/>
    <cellStyle name="Normal 2 7 7" xfId="2528"/>
    <cellStyle name="Normal 2 8" xfId="2529"/>
    <cellStyle name="Normal 2 8 2" xfId="2530"/>
    <cellStyle name="Normal 2 8 2 2" xfId="2531"/>
    <cellStyle name="Normal 2 8 2 2 2" xfId="2532"/>
    <cellStyle name="Normal 2 8 2 2 3" xfId="2533"/>
    <cellStyle name="Normal 2 8 2 3" xfId="2534"/>
    <cellStyle name="Normal 2 8 2 3 2" xfId="2535"/>
    <cellStyle name="Normal 2 8 2 4" xfId="2536"/>
    <cellStyle name="Normal 2 8 2 5" xfId="2537"/>
    <cellStyle name="Normal 2 8 2 6" xfId="2538"/>
    <cellStyle name="Normal 2 8 3" xfId="2539"/>
    <cellStyle name="Normal 2 8 3 2" xfId="2540"/>
    <cellStyle name="Normal 2 8 3 2 2" xfId="2541"/>
    <cellStyle name="Normal 2 8 3 3" xfId="2542"/>
    <cellStyle name="Normal 2 8 3 4" xfId="2543"/>
    <cellStyle name="Normal 2 8 4" xfId="2544"/>
    <cellStyle name="Normal 2 8 4 2" xfId="2545"/>
    <cellStyle name="Normal 2 8 4 3" xfId="2546"/>
    <cellStyle name="Normal 2 8 5" xfId="2547"/>
    <cellStyle name="Normal 2 8 5 2" xfId="2548"/>
    <cellStyle name="Normal 2 8 6" xfId="2549"/>
    <cellStyle name="Normal 2 8 7" xfId="2550"/>
    <cellStyle name="Normal 2 9" xfId="2551"/>
    <cellStyle name="Normal 2 9 2" xfId="2552"/>
    <cellStyle name="Normal 2 9 2 2" xfId="2553"/>
    <cellStyle name="Normal 2 9 2 2 2" xfId="2554"/>
    <cellStyle name="Normal 2 9 2 3" xfId="2555"/>
    <cellStyle name="Normal 2 9 2 4" xfId="2556"/>
    <cellStyle name="Normal 2 9 3" xfId="2557"/>
    <cellStyle name="Normal 2 9 3 2" xfId="2558"/>
    <cellStyle name="Normal 2 9 3 3" xfId="2559"/>
    <cellStyle name="Normal 2 9 4" xfId="2560"/>
    <cellStyle name="Normal 2 9 4 2" xfId="2561"/>
    <cellStyle name="Normal 2 9 5" xfId="2562"/>
    <cellStyle name="Normal 2 9 6" xfId="2563"/>
    <cellStyle name="Normal 3" xfId="2564"/>
    <cellStyle name="Normal 3 2" xfId="2565"/>
    <cellStyle name="Normal 3 2 2" xfId="2566"/>
    <cellStyle name="Normal 3 3" xfId="2567"/>
    <cellStyle name="Normal 4" xfId="2568"/>
    <cellStyle name="Normal 4 2" xfId="2569"/>
    <cellStyle name="Normal 5" xfId="2570"/>
    <cellStyle name="Normal 6" xfId="2571"/>
    <cellStyle name="Normal_TFI-POD" xfId="2572"/>
    <cellStyle name="Note" xfId="2573"/>
    <cellStyle name="Note 2" xfId="2574"/>
    <cellStyle name="Obično 10" xfId="2575"/>
    <cellStyle name="Obično 11" xfId="2576"/>
    <cellStyle name="Obično 13" xfId="2577"/>
    <cellStyle name="Obično 14" xfId="2578"/>
    <cellStyle name="Obično 2" xfId="2579"/>
    <cellStyle name="Obično 2 10" xfId="2580"/>
    <cellStyle name="Obično 2 10 2" xfId="2581"/>
    <cellStyle name="Obično 2 10 3" xfId="2582"/>
    <cellStyle name="Obično 2 10 4" xfId="2583"/>
    <cellStyle name="Obično 2 11" xfId="2584"/>
    <cellStyle name="Obično 2 11 2" xfId="2585"/>
    <cellStyle name="Obično 2 12" xfId="2586"/>
    <cellStyle name="Obično 2 12 2" xfId="2587"/>
    <cellStyle name="Obično 2 13" xfId="2588"/>
    <cellStyle name="Obično 2 14" xfId="2589"/>
    <cellStyle name="Obično 2 2" xfId="2590"/>
    <cellStyle name="Obično 2 2 2" xfId="2591"/>
    <cellStyle name="Obično 2 2 2 2" xfId="2592"/>
    <cellStyle name="Obično 2 2 2 2 2" xfId="2593"/>
    <cellStyle name="Obično 2 2 2 2 2 2" xfId="2594"/>
    <cellStyle name="Obično 2 2 2 2 3" xfId="2595"/>
    <cellStyle name="Obično 2 2 2 2 4" xfId="2596"/>
    <cellStyle name="Obično 2 2 2 3" xfId="2597"/>
    <cellStyle name="Obično 2 2 2 3 2" xfId="2598"/>
    <cellStyle name="Obično 2 2 2 3 3" xfId="2599"/>
    <cellStyle name="Obično 2 2 2 4" xfId="2600"/>
    <cellStyle name="Obično 2 2 2 4 2" xfId="2601"/>
    <cellStyle name="Obično 2 2 2 5" xfId="2602"/>
    <cellStyle name="Obično 2 2 2 6" xfId="2603"/>
    <cellStyle name="Obično 2 2 3" xfId="2604"/>
    <cellStyle name="Obično 2 2 3 2" xfId="2605"/>
    <cellStyle name="Obično 2 2 3 2 2" xfId="2606"/>
    <cellStyle name="Obično 2 2 3 2 3" xfId="2607"/>
    <cellStyle name="Obično 2 2 3 3" xfId="2608"/>
    <cellStyle name="Obično 2 2 3 3 2" xfId="2609"/>
    <cellStyle name="Obično 2 2 3 4" xfId="2610"/>
    <cellStyle name="Obično 2 2 3 5" xfId="2611"/>
    <cellStyle name="Obično 2 2 4" xfId="2612"/>
    <cellStyle name="Obično 2 2 4 2" xfId="2613"/>
    <cellStyle name="Obično 2 2 4 3" xfId="2614"/>
    <cellStyle name="Obično 2 2 4 4" xfId="2615"/>
    <cellStyle name="Obično 2 2 5" xfId="2616"/>
    <cellStyle name="Obično 2 2 5 2" xfId="2617"/>
    <cellStyle name="Obično 2 2 5 3" xfId="2618"/>
    <cellStyle name="Obično 2 2 6" xfId="2619"/>
    <cellStyle name="Obično 2 2 6 2" xfId="2620"/>
    <cellStyle name="Obično 2 2 7" xfId="2621"/>
    <cellStyle name="Obično 2 2 7 2" xfId="2622"/>
    <cellStyle name="Obično 2 2 8" xfId="2623"/>
    <cellStyle name="Obično 2 2 9" xfId="2624"/>
    <cellStyle name="Obično 2 3" xfId="2625"/>
    <cellStyle name="Obično 2 3 10" xfId="2626"/>
    <cellStyle name="Obično 2 3 2" xfId="2627"/>
    <cellStyle name="Obično 2 3 2 2" xfId="2628"/>
    <cellStyle name="Obično 2 3 2 2 2" xfId="2629"/>
    <cellStyle name="Obično 2 3 2 3" xfId="2630"/>
    <cellStyle name="Obično 2 3 2 4" xfId="2631"/>
    <cellStyle name="Obično 2 3 2 5" xfId="2632"/>
    <cellStyle name="Obično 2 3 2 6" xfId="2633"/>
    <cellStyle name="Obično 2 3 3" xfId="2634"/>
    <cellStyle name="Obično 2 3 3 2" xfId="2635"/>
    <cellStyle name="Obično 2 3 3 3" xfId="2636"/>
    <cellStyle name="Obično 2 3 4" xfId="2637"/>
    <cellStyle name="Obično 2 3 4 2" xfId="2638"/>
    <cellStyle name="Obično 2 3 4 3" xfId="2639"/>
    <cellStyle name="Obično 2 3 5" xfId="2640"/>
    <cellStyle name="Obično 2 3 5 2" xfId="2641"/>
    <cellStyle name="Obično 2 3 5 3" xfId="2642"/>
    <cellStyle name="Obično 2 3 6" xfId="2643"/>
    <cellStyle name="Obično 2 3 7" xfId="2644"/>
    <cellStyle name="Obično 2 3 7 2" xfId="2645"/>
    <cellStyle name="Obično 2 3 8" xfId="2646"/>
    <cellStyle name="Obično 2 3 9" xfId="2647"/>
    <cellStyle name="Obično 2 4" xfId="2648"/>
    <cellStyle name="Obično 2 4 2" xfId="2649"/>
    <cellStyle name="Obično 2 4 2 2" xfId="2650"/>
    <cellStyle name="Obično 2 4 2 2 2" xfId="2651"/>
    <cellStyle name="Obično 2 4 2 2 3" xfId="2652"/>
    <cellStyle name="Obično 2 4 2 3" xfId="2653"/>
    <cellStyle name="Obično 2 4 2 3 2" xfId="2654"/>
    <cellStyle name="Obično 2 4 2 4" xfId="2655"/>
    <cellStyle name="Obično 2 4 2 4 2" xfId="2656"/>
    <cellStyle name="Obično 2 4 2 5" xfId="2657"/>
    <cellStyle name="Obično 2 4 2 6" xfId="2658"/>
    <cellStyle name="Obično 2 4 3" xfId="2659"/>
    <cellStyle name="Obično 2 4 3 2" xfId="2660"/>
    <cellStyle name="Obično 2 4 3 2 2" xfId="2661"/>
    <cellStyle name="Obično 2 4 3 3" xfId="2662"/>
    <cellStyle name="Obično 2 4 3 3 2" xfId="2663"/>
    <cellStyle name="Obično 2 4 3 4" xfId="2664"/>
    <cellStyle name="Obično 2 4 4" xfId="2665"/>
    <cellStyle name="Obično 2 4 4 2" xfId="2666"/>
    <cellStyle name="Obično 2 4 4 3" xfId="2667"/>
    <cellStyle name="Obično 2 4 5" xfId="2668"/>
    <cellStyle name="Obično 2 4 5 2" xfId="2669"/>
    <cellStyle name="Obično 2 4 6" xfId="2670"/>
    <cellStyle name="Obično 2 4 6 2" xfId="2671"/>
    <cellStyle name="Obično 2 4 7" xfId="2672"/>
    <cellStyle name="Obično 2 4 7 2" xfId="2673"/>
    <cellStyle name="Obično 2 4 8" xfId="2674"/>
    <cellStyle name="Obično 2 4 9" xfId="2675"/>
    <cellStyle name="Obično 2 5" xfId="2676"/>
    <cellStyle name="Obično 2 5 2" xfId="2677"/>
    <cellStyle name="Obično 2 5 2 2" xfId="2678"/>
    <cellStyle name="Obično 2 5 2 2 2" xfId="2679"/>
    <cellStyle name="Obično 2 5 2 3" xfId="2680"/>
    <cellStyle name="Obično 2 5 2 3 2" xfId="2681"/>
    <cellStyle name="Obično 2 5 2 4" xfId="2682"/>
    <cellStyle name="Obično 2 5 3" xfId="2683"/>
    <cellStyle name="Obično 2 5 3 2" xfId="2684"/>
    <cellStyle name="Obično 2 5 3 2 2" xfId="2685"/>
    <cellStyle name="Obično 2 5 3 3" xfId="2686"/>
    <cellStyle name="Obično 2 5 3 4" xfId="2687"/>
    <cellStyle name="Obično 2 5 4" xfId="2688"/>
    <cellStyle name="Obično 2 5 4 2" xfId="2689"/>
    <cellStyle name="Obično 2 5 4 3" xfId="2690"/>
    <cellStyle name="Obično 2 5 4 3 2" xfId="2691"/>
    <cellStyle name="Obično 2 5 5" xfId="2692"/>
    <cellStyle name="Obično 2 5 5 2" xfId="2693"/>
    <cellStyle name="Obično 2 5 6" xfId="2694"/>
    <cellStyle name="Obično 2 5 7" xfId="2695"/>
    <cellStyle name="Obično 2 5 8" xfId="2696"/>
    <cellStyle name="Obično 2 6" xfId="2697"/>
    <cellStyle name="Obično 2 6 2" xfId="2698"/>
    <cellStyle name="Obično 2 6 2 2" xfId="2699"/>
    <cellStyle name="Obično 2 6 2 2 2" xfId="2700"/>
    <cellStyle name="Obično 2 6 2 3" xfId="2701"/>
    <cellStyle name="Obično 2 6 2 3 2" xfId="2702"/>
    <cellStyle name="Obično 2 6 2 4" xfId="2703"/>
    <cellStyle name="Obično 2 6 2 5" xfId="2704"/>
    <cellStyle name="Obično 2 6 3" xfId="2705"/>
    <cellStyle name="Obično 2 6 3 2" xfId="2706"/>
    <cellStyle name="Obično 2 6 3 3" xfId="2707"/>
    <cellStyle name="Obično 2 6 4" xfId="2708"/>
    <cellStyle name="Obično 2 6 4 2" xfId="2709"/>
    <cellStyle name="Obično 2 6 5" xfId="2710"/>
    <cellStyle name="Obično 2 6 5 2" xfId="2711"/>
    <cellStyle name="Obično 2 6 6" xfId="2712"/>
    <cellStyle name="Obično 2 6 7" xfId="2713"/>
    <cellStyle name="Obično 2 7" xfId="2714"/>
    <cellStyle name="Obično 2 7 2" xfId="2715"/>
    <cellStyle name="Obično 2 7 2 2" xfId="2716"/>
    <cellStyle name="Obično 2 7 2 2 2" xfId="2717"/>
    <cellStyle name="Obično 2 7 2 3" xfId="2718"/>
    <cellStyle name="Obično 2 7 2 4" xfId="2719"/>
    <cellStyle name="Obično 2 7 3" xfId="2720"/>
    <cellStyle name="Obično 2 7 3 2" xfId="2721"/>
    <cellStyle name="Obično 2 7 3 3" xfId="2722"/>
    <cellStyle name="Obično 2 7 4" xfId="2723"/>
    <cellStyle name="Obično 2 7 4 2" xfId="2724"/>
    <cellStyle name="Obično 2 7 5" xfId="2725"/>
    <cellStyle name="Obično 2 7 6" xfId="2726"/>
    <cellStyle name="Obično 2 8" xfId="2727"/>
    <cellStyle name="Obično 2 8 2" xfId="2728"/>
    <cellStyle name="Obično 2 8 2 2" xfId="2729"/>
    <cellStyle name="Obično 2 8 2 3" xfId="2730"/>
    <cellStyle name="Obično 2 8 3" xfId="2731"/>
    <cellStyle name="Obično 2 8 3 2" xfId="2732"/>
    <cellStyle name="Obično 2 8 4" xfId="2733"/>
    <cellStyle name="Obično 2 8 5" xfId="2734"/>
    <cellStyle name="Obično 2 9" xfId="2735"/>
    <cellStyle name="Obično 2 9 2" xfId="2736"/>
    <cellStyle name="Obično 2 9 3" xfId="2737"/>
    <cellStyle name="Obično 2 9 4" xfId="2738"/>
    <cellStyle name="Obično 2 9 5" xfId="2739"/>
    <cellStyle name="Obično 3" xfId="2740"/>
    <cellStyle name="Obično 5" xfId="2741"/>
    <cellStyle name="Obično 6" xfId="2742"/>
    <cellStyle name="Obično 7" xfId="2743"/>
    <cellStyle name="Obično 8" xfId="2744"/>
    <cellStyle name="Obično 9" xfId="2745"/>
    <cellStyle name="Obično_Knjiga2" xfId="2746"/>
    <cellStyle name="Output" xfId="2747"/>
    <cellStyle name="Percent" xfId="2748"/>
    <cellStyle name="Percent 2" xfId="2749"/>
    <cellStyle name="Percent 3" xfId="2750"/>
    <cellStyle name="Percent 3 2" xfId="2751"/>
    <cellStyle name="Percent 4" xfId="2752"/>
    <cellStyle name="Style 1" xfId="2753"/>
    <cellStyle name="Style 1 2" xfId="2754"/>
    <cellStyle name="Style 1 2 2" xfId="2755"/>
    <cellStyle name="Tekst upozorenja" xfId="2756"/>
    <cellStyle name="Title" xfId="2757"/>
    <cellStyle name="Total" xfId="2758"/>
    <cellStyle name="Warning Text" xfId="2759"/>
    <cellStyle name="Zarez 2" xfId="2760"/>
    <cellStyle name="Zarez 2 10" xfId="2761"/>
    <cellStyle name="Zarez 2 10 2" xfId="2762"/>
    <cellStyle name="Zarez 2 10 2 2" xfId="2763"/>
    <cellStyle name="Zarez 2 10 2 3" xfId="2764"/>
    <cellStyle name="Zarez 2 10 3" xfId="2765"/>
    <cellStyle name="Zarez 2 10 4" xfId="2766"/>
    <cellStyle name="Zarez 2 11" xfId="2767"/>
    <cellStyle name="Zarez 2 11 2" xfId="2768"/>
    <cellStyle name="Zarez 2 11 2 2" xfId="2769"/>
    <cellStyle name="Zarez 2 11 3" xfId="2770"/>
    <cellStyle name="Zarez 2 11 4" xfId="2771"/>
    <cellStyle name="Zarez 2 12" xfId="2772"/>
    <cellStyle name="Zarez 2 12 2" xfId="2773"/>
    <cellStyle name="Zarez 2 12 3" xfId="2774"/>
    <cellStyle name="Zarez 2 13" xfId="2775"/>
    <cellStyle name="Zarez 2 13 2" xfId="2776"/>
    <cellStyle name="Zarez 2 13 3" xfId="2777"/>
    <cellStyle name="Zarez 2 14" xfId="2778"/>
    <cellStyle name="Zarez 2 15" xfId="2779"/>
    <cellStyle name="Zarez 2 2" xfId="2780"/>
    <cellStyle name="Zarez 2 2 10" xfId="2781"/>
    <cellStyle name="Zarez 2 2 11" xfId="2782"/>
    <cellStyle name="Zarez 2 2 2" xfId="2783"/>
    <cellStyle name="Zarez 2 2 2 2" xfId="2784"/>
    <cellStyle name="Zarez 2 2 2 2 2" xfId="2785"/>
    <cellStyle name="Zarez 2 2 2 2 2 2" xfId="2786"/>
    <cellStyle name="Zarez 2 2 2 2 2 3" xfId="2787"/>
    <cellStyle name="Zarez 2 2 2 2 2 4" xfId="2788"/>
    <cellStyle name="Zarez 2 2 2 2 3" xfId="2789"/>
    <cellStyle name="Zarez 2 2 2 2 3 2" xfId="2790"/>
    <cellStyle name="Zarez 2 2 2 2 3 3" xfId="2791"/>
    <cellStyle name="Zarez 2 2 2 2 4" xfId="2792"/>
    <cellStyle name="Zarez 2 2 2 2 5" xfId="2793"/>
    <cellStyle name="Zarez 2 2 2 2 6" xfId="2794"/>
    <cellStyle name="Zarez 2 2 2 3" xfId="2795"/>
    <cellStyle name="Zarez 2 2 2 3 2" xfId="2796"/>
    <cellStyle name="Zarez 2 2 2 3 2 2" xfId="2797"/>
    <cellStyle name="Zarez 2 2 2 3 2 3" xfId="2798"/>
    <cellStyle name="Zarez 2 2 2 3 3" xfId="2799"/>
    <cellStyle name="Zarez 2 2 2 3 3 2" xfId="2800"/>
    <cellStyle name="Zarez 2 2 2 3 4" xfId="2801"/>
    <cellStyle name="Zarez 2 2 2 3 5" xfId="2802"/>
    <cellStyle name="Zarez 2 2 2 4" xfId="2803"/>
    <cellStyle name="Zarez 2 2 2 4 2" xfId="2804"/>
    <cellStyle name="Zarez 2 2 2 4 2 2" xfId="2805"/>
    <cellStyle name="Zarez 2 2 2 4 3" xfId="2806"/>
    <cellStyle name="Zarez 2 2 2 4 4" xfId="2807"/>
    <cellStyle name="Zarez 2 2 2 5" xfId="2808"/>
    <cellStyle name="Zarez 2 2 2 5 2" xfId="2809"/>
    <cellStyle name="Zarez 2 2 2 5 3" xfId="2810"/>
    <cellStyle name="Zarez 2 2 2 6" xfId="2811"/>
    <cellStyle name="Zarez 2 2 2 6 2" xfId="2812"/>
    <cellStyle name="Zarez 2 2 2 6 3" xfId="2813"/>
    <cellStyle name="Zarez 2 2 2 7" xfId="2814"/>
    <cellStyle name="Zarez 2 2 2 8" xfId="2815"/>
    <cellStyle name="Zarez 2 2 3" xfId="2816"/>
    <cellStyle name="Zarez 2 2 3 2" xfId="2817"/>
    <cellStyle name="Zarez 2 2 3 2 2" xfId="2818"/>
    <cellStyle name="Zarez 2 2 3 2 2 2" xfId="2819"/>
    <cellStyle name="Zarez 2 2 3 2 2 3" xfId="2820"/>
    <cellStyle name="Zarez 2 2 3 2 3" xfId="2821"/>
    <cellStyle name="Zarez 2 2 3 2 3 2" xfId="2822"/>
    <cellStyle name="Zarez 2 2 3 2 4" xfId="2823"/>
    <cellStyle name="Zarez 2 2 3 2 5" xfId="2824"/>
    <cellStyle name="Zarez 2 2 3 3" xfId="2825"/>
    <cellStyle name="Zarez 2 2 3 3 2" xfId="2826"/>
    <cellStyle name="Zarez 2 2 3 3 2 2" xfId="2827"/>
    <cellStyle name="Zarez 2 2 3 3 3" xfId="2828"/>
    <cellStyle name="Zarez 2 2 3 3 4" xfId="2829"/>
    <cellStyle name="Zarez 2 2 3 4" xfId="2830"/>
    <cellStyle name="Zarez 2 2 3 4 2" xfId="2831"/>
    <cellStyle name="Zarez 2 2 3 4 3" xfId="2832"/>
    <cellStyle name="Zarez 2 2 3 5" xfId="2833"/>
    <cellStyle name="Zarez 2 2 3 6" xfId="2834"/>
    <cellStyle name="Zarez 2 2 3 7" xfId="2835"/>
    <cellStyle name="Zarez 2 2 4" xfId="2836"/>
    <cellStyle name="Zarez 2 2 4 2" xfId="2837"/>
    <cellStyle name="Zarez 2 2 4 2 2" xfId="2838"/>
    <cellStyle name="Zarez 2 2 4 2 3" xfId="2839"/>
    <cellStyle name="Zarez 2 2 4 3" xfId="2840"/>
    <cellStyle name="Zarez 2 2 4 3 2" xfId="2841"/>
    <cellStyle name="Zarez 2 2 4 3 3" xfId="2842"/>
    <cellStyle name="Zarez 2 2 4 4" xfId="2843"/>
    <cellStyle name="Zarez 2 2 4 4 2" xfId="2844"/>
    <cellStyle name="Zarez 2 2 4 5" xfId="2845"/>
    <cellStyle name="Zarez 2 2 5" xfId="2846"/>
    <cellStyle name="Zarez 2 2 5 2" xfId="2847"/>
    <cellStyle name="Zarez 2 2 5 2 2" xfId="2848"/>
    <cellStyle name="Zarez 2 2 5 2 3" xfId="2849"/>
    <cellStyle name="Zarez 2 2 5 3" xfId="2850"/>
    <cellStyle name="Zarez 2 2 5 3 2" xfId="2851"/>
    <cellStyle name="Zarez 2 2 5 3 3" xfId="2852"/>
    <cellStyle name="Zarez 2 2 5 4" xfId="2853"/>
    <cellStyle name="Zarez 2 2 5 5" xfId="2854"/>
    <cellStyle name="Zarez 2 2 6" xfId="2855"/>
    <cellStyle name="Zarez 2 2 6 2" xfId="2856"/>
    <cellStyle name="Zarez 2 2 6 2 2" xfId="2857"/>
    <cellStyle name="Zarez 2 2 6 2 3" xfId="2858"/>
    <cellStyle name="Zarez 2 2 6 3" xfId="2859"/>
    <cellStyle name="Zarez 2 2 6 4" xfId="2860"/>
    <cellStyle name="Zarez 2 2 7" xfId="2861"/>
    <cellStyle name="Zarez 2 2 7 2" xfId="2862"/>
    <cellStyle name="Zarez 2 2 7 2 2" xfId="2863"/>
    <cellStyle name="Zarez 2 2 7 3" xfId="2864"/>
    <cellStyle name="Zarez 2 2 7 4" xfId="2865"/>
    <cellStyle name="Zarez 2 2 8" xfId="2866"/>
    <cellStyle name="Zarez 2 2 8 2" xfId="2867"/>
    <cellStyle name="Zarez 2 2 8 3" xfId="2868"/>
    <cellStyle name="Zarez 2 2 9" xfId="2869"/>
    <cellStyle name="Zarez 2 2 9 2" xfId="2870"/>
    <cellStyle name="Zarez 2 2 9 3" xfId="2871"/>
    <cellStyle name="Zarez 2 3" xfId="2872"/>
    <cellStyle name="Zarez 2 3 10" xfId="2873"/>
    <cellStyle name="Zarez 2 3 11" xfId="2874"/>
    <cellStyle name="Zarez 2 3 2" xfId="2875"/>
    <cellStyle name="Zarez 2 3 2 2" xfId="2876"/>
    <cellStyle name="Zarez 2 3 2 2 2" xfId="2877"/>
    <cellStyle name="Zarez 2 3 2 2 2 2" xfId="2878"/>
    <cellStyle name="Zarez 2 3 2 2 2 3" xfId="2879"/>
    <cellStyle name="Zarez 2 3 2 2 2 4" xfId="2880"/>
    <cellStyle name="Zarez 2 3 2 2 3" xfId="2881"/>
    <cellStyle name="Zarez 2 3 2 2 3 2" xfId="2882"/>
    <cellStyle name="Zarez 2 3 2 2 3 3" xfId="2883"/>
    <cellStyle name="Zarez 2 3 2 2 4" xfId="2884"/>
    <cellStyle name="Zarez 2 3 2 2 5" xfId="2885"/>
    <cellStyle name="Zarez 2 3 2 2 6" xfId="2886"/>
    <cellStyle name="Zarez 2 3 2 3" xfId="2887"/>
    <cellStyle name="Zarez 2 3 2 3 2" xfId="2888"/>
    <cellStyle name="Zarez 2 3 2 3 2 2" xfId="2889"/>
    <cellStyle name="Zarez 2 3 2 3 2 3" xfId="2890"/>
    <cellStyle name="Zarez 2 3 2 3 3" xfId="2891"/>
    <cellStyle name="Zarez 2 3 2 3 3 2" xfId="2892"/>
    <cellStyle name="Zarez 2 3 2 3 4" xfId="2893"/>
    <cellStyle name="Zarez 2 3 2 3 5" xfId="2894"/>
    <cellStyle name="Zarez 2 3 2 4" xfId="2895"/>
    <cellStyle name="Zarez 2 3 2 4 2" xfId="2896"/>
    <cellStyle name="Zarez 2 3 2 4 2 2" xfId="2897"/>
    <cellStyle name="Zarez 2 3 2 4 3" xfId="2898"/>
    <cellStyle name="Zarez 2 3 2 4 4" xfId="2899"/>
    <cellStyle name="Zarez 2 3 2 5" xfId="2900"/>
    <cellStyle name="Zarez 2 3 2 5 2" xfId="2901"/>
    <cellStyle name="Zarez 2 3 2 5 3" xfId="2902"/>
    <cellStyle name="Zarez 2 3 2 6" xfId="2903"/>
    <cellStyle name="Zarez 2 3 2 6 2" xfId="2904"/>
    <cellStyle name="Zarez 2 3 2 6 3" xfId="2905"/>
    <cellStyle name="Zarez 2 3 2 7" xfId="2906"/>
    <cellStyle name="Zarez 2 3 2 8" xfId="2907"/>
    <cellStyle name="Zarez 2 3 3" xfId="2908"/>
    <cellStyle name="Zarez 2 3 3 2" xfId="2909"/>
    <cellStyle name="Zarez 2 3 3 2 2" xfId="2910"/>
    <cellStyle name="Zarez 2 3 3 2 2 2" xfId="2911"/>
    <cellStyle name="Zarez 2 3 3 2 2 3" xfId="2912"/>
    <cellStyle name="Zarez 2 3 3 2 3" xfId="2913"/>
    <cellStyle name="Zarez 2 3 3 2 3 2" xfId="2914"/>
    <cellStyle name="Zarez 2 3 3 2 4" xfId="2915"/>
    <cellStyle name="Zarez 2 3 3 2 5" xfId="2916"/>
    <cellStyle name="Zarez 2 3 3 3" xfId="2917"/>
    <cellStyle name="Zarez 2 3 3 3 2" xfId="2918"/>
    <cellStyle name="Zarez 2 3 3 3 2 2" xfId="2919"/>
    <cellStyle name="Zarez 2 3 3 3 3" xfId="2920"/>
    <cellStyle name="Zarez 2 3 3 3 4" xfId="2921"/>
    <cellStyle name="Zarez 2 3 3 4" xfId="2922"/>
    <cellStyle name="Zarez 2 3 3 4 2" xfId="2923"/>
    <cellStyle name="Zarez 2 3 3 4 3" xfId="2924"/>
    <cellStyle name="Zarez 2 3 3 5" xfId="2925"/>
    <cellStyle name="Zarez 2 3 3 6" xfId="2926"/>
    <cellStyle name="Zarez 2 3 3 7" xfId="2927"/>
    <cellStyle name="Zarez 2 3 4" xfId="2928"/>
    <cellStyle name="Zarez 2 3 4 2" xfId="2929"/>
    <cellStyle name="Zarez 2 3 4 2 2" xfId="2930"/>
    <cellStyle name="Zarez 2 3 4 2 3" xfId="2931"/>
    <cellStyle name="Zarez 2 3 4 3" xfId="2932"/>
    <cellStyle name="Zarez 2 3 4 3 2" xfId="2933"/>
    <cellStyle name="Zarez 2 3 4 3 3" xfId="2934"/>
    <cellStyle name="Zarez 2 3 4 4" xfId="2935"/>
    <cellStyle name="Zarez 2 3 4 4 2" xfId="2936"/>
    <cellStyle name="Zarez 2 3 4 5" xfId="2937"/>
    <cellStyle name="Zarez 2 3 5" xfId="2938"/>
    <cellStyle name="Zarez 2 3 5 2" xfId="2939"/>
    <cellStyle name="Zarez 2 3 5 2 2" xfId="2940"/>
    <cellStyle name="Zarez 2 3 5 2 3" xfId="2941"/>
    <cellStyle name="Zarez 2 3 5 3" xfId="2942"/>
    <cellStyle name="Zarez 2 3 5 3 2" xfId="2943"/>
    <cellStyle name="Zarez 2 3 5 3 3" xfId="2944"/>
    <cellStyle name="Zarez 2 3 5 4" xfId="2945"/>
    <cellStyle name="Zarez 2 3 5 5" xfId="2946"/>
    <cellStyle name="Zarez 2 3 6" xfId="2947"/>
    <cellStyle name="Zarez 2 3 6 2" xfId="2948"/>
    <cellStyle name="Zarez 2 3 6 2 2" xfId="2949"/>
    <cellStyle name="Zarez 2 3 6 2 3" xfId="2950"/>
    <cellStyle name="Zarez 2 3 6 3" xfId="2951"/>
    <cellStyle name="Zarez 2 3 6 4" xfId="2952"/>
    <cellStyle name="Zarez 2 3 7" xfId="2953"/>
    <cellStyle name="Zarez 2 3 7 2" xfId="2954"/>
    <cellStyle name="Zarez 2 3 7 2 2" xfId="2955"/>
    <cellStyle name="Zarez 2 3 7 3" xfId="2956"/>
    <cellStyle name="Zarez 2 3 7 4" xfId="2957"/>
    <cellStyle name="Zarez 2 3 8" xfId="2958"/>
    <cellStyle name="Zarez 2 3 8 2" xfId="2959"/>
    <cellStyle name="Zarez 2 3 8 3" xfId="2960"/>
    <cellStyle name="Zarez 2 3 9" xfId="2961"/>
    <cellStyle name="Zarez 2 3 9 2" xfId="2962"/>
    <cellStyle name="Zarez 2 3 9 3" xfId="2963"/>
    <cellStyle name="Zarez 2 4" xfId="2964"/>
    <cellStyle name="Zarez 2 4 10" xfId="2965"/>
    <cellStyle name="Zarez 2 4 11" xfId="2966"/>
    <cellStyle name="Zarez 2 4 2" xfId="2967"/>
    <cellStyle name="Zarez 2 4 2 2" xfId="2968"/>
    <cellStyle name="Zarez 2 4 2 2 2" xfId="2969"/>
    <cellStyle name="Zarez 2 4 2 2 2 2" xfId="2970"/>
    <cellStyle name="Zarez 2 4 2 2 2 3" xfId="2971"/>
    <cellStyle name="Zarez 2 4 2 2 3" xfId="2972"/>
    <cellStyle name="Zarez 2 4 2 2 3 2" xfId="2973"/>
    <cellStyle name="Zarez 2 4 2 2 3 3" xfId="2974"/>
    <cellStyle name="Zarez 2 4 2 2 4" xfId="2975"/>
    <cellStyle name="Zarez 2 4 2 2 5" xfId="2976"/>
    <cellStyle name="Zarez 2 4 2 3" xfId="2977"/>
    <cellStyle name="Zarez 2 4 2 3 2" xfId="2978"/>
    <cellStyle name="Zarez 2 4 2 3 2 2" xfId="2979"/>
    <cellStyle name="Zarez 2 4 2 3 2 3" xfId="2980"/>
    <cellStyle name="Zarez 2 4 2 3 3" xfId="2981"/>
    <cellStyle name="Zarez 2 4 2 3 4" xfId="2982"/>
    <cellStyle name="Zarez 2 4 2 4" xfId="2983"/>
    <cellStyle name="Zarez 2 4 2 4 2" xfId="2984"/>
    <cellStyle name="Zarez 2 4 2 4 2 2" xfId="2985"/>
    <cellStyle name="Zarez 2 4 2 4 3" xfId="2986"/>
    <cellStyle name="Zarez 2 4 2 4 4" xfId="2987"/>
    <cellStyle name="Zarez 2 4 2 5" xfId="2988"/>
    <cellStyle name="Zarez 2 4 2 5 2" xfId="2989"/>
    <cellStyle name="Zarez 2 4 2 5 3" xfId="2990"/>
    <cellStyle name="Zarez 2 4 2 6" xfId="2991"/>
    <cellStyle name="Zarez 2 4 2 6 2" xfId="2992"/>
    <cellStyle name="Zarez 2 4 2 6 3" xfId="2993"/>
    <cellStyle name="Zarez 2 4 2 7" xfId="2994"/>
    <cellStyle name="Zarez 2 4 2 8" xfId="2995"/>
    <cellStyle name="Zarez 2 4 3" xfId="2996"/>
    <cellStyle name="Zarez 2 4 3 2" xfId="2997"/>
    <cellStyle name="Zarez 2 4 3 2 2" xfId="2998"/>
    <cellStyle name="Zarez 2 4 3 2 3" xfId="2999"/>
    <cellStyle name="Zarez 2 4 3 2 4" xfId="3000"/>
    <cellStyle name="Zarez 2 4 3 3" xfId="3001"/>
    <cellStyle name="Zarez 2 4 3 3 2" xfId="3002"/>
    <cellStyle name="Zarez 2 4 3 3 3" xfId="3003"/>
    <cellStyle name="Zarez 2 4 3 4" xfId="3004"/>
    <cellStyle name="Zarez 2 4 3 5" xfId="3005"/>
    <cellStyle name="Zarez 2 4 3 6" xfId="3006"/>
    <cellStyle name="Zarez 2 4 4" xfId="3007"/>
    <cellStyle name="Zarez 2 4 4 2" xfId="3008"/>
    <cellStyle name="Zarez 2 4 4 2 2" xfId="3009"/>
    <cellStyle name="Zarez 2 4 4 2 3" xfId="3010"/>
    <cellStyle name="Zarez 2 4 4 3" xfId="3011"/>
    <cellStyle name="Zarez 2 4 4 3 2" xfId="3012"/>
    <cellStyle name="Zarez 2 4 4 4" xfId="3013"/>
    <cellStyle name="Zarez 2 4 5" xfId="3014"/>
    <cellStyle name="Zarez 2 4 5 2" xfId="3015"/>
    <cellStyle name="Zarez 2 4 5 2 2" xfId="3016"/>
    <cellStyle name="Zarez 2 4 5 2 3" xfId="3017"/>
    <cellStyle name="Zarez 2 4 5 3" xfId="3018"/>
    <cellStyle name="Zarez 2 4 5 4" xfId="3019"/>
    <cellStyle name="Zarez 2 4 6" xfId="3020"/>
    <cellStyle name="Zarez 2 4 6 2" xfId="3021"/>
    <cellStyle name="Zarez 2 4 6 2 2" xfId="3022"/>
    <cellStyle name="Zarez 2 4 6 2 3" xfId="3023"/>
    <cellStyle name="Zarez 2 4 6 3" xfId="3024"/>
    <cellStyle name="Zarez 2 4 6 4" xfId="3025"/>
    <cellStyle name="Zarez 2 4 7" xfId="3026"/>
    <cellStyle name="Zarez 2 4 7 2" xfId="3027"/>
    <cellStyle name="Zarez 2 4 7 2 2" xfId="3028"/>
    <cellStyle name="Zarez 2 4 7 3" xfId="3029"/>
    <cellStyle name="Zarez 2 4 7 4" xfId="3030"/>
    <cellStyle name="Zarez 2 4 8" xfId="3031"/>
    <cellStyle name="Zarez 2 4 8 2" xfId="3032"/>
    <cellStyle name="Zarez 2 4 8 3" xfId="3033"/>
    <cellStyle name="Zarez 2 4 9" xfId="3034"/>
    <cellStyle name="Zarez 2 4 9 2" xfId="3035"/>
    <cellStyle name="Zarez 2 4 9 3" xfId="3036"/>
    <cellStyle name="Zarez 2 5" xfId="3037"/>
    <cellStyle name="Zarez 2 5 2" xfId="3038"/>
    <cellStyle name="Zarez 2 5 2 2" xfId="3039"/>
    <cellStyle name="Zarez 2 5 2 2 2" xfId="3040"/>
    <cellStyle name="Zarez 2 5 2 2 2 2" xfId="3041"/>
    <cellStyle name="Zarez 2 5 2 2 2 3" xfId="3042"/>
    <cellStyle name="Zarez 2 5 2 2 3" xfId="3043"/>
    <cellStyle name="Zarez 2 5 2 2 4" xfId="3044"/>
    <cellStyle name="Zarez 2 5 2 3" xfId="3045"/>
    <cellStyle name="Zarez 2 5 2 3 2" xfId="3046"/>
    <cellStyle name="Zarez 2 5 2 3 3" xfId="3047"/>
    <cellStyle name="Zarez 2 5 2 3 4" xfId="3048"/>
    <cellStyle name="Zarez 2 5 2 4" xfId="3049"/>
    <cellStyle name="Zarez 2 5 2 4 2" xfId="3050"/>
    <cellStyle name="Zarez 2 5 2 4 3" xfId="3051"/>
    <cellStyle name="Zarez 2 5 2 5" xfId="3052"/>
    <cellStyle name="Zarez 2 5 2 5 2" xfId="3053"/>
    <cellStyle name="Zarez 2 5 2 5 3" xfId="3054"/>
    <cellStyle name="Zarez 2 5 2 6" xfId="3055"/>
    <cellStyle name="Zarez 2 5 2 7" xfId="3056"/>
    <cellStyle name="Zarez 2 5 3" xfId="3057"/>
    <cellStyle name="Zarez 2 5 3 2" xfId="3058"/>
    <cellStyle name="Zarez 2 5 3 2 2" xfId="3059"/>
    <cellStyle name="Zarez 2 5 3 2 3" xfId="3060"/>
    <cellStyle name="Zarez 2 5 3 3" xfId="3061"/>
    <cellStyle name="Zarez 2 5 3 3 2" xfId="3062"/>
    <cellStyle name="Zarez 2 5 3 4" xfId="3063"/>
    <cellStyle name="Zarez 2 5 4" xfId="3064"/>
    <cellStyle name="Zarez 2 5 4 2" xfId="3065"/>
    <cellStyle name="Zarez 2 5 4 2 2" xfId="3066"/>
    <cellStyle name="Zarez 2 5 4 2 3" xfId="3067"/>
    <cellStyle name="Zarez 2 5 4 3" xfId="3068"/>
    <cellStyle name="Zarez 2 5 4 4" xfId="3069"/>
    <cellStyle name="Zarez 2 5 5" xfId="3070"/>
    <cellStyle name="Zarez 2 5 5 2" xfId="3071"/>
    <cellStyle name="Zarez 2 5 5 2 2" xfId="3072"/>
    <cellStyle name="Zarez 2 5 5 3" xfId="3073"/>
    <cellStyle name="Zarez 2 5 5 4" xfId="3074"/>
    <cellStyle name="Zarez 2 5 6" xfId="3075"/>
    <cellStyle name="Zarez 2 5 6 2" xfId="3076"/>
    <cellStyle name="Zarez 2 5 6 3" xfId="3077"/>
    <cellStyle name="Zarez 2 5 7" xfId="3078"/>
    <cellStyle name="Zarez 2 5 7 2" xfId="3079"/>
    <cellStyle name="Zarez 2 5 7 3" xfId="3080"/>
    <cellStyle name="Zarez 2 5 8" xfId="3081"/>
    <cellStyle name="Zarez 2 5 9" xfId="3082"/>
    <cellStyle name="Zarez 2 6" xfId="3083"/>
    <cellStyle name="Zarez 2 6 2" xfId="3084"/>
    <cellStyle name="Zarez 2 6 2 2" xfId="3085"/>
    <cellStyle name="Zarez 2 6 2 2 2" xfId="3086"/>
    <cellStyle name="Zarez 2 6 2 2 3" xfId="3087"/>
    <cellStyle name="Zarez 2 6 2 2 4" xfId="3088"/>
    <cellStyle name="Zarez 2 6 2 3" xfId="3089"/>
    <cellStyle name="Zarez 2 6 2 3 2" xfId="3090"/>
    <cellStyle name="Zarez 2 6 2 3 3" xfId="3091"/>
    <cellStyle name="Zarez 2 6 2 4" xfId="3092"/>
    <cellStyle name="Zarez 2 6 2 5" xfId="3093"/>
    <cellStyle name="Zarez 2 6 2 6" xfId="3094"/>
    <cellStyle name="Zarez 2 6 3" xfId="3095"/>
    <cellStyle name="Zarez 2 6 3 2" xfId="3096"/>
    <cellStyle name="Zarez 2 6 3 2 2" xfId="3097"/>
    <cellStyle name="Zarez 2 6 3 2 3" xfId="3098"/>
    <cellStyle name="Zarez 2 6 3 3" xfId="3099"/>
    <cellStyle name="Zarez 2 6 3 3 2" xfId="3100"/>
    <cellStyle name="Zarez 2 6 3 4" xfId="3101"/>
    <cellStyle name="Zarez 2 6 3 5" xfId="3102"/>
    <cellStyle name="Zarez 2 6 4" xfId="3103"/>
    <cellStyle name="Zarez 2 6 4 2" xfId="3104"/>
    <cellStyle name="Zarez 2 6 4 2 2" xfId="3105"/>
    <cellStyle name="Zarez 2 6 4 3" xfId="3106"/>
    <cellStyle name="Zarez 2 6 4 4" xfId="3107"/>
    <cellStyle name="Zarez 2 6 5" xfId="3108"/>
    <cellStyle name="Zarez 2 6 5 2" xfId="3109"/>
    <cellStyle name="Zarez 2 6 5 3" xfId="3110"/>
    <cellStyle name="Zarez 2 6 6" xfId="3111"/>
    <cellStyle name="Zarez 2 6 6 2" xfId="3112"/>
    <cellStyle name="Zarez 2 6 6 3" xfId="3113"/>
    <cellStyle name="Zarez 2 6 7" xfId="3114"/>
    <cellStyle name="Zarez 2 6 8" xfId="3115"/>
    <cellStyle name="Zarez 2 7" xfId="3116"/>
    <cellStyle name="Zarez 2 7 2" xfId="3117"/>
    <cellStyle name="Zarez 2 7 2 2" xfId="3118"/>
    <cellStyle name="Zarez 2 7 2 2 2" xfId="3119"/>
    <cellStyle name="Zarez 2 7 2 2 3" xfId="3120"/>
    <cellStyle name="Zarez 2 7 2 3" xfId="3121"/>
    <cellStyle name="Zarez 2 7 2 3 2" xfId="3122"/>
    <cellStyle name="Zarez 2 7 2 4" xfId="3123"/>
    <cellStyle name="Zarez 2 7 2 5" xfId="3124"/>
    <cellStyle name="Zarez 2 7 3" xfId="3125"/>
    <cellStyle name="Zarez 2 7 3 2" xfId="3126"/>
    <cellStyle name="Zarez 2 7 3 2 2" xfId="3127"/>
    <cellStyle name="Zarez 2 7 3 3" xfId="3128"/>
    <cellStyle name="Zarez 2 7 3 4" xfId="3129"/>
    <cellStyle name="Zarez 2 7 4" xfId="3130"/>
    <cellStyle name="Zarez 2 7 4 2" xfId="3131"/>
    <cellStyle name="Zarez 2 7 4 3" xfId="3132"/>
    <cellStyle name="Zarez 2 7 5" xfId="3133"/>
    <cellStyle name="Zarez 2 7 6" xfId="3134"/>
    <cellStyle name="Zarez 2 7 7" xfId="3135"/>
    <cellStyle name="Zarez 2 8" xfId="3136"/>
    <cellStyle name="Zarez 2 8 2" xfId="3137"/>
    <cellStyle name="Zarez 2 8 2 2" xfId="3138"/>
    <cellStyle name="Zarez 2 8 2 3" xfId="3139"/>
    <cellStyle name="Zarez 2 8 3" xfId="3140"/>
    <cellStyle name="Zarez 2 8 3 2" xfId="3141"/>
    <cellStyle name="Zarez 2 8 3 3" xfId="3142"/>
    <cellStyle name="Zarez 2 8 4" xfId="3143"/>
    <cellStyle name="Zarez 2 8 4 2" xfId="3144"/>
    <cellStyle name="Zarez 2 8 4 3" xfId="3145"/>
    <cellStyle name="Zarez 2 8 5" xfId="3146"/>
    <cellStyle name="Zarez 2 8 6" xfId="3147"/>
    <cellStyle name="Zarez 2 8 7" xfId="3148"/>
    <cellStyle name="Zarez 2 9" xfId="3149"/>
    <cellStyle name="Zarez 2 9 2" xfId="3150"/>
    <cellStyle name="Zarez 2 9 2 2" xfId="3151"/>
    <cellStyle name="Zarez 2 9 2 3" xfId="3152"/>
    <cellStyle name="Zarez 2 9 3" xfId="3153"/>
    <cellStyle name="Zarez 2 9 3 2" xfId="3154"/>
    <cellStyle name="Zarez 2 9 3 3" xfId="3155"/>
    <cellStyle name="Zarez 2 9 4" xfId="3156"/>
    <cellStyle name="Zarez 2 9 4 2" xfId="3157"/>
    <cellStyle name="Zarez 2 9 5" xfId="31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vetlana.kundovic@optima-telekom.hr" TargetMode="External" /><Relationship Id="rId2" Type="http://schemas.openxmlformats.org/officeDocument/2006/relationships/hyperlink" Target="mailto:info@optima.hr" TargetMode="External" /><Relationship Id="rId3" Type="http://schemas.openxmlformats.org/officeDocument/2006/relationships/hyperlink" Target="http://www.optim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63"/>
  <sheetViews>
    <sheetView tabSelected="1" zoomScaleSheetLayoutView="110" zoomScalePageLayoutView="0" workbookViewId="0" topLeftCell="A1">
      <selection activeCell="C53" sqref="C53:H53"/>
    </sheetView>
  </sheetViews>
  <sheetFormatPr defaultColWidth="9.140625" defaultRowHeight="12.75"/>
  <cols>
    <col min="2" max="2" width="13.00390625" style="0" customWidth="1"/>
    <col min="5" max="5" width="9.8515625" style="0" bestFit="1" customWidth="1"/>
    <col min="7" max="7" width="15.140625" style="0" customWidth="1"/>
    <col min="8" max="8" width="19.28125" style="0" customWidth="1"/>
    <col min="9" max="9" width="14.421875" style="0" customWidth="1"/>
  </cols>
  <sheetData>
    <row r="1" spans="1:9" ht="15.75">
      <c r="A1" s="263" t="s">
        <v>86</v>
      </c>
      <c r="B1" s="263"/>
      <c r="C1" s="263"/>
      <c r="D1" s="58"/>
      <c r="E1" s="58"/>
      <c r="F1" s="58"/>
      <c r="G1" s="58"/>
      <c r="H1" s="58"/>
      <c r="I1" s="59"/>
    </row>
    <row r="2" spans="1:9" ht="12.75" customHeight="1">
      <c r="A2" s="291" t="s">
        <v>87</v>
      </c>
      <c r="B2" s="292"/>
      <c r="C2" s="292"/>
      <c r="D2" s="293"/>
      <c r="E2" s="48" t="s">
        <v>570</v>
      </c>
      <c r="F2" s="60"/>
      <c r="G2" s="10" t="s">
        <v>88</v>
      </c>
      <c r="H2" s="48" t="s">
        <v>575</v>
      </c>
      <c r="I2" s="38"/>
    </row>
    <row r="3" spans="1:9" ht="12.75">
      <c r="A3" s="39"/>
      <c r="B3" s="11"/>
      <c r="C3" s="11"/>
      <c r="D3" s="11"/>
      <c r="E3" s="12"/>
      <c r="F3" s="12"/>
      <c r="G3" s="11"/>
      <c r="H3" s="11"/>
      <c r="I3" s="61"/>
    </row>
    <row r="4" spans="1:9" ht="15" customHeight="1">
      <c r="A4" s="294" t="s">
        <v>116</v>
      </c>
      <c r="B4" s="294"/>
      <c r="C4" s="294"/>
      <c r="D4" s="294"/>
      <c r="E4" s="294"/>
      <c r="F4" s="294"/>
      <c r="G4" s="294"/>
      <c r="H4" s="294"/>
      <c r="I4" s="295"/>
    </row>
    <row r="5" spans="1:9" ht="12.75">
      <c r="A5" s="62"/>
      <c r="B5" s="17"/>
      <c r="C5" s="17"/>
      <c r="D5" s="17"/>
      <c r="E5" s="13"/>
      <c r="F5" s="40"/>
      <c r="G5" s="14"/>
      <c r="H5" s="15"/>
      <c r="I5" s="63"/>
    </row>
    <row r="6" spans="1:9" ht="12.75">
      <c r="A6" s="281" t="s">
        <v>89</v>
      </c>
      <c r="B6" s="252"/>
      <c r="C6" s="296" t="s">
        <v>63</v>
      </c>
      <c r="D6" s="266"/>
      <c r="E6" s="64"/>
      <c r="F6" s="64"/>
      <c r="G6" s="64"/>
      <c r="H6" s="64"/>
      <c r="I6" s="65"/>
    </row>
    <row r="7" spans="1:9" ht="12.75">
      <c r="A7" s="66"/>
      <c r="B7" s="67"/>
      <c r="C7" s="17"/>
      <c r="D7" s="17"/>
      <c r="E7" s="64"/>
      <c r="F7" s="64"/>
      <c r="G7" s="64"/>
      <c r="H7" s="64"/>
      <c r="I7" s="65"/>
    </row>
    <row r="8" spans="1:9" ht="12.75" customHeight="1">
      <c r="A8" s="297" t="s">
        <v>90</v>
      </c>
      <c r="B8" s="298"/>
      <c r="C8" s="296" t="s">
        <v>64</v>
      </c>
      <c r="D8" s="266"/>
      <c r="E8" s="64"/>
      <c r="F8" s="64"/>
      <c r="G8" s="64"/>
      <c r="H8" s="64"/>
      <c r="I8" s="68"/>
    </row>
    <row r="9" spans="1:9" ht="12.75">
      <c r="A9" s="69"/>
      <c r="B9" s="70"/>
      <c r="C9" s="71"/>
      <c r="D9" s="72"/>
      <c r="E9" s="17"/>
      <c r="F9" s="17"/>
      <c r="G9" s="17"/>
      <c r="H9" s="17"/>
      <c r="I9" s="68"/>
    </row>
    <row r="10" spans="1:9" ht="12.75" customHeight="1">
      <c r="A10" s="290" t="s">
        <v>91</v>
      </c>
      <c r="B10" s="290"/>
      <c r="C10" s="265" t="s">
        <v>65</v>
      </c>
      <c r="D10" s="266"/>
      <c r="E10" s="17"/>
      <c r="F10" s="17"/>
      <c r="G10" s="17"/>
      <c r="H10" s="17"/>
      <c r="I10" s="68"/>
    </row>
    <row r="11" spans="1:9" ht="12.75">
      <c r="A11" s="290"/>
      <c r="B11" s="290"/>
      <c r="C11" s="17"/>
      <c r="D11" s="17"/>
      <c r="E11" s="17"/>
      <c r="F11" s="17"/>
      <c r="G11" s="17"/>
      <c r="H11" s="17"/>
      <c r="I11" s="68"/>
    </row>
    <row r="12" spans="1:9" ht="12.75">
      <c r="A12" s="281" t="s">
        <v>92</v>
      </c>
      <c r="B12" s="252"/>
      <c r="C12" s="299" t="s">
        <v>66</v>
      </c>
      <c r="D12" s="273"/>
      <c r="E12" s="273"/>
      <c r="F12" s="273"/>
      <c r="G12" s="273"/>
      <c r="H12" s="273"/>
      <c r="I12" s="274"/>
    </row>
    <row r="13" spans="1:9" ht="12.75">
      <c r="A13" s="66"/>
      <c r="B13" s="67"/>
      <c r="C13" s="73"/>
      <c r="D13" s="17"/>
      <c r="E13" s="17"/>
      <c r="F13" s="17"/>
      <c r="G13" s="17"/>
      <c r="H13" s="17"/>
      <c r="I13" s="68"/>
    </row>
    <row r="14" spans="1:9" ht="12.75">
      <c r="A14" s="281" t="s">
        <v>93</v>
      </c>
      <c r="B14" s="252"/>
      <c r="C14" s="300">
        <v>10010</v>
      </c>
      <c r="D14" s="301"/>
      <c r="E14" s="17"/>
      <c r="F14" s="267" t="s">
        <v>67</v>
      </c>
      <c r="G14" s="273"/>
      <c r="H14" s="273"/>
      <c r="I14" s="274"/>
    </row>
    <row r="15" spans="1:9" ht="12.75">
      <c r="A15" s="66"/>
      <c r="B15" s="67"/>
      <c r="C15" s="17"/>
      <c r="D15" s="17"/>
      <c r="E15" s="17"/>
      <c r="F15" s="17"/>
      <c r="G15" s="17"/>
      <c r="H15" s="17"/>
      <c r="I15" s="68"/>
    </row>
    <row r="16" spans="1:9" ht="12.75">
      <c r="A16" s="281" t="s">
        <v>94</v>
      </c>
      <c r="B16" s="282"/>
      <c r="C16" s="267" t="s">
        <v>68</v>
      </c>
      <c r="D16" s="273"/>
      <c r="E16" s="273"/>
      <c r="F16" s="273"/>
      <c r="G16" s="273"/>
      <c r="H16" s="273"/>
      <c r="I16" s="274"/>
    </row>
    <row r="17" spans="1:9" ht="12.75">
      <c r="A17" s="66"/>
      <c r="B17" s="67"/>
      <c r="C17" s="17"/>
      <c r="D17" s="17"/>
      <c r="E17" s="17"/>
      <c r="F17" s="17"/>
      <c r="G17" s="17"/>
      <c r="H17" s="17"/>
      <c r="I17" s="68"/>
    </row>
    <row r="18" spans="1:9" ht="12.75">
      <c r="A18" s="281" t="s">
        <v>95</v>
      </c>
      <c r="B18" s="252"/>
      <c r="C18" s="286" t="s">
        <v>69</v>
      </c>
      <c r="D18" s="287"/>
      <c r="E18" s="287"/>
      <c r="F18" s="287"/>
      <c r="G18" s="287"/>
      <c r="H18" s="287"/>
      <c r="I18" s="288"/>
    </row>
    <row r="19" spans="1:9" ht="12.75">
      <c r="A19" s="66"/>
      <c r="B19" s="67"/>
      <c r="C19" s="73"/>
      <c r="D19" s="17"/>
      <c r="E19" s="17"/>
      <c r="F19" s="17"/>
      <c r="G19" s="17"/>
      <c r="H19" s="17"/>
      <c r="I19" s="68"/>
    </row>
    <row r="20" spans="1:9" ht="12.75">
      <c r="A20" s="281" t="s">
        <v>96</v>
      </c>
      <c r="B20" s="252"/>
      <c r="C20" s="286" t="s">
        <v>70</v>
      </c>
      <c r="D20" s="287"/>
      <c r="E20" s="287"/>
      <c r="F20" s="287"/>
      <c r="G20" s="287"/>
      <c r="H20" s="287"/>
      <c r="I20" s="288"/>
    </row>
    <row r="21" spans="1:9" ht="12.75">
      <c r="A21" s="66"/>
      <c r="B21" s="67"/>
      <c r="C21" s="73"/>
      <c r="D21" s="17"/>
      <c r="E21" s="17"/>
      <c r="F21" s="17"/>
      <c r="G21" s="17"/>
      <c r="H21" s="17"/>
      <c r="I21" s="68"/>
    </row>
    <row r="22" spans="1:9" ht="12.75">
      <c r="A22" s="281" t="s">
        <v>97</v>
      </c>
      <c r="B22" s="282"/>
      <c r="C22" s="49">
        <v>133</v>
      </c>
      <c r="D22" s="267"/>
      <c r="E22" s="273"/>
      <c r="F22" s="274"/>
      <c r="G22" s="289"/>
      <c r="H22" s="281"/>
      <c r="I22" s="41"/>
    </row>
    <row r="23" spans="1:9" ht="12.75">
      <c r="A23" s="66"/>
      <c r="B23" s="67"/>
      <c r="C23" s="17"/>
      <c r="D23" s="17"/>
      <c r="E23" s="17"/>
      <c r="F23" s="17"/>
      <c r="G23" s="17"/>
      <c r="H23" s="17"/>
      <c r="I23" s="68"/>
    </row>
    <row r="24" spans="1:9" ht="12.75">
      <c r="A24" s="281" t="s">
        <v>98</v>
      </c>
      <c r="B24" s="282"/>
      <c r="C24" s="49">
        <v>21</v>
      </c>
      <c r="D24" s="267"/>
      <c r="E24" s="273"/>
      <c r="F24" s="273"/>
      <c r="G24" s="274"/>
      <c r="H24" s="74" t="s">
        <v>99</v>
      </c>
      <c r="I24" s="112">
        <v>423</v>
      </c>
    </row>
    <row r="25" spans="1:9" ht="12.75">
      <c r="A25" s="66"/>
      <c r="B25" s="67"/>
      <c r="C25" s="17"/>
      <c r="D25" s="17"/>
      <c r="E25" s="17"/>
      <c r="F25" s="17"/>
      <c r="G25" s="67"/>
      <c r="H25" s="75" t="s">
        <v>100</v>
      </c>
      <c r="I25" s="76"/>
    </row>
    <row r="26" spans="1:9" ht="12.75">
      <c r="A26" s="281" t="s">
        <v>101</v>
      </c>
      <c r="B26" s="282"/>
      <c r="C26" s="50" t="s">
        <v>541</v>
      </c>
      <c r="D26" s="18"/>
      <c r="E26" s="77"/>
      <c r="F26" s="17"/>
      <c r="G26" s="281" t="s">
        <v>102</v>
      </c>
      <c r="H26" s="282"/>
      <c r="I26" s="51" t="s">
        <v>526</v>
      </c>
    </row>
    <row r="27" spans="1:9" ht="12.75">
      <c r="A27" s="66"/>
      <c r="B27" s="67"/>
      <c r="C27" s="17"/>
      <c r="D27" s="17"/>
      <c r="E27" s="17"/>
      <c r="F27" s="17"/>
      <c r="G27" s="17"/>
      <c r="H27" s="17"/>
      <c r="I27" s="78"/>
    </row>
    <row r="28" spans="1:9" ht="12.75">
      <c r="A28" s="283" t="s">
        <v>103</v>
      </c>
      <c r="B28" s="283"/>
      <c r="C28" s="283"/>
      <c r="D28" s="283"/>
      <c r="E28" s="284" t="s">
        <v>104</v>
      </c>
      <c r="F28" s="284"/>
      <c r="G28" s="284"/>
      <c r="H28" s="285" t="s">
        <v>105</v>
      </c>
      <c r="I28" s="285"/>
    </row>
    <row r="29" spans="1:9" ht="12.75">
      <c r="A29" s="84"/>
      <c r="B29" s="77"/>
      <c r="C29" s="77"/>
      <c r="D29" s="72"/>
      <c r="E29" s="17"/>
      <c r="F29" s="17"/>
      <c r="G29" s="17"/>
      <c r="H29" s="85"/>
      <c r="I29" s="78"/>
    </row>
    <row r="30" spans="1:9" ht="12.75">
      <c r="A30" s="275" t="s">
        <v>542</v>
      </c>
      <c r="B30" s="268"/>
      <c r="C30" s="268"/>
      <c r="D30" s="269"/>
      <c r="E30" s="275" t="s">
        <v>543</v>
      </c>
      <c r="F30" s="268"/>
      <c r="G30" s="268"/>
      <c r="H30" s="265" t="s">
        <v>544</v>
      </c>
      <c r="I30" s="266"/>
    </row>
    <row r="31" spans="1:9" ht="12.75">
      <c r="A31" s="66"/>
      <c r="B31" s="67"/>
      <c r="C31" s="73"/>
      <c r="D31" s="279"/>
      <c r="E31" s="279"/>
      <c r="F31" s="279"/>
      <c r="G31" s="280"/>
      <c r="H31" s="17"/>
      <c r="I31" s="87"/>
    </row>
    <row r="32" spans="1:9" ht="12.75">
      <c r="A32" s="275" t="s">
        <v>545</v>
      </c>
      <c r="B32" s="268"/>
      <c r="C32" s="268"/>
      <c r="D32" s="269"/>
      <c r="E32" s="275" t="s">
        <v>546</v>
      </c>
      <c r="F32" s="268"/>
      <c r="G32" s="268"/>
      <c r="H32" s="265" t="s">
        <v>547</v>
      </c>
      <c r="I32" s="266"/>
    </row>
    <row r="33" spans="1:9" ht="12.75">
      <c r="A33" s="66"/>
      <c r="B33" s="67"/>
      <c r="C33" s="73"/>
      <c r="D33" s="86"/>
      <c r="E33" s="86"/>
      <c r="F33" s="86"/>
      <c r="G33" s="64"/>
      <c r="H33" s="17"/>
      <c r="I33" s="88"/>
    </row>
    <row r="34" spans="1:9" ht="24.75" customHeight="1">
      <c r="A34" s="276" t="s">
        <v>548</v>
      </c>
      <c r="B34" s="277"/>
      <c r="C34" s="277"/>
      <c r="D34" s="278"/>
      <c r="E34" s="275" t="s">
        <v>549</v>
      </c>
      <c r="F34" s="268"/>
      <c r="G34" s="268"/>
      <c r="H34" s="265" t="s">
        <v>550</v>
      </c>
      <c r="I34" s="266"/>
    </row>
    <row r="35" spans="1:9" ht="12.75">
      <c r="A35" s="66"/>
      <c r="B35" s="67"/>
      <c r="C35" s="73"/>
      <c r="D35" s="86"/>
      <c r="E35" s="86"/>
      <c r="F35" s="86"/>
      <c r="G35" s="64"/>
      <c r="H35" s="17"/>
      <c r="I35" s="88"/>
    </row>
    <row r="36" spans="1:9" ht="12.75">
      <c r="A36" s="275"/>
      <c r="B36" s="268"/>
      <c r="C36" s="268"/>
      <c r="D36" s="269"/>
      <c r="E36" s="275"/>
      <c r="F36" s="268"/>
      <c r="G36" s="268"/>
      <c r="H36" s="265"/>
      <c r="I36" s="266"/>
    </row>
    <row r="37" spans="1:9" ht="12.75">
      <c r="A37" s="89"/>
      <c r="B37" s="79"/>
      <c r="C37" s="270"/>
      <c r="D37" s="271"/>
      <c r="E37" s="17"/>
      <c r="F37" s="270"/>
      <c r="G37" s="271"/>
      <c r="H37" s="17"/>
      <c r="I37" s="68"/>
    </row>
    <row r="38" spans="1:9" ht="12.75">
      <c r="A38" s="275"/>
      <c r="B38" s="268"/>
      <c r="C38" s="268"/>
      <c r="D38" s="269"/>
      <c r="E38" s="275"/>
      <c r="F38" s="268"/>
      <c r="G38" s="268"/>
      <c r="H38" s="265"/>
      <c r="I38" s="266"/>
    </row>
    <row r="39" spans="1:9" ht="12.75">
      <c r="A39" s="89"/>
      <c r="B39" s="79"/>
      <c r="C39" s="90"/>
      <c r="D39" s="91"/>
      <c r="E39" s="17"/>
      <c r="F39" s="90"/>
      <c r="G39" s="91"/>
      <c r="H39" s="17"/>
      <c r="I39" s="68"/>
    </row>
    <row r="40" spans="1:9" ht="12.75">
      <c r="A40" s="275"/>
      <c r="B40" s="268"/>
      <c r="C40" s="268"/>
      <c r="D40" s="269"/>
      <c r="E40" s="275"/>
      <c r="F40" s="268"/>
      <c r="G40" s="268"/>
      <c r="H40" s="265"/>
      <c r="I40" s="266"/>
    </row>
    <row r="41" spans="1:9" ht="12.75">
      <c r="A41" s="52"/>
      <c r="B41" s="77"/>
      <c r="C41" s="77"/>
      <c r="D41" s="77"/>
      <c r="E41" s="16"/>
      <c r="F41" s="92"/>
      <c r="G41" s="92"/>
      <c r="H41" s="53"/>
      <c r="I41" s="42"/>
    </row>
    <row r="42" spans="1:9" ht="12.75">
      <c r="A42" s="89"/>
      <c r="B42" s="79"/>
      <c r="C42" s="90"/>
      <c r="D42" s="91"/>
      <c r="E42" s="17"/>
      <c r="F42" s="90"/>
      <c r="G42" s="91"/>
      <c r="H42" s="17"/>
      <c r="I42" s="68"/>
    </row>
    <row r="43" spans="1:9" ht="12.75">
      <c r="A43" s="93"/>
      <c r="B43" s="94"/>
      <c r="C43" s="94"/>
      <c r="D43" s="71"/>
      <c r="E43" s="71"/>
      <c r="F43" s="94"/>
      <c r="G43" s="71"/>
      <c r="H43" s="71"/>
      <c r="I43" s="95"/>
    </row>
    <row r="44" spans="1:9" ht="12.75" customHeight="1">
      <c r="A44" s="248" t="s">
        <v>106</v>
      </c>
      <c r="B44" s="248"/>
      <c r="C44" s="265"/>
      <c r="D44" s="266"/>
      <c r="E44" s="72"/>
      <c r="F44" s="267"/>
      <c r="G44" s="268"/>
      <c r="H44" s="268"/>
      <c r="I44" s="269"/>
    </row>
    <row r="45" spans="1:9" ht="12.75">
      <c r="A45" s="79"/>
      <c r="B45" s="79"/>
      <c r="C45" s="270"/>
      <c r="D45" s="271"/>
      <c r="E45" s="17"/>
      <c r="F45" s="270"/>
      <c r="G45" s="272"/>
      <c r="H45" s="96"/>
      <c r="I45" s="97"/>
    </row>
    <row r="46" spans="1:9" ht="12.75" customHeight="1">
      <c r="A46" s="248" t="s">
        <v>107</v>
      </c>
      <c r="B46" s="248"/>
      <c r="C46" s="267" t="s">
        <v>71</v>
      </c>
      <c r="D46" s="273"/>
      <c r="E46" s="273"/>
      <c r="F46" s="273"/>
      <c r="G46" s="273"/>
      <c r="H46" s="273"/>
      <c r="I46" s="274"/>
    </row>
    <row r="47" spans="1:9" ht="12.75">
      <c r="A47" s="75"/>
      <c r="B47" s="75"/>
      <c r="C47" s="73" t="s">
        <v>51</v>
      </c>
      <c r="D47" s="17"/>
      <c r="E47" s="17"/>
      <c r="F47" s="17"/>
      <c r="G47" s="17"/>
      <c r="H47" s="17"/>
      <c r="I47" s="68"/>
    </row>
    <row r="48" spans="1:9" ht="12.75" customHeight="1">
      <c r="A48" s="248" t="s">
        <v>108</v>
      </c>
      <c r="B48" s="248"/>
      <c r="C48" s="253" t="s">
        <v>72</v>
      </c>
      <c r="D48" s="250"/>
      <c r="E48" s="251"/>
      <c r="F48" s="17"/>
      <c r="G48" s="82" t="s">
        <v>52</v>
      </c>
      <c r="H48" s="253" t="s">
        <v>74</v>
      </c>
      <c r="I48" s="251"/>
    </row>
    <row r="49" spans="1:9" ht="12.75">
      <c r="A49" s="75"/>
      <c r="B49" s="75"/>
      <c r="C49" s="73"/>
      <c r="D49" s="17"/>
      <c r="E49" s="17"/>
      <c r="F49" s="17"/>
      <c r="G49" s="17"/>
      <c r="H49" s="17"/>
      <c r="I49" s="68"/>
    </row>
    <row r="50" spans="1:9" ht="12.75" customHeight="1">
      <c r="A50" s="248" t="s">
        <v>109</v>
      </c>
      <c r="B50" s="248"/>
      <c r="C50" s="249" t="s">
        <v>73</v>
      </c>
      <c r="D50" s="250"/>
      <c r="E50" s="250"/>
      <c r="F50" s="250"/>
      <c r="G50" s="250"/>
      <c r="H50" s="250"/>
      <c r="I50" s="251"/>
    </row>
    <row r="51" spans="1:9" ht="12.75">
      <c r="A51" s="75"/>
      <c r="B51" s="75"/>
      <c r="C51" s="17"/>
      <c r="D51" s="17"/>
      <c r="E51" s="17"/>
      <c r="F51" s="17"/>
      <c r="G51" s="17"/>
      <c r="H51" s="17"/>
      <c r="I51" s="68"/>
    </row>
    <row r="52" spans="1:9" ht="12.75">
      <c r="A52" s="252" t="s">
        <v>110</v>
      </c>
      <c r="B52" s="252"/>
      <c r="C52" s="253" t="s">
        <v>645</v>
      </c>
      <c r="D52" s="250"/>
      <c r="E52" s="250"/>
      <c r="F52" s="250"/>
      <c r="G52" s="250"/>
      <c r="H52" s="250"/>
      <c r="I52" s="254"/>
    </row>
    <row r="53" spans="1:9" ht="12.75">
      <c r="A53" s="80"/>
      <c r="B53" s="71"/>
      <c r="C53" s="264" t="s">
        <v>53</v>
      </c>
      <c r="D53" s="264"/>
      <c r="E53" s="264"/>
      <c r="F53" s="264"/>
      <c r="G53" s="264"/>
      <c r="H53" s="264"/>
      <c r="I53" s="99"/>
    </row>
    <row r="54" spans="1:9" ht="12.75">
      <c r="A54" s="80"/>
      <c r="B54" s="71"/>
      <c r="C54" s="98"/>
      <c r="D54" s="98"/>
      <c r="E54" s="98"/>
      <c r="F54" s="98"/>
      <c r="G54" s="98"/>
      <c r="H54" s="98"/>
      <c r="I54" s="99"/>
    </row>
    <row r="55" spans="1:9" ht="12.75">
      <c r="A55" s="80"/>
      <c r="B55" s="255" t="s">
        <v>117</v>
      </c>
      <c r="C55" s="256"/>
      <c r="D55" s="256"/>
      <c r="E55" s="256"/>
      <c r="F55" s="19"/>
      <c r="G55" s="19"/>
      <c r="H55" s="19"/>
      <c r="I55" s="43"/>
    </row>
    <row r="56" spans="1:9" ht="12.75">
      <c r="A56" s="80"/>
      <c r="B56" s="257" t="s">
        <v>111</v>
      </c>
      <c r="C56" s="258"/>
      <c r="D56" s="258"/>
      <c r="E56" s="258"/>
      <c r="F56" s="258"/>
      <c r="G56" s="258"/>
      <c r="H56" s="258"/>
      <c r="I56" s="259"/>
    </row>
    <row r="57" spans="1:9" ht="12.75">
      <c r="A57" s="80"/>
      <c r="B57" s="257" t="s">
        <v>112</v>
      </c>
      <c r="C57" s="258"/>
      <c r="D57" s="258"/>
      <c r="E57" s="258"/>
      <c r="F57" s="258"/>
      <c r="G57" s="258"/>
      <c r="H57" s="258"/>
      <c r="I57" s="43"/>
    </row>
    <row r="58" spans="1:9" ht="12.75">
      <c r="A58" s="80"/>
      <c r="B58" s="257" t="s">
        <v>113</v>
      </c>
      <c r="C58" s="258"/>
      <c r="D58" s="258"/>
      <c r="E58" s="258"/>
      <c r="F58" s="258"/>
      <c r="G58" s="258"/>
      <c r="H58" s="258"/>
      <c r="I58" s="259"/>
    </row>
    <row r="59" spans="1:9" ht="12.75">
      <c r="A59" s="80"/>
      <c r="B59" s="257" t="s">
        <v>114</v>
      </c>
      <c r="C59" s="258"/>
      <c r="D59" s="258"/>
      <c r="E59" s="258"/>
      <c r="F59" s="258"/>
      <c r="G59" s="258"/>
      <c r="H59" s="258"/>
      <c r="I59" s="259"/>
    </row>
    <row r="60" spans="1:9" ht="12.75">
      <c r="A60" s="80"/>
      <c r="B60" s="44"/>
      <c r="C60" s="45"/>
      <c r="D60" s="45"/>
      <c r="E60" s="45"/>
      <c r="F60" s="45"/>
      <c r="G60" s="45"/>
      <c r="H60" s="45"/>
      <c r="I60" s="46"/>
    </row>
    <row r="61" spans="1:9" ht="13.5" thickBot="1">
      <c r="A61" s="47" t="s">
        <v>54</v>
      </c>
      <c r="B61" s="17"/>
      <c r="C61" s="17"/>
      <c r="D61" s="17"/>
      <c r="E61" s="17"/>
      <c r="F61" s="17"/>
      <c r="G61" s="100"/>
      <c r="H61" s="101"/>
      <c r="I61" s="102"/>
    </row>
    <row r="62" spans="1:9" ht="12.75">
      <c r="A62" s="62"/>
      <c r="B62" s="17"/>
      <c r="C62" s="17"/>
      <c r="D62" s="17"/>
      <c r="E62" s="71" t="s">
        <v>55</v>
      </c>
      <c r="F62" s="77"/>
      <c r="G62" s="260" t="s">
        <v>115</v>
      </c>
      <c r="H62" s="261"/>
      <c r="I62" s="262"/>
    </row>
    <row r="63" spans="1:9" ht="12.75">
      <c r="A63" s="103"/>
      <c r="B63" s="104"/>
      <c r="C63" s="105"/>
      <c r="D63" s="105"/>
      <c r="E63" s="105"/>
      <c r="F63" s="105"/>
      <c r="G63" s="246"/>
      <c r="H63" s="247"/>
      <c r="I63" s="106"/>
    </row>
  </sheetData>
  <sheetProtection/>
  <protectedRanges>
    <protectedRange sqref="A30:I30 A32:I32 A34:D34" name="Range1_2"/>
    <protectedRange sqref="E2 H2 C6:D6 C8:D8 C10:D10 C12:I12 C14:D14 F14:I14 C16:I16 C18:I18 C20:I20 C24:G24 C22:F22 C26 I26 I24" name="Range1_1_1"/>
  </protectedRanges>
  <mergeCells count="73">
    <mergeCell ref="A12:B12"/>
    <mergeCell ref="C12:I12"/>
    <mergeCell ref="A14:B14"/>
    <mergeCell ref="C14:D14"/>
    <mergeCell ref="F14:I14"/>
    <mergeCell ref="A16:B16"/>
    <mergeCell ref="C16:I16"/>
    <mergeCell ref="A10:B11"/>
    <mergeCell ref="C10:D10"/>
    <mergeCell ref="A2:D2"/>
    <mergeCell ref="A4:I4"/>
    <mergeCell ref="A6:B6"/>
    <mergeCell ref="C6:D6"/>
    <mergeCell ref="A8:B8"/>
    <mergeCell ref="C8:D8"/>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40:I40"/>
    <mergeCell ref="A34:D34"/>
    <mergeCell ref="E34:G34"/>
    <mergeCell ref="H34:I34"/>
    <mergeCell ref="A36:D36"/>
    <mergeCell ref="E36:G36"/>
    <mergeCell ref="H36:I36"/>
    <mergeCell ref="C45:D45"/>
    <mergeCell ref="F45:G45"/>
    <mergeCell ref="C46:I46"/>
    <mergeCell ref="C37:D37"/>
    <mergeCell ref="F37:G37"/>
    <mergeCell ref="A38:D38"/>
    <mergeCell ref="E38:G38"/>
    <mergeCell ref="H38:I38"/>
    <mergeCell ref="A40:D40"/>
    <mergeCell ref="E40:G40"/>
    <mergeCell ref="G62:I62"/>
    <mergeCell ref="A48:B48"/>
    <mergeCell ref="C48:E48"/>
    <mergeCell ref="H48:I48"/>
    <mergeCell ref="A1:C1"/>
    <mergeCell ref="C53:H53"/>
    <mergeCell ref="A46:B46"/>
    <mergeCell ref="A44:B44"/>
    <mergeCell ref="C44:D44"/>
    <mergeCell ref="F44:I44"/>
    <mergeCell ref="G63:H63"/>
    <mergeCell ref="A50:B50"/>
    <mergeCell ref="C50:I50"/>
    <mergeCell ref="A52:B52"/>
    <mergeCell ref="C52:I52"/>
    <mergeCell ref="B55:E55"/>
    <mergeCell ref="B56:I56"/>
    <mergeCell ref="B57:H57"/>
    <mergeCell ref="B58:I58"/>
    <mergeCell ref="B59:I59"/>
  </mergeCells>
  <hyperlinks>
    <hyperlink ref="C50" r:id="rId1" display="svetlana.kundovic@optima-telekom.hr"/>
    <hyperlink ref="C18" r:id="rId2" display="info@optima.hr"/>
    <hyperlink ref="C20" r:id="rId3" display="www.optima.hr"/>
  </hyperlinks>
  <printOptions/>
  <pageMargins left="0.75" right="0.75" top="1" bottom="1" header="0.5" footer="0.5"/>
  <pageSetup orientation="portrait" paperSize="9" scale="80" r:id="rId4"/>
  <ignoredErrors>
    <ignoredError sqref="C6:D11 H30:I34" numberStoredAsText="1"/>
  </ignoredErrors>
</worksheet>
</file>

<file path=xl/worksheets/sheet2.xml><?xml version="1.0" encoding="utf-8"?>
<worksheet xmlns="http://schemas.openxmlformats.org/spreadsheetml/2006/main" xmlns:r="http://schemas.openxmlformats.org/officeDocument/2006/relationships">
  <dimension ref="A1:M71"/>
  <sheetViews>
    <sheetView zoomScaleSheetLayoutView="110" zoomScalePageLayoutView="0" workbookViewId="0" topLeftCell="A31">
      <selection activeCell="Q55" sqref="Q55"/>
    </sheetView>
  </sheetViews>
  <sheetFormatPr defaultColWidth="9.140625" defaultRowHeight="12.75"/>
  <cols>
    <col min="10" max="13" width="10.7109375" style="0" customWidth="1"/>
    <col min="15" max="15" width="16.00390625" style="0" customWidth="1"/>
  </cols>
  <sheetData>
    <row r="1" spans="1:13" ht="15.75">
      <c r="A1" s="327" t="s">
        <v>223</v>
      </c>
      <c r="B1" s="327"/>
      <c r="C1" s="327"/>
      <c r="D1" s="327"/>
      <c r="E1" s="327"/>
      <c r="F1" s="327"/>
      <c r="G1" s="327"/>
      <c r="H1" s="327"/>
      <c r="I1" s="327"/>
      <c r="J1" s="327"/>
      <c r="K1" s="327"/>
      <c r="L1" s="327"/>
      <c r="M1" s="327"/>
    </row>
    <row r="2" spans="1:13" ht="12.75" customHeight="1">
      <c r="A2" s="326" t="s">
        <v>576</v>
      </c>
      <c r="B2" s="326"/>
      <c r="C2" s="326"/>
      <c r="D2" s="326"/>
      <c r="E2" s="326"/>
      <c r="F2" s="326"/>
      <c r="G2" s="326"/>
      <c r="H2" s="326"/>
      <c r="I2" s="326"/>
      <c r="J2" s="326"/>
      <c r="K2" s="326"/>
      <c r="L2" s="326"/>
      <c r="M2" s="326"/>
    </row>
    <row r="3" spans="1:13" ht="12.75" customHeight="1">
      <c r="A3" s="302" t="s">
        <v>119</v>
      </c>
      <c r="B3" s="302"/>
      <c r="C3" s="302"/>
      <c r="D3" s="302"/>
      <c r="E3" s="302"/>
      <c r="F3" s="302"/>
      <c r="G3" s="302"/>
      <c r="H3" s="302"/>
      <c r="I3" s="302"/>
      <c r="J3" s="302"/>
      <c r="K3" s="302"/>
      <c r="L3" s="302"/>
      <c r="M3" s="302"/>
    </row>
    <row r="4" spans="1:13" ht="12.75">
      <c r="A4" s="303" t="s">
        <v>120</v>
      </c>
      <c r="B4" s="303"/>
      <c r="C4" s="303"/>
      <c r="D4" s="303"/>
      <c r="E4" s="303"/>
      <c r="F4" s="303"/>
      <c r="G4" s="303"/>
      <c r="H4" s="303"/>
      <c r="I4" s="23" t="s">
        <v>224</v>
      </c>
      <c r="J4" s="304" t="s">
        <v>121</v>
      </c>
      <c r="K4" s="304"/>
      <c r="L4" s="304" t="s">
        <v>122</v>
      </c>
      <c r="M4" s="304"/>
    </row>
    <row r="5" spans="1:13" ht="12.75">
      <c r="A5" s="303"/>
      <c r="B5" s="303"/>
      <c r="C5" s="303"/>
      <c r="D5" s="303"/>
      <c r="E5" s="303"/>
      <c r="F5" s="303"/>
      <c r="G5" s="303"/>
      <c r="H5" s="303"/>
      <c r="I5" s="23"/>
      <c r="J5" s="56" t="s">
        <v>226</v>
      </c>
      <c r="K5" s="56" t="s">
        <v>225</v>
      </c>
      <c r="L5" s="56" t="s">
        <v>226</v>
      </c>
      <c r="M5" s="56" t="s">
        <v>225</v>
      </c>
    </row>
    <row r="6" spans="1:13" ht="12.75">
      <c r="A6" s="304">
        <v>1</v>
      </c>
      <c r="B6" s="304"/>
      <c r="C6" s="304"/>
      <c r="D6" s="304"/>
      <c r="E6" s="304"/>
      <c r="F6" s="304"/>
      <c r="G6" s="304"/>
      <c r="H6" s="304"/>
      <c r="I6" s="26">
        <v>2</v>
      </c>
      <c r="J6" s="56">
        <v>3</v>
      </c>
      <c r="K6" s="56">
        <v>4</v>
      </c>
      <c r="L6" s="56">
        <v>5</v>
      </c>
      <c r="M6" s="56">
        <v>6</v>
      </c>
    </row>
    <row r="7" spans="1:13" ht="12.75">
      <c r="A7" s="305" t="s">
        <v>227</v>
      </c>
      <c r="B7" s="306"/>
      <c r="C7" s="306"/>
      <c r="D7" s="306"/>
      <c r="E7" s="306"/>
      <c r="F7" s="306"/>
      <c r="G7" s="306"/>
      <c r="H7" s="307"/>
      <c r="I7" s="3">
        <v>111</v>
      </c>
      <c r="J7" s="81">
        <f>SUM(J8:J9)</f>
        <v>267097724</v>
      </c>
      <c r="K7" s="81">
        <f>SUM(K8:K9)</f>
        <v>131887045</v>
      </c>
      <c r="L7" s="81">
        <f>SUM(L8:L9)</f>
        <v>247370551</v>
      </c>
      <c r="M7" s="81">
        <f>SUM(M8:M9)</f>
        <v>131794443</v>
      </c>
    </row>
    <row r="8" spans="1:13" ht="12.75">
      <c r="A8" s="308" t="s">
        <v>228</v>
      </c>
      <c r="B8" s="309"/>
      <c r="C8" s="309"/>
      <c r="D8" s="309"/>
      <c r="E8" s="309"/>
      <c r="F8" s="309"/>
      <c r="G8" s="309"/>
      <c r="H8" s="310"/>
      <c r="I8" s="1">
        <v>112</v>
      </c>
      <c r="J8" s="7">
        <v>263092176</v>
      </c>
      <c r="K8" s="7">
        <v>128806066</v>
      </c>
      <c r="L8" s="7">
        <v>231204003</v>
      </c>
      <c r="M8" s="7">
        <v>117349266</v>
      </c>
    </row>
    <row r="9" spans="1:13" ht="12.75">
      <c r="A9" s="308" t="s">
        <v>229</v>
      </c>
      <c r="B9" s="309"/>
      <c r="C9" s="309"/>
      <c r="D9" s="309"/>
      <c r="E9" s="309"/>
      <c r="F9" s="309"/>
      <c r="G9" s="309"/>
      <c r="H9" s="310"/>
      <c r="I9" s="1">
        <v>113</v>
      </c>
      <c r="J9" s="7">
        <v>4005548</v>
      </c>
      <c r="K9" s="7">
        <v>3080979</v>
      </c>
      <c r="L9" s="7">
        <v>16166548</v>
      </c>
      <c r="M9" s="7">
        <v>14445177</v>
      </c>
    </row>
    <row r="10" spans="1:13" ht="12.75">
      <c r="A10" s="308" t="s">
        <v>230</v>
      </c>
      <c r="B10" s="309"/>
      <c r="C10" s="309"/>
      <c r="D10" s="309"/>
      <c r="E10" s="309"/>
      <c r="F10" s="309"/>
      <c r="G10" s="309"/>
      <c r="H10" s="310"/>
      <c r="I10" s="1">
        <v>114</v>
      </c>
      <c r="J10" s="21">
        <f>J11+J12+J16+J20+J21+J22+J25+J26</f>
        <v>253049593</v>
      </c>
      <c r="K10" s="21">
        <f>K11+K12+K16+K20+K21+K22+K25+K26</f>
        <v>130880511</v>
      </c>
      <c r="L10" s="21">
        <f>L11+L12+L16+L20+L21+L22+L25+L26</f>
        <v>252464726</v>
      </c>
      <c r="M10" s="21">
        <f>M11+M12+M16+M20+M21+M22+M25+M26</f>
        <v>139106806</v>
      </c>
    </row>
    <row r="11" spans="1:13" ht="12.75">
      <c r="A11" s="308" t="s">
        <v>240</v>
      </c>
      <c r="B11" s="309"/>
      <c r="C11" s="309"/>
      <c r="D11" s="309"/>
      <c r="E11" s="309"/>
      <c r="F11" s="309"/>
      <c r="G11" s="309"/>
      <c r="H11" s="310"/>
      <c r="I11" s="1">
        <v>115</v>
      </c>
      <c r="J11" s="7">
        <v>0</v>
      </c>
      <c r="K11" s="7">
        <v>0</v>
      </c>
      <c r="L11" s="7">
        <v>0</v>
      </c>
      <c r="M11" s="7">
        <v>0</v>
      </c>
    </row>
    <row r="12" spans="1:13" ht="12.75">
      <c r="A12" s="308" t="s">
        <v>241</v>
      </c>
      <c r="B12" s="309"/>
      <c r="C12" s="309"/>
      <c r="D12" s="309"/>
      <c r="E12" s="309"/>
      <c r="F12" s="309"/>
      <c r="G12" s="309"/>
      <c r="H12" s="310"/>
      <c r="I12" s="1">
        <v>116</v>
      </c>
      <c r="J12" s="21">
        <f>SUM(J13:J15)</f>
        <v>187275534</v>
      </c>
      <c r="K12" s="21">
        <f>SUM(K13:K15)</f>
        <v>96641738</v>
      </c>
      <c r="L12" s="21">
        <f>SUM(L13:L15)</f>
        <v>152155475</v>
      </c>
      <c r="M12" s="21">
        <f>SUM(M13:M15)</f>
        <v>79149113</v>
      </c>
    </row>
    <row r="13" spans="1:13" ht="12.75" customHeight="1">
      <c r="A13" s="311" t="s">
        <v>242</v>
      </c>
      <c r="B13" s="311"/>
      <c r="C13" s="311"/>
      <c r="D13" s="311"/>
      <c r="E13" s="311"/>
      <c r="F13" s="311"/>
      <c r="G13" s="311"/>
      <c r="H13" s="311"/>
      <c r="I13" s="1">
        <v>117</v>
      </c>
      <c r="J13" s="7">
        <v>1121064</v>
      </c>
      <c r="K13" s="7">
        <v>526747</v>
      </c>
      <c r="L13" s="7">
        <v>1324310</v>
      </c>
      <c r="M13" s="7">
        <v>621731</v>
      </c>
    </row>
    <row r="14" spans="1:13" ht="12.75" customHeight="1">
      <c r="A14" s="311" t="s">
        <v>243</v>
      </c>
      <c r="B14" s="311"/>
      <c r="C14" s="311"/>
      <c r="D14" s="311"/>
      <c r="E14" s="311"/>
      <c r="F14" s="311"/>
      <c r="G14" s="311"/>
      <c r="H14" s="311"/>
      <c r="I14" s="1">
        <v>118</v>
      </c>
      <c r="J14" s="7">
        <v>898275</v>
      </c>
      <c r="K14" s="7">
        <v>501415</v>
      </c>
      <c r="L14" s="7">
        <v>550485</v>
      </c>
      <c r="M14" s="7">
        <v>284288</v>
      </c>
    </row>
    <row r="15" spans="1:13" ht="12.75" customHeight="1">
      <c r="A15" s="311" t="s">
        <v>244</v>
      </c>
      <c r="B15" s="311"/>
      <c r="C15" s="311"/>
      <c r="D15" s="311"/>
      <c r="E15" s="311"/>
      <c r="F15" s="311"/>
      <c r="G15" s="311"/>
      <c r="H15" s="311"/>
      <c r="I15" s="1">
        <v>119</v>
      </c>
      <c r="J15" s="7">
        <v>185256195</v>
      </c>
      <c r="K15" s="7">
        <v>95613576</v>
      </c>
      <c r="L15" s="7">
        <v>150280680</v>
      </c>
      <c r="M15" s="7">
        <v>78243094</v>
      </c>
    </row>
    <row r="16" spans="1:13" ht="12.75">
      <c r="A16" s="308" t="s">
        <v>250</v>
      </c>
      <c r="B16" s="309"/>
      <c r="C16" s="309"/>
      <c r="D16" s="309"/>
      <c r="E16" s="309"/>
      <c r="F16" s="309"/>
      <c r="G16" s="309"/>
      <c r="H16" s="310"/>
      <c r="I16" s="1">
        <v>120</v>
      </c>
      <c r="J16" s="21">
        <f>SUM(J17:J19)</f>
        <v>25615944</v>
      </c>
      <c r="K16" s="21">
        <f>SUM(K17:K19)</f>
        <v>12920386</v>
      </c>
      <c r="L16" s="21">
        <f>SUM(L17:L19)</f>
        <v>44181265</v>
      </c>
      <c r="M16" s="21">
        <f>SUM(M17:M19)</f>
        <v>29316513</v>
      </c>
    </row>
    <row r="17" spans="1:13" ht="12.75" customHeight="1">
      <c r="A17" s="311" t="s">
        <v>245</v>
      </c>
      <c r="B17" s="311"/>
      <c r="C17" s="311"/>
      <c r="D17" s="311"/>
      <c r="E17" s="311"/>
      <c r="F17" s="311"/>
      <c r="G17" s="311"/>
      <c r="H17" s="311"/>
      <c r="I17" s="1">
        <v>121</v>
      </c>
      <c r="J17" s="7">
        <v>14394535</v>
      </c>
      <c r="K17" s="7">
        <v>7263104</v>
      </c>
      <c r="L17" s="7">
        <v>22937609</v>
      </c>
      <c r="M17" s="7">
        <v>14625462</v>
      </c>
    </row>
    <row r="18" spans="1:13" ht="12.75" customHeight="1">
      <c r="A18" s="311" t="s">
        <v>246</v>
      </c>
      <c r="B18" s="311"/>
      <c r="C18" s="311"/>
      <c r="D18" s="311"/>
      <c r="E18" s="311"/>
      <c r="F18" s="311"/>
      <c r="G18" s="311"/>
      <c r="H18" s="311"/>
      <c r="I18" s="1">
        <v>122</v>
      </c>
      <c r="J18" s="7">
        <v>7844027</v>
      </c>
      <c r="K18" s="7">
        <v>3953696</v>
      </c>
      <c r="L18" s="7">
        <v>14994716</v>
      </c>
      <c r="M18" s="7">
        <v>10399518</v>
      </c>
    </row>
    <row r="19" spans="1:13" ht="12.75" customHeight="1">
      <c r="A19" s="311" t="s">
        <v>247</v>
      </c>
      <c r="B19" s="311"/>
      <c r="C19" s="311"/>
      <c r="D19" s="311"/>
      <c r="E19" s="311"/>
      <c r="F19" s="311"/>
      <c r="G19" s="311"/>
      <c r="H19" s="311"/>
      <c r="I19" s="1">
        <v>123</v>
      </c>
      <c r="J19" s="7">
        <v>3377382</v>
      </c>
      <c r="K19" s="7">
        <v>1703586</v>
      </c>
      <c r="L19" s="7">
        <v>6248940</v>
      </c>
      <c r="M19" s="7">
        <v>4291533</v>
      </c>
    </row>
    <row r="20" spans="1:13" ht="12.75">
      <c r="A20" s="308" t="s">
        <v>248</v>
      </c>
      <c r="B20" s="309"/>
      <c r="C20" s="309"/>
      <c r="D20" s="309"/>
      <c r="E20" s="309"/>
      <c r="F20" s="309"/>
      <c r="G20" s="309"/>
      <c r="H20" s="310"/>
      <c r="I20" s="1">
        <v>124</v>
      </c>
      <c r="J20" s="7">
        <v>26929455</v>
      </c>
      <c r="K20" s="7">
        <v>13463991</v>
      </c>
      <c r="L20" s="7">
        <v>38280651</v>
      </c>
      <c r="M20" s="7">
        <v>19187170</v>
      </c>
    </row>
    <row r="21" spans="1:13" ht="12.75">
      <c r="A21" s="308" t="s">
        <v>249</v>
      </c>
      <c r="B21" s="309"/>
      <c r="C21" s="309"/>
      <c r="D21" s="309"/>
      <c r="E21" s="309"/>
      <c r="F21" s="309"/>
      <c r="G21" s="309"/>
      <c r="H21" s="310"/>
      <c r="I21" s="1">
        <v>125</v>
      </c>
      <c r="J21" s="7">
        <v>7892523</v>
      </c>
      <c r="K21" s="7">
        <v>4889731</v>
      </c>
      <c r="L21" s="7">
        <v>13769129</v>
      </c>
      <c r="M21" s="7">
        <v>8107431</v>
      </c>
    </row>
    <row r="22" spans="1:13" ht="12.75">
      <c r="A22" s="308" t="s">
        <v>251</v>
      </c>
      <c r="B22" s="309"/>
      <c r="C22" s="309"/>
      <c r="D22" s="309"/>
      <c r="E22" s="309"/>
      <c r="F22" s="309"/>
      <c r="G22" s="309"/>
      <c r="H22" s="310"/>
      <c r="I22" s="1">
        <v>126</v>
      </c>
      <c r="J22" s="21">
        <f>SUM(J23:J24)</f>
        <v>5336137</v>
      </c>
      <c r="K22" s="21">
        <f>SUM(K23:K24)</f>
        <v>2964665</v>
      </c>
      <c r="L22" s="21">
        <f>SUM(L23:L24)</f>
        <v>4078206</v>
      </c>
      <c r="M22" s="21">
        <f>SUM(M23:M24)</f>
        <v>3346579</v>
      </c>
    </row>
    <row r="23" spans="1:13" ht="12.75" customHeight="1">
      <c r="A23" s="311" t="s">
        <v>252</v>
      </c>
      <c r="B23" s="311"/>
      <c r="C23" s="311"/>
      <c r="D23" s="311"/>
      <c r="E23" s="311"/>
      <c r="F23" s="311"/>
      <c r="G23" s="311"/>
      <c r="H23" s="311"/>
      <c r="I23" s="1">
        <v>127</v>
      </c>
      <c r="J23" s="7">
        <v>1635734</v>
      </c>
      <c r="K23" s="7">
        <v>216622</v>
      </c>
      <c r="L23" s="7">
        <v>0</v>
      </c>
      <c r="M23" s="7">
        <v>0</v>
      </c>
    </row>
    <row r="24" spans="1:13" ht="12.75" customHeight="1">
      <c r="A24" s="311" t="s">
        <v>253</v>
      </c>
      <c r="B24" s="311"/>
      <c r="C24" s="311"/>
      <c r="D24" s="311"/>
      <c r="E24" s="311"/>
      <c r="F24" s="311"/>
      <c r="G24" s="311"/>
      <c r="H24" s="311"/>
      <c r="I24" s="1">
        <v>128</v>
      </c>
      <c r="J24" s="7">
        <v>3700403</v>
      </c>
      <c r="K24" s="7">
        <v>2748043</v>
      </c>
      <c r="L24" s="7">
        <v>4078206</v>
      </c>
      <c r="M24" s="7">
        <v>3346579</v>
      </c>
    </row>
    <row r="25" spans="1:13" ht="12.75">
      <c r="A25" s="308" t="s">
        <v>254</v>
      </c>
      <c r="B25" s="309"/>
      <c r="C25" s="309"/>
      <c r="D25" s="309"/>
      <c r="E25" s="309"/>
      <c r="F25" s="309"/>
      <c r="G25" s="309"/>
      <c r="H25" s="310"/>
      <c r="I25" s="1">
        <v>129</v>
      </c>
      <c r="J25" s="7">
        <v>0</v>
      </c>
      <c r="K25" s="7">
        <v>0</v>
      </c>
      <c r="L25" s="7">
        <v>0</v>
      </c>
      <c r="M25" s="7">
        <v>0</v>
      </c>
    </row>
    <row r="26" spans="1:13" ht="12.75">
      <c r="A26" s="308" t="s">
        <v>255</v>
      </c>
      <c r="B26" s="309"/>
      <c r="C26" s="309"/>
      <c r="D26" s="309"/>
      <c r="E26" s="309"/>
      <c r="F26" s="309"/>
      <c r="G26" s="309"/>
      <c r="H26" s="310"/>
      <c r="I26" s="1">
        <v>130</v>
      </c>
      <c r="J26" s="7">
        <v>0</v>
      </c>
      <c r="K26" s="7">
        <v>0</v>
      </c>
      <c r="L26" s="7">
        <v>0</v>
      </c>
      <c r="M26" s="7">
        <v>0</v>
      </c>
    </row>
    <row r="27" spans="1:13" ht="12.75">
      <c r="A27" s="308" t="s">
        <v>256</v>
      </c>
      <c r="B27" s="309"/>
      <c r="C27" s="309"/>
      <c r="D27" s="309"/>
      <c r="E27" s="309"/>
      <c r="F27" s="309"/>
      <c r="G27" s="309"/>
      <c r="H27" s="310"/>
      <c r="I27" s="1">
        <v>131</v>
      </c>
      <c r="J27" s="21">
        <f>SUM(J28:J32)</f>
        <v>9956215</v>
      </c>
      <c r="K27" s="21">
        <f>SUM(K28:K32)</f>
        <v>8195554</v>
      </c>
      <c r="L27" s="21">
        <f>SUM(L28:L32)</f>
        <v>26746064</v>
      </c>
      <c r="M27" s="21">
        <f>SUM(M28:M32)</f>
        <v>24704623</v>
      </c>
    </row>
    <row r="28" spans="1:13" ht="27.75" customHeight="1">
      <c r="A28" s="308" t="s">
        <v>257</v>
      </c>
      <c r="B28" s="309"/>
      <c r="C28" s="309"/>
      <c r="D28" s="309"/>
      <c r="E28" s="309"/>
      <c r="F28" s="309"/>
      <c r="G28" s="309"/>
      <c r="H28" s="310"/>
      <c r="I28" s="1">
        <v>132</v>
      </c>
      <c r="J28" s="7">
        <v>0</v>
      </c>
      <c r="K28" s="7">
        <v>0</v>
      </c>
      <c r="L28" s="7">
        <v>0</v>
      </c>
      <c r="M28" s="7">
        <v>0</v>
      </c>
    </row>
    <row r="29" spans="1:13" ht="26.25" customHeight="1">
      <c r="A29" s="308" t="s">
        <v>258</v>
      </c>
      <c r="B29" s="309"/>
      <c r="C29" s="309"/>
      <c r="D29" s="309"/>
      <c r="E29" s="309"/>
      <c r="F29" s="309"/>
      <c r="G29" s="309"/>
      <c r="H29" s="310"/>
      <c r="I29" s="1">
        <v>133</v>
      </c>
      <c r="J29" s="7">
        <v>9956215</v>
      </c>
      <c r="K29" s="7">
        <v>8195554</v>
      </c>
      <c r="L29" s="7">
        <v>26746064</v>
      </c>
      <c r="M29" s="7">
        <v>24704623</v>
      </c>
    </row>
    <row r="30" spans="1:13" ht="12.75">
      <c r="A30" s="308" t="s">
        <v>259</v>
      </c>
      <c r="B30" s="309"/>
      <c r="C30" s="309"/>
      <c r="D30" s="309"/>
      <c r="E30" s="309"/>
      <c r="F30" s="309"/>
      <c r="G30" s="309"/>
      <c r="H30" s="310"/>
      <c r="I30" s="1">
        <v>134</v>
      </c>
      <c r="J30" s="7">
        <v>0</v>
      </c>
      <c r="K30" s="7">
        <v>0</v>
      </c>
      <c r="L30" s="7">
        <v>0</v>
      </c>
      <c r="M30" s="7">
        <v>0</v>
      </c>
    </row>
    <row r="31" spans="1:13" ht="12.75">
      <c r="A31" s="308" t="s">
        <v>260</v>
      </c>
      <c r="B31" s="309"/>
      <c r="C31" s="309"/>
      <c r="D31" s="309"/>
      <c r="E31" s="309"/>
      <c r="F31" s="309"/>
      <c r="G31" s="309"/>
      <c r="H31" s="310"/>
      <c r="I31" s="1">
        <v>135</v>
      </c>
      <c r="J31" s="7">
        <v>0</v>
      </c>
      <c r="K31" s="7">
        <v>0</v>
      </c>
      <c r="L31" s="7">
        <v>0</v>
      </c>
      <c r="M31" s="7">
        <v>0</v>
      </c>
    </row>
    <row r="32" spans="1:13" ht="12.75">
      <c r="A32" s="308" t="s">
        <v>261</v>
      </c>
      <c r="B32" s="309"/>
      <c r="C32" s="309"/>
      <c r="D32" s="309"/>
      <c r="E32" s="309"/>
      <c r="F32" s="309"/>
      <c r="G32" s="309"/>
      <c r="H32" s="310"/>
      <c r="I32" s="1">
        <v>136</v>
      </c>
      <c r="J32" s="7">
        <v>0</v>
      </c>
      <c r="K32" s="7">
        <v>0</v>
      </c>
      <c r="L32" s="7">
        <v>0</v>
      </c>
      <c r="M32" s="7">
        <v>0</v>
      </c>
    </row>
    <row r="33" spans="1:13" ht="12.75">
      <c r="A33" s="308" t="s">
        <v>262</v>
      </c>
      <c r="B33" s="309"/>
      <c r="C33" s="309"/>
      <c r="D33" s="309"/>
      <c r="E33" s="309"/>
      <c r="F33" s="309"/>
      <c r="G33" s="309"/>
      <c r="H33" s="310"/>
      <c r="I33" s="1">
        <v>137</v>
      </c>
      <c r="J33" s="21">
        <f>SUM(J34:J37)</f>
        <v>50844660</v>
      </c>
      <c r="K33" s="21">
        <f>SUM(K34:K37)</f>
        <v>25027221</v>
      </c>
      <c r="L33" s="21">
        <f>SUM(L34:L37)</f>
        <v>9771953</v>
      </c>
      <c r="M33" s="21">
        <f>SUM(M34:M37)</f>
        <v>4485561</v>
      </c>
    </row>
    <row r="34" spans="1:13" ht="27.75" customHeight="1">
      <c r="A34" s="308" t="s">
        <v>263</v>
      </c>
      <c r="B34" s="309"/>
      <c r="C34" s="309"/>
      <c r="D34" s="309"/>
      <c r="E34" s="309"/>
      <c r="F34" s="309"/>
      <c r="G34" s="309"/>
      <c r="H34" s="310"/>
      <c r="I34" s="1">
        <v>138</v>
      </c>
      <c r="J34" s="7">
        <v>0</v>
      </c>
      <c r="K34" s="7">
        <v>0</v>
      </c>
      <c r="L34" s="7">
        <v>0</v>
      </c>
      <c r="M34" s="7">
        <v>0</v>
      </c>
    </row>
    <row r="35" spans="1:13" ht="25.5" customHeight="1">
      <c r="A35" s="308" t="s">
        <v>264</v>
      </c>
      <c r="B35" s="309"/>
      <c r="C35" s="309"/>
      <c r="D35" s="309"/>
      <c r="E35" s="309"/>
      <c r="F35" s="309"/>
      <c r="G35" s="309"/>
      <c r="H35" s="310"/>
      <c r="I35" s="1">
        <v>139</v>
      </c>
      <c r="J35" s="7">
        <v>50844660</v>
      </c>
      <c r="K35" s="7">
        <v>25027221</v>
      </c>
      <c r="L35" s="7">
        <v>9771953</v>
      </c>
      <c r="M35" s="7">
        <v>4485561</v>
      </c>
    </row>
    <row r="36" spans="1:13" ht="12.75">
      <c r="A36" s="308" t="s">
        <v>265</v>
      </c>
      <c r="B36" s="309"/>
      <c r="C36" s="309"/>
      <c r="D36" s="309"/>
      <c r="E36" s="309"/>
      <c r="F36" s="309"/>
      <c r="G36" s="309"/>
      <c r="H36" s="310"/>
      <c r="I36" s="1">
        <v>140</v>
      </c>
      <c r="J36" s="7">
        <v>0</v>
      </c>
      <c r="K36" s="7">
        <v>0</v>
      </c>
      <c r="L36" s="7">
        <v>0</v>
      </c>
      <c r="M36" s="7">
        <v>0</v>
      </c>
    </row>
    <row r="37" spans="1:13" ht="12.75">
      <c r="A37" s="308" t="s">
        <v>266</v>
      </c>
      <c r="B37" s="309"/>
      <c r="C37" s="309"/>
      <c r="D37" s="309"/>
      <c r="E37" s="309"/>
      <c r="F37" s="309"/>
      <c r="G37" s="309"/>
      <c r="H37" s="310"/>
      <c r="I37" s="1">
        <v>141</v>
      </c>
      <c r="J37" s="7">
        <v>0</v>
      </c>
      <c r="K37" s="7">
        <v>0</v>
      </c>
      <c r="L37" s="7">
        <v>0</v>
      </c>
      <c r="M37" s="7">
        <v>0</v>
      </c>
    </row>
    <row r="38" spans="1:13" ht="12.75">
      <c r="A38" s="308" t="s">
        <v>267</v>
      </c>
      <c r="B38" s="309"/>
      <c r="C38" s="309"/>
      <c r="D38" s="309"/>
      <c r="E38" s="309"/>
      <c r="F38" s="309"/>
      <c r="G38" s="309"/>
      <c r="H38" s="310"/>
      <c r="I38" s="1">
        <v>142</v>
      </c>
      <c r="J38" s="7">
        <v>0</v>
      </c>
      <c r="K38" s="7">
        <v>0</v>
      </c>
      <c r="L38" s="7">
        <v>0</v>
      </c>
      <c r="M38" s="7">
        <v>0</v>
      </c>
    </row>
    <row r="39" spans="1:13" ht="12.75">
      <c r="A39" s="308" t="s">
        <v>268</v>
      </c>
      <c r="B39" s="309"/>
      <c r="C39" s="309"/>
      <c r="D39" s="309"/>
      <c r="E39" s="309"/>
      <c r="F39" s="309"/>
      <c r="G39" s="309"/>
      <c r="H39" s="310"/>
      <c r="I39" s="1">
        <v>143</v>
      </c>
      <c r="J39" s="7">
        <v>0</v>
      </c>
      <c r="K39" s="7">
        <v>0</v>
      </c>
      <c r="L39" s="7">
        <v>0</v>
      </c>
      <c r="M39" s="7">
        <v>0</v>
      </c>
    </row>
    <row r="40" spans="1:13" ht="12.75">
      <c r="A40" s="308" t="s">
        <v>239</v>
      </c>
      <c r="B40" s="309"/>
      <c r="C40" s="309"/>
      <c r="D40" s="309"/>
      <c r="E40" s="309"/>
      <c r="F40" s="309"/>
      <c r="G40" s="309"/>
      <c r="H40" s="310"/>
      <c r="I40" s="1">
        <v>144</v>
      </c>
      <c r="J40" s="7">
        <v>0</v>
      </c>
      <c r="K40" s="7">
        <v>0</v>
      </c>
      <c r="L40" s="7">
        <v>0</v>
      </c>
      <c r="M40" s="7">
        <v>0</v>
      </c>
    </row>
    <row r="41" spans="1:13" ht="12.75">
      <c r="A41" s="308" t="s">
        <v>238</v>
      </c>
      <c r="B41" s="309"/>
      <c r="C41" s="309"/>
      <c r="D41" s="309"/>
      <c r="E41" s="309"/>
      <c r="F41" s="309"/>
      <c r="G41" s="309"/>
      <c r="H41" s="310"/>
      <c r="I41" s="1">
        <v>145</v>
      </c>
      <c r="J41" s="7">
        <v>0</v>
      </c>
      <c r="K41" s="7">
        <v>0</v>
      </c>
      <c r="L41" s="7">
        <v>0</v>
      </c>
      <c r="M41" s="7">
        <v>0</v>
      </c>
    </row>
    <row r="42" spans="1:13" ht="12.75">
      <c r="A42" s="308" t="s">
        <v>237</v>
      </c>
      <c r="B42" s="309"/>
      <c r="C42" s="309"/>
      <c r="D42" s="309"/>
      <c r="E42" s="309"/>
      <c r="F42" s="309"/>
      <c r="G42" s="309"/>
      <c r="H42" s="310"/>
      <c r="I42" s="1">
        <v>146</v>
      </c>
      <c r="J42" s="21">
        <f>J7+J27+J38+J40</f>
        <v>277053939</v>
      </c>
      <c r="K42" s="21">
        <f>K7+K27+K38+K40</f>
        <v>140082599</v>
      </c>
      <c r="L42" s="21">
        <f>L7+L27+L38+L40</f>
        <v>274116615</v>
      </c>
      <c r="M42" s="21">
        <f>M7+M27+M38+M40</f>
        <v>156499066</v>
      </c>
    </row>
    <row r="43" spans="1:13" ht="12.75">
      <c r="A43" s="308" t="s">
        <v>236</v>
      </c>
      <c r="B43" s="309"/>
      <c r="C43" s="309"/>
      <c r="D43" s="309"/>
      <c r="E43" s="309"/>
      <c r="F43" s="309"/>
      <c r="G43" s="309"/>
      <c r="H43" s="310"/>
      <c r="I43" s="1">
        <v>147</v>
      </c>
      <c r="J43" s="21">
        <f>J10+J33+J39+J41</f>
        <v>303894253</v>
      </c>
      <c r="K43" s="21">
        <f>K10+K33+K39+K41</f>
        <v>155907732</v>
      </c>
      <c r="L43" s="21">
        <f>L10+L33+L39+L41</f>
        <v>262236679</v>
      </c>
      <c r="M43" s="21">
        <f>M10+M33+M39+M41</f>
        <v>143592367</v>
      </c>
    </row>
    <row r="44" spans="1:13" ht="12.75">
      <c r="A44" s="308" t="s">
        <v>233</v>
      </c>
      <c r="B44" s="309"/>
      <c r="C44" s="309"/>
      <c r="D44" s="309"/>
      <c r="E44" s="309"/>
      <c r="F44" s="309"/>
      <c r="G44" s="309"/>
      <c r="H44" s="310"/>
      <c r="I44" s="1">
        <v>148</v>
      </c>
      <c r="J44" s="21">
        <f>J42-J43</f>
        <v>-26840314</v>
      </c>
      <c r="K44" s="21">
        <f>K42-K43</f>
        <v>-15825133</v>
      </c>
      <c r="L44" s="21">
        <f>L42-L43</f>
        <v>11879936</v>
      </c>
      <c r="M44" s="21">
        <f>M42-M43</f>
        <v>12906699</v>
      </c>
    </row>
    <row r="45" spans="1:13" ht="12.75">
      <c r="A45" s="312" t="s">
        <v>235</v>
      </c>
      <c r="B45" s="313"/>
      <c r="C45" s="313"/>
      <c r="D45" s="313"/>
      <c r="E45" s="313"/>
      <c r="F45" s="313"/>
      <c r="G45" s="313"/>
      <c r="H45" s="314"/>
      <c r="I45" s="1">
        <v>149</v>
      </c>
      <c r="J45" s="21">
        <f>IF(J42&gt;J43,J42-J43,0)</f>
        <v>0</v>
      </c>
      <c r="K45" s="21">
        <f>IF(K42&gt;K43,K42-K43,0)</f>
        <v>0</v>
      </c>
      <c r="L45" s="21">
        <f>IF(L42&gt;L43,L42-L43,0)</f>
        <v>11879936</v>
      </c>
      <c r="M45" s="21">
        <f>IF(M42&gt;M43,M42-M43,0)</f>
        <v>12906699</v>
      </c>
    </row>
    <row r="46" spans="1:13" ht="12.75">
      <c r="A46" s="312" t="s">
        <v>234</v>
      </c>
      <c r="B46" s="313"/>
      <c r="C46" s="313"/>
      <c r="D46" s="313"/>
      <c r="E46" s="313"/>
      <c r="F46" s="313"/>
      <c r="G46" s="313"/>
      <c r="H46" s="314"/>
      <c r="I46" s="1">
        <v>150</v>
      </c>
      <c r="J46" s="21">
        <f>IF(J43&gt;J42,J43-J42,0)</f>
        <v>26840314</v>
      </c>
      <c r="K46" s="21">
        <f>IF(K43&gt;K42,K43-K42,0)</f>
        <v>15825133</v>
      </c>
      <c r="L46" s="21">
        <f>IF(L43&gt;L42,L43-L42,0)</f>
        <v>0</v>
      </c>
      <c r="M46" s="21">
        <f>IF(M43&gt;M42,M43-M42,0)</f>
        <v>0</v>
      </c>
    </row>
    <row r="47" spans="1:13" ht="12.75">
      <c r="A47" s="308" t="s">
        <v>232</v>
      </c>
      <c r="B47" s="309"/>
      <c r="C47" s="309"/>
      <c r="D47" s="309"/>
      <c r="E47" s="309"/>
      <c r="F47" s="309"/>
      <c r="G47" s="309"/>
      <c r="H47" s="310"/>
      <c r="I47" s="1">
        <v>151</v>
      </c>
      <c r="J47" s="7">
        <v>0</v>
      </c>
      <c r="K47" s="7">
        <v>0</v>
      </c>
      <c r="L47" s="7">
        <v>0</v>
      </c>
      <c r="M47" s="7">
        <v>0</v>
      </c>
    </row>
    <row r="48" spans="1:13" ht="12.75">
      <c r="A48" s="308" t="s">
        <v>551</v>
      </c>
      <c r="B48" s="309"/>
      <c r="C48" s="309"/>
      <c r="D48" s="309"/>
      <c r="E48" s="309"/>
      <c r="F48" s="309"/>
      <c r="G48" s="309"/>
      <c r="H48" s="310"/>
      <c r="I48" s="1">
        <v>152</v>
      </c>
      <c r="J48" s="21">
        <f>J44-J47</f>
        <v>-26840314</v>
      </c>
      <c r="K48" s="21">
        <f>K44-K47</f>
        <v>-15825133</v>
      </c>
      <c r="L48" s="21">
        <f>L44-L47</f>
        <v>11879936</v>
      </c>
      <c r="M48" s="21">
        <f>M44-M47</f>
        <v>12906699</v>
      </c>
    </row>
    <row r="49" spans="1:13" ht="12.75">
      <c r="A49" s="312" t="s">
        <v>552</v>
      </c>
      <c r="B49" s="313"/>
      <c r="C49" s="313"/>
      <c r="D49" s="313"/>
      <c r="E49" s="313"/>
      <c r="F49" s="313"/>
      <c r="G49" s="313"/>
      <c r="H49" s="314"/>
      <c r="I49" s="1">
        <v>153</v>
      </c>
      <c r="J49" s="21">
        <f>IF(J48&gt;0,J48,0)</f>
        <v>0</v>
      </c>
      <c r="K49" s="21">
        <f>IF(K48&gt;0,K48,0)</f>
        <v>0</v>
      </c>
      <c r="L49" s="21">
        <f>IF(L48&gt;0,L48,0)</f>
        <v>11879936</v>
      </c>
      <c r="M49" s="21">
        <f>IF(M48&gt;0,M48,0)</f>
        <v>12906699</v>
      </c>
    </row>
    <row r="50" spans="1:13" ht="12.75">
      <c r="A50" s="320" t="s">
        <v>553</v>
      </c>
      <c r="B50" s="321"/>
      <c r="C50" s="321"/>
      <c r="D50" s="321"/>
      <c r="E50" s="321"/>
      <c r="F50" s="321"/>
      <c r="G50" s="321"/>
      <c r="H50" s="322"/>
      <c r="I50" s="2">
        <v>154</v>
      </c>
      <c r="J50" s="25">
        <f>IF(J48&lt;0,-J48,0)</f>
        <v>26840314</v>
      </c>
      <c r="K50" s="25">
        <f>IF(K48&lt;0,-K48,0)</f>
        <v>15825133</v>
      </c>
      <c r="L50" s="25">
        <f>IF(L48&lt;0,-L48,0)</f>
        <v>0</v>
      </c>
      <c r="M50" s="25">
        <f>IF(M48&lt;0,-M48,0)</f>
        <v>0</v>
      </c>
    </row>
    <row r="51" spans="1:13" ht="12.75" customHeight="1">
      <c r="A51" s="318" t="s">
        <v>231</v>
      </c>
      <c r="B51" s="319"/>
      <c r="C51" s="319"/>
      <c r="D51" s="319"/>
      <c r="E51" s="319"/>
      <c r="F51" s="319"/>
      <c r="G51" s="319"/>
      <c r="H51" s="319"/>
      <c r="I51" s="319"/>
      <c r="J51" s="319"/>
      <c r="K51" s="319"/>
      <c r="L51" s="319"/>
      <c r="M51" s="319"/>
    </row>
    <row r="52" spans="1:13" ht="12.75" customHeight="1">
      <c r="A52" s="305" t="s">
        <v>554</v>
      </c>
      <c r="B52" s="306"/>
      <c r="C52" s="306"/>
      <c r="D52" s="306"/>
      <c r="E52" s="306"/>
      <c r="F52" s="306"/>
      <c r="G52" s="306"/>
      <c r="H52" s="306"/>
      <c r="I52" s="1"/>
      <c r="J52" s="7"/>
      <c r="K52" s="7"/>
      <c r="L52" s="7"/>
      <c r="M52" s="6"/>
    </row>
    <row r="53" spans="1:13" ht="12.75" customHeight="1">
      <c r="A53" s="323" t="s">
        <v>220</v>
      </c>
      <c r="B53" s="324"/>
      <c r="C53" s="324"/>
      <c r="D53" s="324"/>
      <c r="E53" s="324"/>
      <c r="F53" s="324"/>
      <c r="G53" s="324"/>
      <c r="H53" s="325"/>
      <c r="I53" s="1">
        <v>155</v>
      </c>
      <c r="J53" s="7">
        <f>$J$48</f>
        <v>-26840314</v>
      </c>
      <c r="K53" s="7">
        <f>$K$48</f>
        <v>-15825133</v>
      </c>
      <c r="L53" s="7">
        <f>$L$48</f>
        <v>11879936</v>
      </c>
      <c r="M53" s="7">
        <f>$M$48</f>
        <v>12906699</v>
      </c>
    </row>
    <row r="54" spans="1:13" ht="12.75" customHeight="1">
      <c r="A54" s="315" t="s">
        <v>219</v>
      </c>
      <c r="B54" s="316"/>
      <c r="C54" s="316"/>
      <c r="D54" s="316"/>
      <c r="E54" s="316"/>
      <c r="F54" s="316"/>
      <c r="G54" s="316"/>
      <c r="H54" s="317"/>
      <c r="I54" s="1">
        <v>156</v>
      </c>
      <c r="J54" s="7">
        <v>0</v>
      </c>
      <c r="K54" s="7">
        <v>0</v>
      </c>
      <c r="L54" s="8"/>
      <c r="M54" s="8"/>
    </row>
    <row r="55" spans="1:13" ht="12.75" customHeight="1">
      <c r="A55" s="318" t="s">
        <v>269</v>
      </c>
      <c r="B55" s="319"/>
      <c r="C55" s="319"/>
      <c r="D55" s="319"/>
      <c r="E55" s="319"/>
      <c r="F55" s="319"/>
      <c r="G55" s="319"/>
      <c r="H55" s="319"/>
      <c r="I55" s="319"/>
      <c r="J55" s="319"/>
      <c r="K55" s="319"/>
      <c r="L55" s="319"/>
      <c r="M55" s="319"/>
    </row>
    <row r="56" spans="1:13" ht="12.75">
      <c r="A56" s="305" t="s">
        <v>555</v>
      </c>
      <c r="B56" s="306"/>
      <c r="C56" s="306"/>
      <c r="D56" s="306"/>
      <c r="E56" s="306"/>
      <c r="F56" s="306"/>
      <c r="G56" s="306"/>
      <c r="H56" s="307"/>
      <c r="I56" s="9">
        <v>157</v>
      </c>
      <c r="J56" s="6">
        <f>J48</f>
        <v>-26840314</v>
      </c>
      <c r="K56" s="6">
        <f>K48</f>
        <v>-15825133</v>
      </c>
      <c r="L56" s="6">
        <f>L48</f>
        <v>11879936</v>
      </c>
      <c r="M56" s="6">
        <f>M48</f>
        <v>12906699</v>
      </c>
    </row>
    <row r="57" spans="1:13" ht="12.75">
      <c r="A57" s="308" t="s">
        <v>270</v>
      </c>
      <c r="B57" s="309"/>
      <c r="C57" s="309"/>
      <c r="D57" s="309"/>
      <c r="E57" s="309"/>
      <c r="F57" s="309"/>
      <c r="G57" s="309"/>
      <c r="H57" s="310"/>
      <c r="I57" s="1">
        <v>158</v>
      </c>
      <c r="J57" s="21">
        <f>SUM(J58:J64)</f>
        <v>0</v>
      </c>
      <c r="K57" s="21">
        <f>SUM(K58:K64)</f>
        <v>0</v>
      </c>
      <c r="L57" s="21">
        <f>SUM(L58:L64)</f>
        <v>0</v>
      </c>
      <c r="M57" s="21">
        <f>SUM(M58:M64)</f>
        <v>0</v>
      </c>
    </row>
    <row r="58" spans="1:13" ht="12.75" customHeight="1">
      <c r="A58" s="308" t="s">
        <v>272</v>
      </c>
      <c r="B58" s="309"/>
      <c r="C58" s="309"/>
      <c r="D58" s="309"/>
      <c r="E58" s="309"/>
      <c r="F58" s="309"/>
      <c r="G58" s="309"/>
      <c r="H58" s="310"/>
      <c r="I58" s="1">
        <v>159</v>
      </c>
      <c r="J58" s="7">
        <v>0</v>
      </c>
      <c r="K58" s="7">
        <v>0</v>
      </c>
      <c r="L58" s="7">
        <v>0</v>
      </c>
      <c r="M58" s="7">
        <v>0</v>
      </c>
    </row>
    <row r="59" spans="1:13" ht="12.75">
      <c r="A59" s="308" t="s">
        <v>556</v>
      </c>
      <c r="B59" s="309"/>
      <c r="C59" s="309"/>
      <c r="D59" s="309"/>
      <c r="E59" s="309"/>
      <c r="F59" s="309"/>
      <c r="G59" s="309"/>
      <c r="H59" s="310"/>
      <c r="I59" s="1">
        <v>160</v>
      </c>
      <c r="J59" s="7">
        <v>0</v>
      </c>
      <c r="K59" s="7">
        <v>0</v>
      </c>
      <c r="L59" s="7">
        <v>0</v>
      </c>
      <c r="M59" s="7">
        <v>0</v>
      </c>
    </row>
    <row r="60" spans="1:13" ht="12.75" customHeight="1">
      <c r="A60" s="308" t="s">
        <v>274</v>
      </c>
      <c r="B60" s="309"/>
      <c r="C60" s="309"/>
      <c r="D60" s="309"/>
      <c r="E60" s="309"/>
      <c r="F60" s="309"/>
      <c r="G60" s="309"/>
      <c r="H60" s="310"/>
      <c r="I60" s="1">
        <v>161</v>
      </c>
      <c r="J60" s="7">
        <v>0</v>
      </c>
      <c r="K60" s="7">
        <v>0</v>
      </c>
      <c r="L60" s="7">
        <v>0</v>
      </c>
      <c r="M60" s="7">
        <v>0</v>
      </c>
    </row>
    <row r="61" spans="1:13" ht="12.75" customHeight="1">
      <c r="A61" s="308" t="s">
        <v>275</v>
      </c>
      <c r="B61" s="309"/>
      <c r="C61" s="309"/>
      <c r="D61" s="309"/>
      <c r="E61" s="309"/>
      <c r="F61" s="309"/>
      <c r="G61" s="309"/>
      <c r="H61" s="310"/>
      <c r="I61" s="1">
        <v>162</v>
      </c>
      <c r="J61" s="7">
        <v>0</v>
      </c>
      <c r="K61" s="7">
        <v>0</v>
      </c>
      <c r="L61" s="7">
        <v>0</v>
      </c>
      <c r="M61" s="7">
        <v>0</v>
      </c>
    </row>
    <row r="62" spans="1:13" ht="12.75" customHeight="1">
      <c r="A62" s="308" t="s">
        <v>276</v>
      </c>
      <c r="B62" s="309"/>
      <c r="C62" s="309"/>
      <c r="D62" s="309"/>
      <c r="E62" s="309"/>
      <c r="F62" s="309"/>
      <c r="G62" s="309"/>
      <c r="H62" s="310"/>
      <c r="I62" s="1">
        <v>163</v>
      </c>
      <c r="J62" s="7">
        <v>0</v>
      </c>
      <c r="K62" s="7">
        <v>0</v>
      </c>
      <c r="L62" s="7">
        <v>0</v>
      </c>
      <c r="M62" s="7">
        <v>0</v>
      </c>
    </row>
    <row r="63" spans="1:13" ht="12.75" customHeight="1">
      <c r="A63" s="308" t="s">
        <v>277</v>
      </c>
      <c r="B63" s="309"/>
      <c r="C63" s="309"/>
      <c r="D63" s="309"/>
      <c r="E63" s="309"/>
      <c r="F63" s="309"/>
      <c r="G63" s="309"/>
      <c r="H63" s="310"/>
      <c r="I63" s="1">
        <v>164</v>
      </c>
      <c r="J63" s="7">
        <v>0</v>
      </c>
      <c r="K63" s="7">
        <v>0</v>
      </c>
      <c r="L63" s="7">
        <v>0</v>
      </c>
      <c r="M63" s="7">
        <v>0</v>
      </c>
    </row>
    <row r="64" spans="1:13" ht="12.75" customHeight="1">
      <c r="A64" s="308" t="s">
        <v>278</v>
      </c>
      <c r="B64" s="309"/>
      <c r="C64" s="309"/>
      <c r="D64" s="309"/>
      <c r="E64" s="309"/>
      <c r="F64" s="309"/>
      <c r="G64" s="309"/>
      <c r="H64" s="310"/>
      <c r="I64" s="1">
        <v>165</v>
      </c>
      <c r="J64" s="7">
        <v>0</v>
      </c>
      <c r="K64" s="7">
        <v>0</v>
      </c>
      <c r="L64" s="7">
        <v>0</v>
      </c>
      <c r="M64" s="7">
        <v>0</v>
      </c>
    </row>
    <row r="65" spans="1:13" ht="12.75" customHeight="1">
      <c r="A65" s="308" t="s">
        <v>271</v>
      </c>
      <c r="B65" s="309"/>
      <c r="C65" s="309"/>
      <c r="D65" s="309"/>
      <c r="E65" s="309"/>
      <c r="F65" s="309"/>
      <c r="G65" s="309"/>
      <c r="H65" s="310"/>
      <c r="I65" s="1">
        <v>166</v>
      </c>
      <c r="J65" s="7">
        <v>0</v>
      </c>
      <c r="K65" s="7">
        <v>0</v>
      </c>
      <c r="L65" s="7">
        <v>0</v>
      </c>
      <c r="M65" s="7">
        <v>0</v>
      </c>
    </row>
    <row r="66" spans="1:13" ht="12.75" customHeight="1">
      <c r="A66" s="308" t="s">
        <v>279</v>
      </c>
      <c r="B66" s="309"/>
      <c r="C66" s="309"/>
      <c r="D66" s="309"/>
      <c r="E66" s="309"/>
      <c r="F66" s="309"/>
      <c r="G66" s="309"/>
      <c r="H66" s="310"/>
      <c r="I66" s="1">
        <v>167</v>
      </c>
      <c r="J66" s="21">
        <f>J57-J65</f>
        <v>0</v>
      </c>
      <c r="K66" s="21">
        <f>K57-K65</f>
        <v>0</v>
      </c>
      <c r="L66" s="21">
        <f>L57-L65</f>
        <v>0</v>
      </c>
      <c r="M66" s="21">
        <f>M57-M65</f>
        <v>0</v>
      </c>
    </row>
    <row r="67" spans="1:13" ht="12.75" customHeight="1">
      <c r="A67" s="308" t="s">
        <v>280</v>
      </c>
      <c r="B67" s="309"/>
      <c r="C67" s="309"/>
      <c r="D67" s="309"/>
      <c r="E67" s="309"/>
      <c r="F67" s="309"/>
      <c r="G67" s="309"/>
      <c r="H67" s="310"/>
      <c r="I67" s="1">
        <v>168</v>
      </c>
      <c r="J67" s="25">
        <f>J56+J66</f>
        <v>-26840314</v>
      </c>
      <c r="K67" s="25">
        <f>K56+K66</f>
        <v>-15825133</v>
      </c>
      <c r="L67" s="25">
        <f>L56+L66</f>
        <v>11879936</v>
      </c>
      <c r="M67" s="25">
        <f>M56+M66</f>
        <v>12906699</v>
      </c>
    </row>
    <row r="68" spans="1:13" ht="12.75" customHeight="1">
      <c r="A68" s="328" t="s">
        <v>281</v>
      </c>
      <c r="B68" s="329"/>
      <c r="C68" s="329"/>
      <c r="D68" s="329"/>
      <c r="E68" s="329"/>
      <c r="F68" s="329"/>
      <c r="G68" s="329"/>
      <c r="H68" s="329"/>
      <c r="I68" s="329"/>
      <c r="J68" s="329"/>
      <c r="K68" s="329"/>
      <c r="L68" s="329"/>
      <c r="M68" s="329"/>
    </row>
    <row r="69" spans="1:13" ht="12.75" customHeight="1">
      <c r="A69" s="330" t="s">
        <v>273</v>
      </c>
      <c r="B69" s="331"/>
      <c r="C69" s="331"/>
      <c r="D69" s="331"/>
      <c r="E69" s="331"/>
      <c r="F69" s="331"/>
      <c r="G69" s="331"/>
      <c r="H69" s="331"/>
      <c r="I69" s="331"/>
      <c r="J69" s="331"/>
      <c r="K69" s="331"/>
      <c r="L69" s="331"/>
      <c r="M69" s="331"/>
    </row>
    <row r="70" spans="1:13" ht="12.75">
      <c r="A70" s="332" t="s">
        <v>220</v>
      </c>
      <c r="B70" s="333"/>
      <c r="C70" s="333"/>
      <c r="D70" s="333"/>
      <c r="E70" s="333"/>
      <c r="F70" s="333"/>
      <c r="G70" s="333"/>
      <c r="H70" s="334"/>
      <c r="I70" s="9">
        <v>169</v>
      </c>
      <c r="J70" s="6">
        <f>J67</f>
        <v>-26840314</v>
      </c>
      <c r="K70" s="6">
        <f>K67</f>
        <v>-15825133</v>
      </c>
      <c r="L70" s="6">
        <f>L67</f>
        <v>11879936</v>
      </c>
      <c r="M70" s="6">
        <f>M67</f>
        <v>12906699</v>
      </c>
    </row>
    <row r="71" spans="1:13" ht="12.75">
      <c r="A71" s="315" t="s">
        <v>219</v>
      </c>
      <c r="B71" s="316"/>
      <c r="C71" s="316"/>
      <c r="D71" s="316"/>
      <c r="E71" s="316"/>
      <c r="F71" s="316"/>
      <c r="G71" s="316"/>
      <c r="H71" s="317"/>
      <c r="I71" s="4">
        <v>170</v>
      </c>
      <c r="J71" s="8">
        <f>J54</f>
        <v>0</v>
      </c>
      <c r="K71" s="8">
        <f>K54</f>
        <v>0</v>
      </c>
      <c r="L71" s="8">
        <f>L54</f>
        <v>0</v>
      </c>
      <c r="M71" s="8">
        <f>M54</f>
        <v>0</v>
      </c>
    </row>
  </sheetData>
  <sheetProtection/>
  <mergeCells count="73">
    <mergeCell ref="A64:H64"/>
    <mergeCell ref="A70:H70"/>
    <mergeCell ref="A58:H58"/>
    <mergeCell ref="A59:H59"/>
    <mergeCell ref="A60:H60"/>
    <mergeCell ref="A61:H61"/>
    <mergeCell ref="A2:M2"/>
    <mergeCell ref="A1:M1"/>
    <mergeCell ref="A71:H71"/>
    <mergeCell ref="A65:H65"/>
    <mergeCell ref="A66:H66"/>
    <mergeCell ref="A67:H67"/>
    <mergeCell ref="A68:M68"/>
    <mergeCell ref="A69:M69"/>
    <mergeCell ref="A62:H62"/>
    <mergeCell ref="A63:H63"/>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4:H14"/>
    <mergeCell ref="A15:H15"/>
    <mergeCell ref="A16:H16"/>
    <mergeCell ref="A17:H17"/>
    <mergeCell ref="A10:H10"/>
    <mergeCell ref="A11:H11"/>
    <mergeCell ref="A12:H12"/>
    <mergeCell ref="A13:H13"/>
    <mergeCell ref="A3:M3"/>
    <mergeCell ref="A4:H4"/>
    <mergeCell ref="A6:H6"/>
    <mergeCell ref="A7:H7"/>
    <mergeCell ref="A8:H8"/>
    <mergeCell ref="A9:H9"/>
    <mergeCell ref="J4:K4"/>
    <mergeCell ref="L4:M4"/>
    <mergeCell ref="A5:H5"/>
  </mergeCells>
  <dataValidations count="3">
    <dataValidation type="whole" operator="notEqual" allowBlank="1" showInputMessage="1" showErrorMessage="1" errorTitle="Pogrešan unos" error="Mogu se unijeti samo cjelobrojne vrijednosti." sqref="M53 J70:M71 J56:M67 J53:L54 J47:L47">
      <formula1>999999999999</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 type="whole" operator="greaterThanOrEqual" allowBlank="1" showInputMessage="1" showErrorMessage="1" errorTitle="Pogrešan unos" error="Mogu se unijeti samo cjelobrojne pozitivne vrijednosti." sqref="K17:K21 K23:K26 K28:K32 K7:M7 K34:K46 K33:M33 K27:M27 K13:K15 K22:M22 J7:J10 K10:M10 K16:M16 J48:M50 J12:J46 K8:K9 K12:M12 L28:M28 L34:M34 L36:M46 L30:M32 L24:M26">
      <formula1>0</formula1>
    </dataValidation>
  </dataValidations>
  <printOptions/>
  <pageMargins left="0.75" right="0.75" top="1" bottom="1" header="0.5" footer="0.5"/>
  <pageSetup horizontalDpi="600" verticalDpi="600" orientation="portrait" paperSize="9" scale="70" r:id="rId1"/>
  <ignoredErrors>
    <ignoredError sqref="A53:M71" unlockedFormula="1"/>
  </ignoredErrors>
</worksheet>
</file>

<file path=xl/worksheets/sheet3.xml><?xml version="1.0" encoding="utf-8"?>
<worksheet xmlns="http://schemas.openxmlformats.org/spreadsheetml/2006/main" xmlns:r="http://schemas.openxmlformats.org/officeDocument/2006/relationships">
  <dimension ref="A1:K124"/>
  <sheetViews>
    <sheetView zoomScaleSheetLayoutView="110" zoomScalePageLayoutView="0" workbookViewId="0" topLeftCell="A79">
      <selection activeCell="A120" sqref="A120:K120"/>
    </sheetView>
  </sheetViews>
  <sheetFormatPr defaultColWidth="9.140625" defaultRowHeight="12.75"/>
  <cols>
    <col min="10" max="10" width="15.421875" style="0" customWidth="1"/>
    <col min="11" max="11" width="15.28125" style="0" customWidth="1"/>
  </cols>
  <sheetData>
    <row r="1" spans="1:11" ht="15.75">
      <c r="A1" s="327" t="s">
        <v>118</v>
      </c>
      <c r="B1" s="327"/>
      <c r="C1" s="327"/>
      <c r="D1" s="327"/>
      <c r="E1" s="327"/>
      <c r="F1" s="327"/>
      <c r="G1" s="327"/>
      <c r="H1" s="327"/>
      <c r="I1" s="327"/>
      <c r="J1" s="327"/>
      <c r="K1" s="327"/>
    </row>
    <row r="2" spans="1:11" ht="12.75" customHeight="1">
      <c r="A2" s="339" t="s">
        <v>577</v>
      </c>
      <c r="B2" s="339"/>
      <c r="C2" s="339"/>
      <c r="D2" s="339"/>
      <c r="E2" s="339"/>
      <c r="F2" s="339"/>
      <c r="G2" s="339"/>
      <c r="H2" s="339"/>
      <c r="I2" s="339"/>
      <c r="J2" s="339"/>
      <c r="K2" s="339"/>
    </row>
    <row r="3" spans="1:11" ht="12.75">
      <c r="A3" s="340" t="s">
        <v>119</v>
      </c>
      <c r="B3" s="341"/>
      <c r="C3" s="341"/>
      <c r="D3" s="341"/>
      <c r="E3" s="341"/>
      <c r="F3" s="341"/>
      <c r="G3" s="341"/>
      <c r="H3" s="341"/>
      <c r="I3" s="341"/>
      <c r="J3" s="341"/>
      <c r="K3" s="342"/>
    </row>
    <row r="4" spans="1:11" ht="12.75">
      <c r="A4" s="343" t="s">
        <v>120</v>
      </c>
      <c r="B4" s="344"/>
      <c r="C4" s="344"/>
      <c r="D4" s="344"/>
      <c r="E4" s="344"/>
      <c r="F4" s="344"/>
      <c r="G4" s="344"/>
      <c r="H4" s="345"/>
      <c r="I4" s="23" t="s">
        <v>557</v>
      </c>
      <c r="J4" s="24" t="s">
        <v>121</v>
      </c>
      <c r="K4" s="56" t="s">
        <v>122</v>
      </c>
    </row>
    <row r="5" spans="1:11" ht="12.75">
      <c r="A5" s="335">
        <v>1</v>
      </c>
      <c r="B5" s="336"/>
      <c r="C5" s="336"/>
      <c r="D5" s="336"/>
      <c r="E5" s="336"/>
      <c r="F5" s="336"/>
      <c r="G5" s="336"/>
      <c r="H5" s="337"/>
      <c r="I5" s="22">
        <v>2</v>
      </c>
      <c r="J5" s="55">
        <v>3</v>
      </c>
      <c r="K5" s="55">
        <v>4</v>
      </c>
    </row>
    <row r="6" spans="1:11" ht="12.75">
      <c r="A6" s="318" t="s">
        <v>123</v>
      </c>
      <c r="B6" s="319"/>
      <c r="C6" s="319"/>
      <c r="D6" s="319"/>
      <c r="E6" s="319"/>
      <c r="F6" s="319"/>
      <c r="G6" s="319"/>
      <c r="H6" s="319"/>
      <c r="I6" s="319"/>
      <c r="J6" s="319"/>
      <c r="K6" s="338"/>
    </row>
    <row r="7" spans="1:11" ht="12.75">
      <c r="A7" s="305" t="s">
        <v>124</v>
      </c>
      <c r="B7" s="306"/>
      <c r="C7" s="306"/>
      <c r="D7" s="306"/>
      <c r="E7" s="306"/>
      <c r="F7" s="306"/>
      <c r="G7" s="306"/>
      <c r="H7" s="307"/>
      <c r="I7" s="3">
        <v>1</v>
      </c>
      <c r="J7" s="6">
        <v>0</v>
      </c>
      <c r="K7" s="6">
        <v>0</v>
      </c>
    </row>
    <row r="8" spans="1:11" ht="12.75">
      <c r="A8" s="308" t="s">
        <v>125</v>
      </c>
      <c r="B8" s="309"/>
      <c r="C8" s="309"/>
      <c r="D8" s="309"/>
      <c r="E8" s="309"/>
      <c r="F8" s="309"/>
      <c r="G8" s="309"/>
      <c r="H8" s="310"/>
      <c r="I8" s="1">
        <v>2</v>
      </c>
      <c r="J8" s="21">
        <f>J9+J16+J26+J35+J39</f>
        <v>408704652</v>
      </c>
      <c r="K8" s="21">
        <f>K9+K16+K26+K35+K39</f>
        <v>381562699</v>
      </c>
    </row>
    <row r="9" spans="1:11" ht="12.75">
      <c r="A9" s="352" t="s">
        <v>126</v>
      </c>
      <c r="B9" s="353"/>
      <c r="C9" s="353"/>
      <c r="D9" s="353"/>
      <c r="E9" s="353"/>
      <c r="F9" s="353"/>
      <c r="G9" s="353"/>
      <c r="H9" s="354"/>
      <c r="I9" s="1">
        <v>3</v>
      </c>
      <c r="J9" s="21">
        <f>SUM(J10:J15)</f>
        <v>51431879</v>
      </c>
      <c r="K9" s="21">
        <f>SUM(K10:K15)</f>
        <v>40798407</v>
      </c>
    </row>
    <row r="10" spans="1:11" ht="12.75" customHeight="1">
      <c r="A10" s="355" t="s">
        <v>127</v>
      </c>
      <c r="B10" s="356"/>
      <c r="C10" s="356"/>
      <c r="D10" s="356"/>
      <c r="E10" s="356"/>
      <c r="F10" s="356"/>
      <c r="G10" s="356"/>
      <c r="H10" s="357"/>
      <c r="I10" s="1">
        <v>4</v>
      </c>
      <c r="J10" s="7">
        <v>0</v>
      </c>
      <c r="K10" s="7">
        <v>0</v>
      </c>
    </row>
    <row r="11" spans="1:11" ht="12.75" customHeight="1">
      <c r="A11" s="346" t="s">
        <v>128</v>
      </c>
      <c r="B11" s="347"/>
      <c r="C11" s="347"/>
      <c r="D11" s="347"/>
      <c r="E11" s="347"/>
      <c r="F11" s="347"/>
      <c r="G11" s="347"/>
      <c r="H11" s="348"/>
      <c r="I11" s="1">
        <v>5</v>
      </c>
      <c r="J11" s="7">
        <v>51431879</v>
      </c>
      <c r="K11" s="7">
        <v>40798407</v>
      </c>
    </row>
    <row r="12" spans="1:11" ht="12.75" customHeight="1">
      <c r="A12" s="346" t="s">
        <v>21</v>
      </c>
      <c r="B12" s="347"/>
      <c r="C12" s="347"/>
      <c r="D12" s="347"/>
      <c r="E12" s="347"/>
      <c r="F12" s="347"/>
      <c r="G12" s="347"/>
      <c r="H12" s="348"/>
      <c r="I12" s="1">
        <v>6</v>
      </c>
      <c r="J12" s="7">
        <v>0</v>
      </c>
      <c r="K12" s="7">
        <v>0</v>
      </c>
    </row>
    <row r="13" spans="1:11" ht="12.75" customHeight="1">
      <c r="A13" s="346" t="s">
        <v>129</v>
      </c>
      <c r="B13" s="347"/>
      <c r="C13" s="347"/>
      <c r="D13" s="347"/>
      <c r="E13" s="347"/>
      <c r="F13" s="347"/>
      <c r="G13" s="347"/>
      <c r="H13" s="348"/>
      <c r="I13" s="1">
        <v>7</v>
      </c>
      <c r="J13" s="7">
        <v>0</v>
      </c>
      <c r="K13" s="7">
        <v>0</v>
      </c>
    </row>
    <row r="14" spans="1:11" ht="12.75" customHeight="1">
      <c r="A14" s="346" t="s">
        <v>130</v>
      </c>
      <c r="B14" s="347"/>
      <c r="C14" s="347"/>
      <c r="D14" s="347"/>
      <c r="E14" s="347"/>
      <c r="F14" s="347"/>
      <c r="G14" s="347"/>
      <c r="H14" s="348"/>
      <c r="I14" s="1">
        <v>8</v>
      </c>
      <c r="J14" s="7">
        <v>0</v>
      </c>
      <c r="K14" s="7">
        <v>0</v>
      </c>
    </row>
    <row r="15" spans="1:11" ht="12.75" customHeight="1">
      <c r="A15" s="346" t="s">
        <v>131</v>
      </c>
      <c r="B15" s="347"/>
      <c r="C15" s="347"/>
      <c r="D15" s="347"/>
      <c r="E15" s="347"/>
      <c r="F15" s="347"/>
      <c r="G15" s="347"/>
      <c r="H15" s="348"/>
      <c r="I15" s="1">
        <v>9</v>
      </c>
      <c r="J15" s="7">
        <v>0</v>
      </c>
      <c r="K15" s="7">
        <v>0</v>
      </c>
    </row>
    <row r="16" spans="1:11" ht="12.75">
      <c r="A16" s="349" t="s">
        <v>132</v>
      </c>
      <c r="B16" s="350"/>
      <c r="C16" s="350"/>
      <c r="D16" s="350"/>
      <c r="E16" s="350"/>
      <c r="F16" s="350"/>
      <c r="G16" s="350"/>
      <c r="H16" s="351"/>
      <c r="I16" s="1">
        <v>10</v>
      </c>
      <c r="J16" s="21">
        <f>SUM(J17:J25)</f>
        <v>353717714</v>
      </c>
      <c r="K16" s="21">
        <f>SUM(K17:K25)</f>
        <v>337125779</v>
      </c>
    </row>
    <row r="17" spans="1:11" ht="12.75" customHeight="1">
      <c r="A17" s="355" t="s">
        <v>133</v>
      </c>
      <c r="B17" s="356"/>
      <c r="C17" s="356"/>
      <c r="D17" s="356"/>
      <c r="E17" s="356"/>
      <c r="F17" s="356"/>
      <c r="G17" s="356"/>
      <c r="H17" s="357"/>
      <c r="I17" s="1">
        <v>11</v>
      </c>
      <c r="J17" s="7">
        <v>23269</v>
      </c>
      <c r="K17" s="7">
        <v>23269</v>
      </c>
    </row>
    <row r="18" spans="1:11" ht="12.75" customHeight="1">
      <c r="A18" s="346" t="s">
        <v>134</v>
      </c>
      <c r="B18" s="347"/>
      <c r="C18" s="347"/>
      <c r="D18" s="347"/>
      <c r="E18" s="347"/>
      <c r="F18" s="347"/>
      <c r="G18" s="347"/>
      <c r="H18" s="348"/>
      <c r="I18" s="1">
        <v>12</v>
      </c>
      <c r="J18" s="7">
        <v>20671141</v>
      </c>
      <c r="K18" s="7">
        <v>15094540</v>
      </c>
    </row>
    <row r="19" spans="1:11" ht="12.75" customHeight="1">
      <c r="A19" s="346" t="s">
        <v>135</v>
      </c>
      <c r="B19" s="347"/>
      <c r="C19" s="347"/>
      <c r="D19" s="347"/>
      <c r="E19" s="347"/>
      <c r="F19" s="347"/>
      <c r="G19" s="347"/>
      <c r="H19" s="348"/>
      <c r="I19" s="1">
        <v>13</v>
      </c>
      <c r="J19" s="7">
        <v>321907832</v>
      </c>
      <c r="K19" s="7">
        <v>311620319</v>
      </c>
    </row>
    <row r="20" spans="1:11" ht="12.75" customHeight="1">
      <c r="A20" s="346" t="s">
        <v>136</v>
      </c>
      <c r="B20" s="347"/>
      <c r="C20" s="347"/>
      <c r="D20" s="347"/>
      <c r="E20" s="347"/>
      <c r="F20" s="347"/>
      <c r="G20" s="347"/>
      <c r="H20" s="348"/>
      <c r="I20" s="1">
        <v>14</v>
      </c>
      <c r="J20" s="7">
        <v>1660667</v>
      </c>
      <c r="K20" s="7">
        <v>1491950</v>
      </c>
    </row>
    <row r="21" spans="1:11" ht="12.75" customHeight="1">
      <c r="A21" s="346" t="s">
        <v>137</v>
      </c>
      <c r="B21" s="347"/>
      <c r="C21" s="347"/>
      <c r="D21" s="347"/>
      <c r="E21" s="347"/>
      <c r="F21" s="347"/>
      <c r="G21" s="347"/>
      <c r="H21" s="348"/>
      <c r="I21" s="1">
        <v>15</v>
      </c>
      <c r="J21" s="7">
        <v>0</v>
      </c>
      <c r="K21" s="7">
        <v>0</v>
      </c>
    </row>
    <row r="22" spans="1:11" ht="12.75" customHeight="1">
      <c r="A22" s="346" t="s">
        <v>138</v>
      </c>
      <c r="B22" s="347"/>
      <c r="C22" s="347"/>
      <c r="D22" s="347"/>
      <c r="E22" s="347"/>
      <c r="F22" s="347"/>
      <c r="G22" s="347"/>
      <c r="H22" s="348"/>
      <c r="I22" s="1">
        <v>16</v>
      </c>
      <c r="J22" s="7">
        <v>0</v>
      </c>
      <c r="K22" s="7">
        <v>0</v>
      </c>
    </row>
    <row r="23" spans="1:11" ht="12.75" customHeight="1">
      <c r="A23" s="346" t="s">
        <v>139</v>
      </c>
      <c r="B23" s="347"/>
      <c r="C23" s="347"/>
      <c r="D23" s="347"/>
      <c r="E23" s="347"/>
      <c r="F23" s="347"/>
      <c r="G23" s="347"/>
      <c r="H23" s="348"/>
      <c r="I23" s="1">
        <v>17</v>
      </c>
      <c r="J23" s="7">
        <v>8640361</v>
      </c>
      <c r="K23" s="7">
        <v>8183849</v>
      </c>
    </row>
    <row r="24" spans="1:11" ht="12.75" customHeight="1">
      <c r="A24" s="346" t="s">
        <v>140</v>
      </c>
      <c r="B24" s="347"/>
      <c r="C24" s="347"/>
      <c r="D24" s="347"/>
      <c r="E24" s="347"/>
      <c r="F24" s="347"/>
      <c r="G24" s="347"/>
      <c r="H24" s="348"/>
      <c r="I24" s="1">
        <v>18</v>
      </c>
      <c r="J24" s="7">
        <v>46822</v>
      </c>
      <c r="K24" s="7">
        <v>46822</v>
      </c>
    </row>
    <row r="25" spans="1:11" ht="12.75" customHeight="1">
      <c r="A25" s="346" t="s">
        <v>141</v>
      </c>
      <c r="B25" s="347"/>
      <c r="C25" s="347"/>
      <c r="D25" s="347"/>
      <c r="E25" s="347"/>
      <c r="F25" s="347"/>
      <c r="G25" s="347"/>
      <c r="H25" s="348"/>
      <c r="I25" s="1">
        <v>19</v>
      </c>
      <c r="J25" s="7">
        <v>767622</v>
      </c>
      <c r="K25" s="7">
        <v>665030</v>
      </c>
    </row>
    <row r="26" spans="1:11" ht="12.75">
      <c r="A26" s="349" t="s">
        <v>142</v>
      </c>
      <c r="B26" s="350"/>
      <c r="C26" s="350"/>
      <c r="D26" s="350"/>
      <c r="E26" s="350"/>
      <c r="F26" s="350"/>
      <c r="G26" s="350"/>
      <c r="H26" s="351"/>
      <c r="I26" s="1">
        <v>20</v>
      </c>
      <c r="J26" s="21">
        <f>SUM(J27:J34)</f>
        <v>3555059</v>
      </c>
      <c r="K26" s="21">
        <f>SUM(K27:K34)</f>
        <v>3638513</v>
      </c>
    </row>
    <row r="27" spans="1:11" ht="12.75" customHeight="1">
      <c r="A27" s="355" t="s">
        <v>143</v>
      </c>
      <c r="B27" s="356"/>
      <c r="C27" s="356"/>
      <c r="D27" s="356"/>
      <c r="E27" s="356"/>
      <c r="F27" s="356"/>
      <c r="G27" s="356"/>
      <c r="H27" s="357"/>
      <c r="I27" s="1">
        <v>21</v>
      </c>
      <c r="J27" s="7">
        <v>0</v>
      </c>
      <c r="K27" s="7">
        <v>0</v>
      </c>
    </row>
    <row r="28" spans="1:11" ht="12.75" customHeight="1">
      <c r="A28" s="346" t="s">
        <v>144</v>
      </c>
      <c r="B28" s="347"/>
      <c r="C28" s="347"/>
      <c r="D28" s="347"/>
      <c r="E28" s="347"/>
      <c r="F28" s="347"/>
      <c r="G28" s="347"/>
      <c r="H28" s="348"/>
      <c r="I28" s="1">
        <v>22</v>
      </c>
      <c r="J28" s="7">
        <v>0</v>
      </c>
      <c r="K28" s="7">
        <v>0</v>
      </c>
    </row>
    <row r="29" spans="1:11" ht="12.75" customHeight="1">
      <c r="A29" s="346" t="s">
        <v>145</v>
      </c>
      <c r="B29" s="347"/>
      <c r="C29" s="347"/>
      <c r="D29" s="347"/>
      <c r="E29" s="347"/>
      <c r="F29" s="347"/>
      <c r="G29" s="347"/>
      <c r="H29" s="348"/>
      <c r="I29" s="1">
        <v>23</v>
      </c>
      <c r="J29" s="7">
        <v>35000</v>
      </c>
      <c r="K29" s="7">
        <v>35000</v>
      </c>
    </row>
    <row r="30" spans="1:11" ht="12.75">
      <c r="A30" s="349" t="s">
        <v>177</v>
      </c>
      <c r="B30" s="350"/>
      <c r="C30" s="350"/>
      <c r="D30" s="350"/>
      <c r="E30" s="350"/>
      <c r="F30" s="350"/>
      <c r="G30" s="350"/>
      <c r="H30" s="351"/>
      <c r="I30" s="1">
        <v>24</v>
      </c>
      <c r="J30" s="7">
        <v>0</v>
      </c>
      <c r="K30" s="7">
        <v>0</v>
      </c>
    </row>
    <row r="31" spans="1:11" ht="12.75" customHeight="1">
      <c r="A31" s="355" t="s">
        <v>146</v>
      </c>
      <c r="B31" s="356"/>
      <c r="C31" s="356"/>
      <c r="D31" s="356"/>
      <c r="E31" s="356"/>
      <c r="F31" s="356"/>
      <c r="G31" s="356"/>
      <c r="H31" s="357"/>
      <c r="I31" s="1">
        <v>25</v>
      </c>
      <c r="J31" s="7">
        <v>0</v>
      </c>
      <c r="K31" s="7">
        <v>0</v>
      </c>
    </row>
    <row r="32" spans="1:11" ht="12.75" customHeight="1">
      <c r="A32" s="346" t="s">
        <v>147</v>
      </c>
      <c r="B32" s="347"/>
      <c r="C32" s="347"/>
      <c r="D32" s="347"/>
      <c r="E32" s="347"/>
      <c r="F32" s="347"/>
      <c r="G32" s="347"/>
      <c r="H32" s="348"/>
      <c r="I32" s="1">
        <v>26</v>
      </c>
      <c r="J32" s="7">
        <v>3520059</v>
      </c>
      <c r="K32" s="7">
        <v>3603513</v>
      </c>
    </row>
    <row r="33" spans="1:11" ht="12.75" customHeight="1">
      <c r="A33" s="346" t="s">
        <v>148</v>
      </c>
      <c r="B33" s="347"/>
      <c r="C33" s="347"/>
      <c r="D33" s="347"/>
      <c r="E33" s="347"/>
      <c r="F33" s="347"/>
      <c r="G33" s="347"/>
      <c r="H33" s="348"/>
      <c r="I33" s="1">
        <v>27</v>
      </c>
      <c r="J33" s="7">
        <v>0</v>
      </c>
      <c r="K33" s="7">
        <v>0</v>
      </c>
    </row>
    <row r="34" spans="1:11" ht="12.75" customHeight="1">
      <c r="A34" s="346" t="s">
        <v>149</v>
      </c>
      <c r="B34" s="347"/>
      <c r="C34" s="347"/>
      <c r="D34" s="347"/>
      <c r="E34" s="347"/>
      <c r="F34" s="347"/>
      <c r="G34" s="347"/>
      <c r="H34" s="348"/>
      <c r="I34" s="1">
        <v>28</v>
      </c>
      <c r="J34" s="7">
        <v>0</v>
      </c>
      <c r="K34" s="7">
        <v>0</v>
      </c>
    </row>
    <row r="35" spans="1:11" ht="12.75">
      <c r="A35" s="349" t="s">
        <v>150</v>
      </c>
      <c r="B35" s="350"/>
      <c r="C35" s="350"/>
      <c r="D35" s="350"/>
      <c r="E35" s="350"/>
      <c r="F35" s="350"/>
      <c r="G35" s="350"/>
      <c r="H35" s="351"/>
      <c r="I35" s="1">
        <v>29</v>
      </c>
      <c r="J35" s="21">
        <f>SUM(J36:J38)</f>
        <v>0</v>
      </c>
      <c r="K35" s="21">
        <f>SUM(K36:K38)</f>
        <v>0</v>
      </c>
    </row>
    <row r="36" spans="1:11" ht="12.75" customHeight="1">
      <c r="A36" s="355" t="s">
        <v>151</v>
      </c>
      <c r="B36" s="356"/>
      <c r="C36" s="356"/>
      <c r="D36" s="356"/>
      <c r="E36" s="356"/>
      <c r="F36" s="356"/>
      <c r="G36" s="356"/>
      <c r="H36" s="357"/>
      <c r="I36" s="1">
        <v>30</v>
      </c>
      <c r="J36" s="7">
        <v>0</v>
      </c>
      <c r="K36" s="7">
        <v>0</v>
      </c>
    </row>
    <row r="37" spans="1:11" ht="12.75" customHeight="1">
      <c r="A37" s="346" t="s">
        <v>152</v>
      </c>
      <c r="B37" s="347"/>
      <c r="C37" s="347"/>
      <c r="D37" s="347"/>
      <c r="E37" s="347"/>
      <c r="F37" s="347"/>
      <c r="G37" s="347"/>
      <c r="H37" s="348"/>
      <c r="I37" s="1">
        <v>31</v>
      </c>
      <c r="J37" s="7">
        <v>0</v>
      </c>
      <c r="K37" s="7">
        <v>0</v>
      </c>
    </row>
    <row r="38" spans="1:11" ht="12.75" customHeight="1">
      <c r="A38" s="346" t="s">
        <v>153</v>
      </c>
      <c r="B38" s="347"/>
      <c r="C38" s="347"/>
      <c r="D38" s="347"/>
      <c r="E38" s="347"/>
      <c r="F38" s="347"/>
      <c r="G38" s="347"/>
      <c r="H38" s="348"/>
      <c r="I38" s="1">
        <v>32</v>
      </c>
      <c r="J38" s="7">
        <v>0</v>
      </c>
      <c r="K38" s="7">
        <v>0</v>
      </c>
    </row>
    <row r="39" spans="1:11" ht="12.75" customHeight="1">
      <c r="A39" s="346" t="s">
        <v>154</v>
      </c>
      <c r="B39" s="347"/>
      <c r="C39" s="347"/>
      <c r="D39" s="347"/>
      <c r="E39" s="347"/>
      <c r="F39" s="347"/>
      <c r="G39" s="347"/>
      <c r="H39" s="348"/>
      <c r="I39" s="1">
        <v>33</v>
      </c>
      <c r="J39" s="7">
        <v>0</v>
      </c>
      <c r="K39" s="7">
        <v>0</v>
      </c>
    </row>
    <row r="40" spans="1:11" ht="12.75">
      <c r="A40" s="358" t="s">
        <v>155</v>
      </c>
      <c r="B40" s="359"/>
      <c r="C40" s="359"/>
      <c r="D40" s="359"/>
      <c r="E40" s="359"/>
      <c r="F40" s="359"/>
      <c r="G40" s="359"/>
      <c r="H40" s="360"/>
      <c r="I40" s="1">
        <v>34</v>
      </c>
      <c r="J40" s="21">
        <f>J41+J49+J56+J64</f>
        <v>156848368</v>
      </c>
      <c r="K40" s="21">
        <f>K41+K49+K56+K64</f>
        <v>123620056</v>
      </c>
    </row>
    <row r="41" spans="1:11" ht="12.75">
      <c r="A41" s="352" t="s">
        <v>156</v>
      </c>
      <c r="B41" s="353"/>
      <c r="C41" s="353"/>
      <c r="D41" s="353"/>
      <c r="E41" s="353"/>
      <c r="F41" s="353"/>
      <c r="G41" s="353"/>
      <c r="H41" s="354"/>
      <c r="I41" s="1">
        <v>35</v>
      </c>
      <c r="J41" s="21">
        <f>SUM(J42:J48)</f>
        <v>1343689</v>
      </c>
      <c r="K41" s="21">
        <f>SUM(K42:K48)</f>
        <v>1577480</v>
      </c>
    </row>
    <row r="42" spans="1:11" ht="12.75" customHeight="1">
      <c r="A42" s="355" t="s">
        <v>157</v>
      </c>
      <c r="B42" s="356"/>
      <c r="C42" s="356"/>
      <c r="D42" s="356"/>
      <c r="E42" s="356"/>
      <c r="F42" s="356"/>
      <c r="G42" s="356"/>
      <c r="H42" s="357"/>
      <c r="I42" s="1">
        <v>36</v>
      </c>
      <c r="J42" s="7">
        <v>0</v>
      </c>
      <c r="K42" s="7">
        <v>0</v>
      </c>
    </row>
    <row r="43" spans="1:11" ht="12.75" customHeight="1">
      <c r="A43" s="346" t="s">
        <v>158</v>
      </c>
      <c r="B43" s="347"/>
      <c r="C43" s="347"/>
      <c r="D43" s="347"/>
      <c r="E43" s="347"/>
      <c r="F43" s="347"/>
      <c r="G43" s="347"/>
      <c r="H43" s="348"/>
      <c r="I43" s="1">
        <v>37</v>
      </c>
      <c r="J43" s="7">
        <v>0</v>
      </c>
      <c r="K43" s="7">
        <v>0</v>
      </c>
    </row>
    <row r="44" spans="1:11" ht="12.75">
      <c r="A44" s="349" t="s">
        <v>159</v>
      </c>
      <c r="B44" s="350"/>
      <c r="C44" s="350"/>
      <c r="D44" s="350"/>
      <c r="E44" s="350"/>
      <c r="F44" s="350"/>
      <c r="G44" s="350"/>
      <c r="H44" s="351"/>
      <c r="I44" s="1">
        <v>38</v>
      </c>
      <c r="J44" s="7">
        <v>0</v>
      </c>
      <c r="K44" s="7">
        <v>0</v>
      </c>
    </row>
    <row r="45" spans="1:11" ht="12.75">
      <c r="A45" s="352" t="s">
        <v>160</v>
      </c>
      <c r="B45" s="353"/>
      <c r="C45" s="353"/>
      <c r="D45" s="353"/>
      <c r="E45" s="353"/>
      <c r="F45" s="353"/>
      <c r="G45" s="353"/>
      <c r="H45" s="354"/>
      <c r="I45" s="1">
        <v>39</v>
      </c>
      <c r="J45" s="7">
        <v>1343689</v>
      </c>
      <c r="K45" s="7">
        <v>1577480</v>
      </c>
    </row>
    <row r="46" spans="1:11" ht="12.75">
      <c r="A46" s="352" t="s">
        <v>161</v>
      </c>
      <c r="B46" s="353"/>
      <c r="C46" s="353"/>
      <c r="D46" s="353"/>
      <c r="E46" s="353"/>
      <c r="F46" s="353"/>
      <c r="G46" s="353"/>
      <c r="H46" s="354"/>
      <c r="I46" s="1">
        <v>40</v>
      </c>
      <c r="J46" s="7">
        <v>0</v>
      </c>
      <c r="K46" s="7">
        <v>0</v>
      </c>
    </row>
    <row r="47" spans="1:11" ht="12.75">
      <c r="A47" s="352" t="s">
        <v>162</v>
      </c>
      <c r="B47" s="353"/>
      <c r="C47" s="353"/>
      <c r="D47" s="353"/>
      <c r="E47" s="353"/>
      <c r="F47" s="353"/>
      <c r="G47" s="353"/>
      <c r="H47" s="354"/>
      <c r="I47" s="1">
        <v>41</v>
      </c>
      <c r="J47" s="7">
        <v>0</v>
      </c>
      <c r="K47" s="7">
        <v>0</v>
      </c>
    </row>
    <row r="48" spans="1:11" ht="12.75">
      <c r="A48" s="352" t="s">
        <v>163</v>
      </c>
      <c r="B48" s="353"/>
      <c r="C48" s="353"/>
      <c r="D48" s="353"/>
      <c r="E48" s="353"/>
      <c r="F48" s="353"/>
      <c r="G48" s="353"/>
      <c r="H48" s="354"/>
      <c r="I48" s="1">
        <v>42</v>
      </c>
      <c r="J48" s="7">
        <v>0</v>
      </c>
      <c r="K48" s="7">
        <v>0</v>
      </c>
    </row>
    <row r="49" spans="1:11" ht="12.75">
      <c r="A49" s="352" t="s">
        <v>164</v>
      </c>
      <c r="B49" s="353"/>
      <c r="C49" s="353"/>
      <c r="D49" s="353"/>
      <c r="E49" s="353"/>
      <c r="F49" s="353"/>
      <c r="G49" s="353"/>
      <c r="H49" s="354"/>
      <c r="I49" s="1">
        <v>43</v>
      </c>
      <c r="J49" s="21">
        <f>SUM(J50:J55)</f>
        <v>86332465</v>
      </c>
      <c r="K49" s="21">
        <f>SUM(K50:K55)</f>
        <v>85173420</v>
      </c>
    </row>
    <row r="50" spans="1:11" ht="12.75" customHeight="1">
      <c r="A50" s="355" t="s">
        <v>165</v>
      </c>
      <c r="B50" s="356"/>
      <c r="C50" s="356"/>
      <c r="D50" s="356"/>
      <c r="E50" s="356"/>
      <c r="F50" s="356"/>
      <c r="G50" s="356"/>
      <c r="H50" s="357"/>
      <c r="I50" s="1">
        <v>44</v>
      </c>
      <c r="J50" s="7">
        <v>0</v>
      </c>
      <c r="K50" s="7">
        <v>0</v>
      </c>
    </row>
    <row r="51" spans="1:11" ht="12.75" customHeight="1">
      <c r="A51" s="346" t="s">
        <v>166</v>
      </c>
      <c r="B51" s="347"/>
      <c r="C51" s="347"/>
      <c r="D51" s="347"/>
      <c r="E51" s="347"/>
      <c r="F51" s="347"/>
      <c r="G51" s="347"/>
      <c r="H51" s="348"/>
      <c r="I51" s="1">
        <v>45</v>
      </c>
      <c r="J51" s="7">
        <v>84616921</v>
      </c>
      <c r="K51" s="7">
        <v>82086477</v>
      </c>
    </row>
    <row r="52" spans="1:11" ht="12.75" customHeight="1">
      <c r="A52" s="346" t="s">
        <v>167</v>
      </c>
      <c r="B52" s="347"/>
      <c r="C52" s="347"/>
      <c r="D52" s="347"/>
      <c r="E52" s="347"/>
      <c r="F52" s="347"/>
      <c r="G52" s="347"/>
      <c r="H52" s="348"/>
      <c r="I52" s="1">
        <v>46</v>
      </c>
      <c r="J52" s="7">
        <v>0</v>
      </c>
      <c r="K52" s="7">
        <v>0</v>
      </c>
    </row>
    <row r="53" spans="1:11" ht="12.75" customHeight="1">
      <c r="A53" s="346" t="s">
        <v>168</v>
      </c>
      <c r="B53" s="347"/>
      <c r="C53" s="347"/>
      <c r="D53" s="347"/>
      <c r="E53" s="347"/>
      <c r="F53" s="347"/>
      <c r="G53" s="347"/>
      <c r="H53" s="348"/>
      <c r="I53" s="1">
        <v>47</v>
      </c>
      <c r="J53" s="7">
        <v>40629</v>
      </c>
      <c r="K53" s="7">
        <v>25837</v>
      </c>
    </row>
    <row r="54" spans="1:11" ht="12.75" customHeight="1">
      <c r="A54" s="346" t="s">
        <v>169</v>
      </c>
      <c r="B54" s="347"/>
      <c r="C54" s="347"/>
      <c r="D54" s="347"/>
      <c r="E54" s="347"/>
      <c r="F54" s="347"/>
      <c r="G54" s="347"/>
      <c r="H54" s="348"/>
      <c r="I54" s="1">
        <v>48</v>
      </c>
      <c r="J54" s="7">
        <v>394134</v>
      </c>
      <c r="K54" s="7">
        <v>650285</v>
      </c>
    </row>
    <row r="55" spans="1:11" ht="12.75" customHeight="1">
      <c r="A55" s="346" t="s">
        <v>170</v>
      </c>
      <c r="B55" s="347"/>
      <c r="C55" s="347"/>
      <c r="D55" s="347"/>
      <c r="E55" s="347"/>
      <c r="F55" s="347"/>
      <c r="G55" s="347"/>
      <c r="H55" s="348"/>
      <c r="I55" s="1">
        <v>49</v>
      </c>
      <c r="J55" s="7">
        <v>1280781</v>
      </c>
      <c r="K55" s="7">
        <v>2410821</v>
      </c>
    </row>
    <row r="56" spans="1:11" ht="12.75">
      <c r="A56" s="349" t="s">
        <v>171</v>
      </c>
      <c r="B56" s="350"/>
      <c r="C56" s="350"/>
      <c r="D56" s="350"/>
      <c r="E56" s="350"/>
      <c r="F56" s="350"/>
      <c r="G56" s="350"/>
      <c r="H56" s="351"/>
      <c r="I56" s="1">
        <v>50</v>
      </c>
      <c r="J56" s="21">
        <f>SUM(J57:J63)</f>
        <v>1248272</v>
      </c>
      <c r="K56" s="21">
        <f>SUM(K57:K63)</f>
        <v>1783342</v>
      </c>
    </row>
    <row r="57" spans="1:11" ht="12.75" customHeight="1">
      <c r="A57" s="355" t="s">
        <v>143</v>
      </c>
      <c r="B57" s="356"/>
      <c r="C57" s="356"/>
      <c r="D57" s="356"/>
      <c r="E57" s="356"/>
      <c r="F57" s="356"/>
      <c r="G57" s="356"/>
      <c r="H57" s="357"/>
      <c r="I57" s="1">
        <v>51</v>
      </c>
      <c r="J57" s="7">
        <v>0</v>
      </c>
      <c r="K57" s="7">
        <v>0</v>
      </c>
    </row>
    <row r="58" spans="1:11" ht="12.75" customHeight="1">
      <c r="A58" s="346" t="s">
        <v>144</v>
      </c>
      <c r="B58" s="347"/>
      <c r="C58" s="347"/>
      <c r="D58" s="347"/>
      <c r="E58" s="347"/>
      <c r="F58" s="347"/>
      <c r="G58" s="347"/>
      <c r="H58" s="348"/>
      <c r="I58" s="1">
        <v>52</v>
      </c>
      <c r="J58" s="7">
        <v>0</v>
      </c>
      <c r="K58" s="7">
        <v>0</v>
      </c>
    </row>
    <row r="59" spans="1:11" ht="12.75" customHeight="1">
      <c r="A59" s="346" t="s">
        <v>145</v>
      </c>
      <c r="B59" s="347"/>
      <c r="C59" s="347"/>
      <c r="D59" s="347"/>
      <c r="E59" s="347"/>
      <c r="F59" s="347"/>
      <c r="G59" s="347"/>
      <c r="H59" s="348"/>
      <c r="I59" s="1">
        <v>53</v>
      </c>
      <c r="J59" s="7">
        <v>0</v>
      </c>
      <c r="K59" s="7">
        <v>0</v>
      </c>
    </row>
    <row r="60" spans="1:11" ht="12.75">
      <c r="A60" s="349" t="s">
        <v>177</v>
      </c>
      <c r="B60" s="350"/>
      <c r="C60" s="350"/>
      <c r="D60" s="350"/>
      <c r="E60" s="350"/>
      <c r="F60" s="350"/>
      <c r="G60" s="350"/>
      <c r="H60" s="351"/>
      <c r="I60" s="1">
        <v>54</v>
      </c>
      <c r="J60" s="7">
        <v>0</v>
      </c>
      <c r="K60" s="7">
        <v>0</v>
      </c>
    </row>
    <row r="61" spans="1:11" ht="12.75">
      <c r="A61" s="352" t="s">
        <v>146</v>
      </c>
      <c r="B61" s="353"/>
      <c r="C61" s="353"/>
      <c r="D61" s="353"/>
      <c r="E61" s="353"/>
      <c r="F61" s="353"/>
      <c r="G61" s="353"/>
      <c r="H61" s="354"/>
      <c r="I61" s="1">
        <v>55</v>
      </c>
      <c r="J61" s="7">
        <v>0</v>
      </c>
      <c r="K61" s="7">
        <v>0</v>
      </c>
    </row>
    <row r="62" spans="1:11" ht="11.25" customHeight="1">
      <c r="A62" s="352" t="s">
        <v>147</v>
      </c>
      <c r="B62" s="353"/>
      <c r="C62" s="353"/>
      <c r="D62" s="353"/>
      <c r="E62" s="353"/>
      <c r="F62" s="353"/>
      <c r="G62" s="353"/>
      <c r="H62" s="354"/>
      <c r="I62" s="1">
        <v>56</v>
      </c>
      <c r="J62" s="7">
        <v>1248272</v>
      </c>
      <c r="K62" s="7">
        <v>1783342</v>
      </c>
    </row>
    <row r="63" spans="1:11" ht="12.75">
      <c r="A63" s="352" t="s">
        <v>172</v>
      </c>
      <c r="B63" s="353"/>
      <c r="C63" s="353"/>
      <c r="D63" s="353"/>
      <c r="E63" s="353"/>
      <c r="F63" s="353"/>
      <c r="G63" s="353"/>
      <c r="H63" s="354"/>
      <c r="I63" s="1">
        <v>57</v>
      </c>
      <c r="J63" s="7">
        <v>0</v>
      </c>
      <c r="K63" s="7">
        <v>0</v>
      </c>
    </row>
    <row r="64" spans="1:11" ht="12.75" customHeight="1">
      <c r="A64" s="355" t="s">
        <v>173</v>
      </c>
      <c r="B64" s="356"/>
      <c r="C64" s="356"/>
      <c r="D64" s="356"/>
      <c r="E64" s="356"/>
      <c r="F64" s="356"/>
      <c r="G64" s="356"/>
      <c r="H64" s="357"/>
      <c r="I64" s="1">
        <v>58</v>
      </c>
      <c r="J64" s="7">
        <v>67923942</v>
      </c>
      <c r="K64" s="7">
        <v>35085814</v>
      </c>
    </row>
    <row r="65" spans="1:11" ht="12.75" customHeight="1">
      <c r="A65" s="361" t="s">
        <v>174</v>
      </c>
      <c r="B65" s="362"/>
      <c r="C65" s="362"/>
      <c r="D65" s="362"/>
      <c r="E65" s="362"/>
      <c r="F65" s="362"/>
      <c r="G65" s="362"/>
      <c r="H65" s="363"/>
      <c r="I65" s="1">
        <v>59</v>
      </c>
      <c r="J65" s="7">
        <v>38216674</v>
      </c>
      <c r="K65" s="7">
        <v>36885397</v>
      </c>
    </row>
    <row r="66" spans="1:11" ht="12.75">
      <c r="A66" s="358" t="s">
        <v>175</v>
      </c>
      <c r="B66" s="359"/>
      <c r="C66" s="359"/>
      <c r="D66" s="359"/>
      <c r="E66" s="359"/>
      <c r="F66" s="359"/>
      <c r="G66" s="359"/>
      <c r="H66" s="360"/>
      <c r="I66" s="1">
        <v>60</v>
      </c>
      <c r="J66" s="21">
        <f>J7+J8+J40+J65</f>
        <v>603769694</v>
      </c>
      <c r="K66" s="7">
        <f>K7+K8+K40+K65</f>
        <v>542068152</v>
      </c>
    </row>
    <row r="67" spans="1:11" ht="12.75">
      <c r="A67" s="364" t="s">
        <v>176</v>
      </c>
      <c r="B67" s="365"/>
      <c r="C67" s="365"/>
      <c r="D67" s="365"/>
      <c r="E67" s="365"/>
      <c r="F67" s="365"/>
      <c r="G67" s="365"/>
      <c r="H67" s="366"/>
      <c r="I67" s="4">
        <v>61</v>
      </c>
      <c r="J67" s="8">
        <v>1724426416</v>
      </c>
      <c r="K67" s="8">
        <v>971983814</v>
      </c>
    </row>
    <row r="68" spans="1:11" ht="12.75">
      <c r="A68" s="318" t="s">
        <v>523</v>
      </c>
      <c r="B68" s="319"/>
      <c r="C68" s="319"/>
      <c r="D68" s="319"/>
      <c r="E68" s="319"/>
      <c r="F68" s="319"/>
      <c r="G68" s="319"/>
      <c r="H68" s="319"/>
      <c r="I68" s="319"/>
      <c r="J68" s="319"/>
      <c r="K68" s="338"/>
    </row>
    <row r="69" spans="1:11" ht="12.75">
      <c r="A69" s="305" t="s">
        <v>178</v>
      </c>
      <c r="B69" s="306"/>
      <c r="C69" s="306"/>
      <c r="D69" s="306"/>
      <c r="E69" s="306"/>
      <c r="F69" s="306"/>
      <c r="G69" s="306"/>
      <c r="H69" s="307"/>
      <c r="I69" s="3">
        <v>62</v>
      </c>
      <c r="J69" s="81">
        <f>J70+J71+J72+J78+J79+J82+J85</f>
        <v>-624991122</v>
      </c>
      <c r="K69" s="81">
        <f>K70+K71+K72+K78+K79+K82+K85</f>
        <v>-87848459</v>
      </c>
    </row>
    <row r="70" spans="1:11" ht="12.75" customHeight="1">
      <c r="A70" s="355" t="s">
        <v>179</v>
      </c>
      <c r="B70" s="356"/>
      <c r="C70" s="356"/>
      <c r="D70" s="356"/>
      <c r="E70" s="356"/>
      <c r="F70" s="356"/>
      <c r="G70" s="356"/>
      <c r="H70" s="357"/>
      <c r="I70" s="1">
        <v>63</v>
      </c>
      <c r="J70" s="7">
        <v>28200700</v>
      </c>
      <c r="K70" s="7">
        <v>563788269</v>
      </c>
    </row>
    <row r="71" spans="1:11" ht="12.75" customHeight="1">
      <c r="A71" s="346" t="s">
        <v>180</v>
      </c>
      <c r="B71" s="347"/>
      <c r="C71" s="347"/>
      <c r="D71" s="347"/>
      <c r="E71" s="347"/>
      <c r="F71" s="347"/>
      <c r="G71" s="347"/>
      <c r="H71" s="348"/>
      <c r="I71" s="1">
        <v>64</v>
      </c>
      <c r="J71" s="7">
        <v>194354000</v>
      </c>
      <c r="K71" s="7">
        <v>194354000</v>
      </c>
    </row>
    <row r="72" spans="1:11" ht="12.75">
      <c r="A72" s="349" t="s">
        <v>181</v>
      </c>
      <c r="B72" s="350"/>
      <c r="C72" s="350"/>
      <c r="D72" s="350"/>
      <c r="E72" s="350"/>
      <c r="F72" s="350"/>
      <c r="G72" s="350"/>
      <c r="H72" s="351"/>
      <c r="I72" s="1">
        <v>65</v>
      </c>
      <c r="J72" s="21">
        <f>J73+J74-J75+J76+J77</f>
        <v>0</v>
      </c>
      <c r="K72" s="21">
        <f>K73+K74-K75+K76+K77</f>
        <v>0</v>
      </c>
    </row>
    <row r="73" spans="1:11" ht="12.75" customHeight="1">
      <c r="A73" s="355" t="s">
        <v>182</v>
      </c>
      <c r="B73" s="356"/>
      <c r="C73" s="356"/>
      <c r="D73" s="356"/>
      <c r="E73" s="356"/>
      <c r="F73" s="356"/>
      <c r="G73" s="356"/>
      <c r="H73" s="357"/>
      <c r="I73" s="1">
        <v>66</v>
      </c>
      <c r="J73" s="7">
        <v>0</v>
      </c>
      <c r="K73" s="7">
        <v>0</v>
      </c>
    </row>
    <row r="74" spans="1:11" ht="12.75" customHeight="1">
      <c r="A74" s="346" t="s">
        <v>183</v>
      </c>
      <c r="B74" s="347"/>
      <c r="C74" s="347"/>
      <c r="D74" s="347"/>
      <c r="E74" s="347"/>
      <c r="F74" s="347"/>
      <c r="G74" s="347"/>
      <c r="H74" s="348"/>
      <c r="I74" s="1">
        <v>67</v>
      </c>
      <c r="J74" s="7">
        <v>0</v>
      </c>
      <c r="K74" s="7">
        <v>0</v>
      </c>
    </row>
    <row r="75" spans="1:11" ht="12.75" customHeight="1">
      <c r="A75" s="346" t="s">
        <v>184</v>
      </c>
      <c r="B75" s="347"/>
      <c r="C75" s="347"/>
      <c r="D75" s="347"/>
      <c r="E75" s="347"/>
      <c r="F75" s="347"/>
      <c r="G75" s="347"/>
      <c r="H75" s="348"/>
      <c r="I75" s="1">
        <v>68</v>
      </c>
      <c r="J75" s="7">
        <v>0</v>
      </c>
      <c r="K75" s="7">
        <v>0</v>
      </c>
    </row>
    <row r="76" spans="1:11" ht="12.75" customHeight="1">
      <c r="A76" s="346" t="s">
        <v>185</v>
      </c>
      <c r="B76" s="347"/>
      <c r="C76" s="347"/>
      <c r="D76" s="347"/>
      <c r="E76" s="347"/>
      <c r="F76" s="347"/>
      <c r="G76" s="347"/>
      <c r="H76" s="348"/>
      <c r="I76" s="1">
        <v>69</v>
      </c>
      <c r="J76" s="7">
        <v>0</v>
      </c>
      <c r="K76" s="7">
        <v>0</v>
      </c>
    </row>
    <row r="77" spans="1:11" ht="12.75" customHeight="1">
      <c r="A77" s="346" t="s">
        <v>186</v>
      </c>
      <c r="B77" s="347"/>
      <c r="C77" s="347"/>
      <c r="D77" s="347"/>
      <c r="E77" s="347"/>
      <c r="F77" s="347"/>
      <c r="G77" s="347"/>
      <c r="H77" s="348"/>
      <c r="I77" s="1">
        <v>70</v>
      </c>
      <c r="J77" s="7">
        <v>0</v>
      </c>
      <c r="K77" s="7">
        <v>0</v>
      </c>
    </row>
    <row r="78" spans="1:11" ht="12.75" customHeight="1">
      <c r="A78" s="346" t="s">
        <v>187</v>
      </c>
      <c r="B78" s="347"/>
      <c r="C78" s="347"/>
      <c r="D78" s="347"/>
      <c r="E78" s="347"/>
      <c r="F78" s="347"/>
      <c r="G78" s="347"/>
      <c r="H78" s="348"/>
      <c r="I78" s="1">
        <v>71</v>
      </c>
      <c r="J78" s="7">
        <v>0</v>
      </c>
      <c r="K78" s="7">
        <v>0</v>
      </c>
    </row>
    <row r="79" spans="1:11" ht="12.75">
      <c r="A79" s="349" t="s">
        <v>188</v>
      </c>
      <c r="B79" s="350"/>
      <c r="C79" s="350"/>
      <c r="D79" s="350"/>
      <c r="E79" s="350"/>
      <c r="F79" s="350"/>
      <c r="G79" s="350"/>
      <c r="H79" s="351"/>
      <c r="I79" s="1">
        <v>72</v>
      </c>
      <c r="J79" s="21">
        <f>J80-J81</f>
        <v>-814108103</v>
      </c>
      <c r="K79" s="21">
        <f>K80-K81</f>
        <v>-857870664</v>
      </c>
    </row>
    <row r="80" spans="1:11" ht="12.75">
      <c r="A80" s="312" t="s">
        <v>189</v>
      </c>
      <c r="B80" s="313"/>
      <c r="C80" s="313"/>
      <c r="D80" s="313"/>
      <c r="E80" s="313"/>
      <c r="F80" s="313"/>
      <c r="G80" s="313"/>
      <c r="H80" s="314"/>
      <c r="I80" s="1">
        <v>73</v>
      </c>
      <c r="J80" s="7">
        <v>0</v>
      </c>
      <c r="K80" s="7">
        <v>0</v>
      </c>
    </row>
    <row r="81" spans="1:11" ht="12.75">
      <c r="A81" s="312" t="s">
        <v>190</v>
      </c>
      <c r="B81" s="313"/>
      <c r="C81" s="313"/>
      <c r="D81" s="313"/>
      <c r="E81" s="313"/>
      <c r="F81" s="313"/>
      <c r="G81" s="313"/>
      <c r="H81" s="314"/>
      <c r="I81" s="1">
        <v>74</v>
      </c>
      <c r="J81" s="7">
        <v>814108103</v>
      </c>
      <c r="K81" s="7">
        <v>857870664</v>
      </c>
    </row>
    <row r="82" spans="1:11" ht="12.75">
      <c r="A82" s="352" t="s">
        <v>191</v>
      </c>
      <c r="B82" s="353"/>
      <c r="C82" s="353"/>
      <c r="D82" s="353"/>
      <c r="E82" s="353"/>
      <c r="F82" s="353"/>
      <c r="G82" s="353"/>
      <c r="H82" s="354"/>
      <c r="I82" s="1">
        <v>75</v>
      </c>
      <c r="J82" s="21">
        <f>J83-J84</f>
        <v>-33437719</v>
      </c>
      <c r="K82" s="21">
        <f>K83-K84</f>
        <v>11879936</v>
      </c>
    </row>
    <row r="83" spans="1:11" ht="12.75">
      <c r="A83" s="312" t="s">
        <v>192</v>
      </c>
      <c r="B83" s="313"/>
      <c r="C83" s="313"/>
      <c r="D83" s="313"/>
      <c r="E83" s="313"/>
      <c r="F83" s="313"/>
      <c r="G83" s="313"/>
      <c r="H83" s="314"/>
      <c r="I83" s="1">
        <v>76</v>
      </c>
      <c r="J83" s="7">
        <v>0</v>
      </c>
      <c r="K83" s="7">
        <v>11879936</v>
      </c>
    </row>
    <row r="84" spans="1:11" ht="12.75">
      <c r="A84" s="312" t="s">
        <v>193</v>
      </c>
      <c r="B84" s="313"/>
      <c r="C84" s="313"/>
      <c r="D84" s="313"/>
      <c r="E84" s="313"/>
      <c r="F84" s="313"/>
      <c r="G84" s="313"/>
      <c r="H84" s="314"/>
      <c r="I84" s="1">
        <v>77</v>
      </c>
      <c r="J84" s="7">
        <v>33437719</v>
      </c>
      <c r="K84" s="7">
        <v>0</v>
      </c>
    </row>
    <row r="85" spans="1:11" ht="12.75">
      <c r="A85" s="352" t="s">
        <v>194</v>
      </c>
      <c r="B85" s="353"/>
      <c r="C85" s="353"/>
      <c r="D85" s="353"/>
      <c r="E85" s="353"/>
      <c r="F85" s="353"/>
      <c r="G85" s="353"/>
      <c r="H85" s="354"/>
      <c r="I85" s="1">
        <v>78</v>
      </c>
      <c r="J85" s="7">
        <v>0</v>
      </c>
      <c r="K85" s="7">
        <v>0</v>
      </c>
    </row>
    <row r="86" spans="1:11" ht="12.75">
      <c r="A86" s="308" t="s">
        <v>198</v>
      </c>
      <c r="B86" s="309"/>
      <c r="C86" s="309"/>
      <c r="D86" s="309"/>
      <c r="E86" s="309"/>
      <c r="F86" s="309"/>
      <c r="G86" s="309"/>
      <c r="H86" s="310"/>
      <c r="I86" s="1">
        <v>79</v>
      </c>
      <c r="J86" s="21">
        <f>SUM(J87:J89)</f>
        <v>2477299</v>
      </c>
      <c r="K86" s="21">
        <f>SUM(K87:K89)</f>
        <v>2477299</v>
      </c>
    </row>
    <row r="87" spans="1:11" ht="12.75">
      <c r="A87" s="352" t="s">
        <v>195</v>
      </c>
      <c r="B87" s="353"/>
      <c r="C87" s="353"/>
      <c r="D87" s="353"/>
      <c r="E87" s="353"/>
      <c r="F87" s="353"/>
      <c r="G87" s="353"/>
      <c r="H87" s="354"/>
      <c r="I87" s="1">
        <v>80</v>
      </c>
      <c r="J87" s="7">
        <v>2477299</v>
      </c>
      <c r="K87" s="7">
        <v>2477299</v>
      </c>
    </row>
    <row r="88" spans="1:11" ht="12.75" customHeight="1">
      <c r="A88" s="355" t="s">
        <v>196</v>
      </c>
      <c r="B88" s="356"/>
      <c r="C88" s="356"/>
      <c r="D88" s="356"/>
      <c r="E88" s="356"/>
      <c r="F88" s="356"/>
      <c r="G88" s="356"/>
      <c r="H88" s="357"/>
      <c r="I88" s="1">
        <v>81</v>
      </c>
      <c r="J88" s="7">
        <v>0</v>
      </c>
      <c r="K88" s="7">
        <v>0</v>
      </c>
    </row>
    <row r="89" spans="1:11" ht="12.75" customHeight="1">
      <c r="A89" s="346" t="s">
        <v>197</v>
      </c>
      <c r="B89" s="347"/>
      <c r="C89" s="347"/>
      <c r="D89" s="347"/>
      <c r="E89" s="347"/>
      <c r="F89" s="347"/>
      <c r="G89" s="347"/>
      <c r="H89" s="348"/>
      <c r="I89" s="1">
        <v>82</v>
      </c>
      <c r="J89" s="7">
        <v>0</v>
      </c>
      <c r="K89" s="7">
        <v>0</v>
      </c>
    </row>
    <row r="90" spans="1:11" ht="12.75">
      <c r="A90" s="358" t="s">
        <v>199</v>
      </c>
      <c r="B90" s="359"/>
      <c r="C90" s="359"/>
      <c r="D90" s="359"/>
      <c r="E90" s="359"/>
      <c r="F90" s="359"/>
      <c r="G90" s="359"/>
      <c r="H90" s="360"/>
      <c r="I90" s="1">
        <v>83</v>
      </c>
      <c r="J90" s="21">
        <f>SUM(J91:J99)</f>
        <v>14736632</v>
      </c>
      <c r="K90" s="21">
        <f>SUM(K91:K99)</f>
        <v>486809274</v>
      </c>
    </row>
    <row r="91" spans="1:11" ht="12.75" customHeight="1">
      <c r="A91" s="355" t="s">
        <v>200</v>
      </c>
      <c r="B91" s="356"/>
      <c r="C91" s="356"/>
      <c r="D91" s="356"/>
      <c r="E91" s="356"/>
      <c r="F91" s="356"/>
      <c r="G91" s="356"/>
      <c r="H91" s="357"/>
      <c r="I91" s="1">
        <v>84</v>
      </c>
      <c r="J91" s="7">
        <v>0</v>
      </c>
      <c r="K91" s="7">
        <v>0</v>
      </c>
    </row>
    <row r="92" spans="1:11" ht="12.75" customHeight="1">
      <c r="A92" s="367" t="s">
        <v>208</v>
      </c>
      <c r="B92" s="350"/>
      <c r="C92" s="350"/>
      <c r="D92" s="350"/>
      <c r="E92" s="350"/>
      <c r="F92" s="350"/>
      <c r="G92" s="350"/>
      <c r="H92" s="351"/>
      <c r="I92" s="1">
        <v>85</v>
      </c>
      <c r="J92" s="7">
        <v>13773674</v>
      </c>
      <c r="K92" s="7">
        <v>4358992</v>
      </c>
    </row>
    <row r="93" spans="1:11" ht="12.75">
      <c r="A93" s="352" t="s">
        <v>201</v>
      </c>
      <c r="B93" s="353"/>
      <c r="C93" s="353"/>
      <c r="D93" s="353"/>
      <c r="E93" s="353"/>
      <c r="F93" s="353"/>
      <c r="G93" s="353"/>
      <c r="H93" s="354"/>
      <c r="I93" s="1">
        <v>86</v>
      </c>
      <c r="J93" s="7">
        <v>0</v>
      </c>
      <c r="K93" s="7">
        <v>337371087</v>
      </c>
    </row>
    <row r="94" spans="1:11" ht="12.75" customHeight="1">
      <c r="A94" s="355" t="s">
        <v>202</v>
      </c>
      <c r="B94" s="356"/>
      <c r="C94" s="356"/>
      <c r="D94" s="356"/>
      <c r="E94" s="356"/>
      <c r="F94" s="356"/>
      <c r="G94" s="356"/>
      <c r="H94" s="357"/>
      <c r="I94" s="1">
        <v>87</v>
      </c>
      <c r="J94" s="7">
        <v>0</v>
      </c>
      <c r="K94" s="7">
        <v>0</v>
      </c>
    </row>
    <row r="95" spans="1:11" ht="12.75" customHeight="1">
      <c r="A95" s="346" t="s">
        <v>203</v>
      </c>
      <c r="B95" s="347"/>
      <c r="C95" s="347"/>
      <c r="D95" s="347"/>
      <c r="E95" s="347"/>
      <c r="F95" s="347"/>
      <c r="G95" s="347"/>
      <c r="H95" s="348"/>
      <c r="I95" s="1">
        <v>88</v>
      </c>
      <c r="J95" s="7">
        <v>0</v>
      </c>
      <c r="K95" s="7">
        <v>69033025</v>
      </c>
    </row>
    <row r="96" spans="1:11" ht="12.75" customHeight="1">
      <c r="A96" s="346" t="s">
        <v>204</v>
      </c>
      <c r="B96" s="347"/>
      <c r="C96" s="347"/>
      <c r="D96" s="347"/>
      <c r="E96" s="347"/>
      <c r="F96" s="347"/>
      <c r="G96" s="347"/>
      <c r="H96" s="348"/>
      <c r="I96" s="1">
        <v>89</v>
      </c>
      <c r="J96" s="7">
        <v>0</v>
      </c>
      <c r="K96" s="7">
        <v>75334418</v>
      </c>
    </row>
    <row r="97" spans="1:11" ht="12.75">
      <c r="A97" s="349" t="s">
        <v>222</v>
      </c>
      <c r="B97" s="350"/>
      <c r="C97" s="350"/>
      <c r="D97" s="350"/>
      <c r="E97" s="350"/>
      <c r="F97" s="350"/>
      <c r="G97" s="350"/>
      <c r="H97" s="351"/>
      <c r="I97" s="1">
        <v>90</v>
      </c>
      <c r="J97" s="7">
        <v>0</v>
      </c>
      <c r="K97" s="7">
        <v>0</v>
      </c>
    </row>
    <row r="98" spans="1:11" ht="12.75">
      <c r="A98" s="352" t="s">
        <v>205</v>
      </c>
      <c r="B98" s="353"/>
      <c r="C98" s="353"/>
      <c r="D98" s="353"/>
      <c r="E98" s="353"/>
      <c r="F98" s="353"/>
      <c r="G98" s="353"/>
      <c r="H98" s="354"/>
      <c r="I98" s="1">
        <v>91</v>
      </c>
      <c r="J98" s="7">
        <v>0</v>
      </c>
      <c r="K98" s="7">
        <v>0</v>
      </c>
    </row>
    <row r="99" spans="1:11" ht="12.75">
      <c r="A99" s="352" t="s">
        <v>206</v>
      </c>
      <c r="B99" s="353"/>
      <c r="C99" s="353"/>
      <c r="D99" s="353"/>
      <c r="E99" s="353"/>
      <c r="F99" s="353"/>
      <c r="G99" s="353"/>
      <c r="H99" s="354"/>
      <c r="I99" s="1">
        <v>92</v>
      </c>
      <c r="J99" s="7">
        <v>962958</v>
      </c>
      <c r="K99" s="7">
        <v>711752</v>
      </c>
    </row>
    <row r="100" spans="1:11" ht="12.75">
      <c r="A100" s="368" t="s">
        <v>207</v>
      </c>
      <c r="B100" s="369"/>
      <c r="C100" s="369"/>
      <c r="D100" s="369"/>
      <c r="E100" s="369"/>
      <c r="F100" s="369"/>
      <c r="G100" s="369"/>
      <c r="H100" s="370"/>
      <c r="I100" s="1">
        <v>93</v>
      </c>
      <c r="J100" s="21">
        <f>SUM(J101:J112)</f>
        <v>1184580424</v>
      </c>
      <c r="K100" s="21">
        <f>SUM(K101:K112)</f>
        <v>101949961.00000012</v>
      </c>
    </row>
    <row r="101" spans="1:11" ht="12.75" customHeight="1">
      <c r="A101" s="346" t="s">
        <v>200</v>
      </c>
      <c r="B101" s="347"/>
      <c r="C101" s="347"/>
      <c r="D101" s="347"/>
      <c r="E101" s="347"/>
      <c r="F101" s="347"/>
      <c r="G101" s="347"/>
      <c r="H101" s="348"/>
      <c r="I101" s="1">
        <v>94</v>
      </c>
      <c r="J101" s="7">
        <v>0</v>
      </c>
      <c r="K101" s="7">
        <v>0</v>
      </c>
    </row>
    <row r="102" spans="1:11" ht="12.75" customHeight="1">
      <c r="A102" s="346" t="s">
        <v>208</v>
      </c>
      <c r="B102" s="347"/>
      <c r="C102" s="347"/>
      <c r="D102" s="347"/>
      <c r="E102" s="347"/>
      <c r="F102" s="347"/>
      <c r="G102" s="347"/>
      <c r="H102" s="348"/>
      <c r="I102" s="1">
        <v>95</v>
      </c>
      <c r="J102" s="7">
        <v>2902951</v>
      </c>
      <c r="K102" s="7">
        <v>0</v>
      </c>
    </row>
    <row r="103" spans="1:11" ht="12.75" customHeight="1">
      <c r="A103" s="346" t="s">
        <v>201</v>
      </c>
      <c r="B103" s="347"/>
      <c r="C103" s="347"/>
      <c r="D103" s="347"/>
      <c r="E103" s="347"/>
      <c r="F103" s="347"/>
      <c r="G103" s="347"/>
      <c r="H103" s="348"/>
      <c r="I103" s="1">
        <v>96</v>
      </c>
      <c r="J103" s="7">
        <v>599114442</v>
      </c>
      <c r="K103" s="7">
        <v>5374354</v>
      </c>
    </row>
    <row r="104" spans="1:11" ht="12.75" customHeight="1">
      <c r="A104" s="346" t="s">
        <v>202</v>
      </c>
      <c r="B104" s="347"/>
      <c r="C104" s="347"/>
      <c r="D104" s="347"/>
      <c r="E104" s="347"/>
      <c r="F104" s="347"/>
      <c r="G104" s="347"/>
      <c r="H104" s="348"/>
      <c r="I104" s="1">
        <v>97</v>
      </c>
      <c r="J104" s="7">
        <v>0</v>
      </c>
      <c r="K104" s="7">
        <v>0</v>
      </c>
    </row>
    <row r="105" spans="1:11" ht="12.75" customHeight="1">
      <c r="A105" s="346" t="s">
        <v>203</v>
      </c>
      <c r="B105" s="347"/>
      <c r="C105" s="347"/>
      <c r="D105" s="347"/>
      <c r="E105" s="347"/>
      <c r="F105" s="347"/>
      <c r="G105" s="347"/>
      <c r="H105" s="348"/>
      <c r="I105" s="1">
        <v>98</v>
      </c>
      <c r="J105" s="7">
        <v>272755962</v>
      </c>
      <c r="K105" s="7">
        <v>85781409</v>
      </c>
    </row>
    <row r="106" spans="1:11" ht="12.75" customHeight="1">
      <c r="A106" s="346" t="s">
        <v>204</v>
      </c>
      <c r="B106" s="347"/>
      <c r="C106" s="347"/>
      <c r="D106" s="347"/>
      <c r="E106" s="347"/>
      <c r="F106" s="347"/>
      <c r="G106" s="347"/>
      <c r="H106" s="348"/>
      <c r="I106" s="1">
        <v>99</v>
      </c>
      <c r="J106" s="7">
        <v>293687500</v>
      </c>
      <c r="K106" s="7">
        <v>0</v>
      </c>
    </row>
    <row r="107" spans="1:11" ht="12.75">
      <c r="A107" s="349" t="s">
        <v>222</v>
      </c>
      <c r="B107" s="350"/>
      <c r="C107" s="350"/>
      <c r="D107" s="350"/>
      <c r="E107" s="350"/>
      <c r="F107" s="350"/>
      <c r="G107" s="350"/>
      <c r="H107" s="351"/>
      <c r="I107" s="1">
        <v>100</v>
      </c>
      <c r="J107" s="7">
        <v>0</v>
      </c>
      <c r="K107" s="7">
        <v>0</v>
      </c>
    </row>
    <row r="108" spans="1:11" ht="12.75" customHeight="1">
      <c r="A108" s="355" t="s">
        <v>209</v>
      </c>
      <c r="B108" s="356"/>
      <c r="C108" s="356"/>
      <c r="D108" s="356"/>
      <c r="E108" s="356"/>
      <c r="F108" s="356"/>
      <c r="G108" s="356"/>
      <c r="H108" s="357"/>
      <c r="I108" s="1">
        <v>101</v>
      </c>
      <c r="J108" s="7">
        <v>2786048</v>
      </c>
      <c r="K108" s="7">
        <v>2856078</v>
      </c>
    </row>
    <row r="109" spans="1:11" ht="12.75" customHeight="1">
      <c r="A109" s="346" t="s">
        <v>210</v>
      </c>
      <c r="B109" s="347"/>
      <c r="C109" s="347"/>
      <c r="D109" s="347"/>
      <c r="E109" s="347"/>
      <c r="F109" s="347"/>
      <c r="G109" s="347"/>
      <c r="H109" s="348"/>
      <c r="I109" s="1">
        <v>102</v>
      </c>
      <c r="J109" s="7">
        <v>13262411</v>
      </c>
      <c r="K109" s="7">
        <v>7905964</v>
      </c>
    </row>
    <row r="110" spans="1:11" ht="12.75" customHeight="1">
      <c r="A110" s="346" t="s">
        <v>211</v>
      </c>
      <c r="B110" s="347"/>
      <c r="C110" s="347"/>
      <c r="D110" s="347"/>
      <c r="E110" s="347"/>
      <c r="F110" s="347"/>
      <c r="G110" s="347"/>
      <c r="H110" s="348"/>
      <c r="I110" s="1">
        <v>103</v>
      </c>
      <c r="J110" s="7">
        <v>0</v>
      </c>
      <c r="K110" s="7">
        <v>0</v>
      </c>
    </row>
    <row r="111" spans="1:11" ht="12.75" customHeight="1">
      <c r="A111" s="346" t="s">
        <v>212</v>
      </c>
      <c r="B111" s="347"/>
      <c r="C111" s="347"/>
      <c r="D111" s="347"/>
      <c r="E111" s="347"/>
      <c r="F111" s="347"/>
      <c r="G111" s="347"/>
      <c r="H111" s="348"/>
      <c r="I111" s="1">
        <v>104</v>
      </c>
      <c r="J111" s="7">
        <v>0</v>
      </c>
      <c r="K111" s="7">
        <v>0</v>
      </c>
    </row>
    <row r="112" spans="1:11" ht="12.75" customHeight="1">
      <c r="A112" s="346" t="s">
        <v>213</v>
      </c>
      <c r="B112" s="347"/>
      <c r="C112" s="347"/>
      <c r="D112" s="347"/>
      <c r="E112" s="347"/>
      <c r="F112" s="347"/>
      <c r="G112" s="347"/>
      <c r="H112" s="348"/>
      <c r="I112" s="1">
        <v>105</v>
      </c>
      <c r="J112" s="7">
        <v>71110</v>
      </c>
      <c r="K112" s="7">
        <v>32156.000000119482</v>
      </c>
    </row>
    <row r="113" spans="1:11" ht="12.75" customHeight="1">
      <c r="A113" s="361" t="s">
        <v>214</v>
      </c>
      <c r="B113" s="362"/>
      <c r="C113" s="362"/>
      <c r="D113" s="362"/>
      <c r="E113" s="362"/>
      <c r="F113" s="362"/>
      <c r="G113" s="362"/>
      <c r="H113" s="363"/>
      <c r="I113" s="1">
        <v>106</v>
      </c>
      <c r="J113" s="7">
        <v>26966461</v>
      </c>
      <c r="K113" s="7">
        <v>38680077</v>
      </c>
    </row>
    <row r="114" spans="1:11" ht="12.75">
      <c r="A114" s="379" t="s">
        <v>215</v>
      </c>
      <c r="B114" s="362"/>
      <c r="C114" s="362"/>
      <c r="D114" s="362"/>
      <c r="E114" s="362"/>
      <c r="F114" s="362"/>
      <c r="G114" s="362"/>
      <c r="H114" s="363"/>
      <c r="I114" s="1">
        <v>107</v>
      </c>
      <c r="J114" s="21">
        <f>J69+J86+J90+J100+J113</f>
        <v>603769694</v>
      </c>
      <c r="K114" s="21">
        <f>K69+K86+K90+K100+K113</f>
        <v>542068152.0000001</v>
      </c>
    </row>
    <row r="115" spans="1:11" ht="12.75" customHeight="1">
      <c r="A115" s="372" t="s">
        <v>216</v>
      </c>
      <c r="B115" s="373"/>
      <c r="C115" s="373"/>
      <c r="D115" s="373"/>
      <c r="E115" s="373"/>
      <c r="F115" s="373"/>
      <c r="G115" s="373"/>
      <c r="H115" s="374"/>
      <c r="I115" s="2">
        <v>108</v>
      </c>
      <c r="J115" s="8">
        <v>1724426416</v>
      </c>
      <c r="K115" s="8">
        <v>971983814</v>
      </c>
    </row>
    <row r="116" spans="1:11" ht="12.75">
      <c r="A116" s="318" t="s">
        <v>217</v>
      </c>
      <c r="B116" s="319"/>
      <c r="C116" s="319"/>
      <c r="D116" s="319"/>
      <c r="E116" s="319"/>
      <c r="F116" s="319"/>
      <c r="G116" s="319"/>
      <c r="H116" s="319"/>
      <c r="I116" s="319"/>
      <c r="J116" s="319"/>
      <c r="K116" s="338"/>
    </row>
    <row r="117" spans="1:11" ht="12.75">
      <c r="A117" s="328" t="s">
        <v>218</v>
      </c>
      <c r="B117" s="329"/>
      <c r="C117" s="329"/>
      <c r="D117" s="329"/>
      <c r="E117" s="329"/>
      <c r="F117" s="329"/>
      <c r="G117" s="329"/>
      <c r="H117" s="329"/>
      <c r="I117" s="329"/>
      <c r="J117" s="329"/>
      <c r="K117" s="375"/>
    </row>
    <row r="118" spans="1:11" ht="12.75" customHeight="1">
      <c r="A118" s="376" t="s">
        <v>220</v>
      </c>
      <c r="B118" s="377"/>
      <c r="C118" s="377"/>
      <c r="D118" s="377"/>
      <c r="E118" s="377"/>
      <c r="F118" s="377"/>
      <c r="G118" s="377"/>
      <c r="H118" s="378"/>
      <c r="I118" s="1">
        <v>109</v>
      </c>
      <c r="J118" s="7">
        <f>J69</f>
        <v>-624991122</v>
      </c>
      <c r="K118" s="7">
        <f>K69</f>
        <v>-87848459</v>
      </c>
    </row>
    <row r="119" spans="1:11" ht="12.75" customHeight="1">
      <c r="A119" s="380" t="s">
        <v>219</v>
      </c>
      <c r="B119" s="381"/>
      <c r="C119" s="381"/>
      <c r="D119" s="381"/>
      <c r="E119" s="381"/>
      <c r="F119" s="381"/>
      <c r="G119" s="381"/>
      <c r="H119" s="382"/>
      <c r="I119" s="4">
        <v>110</v>
      </c>
      <c r="J119" s="8">
        <v>0</v>
      </c>
      <c r="K119" s="8"/>
    </row>
    <row r="120" spans="1:11" ht="12.75">
      <c r="A120" s="383" t="s">
        <v>221</v>
      </c>
      <c r="B120" s="383"/>
      <c r="C120" s="383"/>
      <c r="D120" s="383"/>
      <c r="E120" s="383"/>
      <c r="F120" s="383"/>
      <c r="G120" s="383"/>
      <c r="H120" s="383"/>
      <c r="I120" s="383"/>
      <c r="J120" s="383"/>
      <c r="K120" s="383"/>
    </row>
    <row r="121" spans="1:11" ht="12.75">
      <c r="A121" s="371"/>
      <c r="B121" s="371"/>
      <c r="C121" s="371"/>
      <c r="D121" s="371"/>
      <c r="E121" s="371"/>
      <c r="F121" s="371"/>
      <c r="G121" s="371"/>
      <c r="H121" s="371"/>
      <c r="I121" s="371"/>
      <c r="J121" s="371"/>
      <c r="K121" s="371"/>
    </row>
    <row r="122" spans="1:11" ht="12.75">
      <c r="A122" s="54"/>
      <c r="B122" s="54"/>
      <c r="C122" s="54"/>
      <c r="D122" s="54"/>
      <c r="E122" s="54"/>
      <c r="F122" s="54"/>
      <c r="G122" s="54"/>
      <c r="H122" s="54"/>
      <c r="I122" s="54"/>
      <c r="J122" s="109">
        <f>J66-J114</f>
        <v>0</v>
      </c>
      <c r="K122" s="109">
        <f>K66-K114</f>
        <v>0</v>
      </c>
    </row>
    <row r="123" spans="1:11" ht="12.75">
      <c r="A123" s="54"/>
      <c r="B123" s="54"/>
      <c r="C123" s="54"/>
      <c r="D123" s="54"/>
      <c r="E123" s="54"/>
      <c r="F123" s="54"/>
      <c r="G123" s="54"/>
      <c r="H123" s="54"/>
      <c r="I123" s="54"/>
      <c r="J123" s="109">
        <f>J67-J115</f>
        <v>0</v>
      </c>
      <c r="K123" s="109">
        <f>K67-K115</f>
        <v>0</v>
      </c>
    </row>
    <row r="124" spans="1:11" ht="12.75">
      <c r="A124" s="20"/>
      <c r="B124" s="20"/>
      <c r="C124" s="20"/>
      <c r="D124" s="20"/>
      <c r="E124" s="20"/>
      <c r="F124" s="20"/>
      <c r="G124" s="20"/>
      <c r="H124" s="20"/>
      <c r="I124" s="20"/>
      <c r="J124" s="109">
        <f>IF('P&amp;L'!J56-J82=0,"",J82-'P&amp;L'!J56)</f>
        <v>-6597405</v>
      </c>
      <c r="K124" s="109"/>
    </row>
  </sheetData>
  <sheetProtection/>
  <mergeCells count="121">
    <mergeCell ref="A121:K121"/>
    <mergeCell ref="A115:H115"/>
    <mergeCell ref="A116:K116"/>
    <mergeCell ref="A117:K117"/>
    <mergeCell ref="A118:H118"/>
    <mergeCell ref="A113:H113"/>
    <mergeCell ref="A114:H114"/>
    <mergeCell ref="A119:H119"/>
    <mergeCell ref="A120:K120"/>
    <mergeCell ref="A109:H109"/>
    <mergeCell ref="A110:H110"/>
    <mergeCell ref="A111:H111"/>
    <mergeCell ref="A112:H112"/>
    <mergeCell ref="A105:H105"/>
    <mergeCell ref="A106:H106"/>
    <mergeCell ref="A107:H107"/>
    <mergeCell ref="A108:H108"/>
    <mergeCell ref="A101:H101"/>
    <mergeCell ref="A102:H102"/>
    <mergeCell ref="A103:H103"/>
    <mergeCell ref="A104:H104"/>
    <mergeCell ref="A97:H97"/>
    <mergeCell ref="A98:H98"/>
    <mergeCell ref="A99:H99"/>
    <mergeCell ref="A100:H100"/>
    <mergeCell ref="A93:H93"/>
    <mergeCell ref="A94:H94"/>
    <mergeCell ref="A95:H95"/>
    <mergeCell ref="A96:H96"/>
    <mergeCell ref="A89:H89"/>
    <mergeCell ref="A90:H90"/>
    <mergeCell ref="A91:H91"/>
    <mergeCell ref="A92:H92"/>
    <mergeCell ref="A85:H85"/>
    <mergeCell ref="A86:H86"/>
    <mergeCell ref="A87:H87"/>
    <mergeCell ref="A88:H88"/>
    <mergeCell ref="A81:H81"/>
    <mergeCell ref="A82:H82"/>
    <mergeCell ref="A83:H83"/>
    <mergeCell ref="A84:H84"/>
    <mergeCell ref="A77:H77"/>
    <mergeCell ref="A78:H78"/>
    <mergeCell ref="A79:H79"/>
    <mergeCell ref="A80:H80"/>
    <mergeCell ref="A73:H73"/>
    <mergeCell ref="A74:H74"/>
    <mergeCell ref="A75:H75"/>
    <mergeCell ref="A76:H76"/>
    <mergeCell ref="A69:H69"/>
    <mergeCell ref="A70:H70"/>
    <mergeCell ref="A71:H71"/>
    <mergeCell ref="A72:H72"/>
    <mergeCell ref="A65:H65"/>
    <mergeCell ref="A66:H66"/>
    <mergeCell ref="A67:H67"/>
    <mergeCell ref="A68:K68"/>
    <mergeCell ref="A61:H61"/>
    <mergeCell ref="A62:H62"/>
    <mergeCell ref="A63:H63"/>
    <mergeCell ref="A64:H64"/>
    <mergeCell ref="A57:H57"/>
    <mergeCell ref="A58:H58"/>
    <mergeCell ref="A59:H59"/>
    <mergeCell ref="A60:H60"/>
    <mergeCell ref="A53:H53"/>
    <mergeCell ref="A54:H54"/>
    <mergeCell ref="A55:H55"/>
    <mergeCell ref="A56:H56"/>
    <mergeCell ref="A49:H49"/>
    <mergeCell ref="A50:H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5:H5"/>
    <mergeCell ref="A6:K6"/>
    <mergeCell ref="A7:H7"/>
    <mergeCell ref="A8:H8"/>
    <mergeCell ref="A1:K1"/>
    <mergeCell ref="A2:K2"/>
    <mergeCell ref="A3:K3"/>
    <mergeCell ref="A4:H4"/>
  </mergeCells>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9:K84 J72:K77 J86:K115 J7:K67 J70:K70">
      <formula1>0</formula1>
    </dataValidation>
  </dataValidations>
  <printOptions/>
  <pageMargins left="0.75" right="0.75" top="1" bottom="1" header="0.5" footer="0.5"/>
  <pageSetup horizontalDpi="600" verticalDpi="600" orientation="portrait" paperSize="9" scale="77" r:id="rId1"/>
  <rowBreaks count="1" manualBreakCount="1">
    <brk id="67" max="255" man="1"/>
  </rowBreaks>
  <ignoredErrors>
    <ignoredError sqref="A68:K68 A119:K119 A118:I118 A35:J67 A116:K117 A69:J115" formulaRange="1"/>
    <ignoredError sqref="J118:K118" formulaRange="1" unlockedFormula="1"/>
  </ignoredErrors>
</worksheet>
</file>

<file path=xl/worksheets/sheet4.xml><?xml version="1.0" encoding="utf-8"?>
<worksheet xmlns="http://schemas.openxmlformats.org/spreadsheetml/2006/main" xmlns:r="http://schemas.openxmlformats.org/officeDocument/2006/relationships">
  <dimension ref="A1:L52"/>
  <sheetViews>
    <sheetView zoomScaleSheetLayoutView="110" zoomScalePageLayoutView="0" workbookViewId="0" topLeftCell="A28">
      <selection activeCell="F64" sqref="F64"/>
    </sheetView>
  </sheetViews>
  <sheetFormatPr defaultColWidth="9.140625" defaultRowHeight="12.75"/>
  <cols>
    <col min="10" max="10" width="13.57421875" style="0" customWidth="1"/>
    <col min="11" max="11" width="13.421875" style="0" customWidth="1"/>
    <col min="12" max="12" width="11.8515625" style="0" customWidth="1"/>
  </cols>
  <sheetData>
    <row r="1" spans="1:11" ht="12.75" customHeight="1">
      <c r="A1" s="387" t="s">
        <v>282</v>
      </c>
      <c r="B1" s="387"/>
      <c r="C1" s="387"/>
      <c r="D1" s="387"/>
      <c r="E1" s="387"/>
      <c r="F1" s="387"/>
      <c r="G1" s="387"/>
      <c r="H1" s="387"/>
      <c r="I1" s="387"/>
      <c r="J1" s="387"/>
      <c r="K1" s="387"/>
    </row>
    <row r="2" spans="1:11" ht="12.75" customHeight="1">
      <c r="A2" s="388" t="s">
        <v>578</v>
      </c>
      <c r="B2" s="388"/>
      <c r="C2" s="388"/>
      <c r="D2" s="388"/>
      <c r="E2" s="388"/>
      <c r="F2" s="388"/>
      <c r="G2" s="388"/>
      <c r="H2" s="388"/>
      <c r="I2" s="388"/>
      <c r="J2" s="388"/>
      <c r="K2" s="388"/>
    </row>
    <row r="3" spans="1:11" ht="12.75" customHeight="1">
      <c r="A3" s="384" t="s">
        <v>119</v>
      </c>
      <c r="B3" s="385"/>
      <c r="C3" s="385"/>
      <c r="D3" s="385"/>
      <c r="E3" s="385"/>
      <c r="F3" s="385"/>
      <c r="G3" s="385"/>
      <c r="H3" s="385"/>
      <c r="I3" s="385"/>
      <c r="J3" s="385"/>
      <c r="K3" s="386"/>
    </row>
    <row r="4" spans="1:11" ht="22.5">
      <c r="A4" s="389" t="s">
        <v>120</v>
      </c>
      <c r="B4" s="389"/>
      <c r="C4" s="389"/>
      <c r="D4" s="389"/>
      <c r="E4" s="389"/>
      <c r="F4" s="389"/>
      <c r="G4" s="389"/>
      <c r="H4" s="389"/>
      <c r="I4" s="29" t="s">
        <v>224</v>
      </c>
      <c r="J4" s="30" t="s">
        <v>121</v>
      </c>
      <c r="K4" s="30" t="s">
        <v>122</v>
      </c>
    </row>
    <row r="5" spans="1:11" ht="12.75">
      <c r="A5" s="390">
        <v>1</v>
      </c>
      <c r="B5" s="390"/>
      <c r="C5" s="390"/>
      <c r="D5" s="390"/>
      <c r="E5" s="390"/>
      <c r="F5" s="390"/>
      <c r="G5" s="390"/>
      <c r="H5" s="390"/>
      <c r="I5" s="31">
        <v>2</v>
      </c>
      <c r="J5" s="32" t="s">
        <v>57</v>
      </c>
      <c r="K5" s="32" t="s">
        <v>58</v>
      </c>
    </row>
    <row r="6" spans="1:11" ht="12.75" customHeight="1">
      <c r="A6" s="318" t="s">
        <v>283</v>
      </c>
      <c r="B6" s="319"/>
      <c r="C6" s="319"/>
      <c r="D6" s="319"/>
      <c r="E6" s="319"/>
      <c r="F6" s="319"/>
      <c r="G6" s="319"/>
      <c r="H6" s="319"/>
      <c r="I6" s="391"/>
      <c r="J6" s="391"/>
      <c r="K6" s="392"/>
    </row>
    <row r="7" spans="1:11" ht="12.75" customHeight="1">
      <c r="A7" s="346" t="s">
        <v>284</v>
      </c>
      <c r="B7" s="346"/>
      <c r="C7" s="346"/>
      <c r="D7" s="346"/>
      <c r="E7" s="346"/>
      <c r="F7" s="346"/>
      <c r="G7" s="346"/>
      <c r="H7" s="346"/>
      <c r="I7" s="1">
        <v>1</v>
      </c>
      <c r="J7" s="7">
        <v>-26840314</v>
      </c>
      <c r="K7" s="7">
        <v>11879936</v>
      </c>
    </row>
    <row r="8" spans="1:11" ht="12.75" customHeight="1">
      <c r="A8" s="346" t="s">
        <v>285</v>
      </c>
      <c r="B8" s="346"/>
      <c r="C8" s="346"/>
      <c r="D8" s="346"/>
      <c r="E8" s="346"/>
      <c r="F8" s="346"/>
      <c r="G8" s="346"/>
      <c r="H8" s="346"/>
      <c r="I8" s="1">
        <v>2</v>
      </c>
      <c r="J8" s="7">
        <v>26929455</v>
      </c>
      <c r="K8" s="7">
        <v>38280651</v>
      </c>
    </row>
    <row r="9" spans="1:11" ht="12.75" customHeight="1">
      <c r="A9" s="346" t="s">
        <v>286</v>
      </c>
      <c r="B9" s="346"/>
      <c r="C9" s="346"/>
      <c r="D9" s="346"/>
      <c r="E9" s="346"/>
      <c r="F9" s="346"/>
      <c r="G9" s="346"/>
      <c r="H9" s="346"/>
      <c r="I9" s="1">
        <v>3</v>
      </c>
      <c r="J9" s="7">
        <v>43592814</v>
      </c>
      <c r="K9" s="7">
        <v>0</v>
      </c>
    </row>
    <row r="10" spans="1:11" ht="12.75" customHeight="1">
      <c r="A10" s="346" t="s">
        <v>287</v>
      </c>
      <c r="B10" s="346"/>
      <c r="C10" s="346"/>
      <c r="D10" s="346"/>
      <c r="E10" s="346"/>
      <c r="F10" s="346"/>
      <c r="G10" s="346"/>
      <c r="H10" s="346"/>
      <c r="I10" s="1">
        <v>4</v>
      </c>
      <c r="J10" s="7">
        <v>0</v>
      </c>
      <c r="K10" s="7">
        <v>1159045</v>
      </c>
    </row>
    <row r="11" spans="1:11" ht="12.75" customHeight="1">
      <c r="A11" s="346" t="s">
        <v>293</v>
      </c>
      <c r="B11" s="346"/>
      <c r="C11" s="346"/>
      <c r="D11" s="346"/>
      <c r="E11" s="346"/>
      <c r="F11" s="346"/>
      <c r="G11" s="346"/>
      <c r="H11" s="346"/>
      <c r="I11" s="1">
        <v>5</v>
      </c>
      <c r="J11" s="7">
        <v>0</v>
      </c>
      <c r="K11" s="7">
        <v>0</v>
      </c>
    </row>
    <row r="12" spans="1:11" ht="12.75" customHeight="1">
      <c r="A12" s="346" t="s">
        <v>288</v>
      </c>
      <c r="B12" s="346"/>
      <c r="C12" s="346"/>
      <c r="D12" s="346"/>
      <c r="E12" s="346"/>
      <c r="F12" s="346"/>
      <c r="G12" s="346"/>
      <c r="H12" s="346"/>
      <c r="I12" s="1">
        <v>6</v>
      </c>
      <c r="J12" s="7">
        <v>5646397</v>
      </c>
      <c r="K12" s="7">
        <v>13044896</v>
      </c>
    </row>
    <row r="13" spans="1:11" ht="12.75" customHeight="1">
      <c r="A13" s="361" t="s">
        <v>289</v>
      </c>
      <c r="B13" s="361"/>
      <c r="C13" s="361"/>
      <c r="D13" s="361"/>
      <c r="E13" s="361"/>
      <c r="F13" s="361"/>
      <c r="G13" s="361"/>
      <c r="H13" s="361"/>
      <c r="I13" s="1">
        <v>7</v>
      </c>
      <c r="J13" s="27">
        <f>SUM(J7:J12)</f>
        <v>49328352</v>
      </c>
      <c r="K13" s="21">
        <f>SUM(K7:K12)</f>
        <v>64364528</v>
      </c>
    </row>
    <row r="14" spans="1:11" ht="12.75" customHeight="1">
      <c r="A14" s="346" t="s">
        <v>290</v>
      </c>
      <c r="B14" s="346"/>
      <c r="C14" s="346"/>
      <c r="D14" s="346"/>
      <c r="E14" s="346"/>
      <c r="F14" s="346"/>
      <c r="G14" s="346"/>
      <c r="H14" s="346"/>
      <c r="I14" s="1">
        <v>8</v>
      </c>
      <c r="J14" s="7">
        <v>0</v>
      </c>
      <c r="K14" s="7">
        <v>610557824</v>
      </c>
    </row>
    <row r="15" spans="1:11" ht="12.75" customHeight="1">
      <c r="A15" s="346" t="s">
        <v>291</v>
      </c>
      <c r="B15" s="346"/>
      <c r="C15" s="346"/>
      <c r="D15" s="346"/>
      <c r="E15" s="346"/>
      <c r="F15" s="346"/>
      <c r="G15" s="346"/>
      <c r="H15" s="346"/>
      <c r="I15" s="1">
        <v>9</v>
      </c>
      <c r="J15" s="7">
        <v>19994431</v>
      </c>
      <c r="K15" s="7">
        <v>0</v>
      </c>
    </row>
    <row r="16" spans="1:11" ht="12.75" customHeight="1">
      <c r="A16" s="346" t="s">
        <v>294</v>
      </c>
      <c r="B16" s="346"/>
      <c r="C16" s="346"/>
      <c r="D16" s="346"/>
      <c r="E16" s="346"/>
      <c r="F16" s="346"/>
      <c r="G16" s="346"/>
      <c r="H16" s="346"/>
      <c r="I16" s="1">
        <v>10</v>
      </c>
      <c r="J16" s="7">
        <v>896825</v>
      </c>
      <c r="K16" s="7">
        <v>233791</v>
      </c>
    </row>
    <row r="17" spans="1:11" ht="12.75" customHeight="1">
      <c r="A17" s="346" t="s">
        <v>292</v>
      </c>
      <c r="B17" s="346"/>
      <c r="C17" s="346"/>
      <c r="D17" s="346"/>
      <c r="E17" s="346"/>
      <c r="F17" s="346"/>
      <c r="G17" s="346"/>
      <c r="H17" s="346"/>
      <c r="I17" s="1">
        <v>11</v>
      </c>
      <c r="J17" s="7">
        <v>34423843</v>
      </c>
      <c r="K17" s="7">
        <v>618524</v>
      </c>
    </row>
    <row r="18" spans="1:11" ht="12.75" customHeight="1">
      <c r="A18" s="361" t="s">
        <v>295</v>
      </c>
      <c r="B18" s="361"/>
      <c r="C18" s="361"/>
      <c r="D18" s="361"/>
      <c r="E18" s="361"/>
      <c r="F18" s="361"/>
      <c r="G18" s="361"/>
      <c r="H18" s="361"/>
      <c r="I18" s="1">
        <v>12</v>
      </c>
      <c r="J18" s="27">
        <f>SUM(J14:J17)</f>
        <v>55315099</v>
      </c>
      <c r="K18" s="21">
        <f>SUM(K14:K17)</f>
        <v>611410139</v>
      </c>
    </row>
    <row r="19" spans="1:11" ht="12.75" customHeight="1">
      <c r="A19" s="361" t="s">
        <v>296</v>
      </c>
      <c r="B19" s="361"/>
      <c r="C19" s="361"/>
      <c r="D19" s="361"/>
      <c r="E19" s="361"/>
      <c r="F19" s="361"/>
      <c r="G19" s="361"/>
      <c r="H19" s="361"/>
      <c r="I19" s="1">
        <v>13</v>
      </c>
      <c r="J19" s="27">
        <f>IF(J13&gt;J18,J13-J18,0)</f>
        <v>0</v>
      </c>
      <c r="K19" s="21">
        <f>IF(K13&gt;K18,K13-K18,0)</f>
        <v>0</v>
      </c>
    </row>
    <row r="20" spans="1:11" ht="12.75" customHeight="1">
      <c r="A20" s="361" t="s">
        <v>297</v>
      </c>
      <c r="B20" s="361"/>
      <c r="C20" s="361"/>
      <c r="D20" s="361"/>
      <c r="E20" s="361"/>
      <c r="F20" s="361"/>
      <c r="G20" s="361"/>
      <c r="H20" s="361"/>
      <c r="I20" s="1">
        <v>14</v>
      </c>
      <c r="J20" s="27">
        <f>IF(J18&gt;J13,J18-J13,0)</f>
        <v>5986747</v>
      </c>
      <c r="K20" s="21">
        <f>IF(K18&gt;K13,K18-K13,0)</f>
        <v>547045611</v>
      </c>
    </row>
    <row r="21" spans="1:11" ht="12.75" customHeight="1">
      <c r="A21" s="318" t="s">
        <v>298</v>
      </c>
      <c r="B21" s="319"/>
      <c r="C21" s="319"/>
      <c r="D21" s="319"/>
      <c r="E21" s="319"/>
      <c r="F21" s="319"/>
      <c r="G21" s="319"/>
      <c r="H21" s="319"/>
      <c r="I21" s="391"/>
      <c r="J21" s="391"/>
      <c r="K21" s="392"/>
    </row>
    <row r="22" spans="1:11" ht="12.75" customHeight="1">
      <c r="A22" s="346" t="s">
        <v>299</v>
      </c>
      <c r="B22" s="346"/>
      <c r="C22" s="346"/>
      <c r="D22" s="346"/>
      <c r="E22" s="346"/>
      <c r="F22" s="346"/>
      <c r="G22" s="346"/>
      <c r="H22" s="346"/>
      <c r="I22" s="1">
        <v>15</v>
      </c>
      <c r="J22" s="5">
        <v>0</v>
      </c>
      <c r="K22" s="6">
        <v>0</v>
      </c>
    </row>
    <row r="23" spans="1:11" ht="12.75" customHeight="1">
      <c r="A23" s="346" t="s">
        <v>300</v>
      </c>
      <c r="B23" s="346"/>
      <c r="C23" s="346"/>
      <c r="D23" s="346"/>
      <c r="E23" s="346"/>
      <c r="F23" s="346"/>
      <c r="G23" s="346"/>
      <c r="H23" s="346"/>
      <c r="I23" s="1">
        <v>16</v>
      </c>
      <c r="J23" s="5">
        <v>0</v>
      </c>
      <c r="K23" s="7">
        <v>525262727</v>
      </c>
    </row>
    <row r="24" spans="1:11" ht="12.75" customHeight="1">
      <c r="A24" s="346" t="s">
        <v>301</v>
      </c>
      <c r="B24" s="346"/>
      <c r="C24" s="346"/>
      <c r="D24" s="346"/>
      <c r="E24" s="346"/>
      <c r="F24" s="346"/>
      <c r="G24" s="346"/>
      <c r="H24" s="346"/>
      <c r="I24" s="1">
        <v>17</v>
      </c>
      <c r="J24" s="5">
        <v>0</v>
      </c>
      <c r="K24" s="7">
        <v>0</v>
      </c>
    </row>
    <row r="25" spans="1:11" ht="12.75" customHeight="1">
      <c r="A25" s="346" t="s">
        <v>302</v>
      </c>
      <c r="B25" s="346"/>
      <c r="C25" s="346"/>
      <c r="D25" s="346"/>
      <c r="E25" s="346"/>
      <c r="F25" s="346"/>
      <c r="G25" s="346"/>
      <c r="H25" s="346"/>
      <c r="I25" s="1">
        <v>18</v>
      </c>
      <c r="J25" s="5">
        <v>0</v>
      </c>
      <c r="K25" s="7">
        <v>0</v>
      </c>
    </row>
    <row r="26" spans="1:11" ht="12.75" customHeight="1">
      <c r="A26" s="346" t="s">
        <v>303</v>
      </c>
      <c r="B26" s="346"/>
      <c r="C26" s="346"/>
      <c r="D26" s="346"/>
      <c r="E26" s="346"/>
      <c r="F26" s="346"/>
      <c r="G26" s="346"/>
      <c r="H26" s="346"/>
      <c r="I26" s="1">
        <v>19</v>
      </c>
      <c r="J26" s="5">
        <v>0</v>
      </c>
      <c r="K26" s="7">
        <v>0</v>
      </c>
    </row>
    <row r="27" spans="1:11" ht="12.75" customHeight="1">
      <c r="A27" s="361" t="s">
        <v>304</v>
      </c>
      <c r="B27" s="361"/>
      <c r="C27" s="361"/>
      <c r="D27" s="361"/>
      <c r="E27" s="361"/>
      <c r="F27" s="361"/>
      <c r="G27" s="361"/>
      <c r="H27" s="361"/>
      <c r="I27" s="1">
        <v>20</v>
      </c>
      <c r="J27" s="27">
        <f>SUM(J22:J26)</f>
        <v>0</v>
      </c>
      <c r="K27" s="21">
        <f>SUM(K22:K26)</f>
        <v>525262727</v>
      </c>
    </row>
    <row r="28" spans="1:11" ht="12.75" customHeight="1">
      <c r="A28" s="346" t="s">
        <v>305</v>
      </c>
      <c r="B28" s="346"/>
      <c r="C28" s="346"/>
      <c r="D28" s="346"/>
      <c r="E28" s="346"/>
      <c r="F28" s="346"/>
      <c r="G28" s="346"/>
      <c r="H28" s="346"/>
      <c r="I28" s="1">
        <v>21</v>
      </c>
      <c r="J28" s="7">
        <v>8567046</v>
      </c>
      <c r="K28" s="7">
        <v>11055244</v>
      </c>
    </row>
    <row r="29" spans="1:11" ht="12.75" customHeight="1">
      <c r="A29" s="346" t="s">
        <v>306</v>
      </c>
      <c r="B29" s="346"/>
      <c r="C29" s="346"/>
      <c r="D29" s="346"/>
      <c r="E29" s="346"/>
      <c r="F29" s="346"/>
      <c r="G29" s="346"/>
      <c r="H29" s="346"/>
      <c r="I29" s="1">
        <v>22</v>
      </c>
      <c r="J29" s="5">
        <v>0</v>
      </c>
      <c r="K29" s="7">
        <v>0</v>
      </c>
    </row>
    <row r="30" spans="1:11" ht="12.75" customHeight="1">
      <c r="A30" s="346" t="s">
        <v>307</v>
      </c>
      <c r="B30" s="346"/>
      <c r="C30" s="346"/>
      <c r="D30" s="346"/>
      <c r="E30" s="346"/>
      <c r="F30" s="346"/>
      <c r="G30" s="346"/>
      <c r="H30" s="346"/>
      <c r="I30" s="1">
        <v>23</v>
      </c>
      <c r="J30" s="5">
        <v>0</v>
      </c>
      <c r="K30" s="7">
        <v>0</v>
      </c>
    </row>
    <row r="31" spans="1:11" ht="12.75" customHeight="1">
      <c r="A31" s="361" t="s">
        <v>308</v>
      </c>
      <c r="B31" s="361"/>
      <c r="C31" s="361"/>
      <c r="D31" s="361"/>
      <c r="E31" s="361"/>
      <c r="F31" s="361"/>
      <c r="G31" s="361"/>
      <c r="H31" s="361"/>
      <c r="I31" s="1">
        <v>24</v>
      </c>
      <c r="J31" s="27">
        <f>SUM(J28:J30)</f>
        <v>8567046</v>
      </c>
      <c r="K31" s="21">
        <f>SUM(K28:K30)</f>
        <v>11055244</v>
      </c>
    </row>
    <row r="32" spans="1:11" ht="12.75" customHeight="1">
      <c r="A32" s="361" t="s">
        <v>309</v>
      </c>
      <c r="B32" s="361"/>
      <c r="C32" s="361"/>
      <c r="D32" s="361"/>
      <c r="E32" s="361"/>
      <c r="F32" s="361"/>
      <c r="G32" s="361"/>
      <c r="H32" s="361"/>
      <c r="I32" s="1">
        <v>25</v>
      </c>
      <c r="J32" s="27">
        <f>IF(J27&gt;J31,J27-J31,0)</f>
        <v>0</v>
      </c>
      <c r="K32" s="21">
        <f>IF(K27&gt;K31,K27-K31,0)</f>
        <v>514207483</v>
      </c>
    </row>
    <row r="33" spans="1:11" ht="12.75" customHeight="1">
      <c r="A33" s="361" t="s">
        <v>310</v>
      </c>
      <c r="B33" s="361"/>
      <c r="C33" s="361"/>
      <c r="D33" s="361"/>
      <c r="E33" s="361"/>
      <c r="F33" s="361"/>
      <c r="G33" s="361"/>
      <c r="H33" s="361"/>
      <c r="I33" s="1">
        <v>26</v>
      </c>
      <c r="J33" s="27">
        <f>IF(J31&gt;J27,J31-J27,0)</f>
        <v>8567046</v>
      </c>
      <c r="K33" s="21">
        <f>IF(K31&gt;K27,K31-K27,0)</f>
        <v>0</v>
      </c>
    </row>
    <row r="34" spans="1:11" ht="12.75" customHeight="1">
      <c r="A34" s="318" t="s">
        <v>311</v>
      </c>
      <c r="B34" s="319"/>
      <c r="C34" s="319"/>
      <c r="D34" s="319"/>
      <c r="E34" s="319"/>
      <c r="F34" s="319"/>
      <c r="G34" s="319"/>
      <c r="H34" s="319"/>
      <c r="I34" s="391"/>
      <c r="J34" s="391"/>
      <c r="K34" s="392"/>
    </row>
    <row r="35" spans="1:11" ht="12.75" customHeight="1">
      <c r="A35" s="346" t="s">
        <v>312</v>
      </c>
      <c r="B35" s="346"/>
      <c r="C35" s="346"/>
      <c r="D35" s="346"/>
      <c r="E35" s="346"/>
      <c r="F35" s="346"/>
      <c r="G35" s="346"/>
      <c r="H35" s="346"/>
      <c r="I35" s="1">
        <v>27</v>
      </c>
      <c r="J35" s="5">
        <v>0</v>
      </c>
      <c r="K35" s="7">
        <v>0</v>
      </c>
    </row>
    <row r="36" spans="1:11" ht="12.75">
      <c r="A36" s="346" t="s">
        <v>313</v>
      </c>
      <c r="B36" s="346"/>
      <c r="C36" s="346"/>
      <c r="D36" s="346"/>
      <c r="E36" s="346"/>
      <c r="F36" s="346"/>
      <c r="G36" s="346"/>
      <c r="H36" s="346"/>
      <c r="I36" s="1">
        <v>28</v>
      </c>
      <c r="J36" s="7">
        <v>45552380</v>
      </c>
      <c r="K36" s="7">
        <v>0</v>
      </c>
    </row>
    <row r="37" spans="1:11" ht="12.75" customHeight="1">
      <c r="A37" s="346" t="s">
        <v>314</v>
      </c>
      <c r="B37" s="346"/>
      <c r="C37" s="346"/>
      <c r="D37" s="346"/>
      <c r="E37" s="346"/>
      <c r="F37" s="346"/>
      <c r="G37" s="346"/>
      <c r="H37" s="346"/>
      <c r="I37" s="1">
        <v>29</v>
      </c>
      <c r="J37" s="5">
        <v>0</v>
      </c>
      <c r="K37" s="7">
        <v>0</v>
      </c>
    </row>
    <row r="38" spans="1:11" ht="12.75" customHeight="1">
      <c r="A38" s="361" t="s">
        <v>315</v>
      </c>
      <c r="B38" s="361"/>
      <c r="C38" s="361"/>
      <c r="D38" s="361"/>
      <c r="E38" s="361"/>
      <c r="F38" s="361"/>
      <c r="G38" s="361"/>
      <c r="H38" s="361"/>
      <c r="I38" s="1">
        <v>30</v>
      </c>
      <c r="J38" s="27">
        <f>SUM(J35:J37)</f>
        <v>45552380</v>
      </c>
      <c r="K38" s="21">
        <f>SUM(K35:K37)</f>
        <v>0</v>
      </c>
    </row>
    <row r="39" spans="1:11" ht="12.75" customHeight="1">
      <c r="A39" s="346" t="s">
        <v>316</v>
      </c>
      <c r="B39" s="346"/>
      <c r="C39" s="346"/>
      <c r="D39" s="346"/>
      <c r="E39" s="346"/>
      <c r="F39" s="346"/>
      <c r="G39" s="346"/>
      <c r="H39" s="346"/>
      <c r="I39" s="1">
        <v>31</v>
      </c>
      <c r="J39" s="7">
        <v>0</v>
      </c>
      <c r="K39" s="7">
        <v>0</v>
      </c>
    </row>
    <row r="40" spans="1:11" ht="12.75" customHeight="1">
      <c r="A40" s="346" t="s">
        <v>317</v>
      </c>
      <c r="B40" s="346"/>
      <c r="C40" s="346"/>
      <c r="D40" s="346"/>
      <c r="E40" s="346"/>
      <c r="F40" s="346"/>
      <c r="G40" s="346"/>
      <c r="H40" s="346"/>
      <c r="I40" s="1">
        <v>32</v>
      </c>
      <c r="J40" s="5">
        <v>0</v>
      </c>
      <c r="K40" s="7">
        <v>0</v>
      </c>
    </row>
    <row r="41" spans="1:11" ht="12.75" customHeight="1">
      <c r="A41" s="346" t="s">
        <v>318</v>
      </c>
      <c r="B41" s="346"/>
      <c r="C41" s="346"/>
      <c r="D41" s="346"/>
      <c r="E41" s="346"/>
      <c r="F41" s="346"/>
      <c r="G41" s="346"/>
      <c r="H41" s="346"/>
      <c r="I41" s="1">
        <v>33</v>
      </c>
      <c r="J41" s="5">
        <v>0</v>
      </c>
      <c r="K41" s="7">
        <v>0</v>
      </c>
    </row>
    <row r="42" spans="1:11" ht="12.75" customHeight="1">
      <c r="A42" s="346" t="s">
        <v>319</v>
      </c>
      <c r="B42" s="346"/>
      <c r="C42" s="346"/>
      <c r="D42" s="346"/>
      <c r="E42" s="346"/>
      <c r="F42" s="346"/>
      <c r="G42" s="346"/>
      <c r="H42" s="346"/>
      <c r="I42" s="1">
        <v>34</v>
      </c>
      <c r="J42" s="5">
        <v>0</v>
      </c>
      <c r="K42" s="7">
        <v>0</v>
      </c>
    </row>
    <row r="43" spans="1:11" ht="12.75" customHeight="1">
      <c r="A43" s="346" t="s">
        <v>320</v>
      </c>
      <c r="B43" s="346"/>
      <c r="C43" s="346"/>
      <c r="D43" s="346"/>
      <c r="E43" s="346"/>
      <c r="F43" s="346"/>
      <c r="G43" s="346"/>
      <c r="H43" s="346"/>
      <c r="I43" s="1">
        <v>35</v>
      </c>
      <c r="J43" s="5">
        <v>0</v>
      </c>
      <c r="K43" s="7">
        <v>0</v>
      </c>
    </row>
    <row r="44" spans="1:11" ht="12.75" customHeight="1">
      <c r="A44" s="361" t="s">
        <v>321</v>
      </c>
      <c r="B44" s="361"/>
      <c r="C44" s="361"/>
      <c r="D44" s="361"/>
      <c r="E44" s="361"/>
      <c r="F44" s="361"/>
      <c r="G44" s="361"/>
      <c r="H44" s="361"/>
      <c r="I44" s="1">
        <v>36</v>
      </c>
      <c r="J44" s="21">
        <f>SUM(J39:J43)</f>
        <v>0</v>
      </c>
      <c r="K44" s="21">
        <f>SUM(K39:K43)</f>
        <v>0</v>
      </c>
    </row>
    <row r="45" spans="1:11" ht="12.75" customHeight="1">
      <c r="A45" s="361" t="s">
        <v>322</v>
      </c>
      <c r="B45" s="361"/>
      <c r="C45" s="361"/>
      <c r="D45" s="361"/>
      <c r="E45" s="361"/>
      <c r="F45" s="361"/>
      <c r="G45" s="361"/>
      <c r="H45" s="361"/>
      <c r="I45" s="1">
        <v>37</v>
      </c>
      <c r="J45" s="27">
        <f>IF(J38&gt;J44,J38-J44,0)</f>
        <v>45552380</v>
      </c>
      <c r="K45" s="21">
        <f>IF(K38&gt;K44,K38-K44,0)</f>
        <v>0</v>
      </c>
    </row>
    <row r="46" spans="1:11" ht="12.75" customHeight="1">
      <c r="A46" s="361" t="s">
        <v>323</v>
      </c>
      <c r="B46" s="361"/>
      <c r="C46" s="361"/>
      <c r="D46" s="361"/>
      <c r="E46" s="361"/>
      <c r="F46" s="361"/>
      <c r="G46" s="361"/>
      <c r="H46" s="361"/>
      <c r="I46" s="1">
        <v>38</v>
      </c>
      <c r="J46" s="27">
        <f>IF(J44&gt;J38,J44-J38,0)</f>
        <v>0</v>
      </c>
      <c r="K46" s="21">
        <f>IF(K44&gt;K38,K44-K38,0)</f>
        <v>0</v>
      </c>
    </row>
    <row r="47" spans="1:11" ht="12.75" customHeight="1">
      <c r="A47" s="346" t="s">
        <v>324</v>
      </c>
      <c r="B47" s="347"/>
      <c r="C47" s="347"/>
      <c r="D47" s="347"/>
      <c r="E47" s="347"/>
      <c r="F47" s="347"/>
      <c r="G47" s="347"/>
      <c r="H47" s="393"/>
      <c r="I47" s="1">
        <v>39</v>
      </c>
      <c r="J47" s="27">
        <f>IF(J19-J20+J32-J33+J45-J46&gt;0,J19-J20+J32-J33+J45-J46,0)</f>
        <v>30998587</v>
      </c>
      <c r="K47" s="21">
        <f>IF(K19-K20+K32-K33+K45-K46&gt;0,K19-K20+K32-K33+K45-K46,0)</f>
        <v>0</v>
      </c>
    </row>
    <row r="48" spans="1:11" ht="12.75" customHeight="1">
      <c r="A48" s="346" t="s">
        <v>325</v>
      </c>
      <c r="B48" s="347"/>
      <c r="C48" s="347"/>
      <c r="D48" s="347"/>
      <c r="E48" s="347"/>
      <c r="F48" s="347"/>
      <c r="G48" s="347"/>
      <c r="H48" s="393"/>
      <c r="I48" s="1">
        <v>40</v>
      </c>
      <c r="J48" s="27">
        <f>IF(J20-J19+J33-J32+J46-J45&gt;0,J20-J19+J33-J32+J46-J45,0)</f>
        <v>0</v>
      </c>
      <c r="K48" s="21">
        <f>IF(K20-K19+K33-K32+K46-K45&gt;0,K20-K19+K33-K32+K46-K45,0)</f>
        <v>32838128</v>
      </c>
    </row>
    <row r="49" spans="1:11" ht="12.75" customHeight="1">
      <c r="A49" s="346" t="s">
        <v>326</v>
      </c>
      <c r="B49" s="347"/>
      <c r="C49" s="347"/>
      <c r="D49" s="347"/>
      <c r="E49" s="347"/>
      <c r="F49" s="347"/>
      <c r="G49" s="347"/>
      <c r="H49" s="393"/>
      <c r="I49" s="1">
        <v>41</v>
      </c>
      <c r="J49" s="7">
        <v>1819856</v>
      </c>
      <c r="K49" s="7">
        <v>67923942</v>
      </c>
    </row>
    <row r="50" spans="1:11" ht="12.75" customHeight="1">
      <c r="A50" s="346" t="s">
        <v>327</v>
      </c>
      <c r="B50" s="347"/>
      <c r="C50" s="347"/>
      <c r="D50" s="347"/>
      <c r="E50" s="347"/>
      <c r="F50" s="347"/>
      <c r="G50" s="347"/>
      <c r="H50" s="393"/>
      <c r="I50" s="1">
        <v>42</v>
      </c>
      <c r="J50" s="5">
        <f>IF(J47=0,0,J47)</f>
        <v>30998587</v>
      </c>
      <c r="K50" s="21">
        <f>IF(K47=0,0,K47)</f>
        <v>0</v>
      </c>
    </row>
    <row r="51" spans="1:11" ht="12.75" customHeight="1">
      <c r="A51" s="346" t="s">
        <v>328</v>
      </c>
      <c r="B51" s="347"/>
      <c r="C51" s="347"/>
      <c r="D51" s="347"/>
      <c r="E51" s="347"/>
      <c r="F51" s="347"/>
      <c r="G51" s="347"/>
      <c r="H51" s="393"/>
      <c r="I51" s="1">
        <v>43</v>
      </c>
      <c r="J51" s="5">
        <f>IF(J48=0,0,J48)</f>
        <v>0</v>
      </c>
      <c r="K51" s="21">
        <f>IF(K48=0,0,K48)</f>
        <v>32838128</v>
      </c>
    </row>
    <row r="52" spans="1:12" ht="12.75" customHeight="1">
      <c r="A52" s="380" t="s">
        <v>329</v>
      </c>
      <c r="B52" s="381"/>
      <c r="C52" s="381"/>
      <c r="D52" s="381"/>
      <c r="E52" s="381"/>
      <c r="F52" s="381"/>
      <c r="G52" s="381"/>
      <c r="H52" s="394"/>
      <c r="I52" s="4">
        <v>44</v>
      </c>
      <c r="J52" s="28">
        <f>J49+J50-J51</f>
        <v>32818443</v>
      </c>
      <c r="K52" s="25">
        <f>K49+K50-K51</f>
        <v>35085814</v>
      </c>
      <c r="L52" s="110">
        <f>K52-'Balance sheet'!K64</f>
        <v>0</v>
      </c>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3">
    <dataValidation type="whole" operator="notEqual" allowBlank="1" showInputMessage="1" showErrorMessage="1" errorTitle="Pogrešan unos" error="Mogu se unijeti samo cjelobrojne vrijednosti." sqref="J7:K12 J22:K26 J39:K43 J35:K37 J28:K30 J14:K17 J49:K51">
      <formula1>9999999998</formula1>
    </dataValidation>
    <dataValidation type="whole" operator="greaterThanOrEqual" allowBlank="1" showInputMessage="1" showErrorMessage="1" errorTitle="Pogrešan unos" error="Mogu se unijeti samo cjelobrojne pozitivne vrijednosti." sqref="J18:K20 J27:K27 J44:K48 J38:K38 J31:K33 J13:K13 J52:K52">
      <formula1>0</formula1>
    </dataValidation>
    <dataValidation operator="greaterThan" allowBlank="1" showErrorMessage="1" sqref="A7:H17 A22:H26 A28:H30 A35:H37 A39:H43 A49:H52">
      <formula1>0</formula1>
    </dataValidation>
  </dataValidations>
  <printOptions/>
  <pageMargins left="0.75" right="0.75" top="1" bottom="1" header="0.5" footer="0.5"/>
  <pageSetup horizontalDpi="600" verticalDpi="600" orientation="portrait" paperSize="9" scale="78" r:id="rId1"/>
  <ignoredErrors>
    <ignoredError sqref="J5:K5" numberStoredAsText="1"/>
  </ignoredErrors>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25">
      <selection activeCell="A2" sqref="A2:K2"/>
    </sheetView>
  </sheetViews>
  <sheetFormatPr defaultColWidth="9.140625" defaultRowHeight="12.75"/>
  <cols>
    <col min="1" max="16384" width="9.140625" style="20" customWidth="1"/>
  </cols>
  <sheetData>
    <row r="1" spans="1:11" ht="12.75" customHeight="1">
      <c r="A1" s="387" t="s">
        <v>48</v>
      </c>
      <c r="B1" s="387"/>
      <c r="C1" s="387"/>
      <c r="D1" s="387"/>
      <c r="E1" s="387"/>
      <c r="F1" s="387"/>
      <c r="G1" s="387"/>
      <c r="H1" s="387"/>
      <c r="I1" s="387"/>
      <c r="J1" s="387"/>
      <c r="K1" s="387"/>
    </row>
    <row r="2" spans="1:11" ht="12.75" customHeight="1">
      <c r="A2" s="396" t="s">
        <v>3</v>
      </c>
      <c r="B2" s="396"/>
      <c r="C2" s="396"/>
      <c r="D2" s="396"/>
      <c r="E2" s="396"/>
      <c r="F2" s="396"/>
      <c r="G2" s="396"/>
      <c r="H2" s="396"/>
      <c r="I2" s="396"/>
      <c r="J2" s="396"/>
      <c r="K2" s="396"/>
    </row>
    <row r="3" spans="1:11" ht="12.75">
      <c r="A3" s="395" t="s">
        <v>4</v>
      </c>
      <c r="B3" s="395"/>
      <c r="C3" s="395"/>
      <c r="D3" s="395"/>
      <c r="E3" s="395"/>
      <c r="F3" s="395"/>
      <c r="G3" s="395"/>
      <c r="H3" s="395"/>
      <c r="I3" s="395"/>
      <c r="J3" s="395"/>
      <c r="K3" s="395"/>
    </row>
    <row r="4" spans="1:11" ht="33.75">
      <c r="A4" s="389" t="s">
        <v>16</v>
      </c>
      <c r="B4" s="389"/>
      <c r="C4" s="389"/>
      <c r="D4" s="389"/>
      <c r="E4" s="389"/>
      <c r="F4" s="389"/>
      <c r="G4" s="389"/>
      <c r="H4" s="389"/>
      <c r="I4" s="29" t="s">
        <v>56</v>
      </c>
      <c r="J4" s="30" t="s">
        <v>59</v>
      </c>
      <c r="K4" s="30" t="s">
        <v>60</v>
      </c>
    </row>
    <row r="5" spans="1:11" ht="12.75">
      <c r="A5" s="397">
        <v>1</v>
      </c>
      <c r="B5" s="397"/>
      <c r="C5" s="397"/>
      <c r="D5" s="397"/>
      <c r="E5" s="397"/>
      <c r="F5" s="397"/>
      <c r="G5" s="397"/>
      <c r="H5" s="397"/>
      <c r="I5" s="35">
        <v>2</v>
      </c>
      <c r="J5" s="36" t="s">
        <v>57</v>
      </c>
      <c r="K5" s="36" t="s">
        <v>58</v>
      </c>
    </row>
    <row r="6" spans="1:11" ht="12.75">
      <c r="A6" s="318" t="s">
        <v>35</v>
      </c>
      <c r="B6" s="319"/>
      <c r="C6" s="319"/>
      <c r="D6" s="319"/>
      <c r="E6" s="319"/>
      <c r="F6" s="319"/>
      <c r="G6" s="319"/>
      <c r="H6" s="319"/>
      <c r="I6" s="398"/>
      <c r="J6" s="398"/>
      <c r="K6" s="399"/>
    </row>
    <row r="7" spans="1:11" ht="12.75">
      <c r="A7" s="352" t="s">
        <v>50</v>
      </c>
      <c r="B7" s="353"/>
      <c r="C7" s="353"/>
      <c r="D7" s="353"/>
      <c r="E7" s="353"/>
      <c r="F7" s="353"/>
      <c r="G7" s="353"/>
      <c r="H7" s="353"/>
      <c r="I7" s="1">
        <v>1</v>
      </c>
      <c r="J7" s="5"/>
      <c r="K7" s="7"/>
    </row>
    <row r="8" spans="1:11" ht="12.75">
      <c r="A8" s="352" t="s">
        <v>23</v>
      </c>
      <c r="B8" s="353"/>
      <c r="C8" s="353"/>
      <c r="D8" s="353"/>
      <c r="E8" s="353"/>
      <c r="F8" s="353"/>
      <c r="G8" s="353"/>
      <c r="H8" s="353"/>
      <c r="I8" s="1">
        <v>2</v>
      </c>
      <c r="J8" s="5"/>
      <c r="K8" s="7"/>
    </row>
    <row r="9" spans="1:11" ht="12.75">
      <c r="A9" s="352" t="s">
        <v>24</v>
      </c>
      <c r="B9" s="353"/>
      <c r="C9" s="353"/>
      <c r="D9" s="353"/>
      <c r="E9" s="353"/>
      <c r="F9" s="353"/>
      <c r="G9" s="353"/>
      <c r="H9" s="353"/>
      <c r="I9" s="1">
        <v>3</v>
      </c>
      <c r="J9" s="5"/>
      <c r="K9" s="7"/>
    </row>
    <row r="10" spans="1:11" ht="12.75">
      <c r="A10" s="352" t="s">
        <v>25</v>
      </c>
      <c r="B10" s="353"/>
      <c r="C10" s="353"/>
      <c r="D10" s="353"/>
      <c r="E10" s="353"/>
      <c r="F10" s="353"/>
      <c r="G10" s="353"/>
      <c r="H10" s="353"/>
      <c r="I10" s="1">
        <v>4</v>
      </c>
      <c r="J10" s="5"/>
      <c r="K10" s="7"/>
    </row>
    <row r="11" spans="1:11" ht="12.75">
      <c r="A11" s="352" t="s">
        <v>26</v>
      </c>
      <c r="B11" s="353"/>
      <c r="C11" s="353"/>
      <c r="D11" s="353"/>
      <c r="E11" s="353"/>
      <c r="F11" s="353"/>
      <c r="G11" s="353"/>
      <c r="H11" s="353"/>
      <c r="I11" s="1">
        <v>5</v>
      </c>
      <c r="J11" s="5"/>
      <c r="K11" s="7"/>
    </row>
    <row r="12" spans="1:11" ht="12.75">
      <c r="A12" s="308" t="s">
        <v>49</v>
      </c>
      <c r="B12" s="309"/>
      <c r="C12" s="309"/>
      <c r="D12" s="309"/>
      <c r="E12" s="309"/>
      <c r="F12" s="309"/>
      <c r="G12" s="309"/>
      <c r="H12" s="309"/>
      <c r="I12" s="1">
        <v>6</v>
      </c>
      <c r="J12" s="27">
        <f>SUM(J7:J11)</f>
        <v>0</v>
      </c>
      <c r="K12" s="21">
        <f>SUM(K7:K11)</f>
        <v>0</v>
      </c>
    </row>
    <row r="13" spans="1:11" ht="12.75">
      <c r="A13" s="352" t="s">
        <v>27</v>
      </c>
      <c r="B13" s="353"/>
      <c r="C13" s="353"/>
      <c r="D13" s="353"/>
      <c r="E13" s="353"/>
      <c r="F13" s="353"/>
      <c r="G13" s="353"/>
      <c r="H13" s="353"/>
      <c r="I13" s="1">
        <v>7</v>
      </c>
      <c r="J13" s="5"/>
      <c r="K13" s="7"/>
    </row>
    <row r="14" spans="1:11" ht="12.75">
      <c r="A14" s="352" t="s">
        <v>28</v>
      </c>
      <c r="B14" s="353"/>
      <c r="C14" s="353"/>
      <c r="D14" s="353"/>
      <c r="E14" s="353"/>
      <c r="F14" s="353"/>
      <c r="G14" s="353"/>
      <c r="H14" s="353"/>
      <c r="I14" s="1">
        <v>8</v>
      </c>
      <c r="J14" s="5"/>
      <c r="K14" s="7"/>
    </row>
    <row r="15" spans="1:11" ht="12.75">
      <c r="A15" s="352" t="s">
        <v>29</v>
      </c>
      <c r="B15" s="353"/>
      <c r="C15" s="353"/>
      <c r="D15" s="353"/>
      <c r="E15" s="353"/>
      <c r="F15" s="353"/>
      <c r="G15" s="353"/>
      <c r="H15" s="353"/>
      <c r="I15" s="1">
        <v>9</v>
      </c>
      <c r="J15" s="5"/>
      <c r="K15" s="7"/>
    </row>
    <row r="16" spans="1:11" ht="12.75">
      <c r="A16" s="352" t="s">
        <v>30</v>
      </c>
      <c r="B16" s="353"/>
      <c r="C16" s="353"/>
      <c r="D16" s="353"/>
      <c r="E16" s="353"/>
      <c r="F16" s="353"/>
      <c r="G16" s="353"/>
      <c r="H16" s="353"/>
      <c r="I16" s="1">
        <v>10</v>
      </c>
      <c r="J16" s="5"/>
      <c r="K16" s="7"/>
    </row>
    <row r="17" spans="1:11" ht="12.75">
      <c r="A17" s="352" t="s">
        <v>31</v>
      </c>
      <c r="B17" s="353"/>
      <c r="C17" s="353"/>
      <c r="D17" s="353"/>
      <c r="E17" s="353"/>
      <c r="F17" s="353"/>
      <c r="G17" s="353"/>
      <c r="H17" s="353"/>
      <c r="I17" s="1">
        <v>11</v>
      </c>
      <c r="J17" s="5"/>
      <c r="K17" s="7"/>
    </row>
    <row r="18" spans="1:11" ht="12.75">
      <c r="A18" s="352" t="s">
        <v>32</v>
      </c>
      <c r="B18" s="353"/>
      <c r="C18" s="353"/>
      <c r="D18" s="353"/>
      <c r="E18" s="353"/>
      <c r="F18" s="353"/>
      <c r="G18" s="353"/>
      <c r="H18" s="353"/>
      <c r="I18" s="1">
        <v>12</v>
      </c>
      <c r="J18" s="5"/>
      <c r="K18" s="7"/>
    </row>
    <row r="19" spans="1:11" ht="12.75">
      <c r="A19" s="308" t="s">
        <v>13</v>
      </c>
      <c r="B19" s="309"/>
      <c r="C19" s="309"/>
      <c r="D19" s="309"/>
      <c r="E19" s="309"/>
      <c r="F19" s="309"/>
      <c r="G19" s="309"/>
      <c r="H19" s="309"/>
      <c r="I19" s="1">
        <v>13</v>
      </c>
      <c r="J19" s="27">
        <f>SUM(J13:J18)</f>
        <v>0</v>
      </c>
      <c r="K19" s="21">
        <f>SUM(K13:K18)</f>
        <v>0</v>
      </c>
    </row>
    <row r="20" spans="1:11" ht="12.75">
      <c r="A20" s="308" t="s">
        <v>17</v>
      </c>
      <c r="B20" s="400"/>
      <c r="C20" s="400"/>
      <c r="D20" s="400"/>
      <c r="E20" s="400"/>
      <c r="F20" s="400"/>
      <c r="G20" s="400"/>
      <c r="H20" s="401"/>
      <c r="I20" s="1">
        <v>14</v>
      </c>
      <c r="J20" s="27">
        <f>IF(J12&gt;J19,J12-J19,0)</f>
        <v>0</v>
      </c>
      <c r="K20" s="21">
        <f>IF(K12&gt;K19,K12-K19,0)</f>
        <v>0</v>
      </c>
    </row>
    <row r="21" spans="1:11" ht="12.75">
      <c r="A21" s="364" t="s">
        <v>18</v>
      </c>
      <c r="B21" s="402"/>
      <c r="C21" s="402"/>
      <c r="D21" s="402"/>
      <c r="E21" s="402"/>
      <c r="F21" s="402"/>
      <c r="G21" s="402"/>
      <c r="H21" s="403"/>
      <c r="I21" s="1">
        <v>15</v>
      </c>
      <c r="J21" s="27">
        <f>IF(J19&gt;J12,J19-J12,0)</f>
        <v>0</v>
      </c>
      <c r="K21" s="21">
        <f>IF(K19&gt;K12,K19-K12,0)</f>
        <v>0</v>
      </c>
    </row>
    <row r="22" spans="1:11" ht="12.75">
      <c r="A22" s="318" t="s">
        <v>36</v>
      </c>
      <c r="B22" s="319"/>
      <c r="C22" s="319"/>
      <c r="D22" s="319"/>
      <c r="E22" s="319"/>
      <c r="F22" s="319"/>
      <c r="G22" s="319"/>
      <c r="H22" s="319"/>
      <c r="I22" s="398"/>
      <c r="J22" s="398"/>
      <c r="K22" s="399"/>
    </row>
    <row r="23" spans="1:11" ht="12.75">
      <c r="A23" s="352" t="s">
        <v>41</v>
      </c>
      <c r="B23" s="353"/>
      <c r="C23" s="353"/>
      <c r="D23" s="353"/>
      <c r="E23" s="353"/>
      <c r="F23" s="353"/>
      <c r="G23" s="353"/>
      <c r="H23" s="353"/>
      <c r="I23" s="1">
        <v>16</v>
      </c>
      <c r="J23" s="5"/>
      <c r="K23" s="7"/>
    </row>
    <row r="24" spans="1:11" ht="12.75">
      <c r="A24" s="352" t="s">
        <v>42</v>
      </c>
      <c r="B24" s="353"/>
      <c r="C24" s="353"/>
      <c r="D24" s="353"/>
      <c r="E24" s="353"/>
      <c r="F24" s="353"/>
      <c r="G24" s="353"/>
      <c r="H24" s="353"/>
      <c r="I24" s="1">
        <v>17</v>
      </c>
      <c r="J24" s="5"/>
      <c r="K24" s="7"/>
    </row>
    <row r="25" spans="1:11" ht="12.75">
      <c r="A25" s="352" t="s">
        <v>61</v>
      </c>
      <c r="B25" s="353"/>
      <c r="C25" s="353"/>
      <c r="D25" s="353"/>
      <c r="E25" s="353"/>
      <c r="F25" s="353"/>
      <c r="G25" s="353"/>
      <c r="H25" s="353"/>
      <c r="I25" s="1">
        <v>18</v>
      </c>
      <c r="J25" s="5"/>
      <c r="K25" s="7"/>
    </row>
    <row r="26" spans="1:11" ht="12.75">
      <c r="A26" s="352" t="s">
        <v>62</v>
      </c>
      <c r="B26" s="353"/>
      <c r="C26" s="353"/>
      <c r="D26" s="353"/>
      <c r="E26" s="353"/>
      <c r="F26" s="353"/>
      <c r="G26" s="353"/>
      <c r="H26" s="353"/>
      <c r="I26" s="1">
        <v>19</v>
      </c>
      <c r="J26" s="5"/>
      <c r="K26" s="7"/>
    </row>
    <row r="27" spans="1:11" ht="12.75">
      <c r="A27" s="352" t="s">
        <v>43</v>
      </c>
      <c r="B27" s="353"/>
      <c r="C27" s="353"/>
      <c r="D27" s="353"/>
      <c r="E27" s="353"/>
      <c r="F27" s="353"/>
      <c r="G27" s="353"/>
      <c r="H27" s="353"/>
      <c r="I27" s="1">
        <v>20</v>
      </c>
      <c r="J27" s="5"/>
      <c r="K27" s="7"/>
    </row>
    <row r="28" spans="1:11" ht="12.75">
      <c r="A28" s="308" t="s">
        <v>22</v>
      </c>
      <c r="B28" s="309"/>
      <c r="C28" s="309"/>
      <c r="D28" s="309"/>
      <c r="E28" s="309"/>
      <c r="F28" s="309"/>
      <c r="G28" s="309"/>
      <c r="H28" s="309"/>
      <c r="I28" s="1">
        <v>21</v>
      </c>
      <c r="J28" s="27">
        <f>SUM(J23:J27)</f>
        <v>0</v>
      </c>
      <c r="K28" s="21">
        <f>SUM(K23:K27)</f>
        <v>0</v>
      </c>
    </row>
    <row r="29" spans="1:11" ht="12.75">
      <c r="A29" s="352" t="s">
        <v>0</v>
      </c>
      <c r="B29" s="353"/>
      <c r="C29" s="353"/>
      <c r="D29" s="353"/>
      <c r="E29" s="353"/>
      <c r="F29" s="353"/>
      <c r="G29" s="353"/>
      <c r="H29" s="353"/>
      <c r="I29" s="1">
        <v>22</v>
      </c>
      <c r="J29" s="5"/>
      <c r="K29" s="7"/>
    </row>
    <row r="30" spans="1:11" ht="12.75">
      <c r="A30" s="352" t="s">
        <v>1</v>
      </c>
      <c r="B30" s="353"/>
      <c r="C30" s="353"/>
      <c r="D30" s="353"/>
      <c r="E30" s="353"/>
      <c r="F30" s="353"/>
      <c r="G30" s="353"/>
      <c r="H30" s="353"/>
      <c r="I30" s="1">
        <v>23</v>
      </c>
      <c r="J30" s="5"/>
      <c r="K30" s="7"/>
    </row>
    <row r="31" spans="1:11" ht="12.75">
      <c r="A31" s="352" t="s">
        <v>2</v>
      </c>
      <c r="B31" s="353"/>
      <c r="C31" s="353"/>
      <c r="D31" s="353"/>
      <c r="E31" s="353"/>
      <c r="F31" s="353"/>
      <c r="G31" s="353"/>
      <c r="H31" s="353"/>
      <c r="I31" s="1">
        <v>24</v>
      </c>
      <c r="J31" s="5"/>
      <c r="K31" s="7"/>
    </row>
    <row r="32" spans="1:11" ht="12.75">
      <c r="A32" s="308" t="s">
        <v>14</v>
      </c>
      <c r="B32" s="309"/>
      <c r="C32" s="309"/>
      <c r="D32" s="309"/>
      <c r="E32" s="309"/>
      <c r="F32" s="309"/>
      <c r="G32" s="309"/>
      <c r="H32" s="309"/>
      <c r="I32" s="1">
        <v>25</v>
      </c>
      <c r="J32" s="27">
        <f>SUM(J29:J31)</f>
        <v>0</v>
      </c>
      <c r="K32" s="21">
        <f>SUM(K29:K31)</f>
        <v>0</v>
      </c>
    </row>
    <row r="33" spans="1:11" ht="12.75">
      <c r="A33" s="308" t="s">
        <v>19</v>
      </c>
      <c r="B33" s="309"/>
      <c r="C33" s="309"/>
      <c r="D33" s="309"/>
      <c r="E33" s="309"/>
      <c r="F33" s="309"/>
      <c r="G33" s="309"/>
      <c r="H33" s="309"/>
      <c r="I33" s="1">
        <v>26</v>
      </c>
      <c r="J33" s="27">
        <f>IF(J28&gt;J32,J28-J32,0)</f>
        <v>0</v>
      </c>
      <c r="K33" s="21">
        <f>IF(K28&gt;K32,K28-K32,0)</f>
        <v>0</v>
      </c>
    </row>
    <row r="34" spans="1:11" ht="12.75">
      <c r="A34" s="308" t="s">
        <v>20</v>
      </c>
      <c r="B34" s="309"/>
      <c r="C34" s="309"/>
      <c r="D34" s="309"/>
      <c r="E34" s="309"/>
      <c r="F34" s="309"/>
      <c r="G34" s="309"/>
      <c r="H34" s="309"/>
      <c r="I34" s="1">
        <v>27</v>
      </c>
      <c r="J34" s="27">
        <f>IF(J32&gt;J28,J32-J28,0)</f>
        <v>0</v>
      </c>
      <c r="K34" s="21">
        <f>IF(K32&gt;K28,K32-K28,0)</f>
        <v>0</v>
      </c>
    </row>
    <row r="35" spans="1:11" ht="12.75">
      <c r="A35" s="318" t="s">
        <v>37</v>
      </c>
      <c r="B35" s="319"/>
      <c r="C35" s="319"/>
      <c r="D35" s="319"/>
      <c r="E35" s="319"/>
      <c r="F35" s="319"/>
      <c r="G35" s="319"/>
      <c r="H35" s="319"/>
      <c r="I35" s="398">
        <v>0</v>
      </c>
      <c r="J35" s="398"/>
      <c r="K35" s="399"/>
    </row>
    <row r="36" spans="1:11" ht="12.75">
      <c r="A36" s="352" t="s">
        <v>44</v>
      </c>
      <c r="B36" s="353"/>
      <c r="C36" s="353"/>
      <c r="D36" s="353"/>
      <c r="E36" s="353"/>
      <c r="F36" s="353"/>
      <c r="G36" s="353"/>
      <c r="H36" s="353"/>
      <c r="I36" s="1">
        <v>28</v>
      </c>
      <c r="J36" s="5"/>
      <c r="K36" s="7"/>
    </row>
    <row r="37" spans="1:11" ht="12.75">
      <c r="A37" s="352" t="s">
        <v>6</v>
      </c>
      <c r="B37" s="353"/>
      <c r="C37" s="353"/>
      <c r="D37" s="353"/>
      <c r="E37" s="353"/>
      <c r="F37" s="353"/>
      <c r="G37" s="353"/>
      <c r="H37" s="353"/>
      <c r="I37" s="1">
        <v>29</v>
      </c>
      <c r="J37" s="5"/>
      <c r="K37" s="7"/>
    </row>
    <row r="38" spans="1:11" ht="12.75">
      <c r="A38" s="352" t="s">
        <v>7</v>
      </c>
      <c r="B38" s="353"/>
      <c r="C38" s="353"/>
      <c r="D38" s="353"/>
      <c r="E38" s="353"/>
      <c r="F38" s="353"/>
      <c r="G38" s="353"/>
      <c r="H38" s="353"/>
      <c r="I38" s="1">
        <v>30</v>
      </c>
      <c r="J38" s="5"/>
      <c r="K38" s="7"/>
    </row>
    <row r="39" spans="1:11" ht="12.75">
      <c r="A39" s="308" t="s">
        <v>15</v>
      </c>
      <c r="B39" s="309"/>
      <c r="C39" s="309"/>
      <c r="D39" s="309"/>
      <c r="E39" s="309"/>
      <c r="F39" s="309"/>
      <c r="G39" s="309"/>
      <c r="H39" s="309"/>
      <c r="I39" s="1">
        <v>31</v>
      </c>
      <c r="J39" s="27">
        <f>SUM(J36:J38)</f>
        <v>0</v>
      </c>
      <c r="K39" s="21">
        <f>SUM(K36:K38)</f>
        <v>0</v>
      </c>
    </row>
    <row r="40" spans="1:11" ht="12.75">
      <c r="A40" s="352" t="s">
        <v>8</v>
      </c>
      <c r="B40" s="353"/>
      <c r="C40" s="353"/>
      <c r="D40" s="353"/>
      <c r="E40" s="353"/>
      <c r="F40" s="353"/>
      <c r="G40" s="353"/>
      <c r="H40" s="353"/>
      <c r="I40" s="1">
        <v>32</v>
      </c>
      <c r="J40" s="5"/>
      <c r="K40" s="7"/>
    </row>
    <row r="41" spans="1:11" ht="12.75">
      <c r="A41" s="352" t="s">
        <v>9</v>
      </c>
      <c r="B41" s="353"/>
      <c r="C41" s="353"/>
      <c r="D41" s="353"/>
      <c r="E41" s="353"/>
      <c r="F41" s="353"/>
      <c r="G41" s="353"/>
      <c r="H41" s="353"/>
      <c r="I41" s="1">
        <v>33</v>
      </c>
      <c r="J41" s="5"/>
      <c r="K41" s="7"/>
    </row>
    <row r="42" spans="1:11" ht="12.75">
      <c r="A42" s="352" t="s">
        <v>10</v>
      </c>
      <c r="B42" s="353"/>
      <c r="C42" s="353"/>
      <c r="D42" s="353"/>
      <c r="E42" s="353"/>
      <c r="F42" s="353"/>
      <c r="G42" s="353"/>
      <c r="H42" s="353"/>
      <c r="I42" s="1">
        <v>34</v>
      </c>
      <c r="J42" s="5"/>
      <c r="K42" s="7"/>
    </row>
    <row r="43" spans="1:11" ht="12.75">
      <c r="A43" s="352" t="s">
        <v>11</v>
      </c>
      <c r="B43" s="353"/>
      <c r="C43" s="353"/>
      <c r="D43" s="353"/>
      <c r="E43" s="353"/>
      <c r="F43" s="353"/>
      <c r="G43" s="353"/>
      <c r="H43" s="353"/>
      <c r="I43" s="1">
        <v>35</v>
      </c>
      <c r="J43" s="5"/>
      <c r="K43" s="7"/>
    </row>
    <row r="44" spans="1:11" ht="12.75">
      <c r="A44" s="352" t="s">
        <v>12</v>
      </c>
      <c r="B44" s="353"/>
      <c r="C44" s="353"/>
      <c r="D44" s="353"/>
      <c r="E44" s="353"/>
      <c r="F44" s="353"/>
      <c r="G44" s="353"/>
      <c r="H44" s="353"/>
      <c r="I44" s="1">
        <v>36</v>
      </c>
      <c r="J44" s="5"/>
      <c r="K44" s="7"/>
    </row>
    <row r="45" spans="1:11" ht="12.75">
      <c r="A45" s="308" t="s">
        <v>33</v>
      </c>
      <c r="B45" s="309"/>
      <c r="C45" s="309"/>
      <c r="D45" s="309"/>
      <c r="E45" s="309"/>
      <c r="F45" s="309"/>
      <c r="G45" s="309"/>
      <c r="H45" s="309"/>
      <c r="I45" s="1">
        <v>37</v>
      </c>
      <c r="J45" s="27">
        <f>SUM(J40:J44)</f>
        <v>0</v>
      </c>
      <c r="K45" s="21">
        <f>SUM(K40:K44)</f>
        <v>0</v>
      </c>
    </row>
    <row r="46" spans="1:11" ht="12.75">
      <c r="A46" s="308" t="s">
        <v>39</v>
      </c>
      <c r="B46" s="309"/>
      <c r="C46" s="309"/>
      <c r="D46" s="309"/>
      <c r="E46" s="309"/>
      <c r="F46" s="309"/>
      <c r="G46" s="309"/>
      <c r="H46" s="309"/>
      <c r="I46" s="1">
        <v>38</v>
      </c>
      <c r="J46" s="27">
        <f>IF(J39&gt;J45,J39-J45,0)</f>
        <v>0</v>
      </c>
      <c r="K46" s="21">
        <f>IF(K39&gt;K45,K39-K45,0)</f>
        <v>0</v>
      </c>
    </row>
    <row r="47" spans="1:11" ht="12.75">
      <c r="A47" s="308" t="s">
        <v>40</v>
      </c>
      <c r="B47" s="309"/>
      <c r="C47" s="309"/>
      <c r="D47" s="309"/>
      <c r="E47" s="309"/>
      <c r="F47" s="309"/>
      <c r="G47" s="309"/>
      <c r="H47" s="309"/>
      <c r="I47" s="1">
        <v>39</v>
      </c>
      <c r="J47" s="27">
        <f>IF(J45&gt;J39,J45-J39,0)</f>
        <v>0</v>
      </c>
      <c r="K47" s="21">
        <f>IF(K45&gt;K39,K45-K39,0)</f>
        <v>0</v>
      </c>
    </row>
    <row r="48" spans="1:11" ht="12.75">
      <c r="A48" s="308" t="s">
        <v>34</v>
      </c>
      <c r="B48" s="309"/>
      <c r="C48" s="309"/>
      <c r="D48" s="309"/>
      <c r="E48" s="309"/>
      <c r="F48" s="309"/>
      <c r="G48" s="309"/>
      <c r="H48" s="309"/>
      <c r="I48" s="1">
        <v>40</v>
      </c>
      <c r="J48" s="27">
        <f>IF(J20-J21+J33-J34+J46-J47&gt;0,J20-J21+J33-J34+J46-J47,0)</f>
        <v>0</v>
      </c>
      <c r="K48" s="21">
        <f>IF(K20-K21+K33-K34+K46-K47&gt;0,K20-K21+K33-K34+K46-K47,0)</f>
        <v>0</v>
      </c>
    </row>
    <row r="49" spans="1:11" ht="12.75">
      <c r="A49" s="308" t="s">
        <v>5</v>
      </c>
      <c r="B49" s="309"/>
      <c r="C49" s="309"/>
      <c r="D49" s="309"/>
      <c r="E49" s="309"/>
      <c r="F49" s="309"/>
      <c r="G49" s="309"/>
      <c r="H49" s="309"/>
      <c r="I49" s="1">
        <v>41</v>
      </c>
      <c r="J49" s="27">
        <f>IF(J21-J20+J34-J33+J47-J46&gt;0,J21-J20+J34-J33+J47-J46,0)</f>
        <v>0</v>
      </c>
      <c r="K49" s="21">
        <f>IF(K21-K20+K34-K33+K47-K46&gt;0,K21-K20+K34-K33+K47-K46,0)</f>
        <v>0</v>
      </c>
    </row>
    <row r="50" spans="1:11" ht="12.75">
      <c r="A50" s="308" t="s">
        <v>38</v>
      </c>
      <c r="B50" s="309"/>
      <c r="C50" s="309"/>
      <c r="D50" s="309"/>
      <c r="E50" s="309"/>
      <c r="F50" s="309"/>
      <c r="G50" s="309"/>
      <c r="H50" s="309"/>
      <c r="I50" s="1">
        <v>42</v>
      </c>
      <c r="J50" s="5"/>
      <c r="K50" s="7"/>
    </row>
    <row r="51" spans="1:11" ht="12.75">
      <c r="A51" s="308" t="s">
        <v>45</v>
      </c>
      <c r="B51" s="309"/>
      <c r="C51" s="309"/>
      <c r="D51" s="309"/>
      <c r="E51" s="309"/>
      <c r="F51" s="309"/>
      <c r="G51" s="309"/>
      <c r="H51" s="309"/>
      <c r="I51" s="1">
        <v>43</v>
      </c>
      <c r="J51" s="5"/>
      <c r="K51" s="7"/>
    </row>
    <row r="52" spans="1:11" ht="12.75">
      <c r="A52" s="308" t="s">
        <v>46</v>
      </c>
      <c r="B52" s="309"/>
      <c r="C52" s="309"/>
      <c r="D52" s="309"/>
      <c r="E52" s="309"/>
      <c r="F52" s="309"/>
      <c r="G52" s="309"/>
      <c r="H52" s="309"/>
      <c r="I52" s="1">
        <v>44</v>
      </c>
      <c r="J52" s="5"/>
      <c r="K52" s="7"/>
    </row>
    <row r="53" spans="1:11" ht="12.75">
      <c r="A53" s="364" t="s">
        <v>47</v>
      </c>
      <c r="B53" s="365"/>
      <c r="C53" s="365"/>
      <c r="D53" s="365"/>
      <c r="E53" s="365"/>
      <c r="F53" s="365"/>
      <c r="G53" s="365"/>
      <c r="H53" s="365"/>
      <c r="I53" s="4">
        <v>45</v>
      </c>
      <c r="J53" s="28">
        <f>J50+J51-J52</f>
        <v>0</v>
      </c>
      <c r="K53" s="25">
        <f>K50+K51-K52</f>
        <v>0</v>
      </c>
    </row>
    <row r="54" spans="1:11" ht="12.75">
      <c r="A54" s="33"/>
      <c r="B54" s="34"/>
      <c r="C54" s="34"/>
      <c r="D54" s="34"/>
      <c r="E54" s="34"/>
      <c r="F54" s="34"/>
      <c r="G54" s="34"/>
      <c r="H54" s="34"/>
      <c r="I54" s="34"/>
      <c r="J54" s="34"/>
      <c r="K54" s="34"/>
    </row>
  </sheetData>
  <sheetProtection/>
  <mergeCells count="53">
    <mergeCell ref="A45:H45"/>
    <mergeCell ref="A46:H46"/>
    <mergeCell ref="A47:H47"/>
    <mergeCell ref="A52:H52"/>
    <mergeCell ref="A53:H53"/>
    <mergeCell ref="A48:H48"/>
    <mergeCell ref="A49:H49"/>
    <mergeCell ref="A50:H50"/>
    <mergeCell ref="A51:H51"/>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K25"/>
  <sheetViews>
    <sheetView zoomScaleSheetLayoutView="125" zoomScalePageLayoutView="0" workbookViewId="0" topLeftCell="A1">
      <selection activeCell="L13" sqref="L13:L29"/>
    </sheetView>
  </sheetViews>
  <sheetFormatPr defaultColWidth="9.140625" defaultRowHeight="12.75"/>
  <cols>
    <col min="5" max="5" width="10.140625" style="0" bestFit="1" customWidth="1"/>
    <col min="10" max="10" width="15.7109375" style="0" customWidth="1"/>
    <col min="11" max="11" width="17.57421875" style="0" customWidth="1"/>
    <col min="12" max="12" width="11.7109375" style="0" bestFit="1" customWidth="1"/>
  </cols>
  <sheetData>
    <row r="1" spans="1:11" ht="17.25" customHeight="1">
      <c r="A1" s="410" t="s">
        <v>330</v>
      </c>
      <c r="B1" s="411"/>
      <c r="C1" s="411"/>
      <c r="D1" s="411"/>
      <c r="E1" s="411"/>
      <c r="F1" s="411"/>
      <c r="G1" s="411"/>
      <c r="H1" s="411"/>
      <c r="I1" s="411"/>
      <c r="J1" s="411"/>
      <c r="K1" s="411"/>
    </row>
    <row r="2" spans="1:11" ht="15.75">
      <c r="A2" s="83"/>
      <c r="B2" s="37"/>
      <c r="C2" s="412" t="s">
        <v>331</v>
      </c>
      <c r="D2" s="412"/>
      <c r="E2" s="107">
        <v>41640</v>
      </c>
      <c r="F2" s="57" t="s">
        <v>88</v>
      </c>
      <c r="G2" s="413">
        <v>41820</v>
      </c>
      <c r="H2" s="414"/>
      <c r="I2" s="37"/>
      <c r="J2" s="37"/>
      <c r="K2" s="37"/>
    </row>
    <row r="3" spans="1:11" ht="12.75">
      <c r="A3" s="389" t="s">
        <v>120</v>
      </c>
      <c r="B3" s="389"/>
      <c r="C3" s="389"/>
      <c r="D3" s="389"/>
      <c r="E3" s="389"/>
      <c r="F3" s="389"/>
      <c r="G3" s="389"/>
      <c r="H3" s="389"/>
      <c r="I3" s="29" t="s">
        <v>224</v>
      </c>
      <c r="J3" s="30" t="s">
        <v>558</v>
      </c>
      <c r="K3" s="30" t="s">
        <v>559</v>
      </c>
    </row>
    <row r="4" spans="1:11" ht="12.75">
      <c r="A4" s="415">
        <v>1</v>
      </c>
      <c r="B4" s="415"/>
      <c r="C4" s="415"/>
      <c r="D4" s="415"/>
      <c r="E4" s="415"/>
      <c r="F4" s="415"/>
      <c r="G4" s="415"/>
      <c r="H4" s="415"/>
      <c r="I4" s="108">
        <v>2</v>
      </c>
      <c r="J4" s="32" t="s">
        <v>57</v>
      </c>
      <c r="K4" s="32" t="s">
        <v>58</v>
      </c>
    </row>
    <row r="5" spans="1:11" ht="12.75" customHeight="1">
      <c r="A5" s="346" t="s">
        <v>332</v>
      </c>
      <c r="B5" s="346"/>
      <c r="C5" s="346"/>
      <c r="D5" s="346"/>
      <c r="E5" s="346"/>
      <c r="F5" s="346"/>
      <c r="G5" s="346"/>
      <c r="H5" s="346"/>
      <c r="I5" s="1">
        <v>1</v>
      </c>
      <c r="J5" s="6">
        <v>28200700</v>
      </c>
      <c r="K5" s="6">
        <v>563788269</v>
      </c>
    </row>
    <row r="6" spans="1:11" ht="12.75" customHeight="1">
      <c r="A6" s="346" t="s">
        <v>333</v>
      </c>
      <c r="B6" s="346"/>
      <c r="C6" s="346"/>
      <c r="D6" s="346"/>
      <c r="E6" s="346"/>
      <c r="F6" s="346"/>
      <c r="G6" s="346"/>
      <c r="H6" s="346"/>
      <c r="I6" s="1">
        <v>2</v>
      </c>
      <c r="J6" s="7">
        <v>194354000</v>
      </c>
      <c r="K6" s="7">
        <v>194354000</v>
      </c>
    </row>
    <row r="7" spans="1:11" ht="12.75" customHeight="1">
      <c r="A7" s="346" t="s">
        <v>334</v>
      </c>
      <c r="B7" s="346"/>
      <c r="C7" s="346"/>
      <c r="D7" s="346"/>
      <c r="E7" s="346"/>
      <c r="F7" s="346"/>
      <c r="G7" s="346"/>
      <c r="H7" s="346"/>
      <c r="I7" s="1">
        <v>3</v>
      </c>
      <c r="J7" s="7">
        <v>0</v>
      </c>
      <c r="K7" s="7">
        <v>0</v>
      </c>
    </row>
    <row r="8" spans="1:11" ht="12.75" customHeight="1">
      <c r="A8" s="346" t="s">
        <v>335</v>
      </c>
      <c r="B8" s="346"/>
      <c r="C8" s="346"/>
      <c r="D8" s="346"/>
      <c r="E8" s="346"/>
      <c r="F8" s="346"/>
      <c r="G8" s="346"/>
      <c r="H8" s="346"/>
      <c r="I8" s="1">
        <v>4</v>
      </c>
      <c r="J8" s="7">
        <v>-812445652</v>
      </c>
      <c r="K8" s="7">
        <v>-857870664</v>
      </c>
    </row>
    <row r="9" spans="1:11" ht="12.75" customHeight="1">
      <c r="A9" s="346" t="s">
        <v>336</v>
      </c>
      <c r="B9" s="346"/>
      <c r="C9" s="346"/>
      <c r="D9" s="346"/>
      <c r="E9" s="346"/>
      <c r="F9" s="346"/>
      <c r="G9" s="346"/>
      <c r="H9" s="346"/>
      <c r="I9" s="1">
        <v>5</v>
      </c>
      <c r="J9" s="7">
        <v>-26840314</v>
      </c>
      <c r="K9" s="21">
        <v>11879936</v>
      </c>
    </row>
    <row r="10" spans="1:11" ht="12.75" customHeight="1">
      <c r="A10" s="346" t="s">
        <v>337</v>
      </c>
      <c r="B10" s="346"/>
      <c r="C10" s="346"/>
      <c r="D10" s="346"/>
      <c r="E10" s="346"/>
      <c r="F10" s="346"/>
      <c r="G10" s="346"/>
      <c r="H10" s="346"/>
      <c r="I10" s="1">
        <v>6</v>
      </c>
      <c r="J10" s="7">
        <v>0</v>
      </c>
      <c r="K10" s="7">
        <v>0</v>
      </c>
    </row>
    <row r="11" spans="1:11" ht="12.75" customHeight="1">
      <c r="A11" s="346" t="s">
        <v>338</v>
      </c>
      <c r="B11" s="346"/>
      <c r="C11" s="346"/>
      <c r="D11" s="346"/>
      <c r="E11" s="346"/>
      <c r="F11" s="346"/>
      <c r="G11" s="346"/>
      <c r="H11" s="346"/>
      <c r="I11" s="1">
        <v>7</v>
      </c>
      <c r="J11" s="7">
        <v>0</v>
      </c>
      <c r="K11" s="7">
        <v>0</v>
      </c>
    </row>
    <row r="12" spans="1:11" ht="12.75" customHeight="1">
      <c r="A12" s="346" t="s">
        <v>339</v>
      </c>
      <c r="B12" s="346"/>
      <c r="C12" s="346"/>
      <c r="D12" s="346"/>
      <c r="E12" s="346"/>
      <c r="F12" s="346"/>
      <c r="G12" s="346"/>
      <c r="H12" s="346"/>
      <c r="I12" s="1">
        <v>8</v>
      </c>
      <c r="J12" s="7">
        <v>0</v>
      </c>
      <c r="K12" s="7">
        <v>0</v>
      </c>
    </row>
    <row r="13" spans="1:11" ht="12.75" customHeight="1">
      <c r="A13" s="346" t="s">
        <v>340</v>
      </c>
      <c r="B13" s="346"/>
      <c r="C13" s="346"/>
      <c r="D13" s="346"/>
      <c r="E13" s="346"/>
      <c r="F13" s="346"/>
      <c r="G13" s="346"/>
      <c r="H13" s="346"/>
      <c r="I13" s="1">
        <v>9</v>
      </c>
      <c r="J13" s="7">
        <v>0</v>
      </c>
      <c r="K13" s="7">
        <v>0</v>
      </c>
    </row>
    <row r="14" spans="1:11" ht="12.75" customHeight="1">
      <c r="A14" s="361" t="s">
        <v>341</v>
      </c>
      <c r="B14" s="362"/>
      <c r="C14" s="362"/>
      <c r="D14" s="362"/>
      <c r="E14" s="362"/>
      <c r="F14" s="362"/>
      <c r="G14" s="362"/>
      <c r="H14" s="363"/>
      <c r="I14" s="1">
        <v>10</v>
      </c>
      <c r="J14" s="21">
        <f>SUM(J5:J13)</f>
        <v>-616731266</v>
      </c>
      <c r="K14" s="21">
        <f>SUM(K5:K13)</f>
        <v>-87848459</v>
      </c>
    </row>
    <row r="15" spans="1:11" ht="12.75" customHeight="1">
      <c r="A15" s="346" t="s">
        <v>342</v>
      </c>
      <c r="B15" s="347"/>
      <c r="C15" s="347"/>
      <c r="D15" s="347"/>
      <c r="E15" s="347"/>
      <c r="F15" s="347"/>
      <c r="G15" s="347"/>
      <c r="H15" s="348"/>
      <c r="I15" s="1">
        <v>11</v>
      </c>
      <c r="J15" s="7">
        <v>0</v>
      </c>
      <c r="K15" s="7">
        <v>0</v>
      </c>
    </row>
    <row r="16" spans="1:11" ht="12.75" customHeight="1">
      <c r="A16" s="346" t="s">
        <v>343</v>
      </c>
      <c r="B16" s="347"/>
      <c r="C16" s="347"/>
      <c r="D16" s="347"/>
      <c r="E16" s="347"/>
      <c r="F16" s="347"/>
      <c r="G16" s="347"/>
      <c r="H16" s="348"/>
      <c r="I16" s="1">
        <v>12</v>
      </c>
      <c r="J16" s="7">
        <v>0</v>
      </c>
      <c r="K16" s="7">
        <v>0</v>
      </c>
    </row>
    <row r="17" spans="1:11" ht="12.75" customHeight="1">
      <c r="A17" s="346" t="s">
        <v>344</v>
      </c>
      <c r="B17" s="347"/>
      <c r="C17" s="347"/>
      <c r="D17" s="347"/>
      <c r="E17" s="347"/>
      <c r="F17" s="347"/>
      <c r="G17" s="347"/>
      <c r="H17" s="348"/>
      <c r="I17" s="1">
        <v>13</v>
      </c>
      <c r="J17" s="7">
        <v>0</v>
      </c>
      <c r="K17" s="7">
        <v>0</v>
      </c>
    </row>
    <row r="18" spans="1:11" ht="12.75" customHeight="1">
      <c r="A18" s="346" t="s">
        <v>345</v>
      </c>
      <c r="B18" s="347"/>
      <c r="C18" s="347"/>
      <c r="D18" s="347"/>
      <c r="E18" s="347"/>
      <c r="F18" s="347"/>
      <c r="G18" s="347"/>
      <c r="H18" s="348"/>
      <c r="I18" s="1">
        <v>14</v>
      </c>
      <c r="J18" s="7">
        <v>0</v>
      </c>
      <c r="K18" s="7">
        <v>0</v>
      </c>
    </row>
    <row r="19" spans="1:11" ht="12.75" customHeight="1">
      <c r="A19" s="346" t="s">
        <v>346</v>
      </c>
      <c r="B19" s="347"/>
      <c r="C19" s="347"/>
      <c r="D19" s="347"/>
      <c r="E19" s="347"/>
      <c r="F19" s="347"/>
      <c r="G19" s="347"/>
      <c r="H19" s="348"/>
      <c r="I19" s="1">
        <v>15</v>
      </c>
      <c r="J19" s="7">
        <v>0</v>
      </c>
      <c r="K19" s="7">
        <v>0</v>
      </c>
    </row>
    <row r="20" spans="1:11" ht="12.75" customHeight="1">
      <c r="A20" s="346" t="s">
        <v>347</v>
      </c>
      <c r="B20" s="347"/>
      <c r="C20" s="347"/>
      <c r="D20" s="347"/>
      <c r="E20" s="347"/>
      <c r="F20" s="347"/>
      <c r="G20" s="347"/>
      <c r="H20" s="348"/>
      <c r="I20" s="1">
        <v>16</v>
      </c>
      <c r="J20" s="7">
        <v>0</v>
      </c>
      <c r="K20" s="7">
        <v>0</v>
      </c>
    </row>
    <row r="21" spans="1:11" ht="12.75" customHeight="1">
      <c r="A21" s="372" t="s">
        <v>348</v>
      </c>
      <c r="B21" s="373"/>
      <c r="C21" s="373"/>
      <c r="D21" s="373"/>
      <c r="E21" s="373"/>
      <c r="F21" s="373"/>
      <c r="G21" s="373"/>
      <c r="H21" s="374"/>
      <c r="I21" s="1">
        <v>17</v>
      </c>
      <c r="J21" s="25">
        <f>SUM(J15:J20)</f>
        <v>0</v>
      </c>
      <c r="K21" s="25">
        <f>SUM(K15:K20)</f>
        <v>0</v>
      </c>
    </row>
    <row r="22" spans="1:11" ht="12.75">
      <c r="A22" s="318"/>
      <c r="B22" s="319"/>
      <c r="C22" s="319"/>
      <c r="D22" s="319"/>
      <c r="E22" s="319"/>
      <c r="F22" s="319"/>
      <c r="G22" s="319"/>
      <c r="H22" s="319"/>
      <c r="I22" s="391"/>
      <c r="J22" s="391"/>
      <c r="K22" s="392"/>
    </row>
    <row r="23" spans="1:11" ht="12.75" customHeight="1">
      <c r="A23" s="404" t="s">
        <v>349</v>
      </c>
      <c r="B23" s="405"/>
      <c r="C23" s="405"/>
      <c r="D23" s="405"/>
      <c r="E23" s="405"/>
      <c r="F23" s="405"/>
      <c r="G23" s="405"/>
      <c r="H23" s="405"/>
      <c r="I23" s="9">
        <v>18</v>
      </c>
      <c r="J23" s="6">
        <f>J14</f>
        <v>-616731266</v>
      </c>
      <c r="K23" s="6">
        <f>K14</f>
        <v>-87848459</v>
      </c>
    </row>
    <row r="24" spans="1:11" ht="17.25" customHeight="1">
      <c r="A24" s="406" t="s">
        <v>350</v>
      </c>
      <c r="B24" s="407"/>
      <c r="C24" s="407"/>
      <c r="D24" s="407"/>
      <c r="E24" s="407"/>
      <c r="F24" s="407"/>
      <c r="G24" s="407"/>
      <c r="H24" s="407"/>
      <c r="I24" s="4">
        <v>19</v>
      </c>
      <c r="J24" s="25">
        <v>0</v>
      </c>
      <c r="K24" s="25">
        <v>0</v>
      </c>
    </row>
    <row r="25" spans="1:11" ht="30" customHeight="1">
      <c r="A25" s="408" t="s">
        <v>351</v>
      </c>
      <c r="B25" s="409"/>
      <c r="C25" s="409"/>
      <c r="D25" s="409"/>
      <c r="E25" s="409"/>
      <c r="F25" s="409"/>
      <c r="G25" s="409"/>
      <c r="H25" s="409"/>
      <c r="I25" s="409"/>
      <c r="J25" s="409"/>
      <c r="K25" s="409"/>
    </row>
  </sheetData>
  <sheetProtection/>
  <protectedRanges>
    <protectedRange sqref="E2" name="Range1_1_1"/>
    <protectedRange sqref="G2:H2" name="Range1_2"/>
  </protectedRanges>
  <mergeCells count="26">
    <mergeCell ref="C2:D2"/>
    <mergeCell ref="G2:H2"/>
    <mergeCell ref="A3:H3"/>
    <mergeCell ref="A4:H4"/>
    <mergeCell ref="A5:H5"/>
    <mergeCell ref="A6:H6"/>
    <mergeCell ref="A7:H7"/>
    <mergeCell ref="A8:H8"/>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5:J13 J15:K20 K5:K8 K10:K13">
      <formula1>999999999999</formula1>
    </dataValidation>
    <dataValidation type="whole" operator="greaterThanOrEqual" allowBlank="1" showInputMessage="1" showErrorMessage="1" errorTitle="Pogrešan unos" error="Mogu se unijeti samo cjelobrojne pozitivne vrijednosti." sqref="J14:K14 J21:K22 K9">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ignoredErrors>
    <ignoredError sqref="J4:K4" numberStoredAsText="1"/>
    <ignoredError sqref="J23:K23" unlockedFormula="1"/>
  </ignoredErrors>
</worksheet>
</file>

<file path=xl/worksheets/sheet7.xml><?xml version="1.0" encoding="utf-8"?>
<worksheet xmlns="http://schemas.openxmlformats.org/spreadsheetml/2006/main" xmlns:r="http://schemas.openxmlformats.org/officeDocument/2006/relationships">
  <dimension ref="A1:AO481"/>
  <sheetViews>
    <sheetView zoomScaleSheetLayoutView="100" zoomScalePageLayoutView="0" workbookViewId="0" topLeftCell="A439">
      <selection activeCell="D447" sqref="D447"/>
    </sheetView>
  </sheetViews>
  <sheetFormatPr defaultColWidth="9.140625" defaultRowHeight="12.75"/>
  <cols>
    <col min="1" max="1" width="33.00390625" style="0" customWidth="1"/>
    <col min="2" max="3" width="12.7109375" style="0" customWidth="1"/>
    <col min="4" max="5" width="11.421875" style="0" bestFit="1" customWidth="1"/>
    <col min="6" max="6" width="8.00390625" style="0" bestFit="1" customWidth="1"/>
    <col min="7" max="7" width="9.00390625" style="0" bestFit="1" customWidth="1"/>
    <col min="8" max="8" width="12.28125" style="0" customWidth="1"/>
    <col min="9" max="9" width="9.57421875" style="0" bestFit="1" customWidth="1"/>
  </cols>
  <sheetData>
    <row r="1" spans="1:41" ht="20.25">
      <c r="A1" s="421" t="s">
        <v>352</v>
      </c>
      <c r="B1" s="421"/>
      <c r="C1" s="421"/>
      <c r="D1" s="421"/>
      <c r="E1" s="421"/>
      <c r="F1" s="421"/>
      <c r="G1" s="421"/>
      <c r="H1" s="421"/>
      <c r="I1" s="421"/>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row>
    <row r="2" spans="1:41" ht="12.75">
      <c r="A2" s="118"/>
      <c r="B2" s="119"/>
      <c r="C2" s="119"/>
      <c r="D2" s="119"/>
      <c r="E2" s="119"/>
      <c r="F2" s="119"/>
      <c r="G2" s="119"/>
      <c r="H2" s="119"/>
      <c r="I2" s="119"/>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row>
    <row r="3" spans="1:41" ht="12.75">
      <c r="A3" s="418" t="s">
        <v>607</v>
      </c>
      <c r="B3" s="418"/>
      <c r="C3" s="418"/>
      <c r="D3" s="418"/>
      <c r="E3" s="418"/>
      <c r="F3" s="418"/>
      <c r="G3" s="418"/>
      <c r="H3" s="418"/>
      <c r="I3" s="418"/>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row>
    <row r="4" spans="1:41" ht="12.75">
      <c r="A4" s="114"/>
      <c r="B4" s="114"/>
      <c r="C4" s="114"/>
      <c r="D4" s="114"/>
      <c r="E4" s="114"/>
      <c r="F4" s="114"/>
      <c r="G4" s="114"/>
      <c r="H4" s="114"/>
      <c r="I4" s="114"/>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row>
    <row r="5" spans="1:41" ht="107.25" customHeight="1">
      <c r="A5" s="418" t="s">
        <v>633</v>
      </c>
      <c r="B5" s="418"/>
      <c r="C5" s="418"/>
      <c r="D5" s="418"/>
      <c r="E5" s="418"/>
      <c r="F5" s="418"/>
      <c r="G5" s="418"/>
      <c r="H5" s="418"/>
      <c r="I5" s="418"/>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row>
    <row r="6" spans="1:41" ht="12.75">
      <c r="A6" s="120"/>
      <c r="B6" s="119"/>
      <c r="C6" s="119"/>
      <c r="D6" s="119"/>
      <c r="E6" s="119"/>
      <c r="F6" s="119"/>
      <c r="G6" s="119"/>
      <c r="H6" s="119"/>
      <c r="I6" s="119"/>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row>
    <row r="7" spans="1:41" ht="12.75">
      <c r="A7" s="422" t="s">
        <v>353</v>
      </c>
      <c r="B7" s="422"/>
      <c r="C7" s="422"/>
      <c r="D7" s="422"/>
      <c r="E7" s="422"/>
      <c r="F7" s="422"/>
      <c r="G7" s="422"/>
      <c r="H7" s="422"/>
      <c r="I7" s="422"/>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row>
    <row r="8" spans="1:41" ht="12.75">
      <c r="A8" s="121"/>
      <c r="B8" s="121"/>
      <c r="C8" s="121"/>
      <c r="D8" s="121"/>
      <c r="E8" s="121"/>
      <c r="F8" s="121"/>
      <c r="G8" s="121"/>
      <c r="H8" s="121"/>
      <c r="I8" s="121"/>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row>
    <row r="9" spans="1:41" ht="12.75">
      <c r="A9" s="422" t="s">
        <v>354</v>
      </c>
      <c r="B9" s="422"/>
      <c r="C9" s="422"/>
      <c r="D9" s="422"/>
      <c r="E9" s="422"/>
      <c r="F9" s="422"/>
      <c r="G9" s="422"/>
      <c r="H9" s="422"/>
      <c r="I9" s="422"/>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row>
    <row r="10" spans="1:41" s="115" customFormat="1" ht="27" customHeight="1">
      <c r="A10" s="418" t="s">
        <v>355</v>
      </c>
      <c r="B10" s="418"/>
      <c r="C10" s="418"/>
      <c r="D10" s="418"/>
      <c r="E10" s="418"/>
      <c r="F10" s="418"/>
      <c r="G10" s="418"/>
      <c r="H10" s="418"/>
      <c r="I10" s="418"/>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row>
    <row r="11" spans="1:41" s="115" customFormat="1" ht="12.75">
      <c r="A11" s="114"/>
      <c r="B11" s="114"/>
      <c r="C11" s="114"/>
      <c r="D11" s="114"/>
      <c r="E11" s="114"/>
      <c r="F11" s="114"/>
      <c r="G11" s="114"/>
      <c r="H11" s="114"/>
      <c r="I11" s="114"/>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row>
    <row r="12" spans="1:41" s="115" customFormat="1" ht="26.25" customHeight="1">
      <c r="A12" s="436" t="s">
        <v>532</v>
      </c>
      <c r="B12" s="436"/>
      <c r="C12" s="436"/>
      <c r="D12" s="436"/>
      <c r="E12" s="436"/>
      <c r="F12" s="436"/>
      <c r="G12" s="436"/>
      <c r="H12" s="436"/>
      <c r="I12" s="436"/>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row>
    <row r="13" spans="1:41" s="115" customFormat="1" ht="12.75">
      <c r="A13" s="116"/>
      <c r="B13" s="116"/>
      <c r="C13" s="116"/>
      <c r="D13" s="116"/>
      <c r="E13" s="116"/>
      <c r="F13" s="116"/>
      <c r="G13" s="116"/>
      <c r="H13" s="116"/>
      <c r="I13" s="116"/>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row>
    <row r="14" spans="1:41" s="115" customFormat="1" ht="69.75" customHeight="1">
      <c r="A14" s="418" t="s">
        <v>356</v>
      </c>
      <c r="B14" s="418"/>
      <c r="C14" s="418"/>
      <c r="D14" s="418"/>
      <c r="E14" s="418"/>
      <c r="F14" s="418"/>
      <c r="G14" s="418"/>
      <c r="H14" s="418"/>
      <c r="I14" s="418"/>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row>
    <row r="15" spans="1:41" s="115" customFormat="1" ht="12.75">
      <c r="A15" s="418"/>
      <c r="B15" s="418"/>
      <c r="C15" s="418"/>
      <c r="D15" s="418"/>
      <c r="E15" s="418"/>
      <c r="F15" s="418"/>
      <c r="G15" s="418"/>
      <c r="H15" s="418"/>
      <c r="I15" s="418"/>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row>
    <row r="16" spans="1:41" s="115" customFormat="1" ht="27" customHeight="1">
      <c r="A16" s="418" t="s">
        <v>560</v>
      </c>
      <c r="B16" s="418"/>
      <c r="C16" s="418"/>
      <c r="D16" s="418"/>
      <c r="E16" s="418"/>
      <c r="F16" s="418"/>
      <c r="G16" s="418"/>
      <c r="H16" s="418"/>
      <c r="I16" s="418"/>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row>
    <row r="17" spans="1:41" s="115" customFormat="1" ht="12.75">
      <c r="A17" s="418" t="s">
        <v>357</v>
      </c>
      <c r="B17" s="418"/>
      <c r="C17" s="418"/>
      <c r="D17" s="418"/>
      <c r="E17" s="418"/>
      <c r="F17" s="418"/>
      <c r="G17" s="418"/>
      <c r="H17" s="418"/>
      <c r="I17" s="418"/>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row>
    <row r="18" spans="1:41" ht="12.75">
      <c r="A18" s="418" t="s">
        <v>635</v>
      </c>
      <c r="B18" s="418"/>
      <c r="C18" s="418"/>
      <c r="D18" s="418"/>
      <c r="E18" s="418"/>
      <c r="F18" s="418"/>
      <c r="G18" s="418"/>
      <c r="H18" s="418"/>
      <c r="I18" s="418"/>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row>
    <row r="19" spans="1:9" s="20" customFormat="1" ht="12.75">
      <c r="A19" s="418" t="s">
        <v>533</v>
      </c>
      <c r="B19" s="418"/>
      <c r="C19" s="418"/>
      <c r="D19" s="418"/>
      <c r="E19" s="418"/>
      <c r="F19" s="418"/>
      <c r="G19" s="418"/>
      <c r="H19" s="418"/>
      <c r="I19" s="418"/>
    </row>
    <row r="20" spans="1:41" ht="27.75" customHeight="1">
      <c r="A20" s="418" t="s">
        <v>529</v>
      </c>
      <c r="B20" s="418"/>
      <c r="C20" s="418"/>
      <c r="D20" s="418"/>
      <c r="E20" s="418"/>
      <c r="F20" s="418"/>
      <c r="G20" s="418"/>
      <c r="H20" s="418"/>
      <c r="I20" s="418"/>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row>
    <row r="21" spans="1:41" ht="12.75">
      <c r="A21" s="418"/>
      <c r="B21" s="418"/>
      <c r="C21" s="418"/>
      <c r="D21" s="418"/>
      <c r="E21" s="418"/>
      <c r="F21" s="418"/>
      <c r="G21" s="418"/>
      <c r="H21" s="418"/>
      <c r="I21" s="418"/>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row>
    <row r="22" spans="1:41" ht="12.75">
      <c r="A22" s="418" t="s">
        <v>579</v>
      </c>
      <c r="B22" s="418"/>
      <c r="C22" s="418"/>
      <c r="D22" s="418"/>
      <c r="E22" s="418"/>
      <c r="F22" s="418"/>
      <c r="G22" s="418"/>
      <c r="H22" s="418"/>
      <c r="I22" s="418"/>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row>
    <row r="23" spans="1:41" ht="12.75">
      <c r="A23" s="122" t="s">
        <v>358</v>
      </c>
      <c r="B23" s="123" t="s">
        <v>359</v>
      </c>
      <c r="C23" s="447"/>
      <c r="D23" s="447"/>
      <c r="E23" s="447"/>
      <c r="F23" s="447"/>
      <c r="G23" s="447"/>
      <c r="H23" s="447"/>
      <c r="I23" s="447"/>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row>
    <row r="24" spans="1:41" ht="12.75">
      <c r="A24" s="116" t="s">
        <v>360</v>
      </c>
      <c r="B24" s="124">
        <v>1</v>
      </c>
      <c r="C24" s="119"/>
      <c r="D24" s="119"/>
      <c r="E24" s="119"/>
      <c r="F24" s="119"/>
      <c r="G24" s="119"/>
      <c r="H24" s="119"/>
      <c r="I24" s="119"/>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row>
    <row r="25" spans="1:41" ht="12.75">
      <c r="A25" s="116" t="s">
        <v>361</v>
      </c>
      <c r="B25" s="124">
        <v>1</v>
      </c>
      <c r="C25" s="119"/>
      <c r="D25" s="119"/>
      <c r="E25" s="119"/>
      <c r="F25" s="119"/>
      <c r="G25" s="119"/>
      <c r="H25" s="119"/>
      <c r="I25" s="119"/>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row>
    <row r="26" spans="1:41" ht="25.5">
      <c r="A26" s="116" t="s">
        <v>527</v>
      </c>
      <c r="B26" s="125">
        <v>1</v>
      </c>
      <c r="C26" s="448"/>
      <c r="D26" s="448"/>
      <c r="E26" s="448"/>
      <c r="F26" s="448"/>
      <c r="G26" s="448"/>
      <c r="H26" s="448"/>
      <c r="I26" s="448"/>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row>
    <row r="27" spans="1:41" ht="12.75">
      <c r="A27" s="116"/>
      <c r="B27" s="116"/>
      <c r="C27" s="119"/>
      <c r="D27" s="119"/>
      <c r="E27" s="119"/>
      <c r="F27" s="119"/>
      <c r="G27" s="119"/>
      <c r="H27" s="119"/>
      <c r="I27" s="119"/>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row>
    <row r="28" spans="1:41" ht="12.75">
      <c r="A28" s="126" t="s">
        <v>561</v>
      </c>
      <c r="B28" s="126"/>
      <c r="C28" s="126"/>
      <c r="D28" s="126"/>
      <c r="E28" s="126"/>
      <c r="F28" s="126"/>
      <c r="G28" s="126"/>
      <c r="H28" s="126"/>
      <c r="I28" s="126"/>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row>
    <row r="29" spans="1:41" ht="12.75">
      <c r="A29" s="127"/>
      <c r="B29" s="127"/>
      <c r="C29" s="127"/>
      <c r="D29" s="127"/>
      <c r="E29" s="127"/>
      <c r="F29" s="127"/>
      <c r="G29" s="127"/>
      <c r="H29" s="127"/>
      <c r="I29" s="127"/>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row>
    <row r="30" spans="1:41" ht="12.75">
      <c r="A30" s="121" t="s">
        <v>362</v>
      </c>
      <c r="B30" s="121"/>
      <c r="C30" s="121"/>
      <c r="D30" s="121"/>
      <c r="E30" s="121"/>
      <c r="F30" s="121"/>
      <c r="G30" s="121"/>
      <c r="H30" s="121"/>
      <c r="I30" s="121"/>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row>
    <row r="31" spans="1:41" ht="12.75">
      <c r="A31" s="452" t="s">
        <v>608</v>
      </c>
      <c r="B31" s="452"/>
      <c r="C31" s="452"/>
      <c r="D31" s="452"/>
      <c r="E31" s="452"/>
      <c r="F31" s="452"/>
      <c r="G31" s="452"/>
      <c r="H31" s="452"/>
      <c r="I31" s="452"/>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row>
    <row r="32" spans="1:41" ht="12.75">
      <c r="A32" s="122"/>
      <c r="B32" s="119"/>
      <c r="C32" s="119"/>
      <c r="D32" s="119"/>
      <c r="E32" s="119"/>
      <c r="F32" s="119"/>
      <c r="G32" s="119"/>
      <c r="H32" s="119"/>
      <c r="I32" s="119"/>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row>
    <row r="33" spans="1:41" ht="12.75">
      <c r="A33" s="450" t="s">
        <v>363</v>
      </c>
      <c r="B33" s="451"/>
      <c r="C33" s="451"/>
      <c r="D33" s="451"/>
      <c r="E33" s="451"/>
      <c r="F33" s="451"/>
      <c r="G33" s="451"/>
      <c r="H33" s="451"/>
      <c r="I33" s="451"/>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row>
    <row r="34" spans="1:41" ht="12.75">
      <c r="A34" s="116"/>
      <c r="B34" s="119"/>
      <c r="C34" s="119"/>
      <c r="D34" s="119"/>
      <c r="E34" s="119"/>
      <c r="F34" s="119"/>
      <c r="G34" s="119"/>
      <c r="H34" s="119"/>
      <c r="I34" s="119"/>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row>
    <row r="35" spans="1:41" ht="12.75">
      <c r="A35" s="123" t="s">
        <v>571</v>
      </c>
      <c r="B35" s="123"/>
      <c r="C35" s="123"/>
      <c r="D35" s="123"/>
      <c r="E35" s="123"/>
      <c r="F35" s="123"/>
      <c r="G35" s="123"/>
      <c r="H35" s="123"/>
      <c r="I35" s="123"/>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row>
    <row r="36" spans="1:41" ht="12.75">
      <c r="A36" s="128" t="s">
        <v>78</v>
      </c>
      <c r="B36" s="126" t="s">
        <v>610</v>
      </c>
      <c r="C36" s="126"/>
      <c r="D36" s="126"/>
      <c r="E36" s="126"/>
      <c r="F36" s="126"/>
      <c r="G36" s="126"/>
      <c r="H36" s="126"/>
      <c r="I36" s="126"/>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row>
    <row r="37" spans="1:41" ht="12.75">
      <c r="A37" s="128" t="s">
        <v>605</v>
      </c>
      <c r="B37" s="126" t="s">
        <v>609</v>
      </c>
      <c r="C37" s="126"/>
      <c r="D37" s="126"/>
      <c r="E37" s="126"/>
      <c r="F37" s="126"/>
      <c r="G37" s="126"/>
      <c r="H37" s="126"/>
      <c r="I37" s="126"/>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row>
    <row r="38" spans="1:41" ht="12.75">
      <c r="A38" s="128" t="s">
        <v>77</v>
      </c>
      <c r="B38" s="126" t="s">
        <v>611</v>
      </c>
      <c r="C38" s="126"/>
      <c r="D38" s="126"/>
      <c r="E38" s="126"/>
      <c r="F38" s="126"/>
      <c r="G38" s="126"/>
      <c r="H38" s="126"/>
      <c r="I38" s="126"/>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row>
    <row r="39" spans="1:41" ht="12.75">
      <c r="A39" s="128" t="s">
        <v>606</v>
      </c>
      <c r="B39" s="126" t="s">
        <v>612</v>
      </c>
      <c r="C39" s="126"/>
      <c r="D39" s="126"/>
      <c r="E39" s="126"/>
      <c r="F39" s="126"/>
      <c r="G39" s="126"/>
      <c r="H39" s="126"/>
      <c r="I39" s="126"/>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row>
    <row r="40" spans="1:41" ht="12.75">
      <c r="A40" s="128" t="s">
        <v>76</v>
      </c>
      <c r="B40" s="126" t="s">
        <v>364</v>
      </c>
      <c r="C40" s="126"/>
      <c r="D40" s="126"/>
      <c r="E40" s="126"/>
      <c r="F40" s="126"/>
      <c r="G40" s="126"/>
      <c r="H40" s="126"/>
      <c r="I40" s="126"/>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row>
    <row r="41" spans="1:41" ht="12.75">
      <c r="A41" s="129"/>
      <c r="B41" s="129"/>
      <c r="C41" s="119"/>
      <c r="D41" s="119"/>
      <c r="E41" s="119"/>
      <c r="F41" s="119"/>
      <c r="G41" s="119"/>
      <c r="H41" s="119"/>
      <c r="I41" s="119"/>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row>
    <row r="42" spans="1:41" ht="12.75">
      <c r="A42" s="129"/>
      <c r="B42" s="129"/>
      <c r="C42" s="119"/>
      <c r="D42" s="119"/>
      <c r="E42" s="119"/>
      <c r="F42" s="119"/>
      <c r="G42" s="119"/>
      <c r="H42" s="119"/>
      <c r="I42" s="119"/>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row>
    <row r="43" spans="1:41" ht="12.75">
      <c r="A43" s="123" t="s">
        <v>365</v>
      </c>
      <c r="B43" s="123"/>
      <c r="C43" s="123"/>
      <c r="D43" s="123"/>
      <c r="E43" s="123"/>
      <c r="F43" s="123"/>
      <c r="G43" s="123"/>
      <c r="H43" s="123"/>
      <c r="I43" s="123"/>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row>
    <row r="44" spans="1:41" ht="12.75">
      <c r="A44" s="128" t="s">
        <v>79</v>
      </c>
      <c r="B44" s="126" t="s">
        <v>620</v>
      </c>
      <c r="C44" s="123"/>
      <c r="D44" s="123"/>
      <c r="E44" s="123"/>
      <c r="F44" s="123"/>
      <c r="G44" s="123"/>
      <c r="H44" s="123"/>
      <c r="I44" s="123"/>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row>
    <row r="45" spans="1:41" ht="12.75">
      <c r="A45" s="128" t="s">
        <v>613</v>
      </c>
      <c r="B45" s="126" t="s">
        <v>622</v>
      </c>
      <c r="C45" s="123"/>
      <c r="D45" s="123"/>
      <c r="E45" s="123"/>
      <c r="F45" s="123"/>
      <c r="G45" s="123"/>
      <c r="H45" s="123"/>
      <c r="I45" s="123"/>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row>
    <row r="46" spans="1:41" ht="12.75">
      <c r="A46" s="128" t="s">
        <v>85</v>
      </c>
      <c r="B46" s="126" t="s">
        <v>625</v>
      </c>
      <c r="C46" s="123"/>
      <c r="D46" s="123"/>
      <c r="E46" s="123"/>
      <c r="F46" s="123"/>
      <c r="G46" s="123"/>
      <c r="H46" s="123"/>
      <c r="I46" s="123"/>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row>
    <row r="47" spans="1:41" ht="12.75">
      <c r="A47" s="130" t="s">
        <v>614</v>
      </c>
      <c r="B47" s="126" t="s">
        <v>623</v>
      </c>
      <c r="C47" s="123"/>
      <c r="D47" s="123"/>
      <c r="E47" s="123"/>
      <c r="F47" s="123"/>
      <c r="G47" s="123"/>
      <c r="H47" s="123"/>
      <c r="I47" s="123"/>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row>
    <row r="48" spans="1:41" ht="12.75">
      <c r="A48" s="128" t="s">
        <v>524</v>
      </c>
      <c r="B48" s="126" t="s">
        <v>621</v>
      </c>
      <c r="C48" s="123"/>
      <c r="D48" s="123"/>
      <c r="E48" s="123"/>
      <c r="F48" s="123"/>
      <c r="G48" s="123"/>
      <c r="H48" s="123"/>
      <c r="I48" s="123"/>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row>
    <row r="49" spans="1:41" ht="12.75">
      <c r="A49" s="128" t="s">
        <v>525</v>
      </c>
      <c r="B49" s="126" t="s">
        <v>621</v>
      </c>
      <c r="C49" s="123"/>
      <c r="D49" s="123"/>
      <c r="E49" s="123"/>
      <c r="F49" s="123"/>
      <c r="G49" s="123"/>
      <c r="H49" s="123"/>
      <c r="I49" s="123"/>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row>
    <row r="50" spans="1:41" ht="12.75">
      <c r="A50" s="130" t="s">
        <v>615</v>
      </c>
      <c r="B50" s="126" t="s">
        <v>624</v>
      </c>
      <c r="C50" s="123"/>
      <c r="D50" s="123"/>
      <c r="E50" s="123"/>
      <c r="F50" s="123"/>
      <c r="G50" s="123"/>
      <c r="H50" s="123"/>
      <c r="I50" s="123"/>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row>
    <row r="51" spans="1:41" ht="12.75">
      <c r="A51" s="130" t="s">
        <v>616</v>
      </c>
      <c r="B51" s="126" t="s">
        <v>624</v>
      </c>
      <c r="C51" s="126"/>
      <c r="D51" s="126"/>
      <c r="E51" s="126"/>
      <c r="F51" s="126"/>
      <c r="G51" s="126"/>
      <c r="H51" s="126"/>
      <c r="I51" s="126"/>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row>
    <row r="52" spans="1:41" ht="12.75">
      <c r="A52" s="130" t="s">
        <v>617</v>
      </c>
      <c r="B52" s="126" t="s">
        <v>624</v>
      </c>
      <c r="C52" s="126"/>
      <c r="D52" s="126"/>
      <c r="E52" s="126"/>
      <c r="F52" s="126"/>
      <c r="G52" s="126"/>
      <c r="H52" s="126"/>
      <c r="I52" s="126"/>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row>
    <row r="53" spans="1:41" ht="12.75">
      <c r="A53" s="130" t="s">
        <v>618</v>
      </c>
      <c r="B53" s="126" t="s">
        <v>624</v>
      </c>
      <c r="C53" s="126"/>
      <c r="D53" s="126"/>
      <c r="E53" s="126"/>
      <c r="F53" s="126"/>
      <c r="G53" s="126"/>
      <c r="H53" s="126"/>
      <c r="I53" s="126"/>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row>
    <row r="54" spans="1:41" ht="12.75">
      <c r="A54" s="130" t="s">
        <v>619</v>
      </c>
      <c r="B54" s="126" t="s">
        <v>624</v>
      </c>
      <c r="C54" s="126"/>
      <c r="D54" s="126"/>
      <c r="E54" s="126"/>
      <c r="F54" s="126"/>
      <c r="G54" s="126"/>
      <c r="H54" s="126"/>
      <c r="I54" s="126"/>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row>
    <row r="55" spans="1:41" ht="12.75">
      <c r="A55" s="116"/>
      <c r="B55" s="126"/>
      <c r="C55" s="126"/>
      <c r="D55" s="126"/>
      <c r="E55" s="126"/>
      <c r="F55" s="126"/>
      <c r="G55" s="126"/>
      <c r="H55" s="126"/>
      <c r="I55" s="126"/>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row>
    <row r="56" spans="1:41" ht="12.75">
      <c r="A56" s="116"/>
      <c r="B56" s="119"/>
      <c r="C56" s="119"/>
      <c r="D56" s="119"/>
      <c r="E56" s="119"/>
      <c r="F56" s="119"/>
      <c r="G56" s="119"/>
      <c r="H56" s="119"/>
      <c r="I56" s="119"/>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row>
    <row r="57" spans="1:41" ht="12.75">
      <c r="A57" s="449" t="s">
        <v>366</v>
      </c>
      <c r="B57" s="449"/>
      <c r="C57" s="449"/>
      <c r="D57" s="449"/>
      <c r="E57" s="449"/>
      <c r="F57" s="449"/>
      <c r="G57" s="449"/>
      <c r="H57" s="449"/>
      <c r="I57" s="449"/>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row>
    <row r="58" spans="1:41" ht="12.75">
      <c r="A58" s="123"/>
      <c r="B58" s="123"/>
      <c r="C58" s="123"/>
      <c r="D58" s="123"/>
      <c r="E58" s="123"/>
      <c r="F58" s="123"/>
      <c r="G58" s="123"/>
      <c r="H58" s="123"/>
      <c r="I58" s="123"/>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row>
    <row r="59" spans="1:41" ht="12.75">
      <c r="A59" s="449" t="s">
        <v>367</v>
      </c>
      <c r="B59" s="449"/>
      <c r="C59" s="449"/>
      <c r="D59" s="449"/>
      <c r="E59" s="449"/>
      <c r="F59" s="449"/>
      <c r="G59" s="449"/>
      <c r="H59" s="449"/>
      <c r="I59" s="449"/>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row>
    <row r="60" spans="1:41" ht="41.25" customHeight="1">
      <c r="A60" s="418" t="s">
        <v>368</v>
      </c>
      <c r="B60" s="418"/>
      <c r="C60" s="418"/>
      <c r="D60" s="418"/>
      <c r="E60" s="418"/>
      <c r="F60" s="418"/>
      <c r="G60" s="418"/>
      <c r="H60" s="418"/>
      <c r="I60" s="418"/>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row>
    <row r="61" spans="1:41" ht="12.75">
      <c r="A61" s="126"/>
      <c r="B61" s="131"/>
      <c r="C61" s="131"/>
      <c r="D61" s="131"/>
      <c r="E61" s="131"/>
      <c r="F61" s="131"/>
      <c r="G61" s="131"/>
      <c r="H61" s="131"/>
      <c r="I61" s="131"/>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row>
    <row r="62" spans="1:41" ht="12.75">
      <c r="A62" s="449" t="s">
        <v>369</v>
      </c>
      <c r="B62" s="449"/>
      <c r="C62" s="449"/>
      <c r="D62" s="449"/>
      <c r="E62" s="449"/>
      <c r="F62" s="449"/>
      <c r="G62" s="449"/>
      <c r="H62" s="449"/>
      <c r="I62" s="449"/>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row>
    <row r="63" spans="1:41" ht="28.5" customHeight="1">
      <c r="A63" s="418" t="s">
        <v>626</v>
      </c>
      <c r="B63" s="418"/>
      <c r="C63" s="418"/>
      <c r="D63" s="418"/>
      <c r="E63" s="418"/>
      <c r="F63" s="418"/>
      <c r="G63" s="418"/>
      <c r="H63" s="418"/>
      <c r="I63" s="418"/>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row>
    <row r="64" spans="1:41" ht="12.75">
      <c r="A64" s="127"/>
      <c r="B64" s="127"/>
      <c r="C64" s="127"/>
      <c r="D64" s="127"/>
      <c r="E64" s="127"/>
      <c r="F64" s="127"/>
      <c r="G64" s="127"/>
      <c r="H64" s="127"/>
      <c r="I64" s="127"/>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row>
    <row r="65" spans="1:41" ht="12.75">
      <c r="A65" s="127"/>
      <c r="B65" s="127"/>
      <c r="C65" s="127"/>
      <c r="D65" s="127"/>
      <c r="E65" s="127"/>
      <c r="F65" s="127"/>
      <c r="G65" s="127"/>
      <c r="H65" s="127"/>
      <c r="I65" s="127"/>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row>
    <row r="66" spans="1:41" ht="12.75">
      <c r="A66" s="132" t="s">
        <v>370</v>
      </c>
      <c r="B66" s="119"/>
      <c r="C66" s="119"/>
      <c r="D66" s="119"/>
      <c r="E66" s="119"/>
      <c r="F66" s="119"/>
      <c r="G66" s="119"/>
      <c r="H66" s="119"/>
      <c r="I66" s="119"/>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row>
    <row r="67" spans="1:41" ht="12.75">
      <c r="A67" s="133"/>
      <c r="B67" s="134" t="s">
        <v>575</v>
      </c>
      <c r="C67" s="134" t="s">
        <v>580</v>
      </c>
      <c r="D67" s="132"/>
      <c r="E67" s="132"/>
      <c r="F67" s="119"/>
      <c r="G67" s="119"/>
      <c r="H67" s="119"/>
      <c r="I67" s="119"/>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row>
    <row r="68" spans="1:41" ht="12.75">
      <c r="A68" s="135" t="s">
        <v>371</v>
      </c>
      <c r="B68" s="136">
        <v>107014618</v>
      </c>
      <c r="C68" s="136">
        <v>117159845</v>
      </c>
      <c r="D68" s="132"/>
      <c r="E68" s="132"/>
      <c r="F68" s="119"/>
      <c r="G68" s="119"/>
      <c r="H68" s="119"/>
      <c r="I68" s="119"/>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row>
    <row r="69" spans="1:41" ht="12.75">
      <c r="A69" s="135" t="s">
        <v>372</v>
      </c>
      <c r="B69" s="136">
        <v>41962780</v>
      </c>
      <c r="C69" s="136">
        <v>61961697</v>
      </c>
      <c r="D69" s="132"/>
      <c r="E69" s="132"/>
      <c r="F69" s="119"/>
      <c r="G69" s="119"/>
      <c r="H69" s="119"/>
      <c r="I69" s="119"/>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row>
    <row r="70" spans="1:41" ht="12.75">
      <c r="A70" s="135" t="s">
        <v>373</v>
      </c>
      <c r="B70" s="136">
        <v>54061628</v>
      </c>
      <c r="C70" s="136">
        <v>48490895</v>
      </c>
      <c r="D70" s="132"/>
      <c r="E70" s="132"/>
      <c r="F70" s="119"/>
      <c r="G70" s="119"/>
      <c r="H70" s="119"/>
      <c r="I70" s="119"/>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row>
    <row r="71" spans="1:41" ht="12.75">
      <c r="A71" s="135" t="s">
        <v>374</v>
      </c>
      <c r="B71" s="136">
        <v>12091267</v>
      </c>
      <c r="C71" s="136">
        <v>20063660</v>
      </c>
      <c r="D71" s="132"/>
      <c r="E71" s="132"/>
      <c r="F71" s="119"/>
      <c r="G71" s="119"/>
      <c r="H71" s="119"/>
      <c r="I71" s="119"/>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row>
    <row r="72" spans="1:41" ht="12.75">
      <c r="A72" s="135" t="s">
        <v>375</v>
      </c>
      <c r="B72" s="136">
        <v>12695272</v>
      </c>
      <c r="C72" s="136">
        <v>11529319</v>
      </c>
      <c r="D72" s="132"/>
      <c r="E72" s="132"/>
      <c r="F72" s="119"/>
      <c r="G72" s="119"/>
      <c r="H72" s="119"/>
      <c r="I72" s="119"/>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row>
    <row r="73" spans="1:41" ht="12.75">
      <c r="A73" s="135" t="s">
        <v>376</v>
      </c>
      <c r="B73" s="136">
        <v>1719508</v>
      </c>
      <c r="C73" s="136">
        <v>2540021</v>
      </c>
      <c r="D73" s="132"/>
      <c r="E73" s="132"/>
      <c r="F73" s="119"/>
      <c r="G73" s="119"/>
      <c r="H73" s="119"/>
      <c r="I73" s="119"/>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row>
    <row r="74" spans="1:41" ht="12.75">
      <c r="A74" s="135" t="s">
        <v>562</v>
      </c>
      <c r="B74" s="136">
        <v>54182</v>
      </c>
      <c r="C74" s="136">
        <v>56094</v>
      </c>
      <c r="D74" s="132"/>
      <c r="E74" s="132"/>
      <c r="F74" s="119"/>
      <c r="G74" s="119"/>
      <c r="H74" s="119"/>
      <c r="I74" s="119"/>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row>
    <row r="75" spans="1:41" ht="13.5" thickBot="1">
      <c r="A75" s="135" t="s">
        <v>377</v>
      </c>
      <c r="B75" s="137">
        <v>1604748</v>
      </c>
      <c r="C75" s="137">
        <v>1290645</v>
      </c>
      <c r="D75" s="132"/>
      <c r="E75" s="132"/>
      <c r="F75" s="119"/>
      <c r="G75" s="119"/>
      <c r="H75" s="119"/>
      <c r="I75" s="119"/>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row>
    <row r="76" spans="1:41" ht="13.5" thickBot="1">
      <c r="A76" s="138"/>
      <c r="B76" s="139">
        <f>SUM(B68:B75)</f>
        <v>231204003</v>
      </c>
      <c r="C76" s="139">
        <f>SUM(C68:C75)</f>
        <v>263092176</v>
      </c>
      <c r="D76" s="132"/>
      <c r="E76" s="132"/>
      <c r="F76" s="119"/>
      <c r="G76" s="119"/>
      <c r="H76" s="119"/>
      <c r="I76" s="119"/>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row>
    <row r="77" spans="1:41" ht="12.75">
      <c r="A77" s="129"/>
      <c r="B77" s="129"/>
      <c r="C77" s="129"/>
      <c r="D77" s="129"/>
      <c r="E77" s="129"/>
      <c r="F77" s="129"/>
      <c r="G77" s="129"/>
      <c r="H77" s="129"/>
      <c r="I77" s="129"/>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row>
    <row r="78" spans="1:41" ht="12.75">
      <c r="A78" s="129"/>
      <c r="B78" s="129"/>
      <c r="C78" s="129"/>
      <c r="D78" s="129"/>
      <c r="E78" s="129"/>
      <c r="F78" s="129"/>
      <c r="G78" s="129"/>
      <c r="H78" s="129"/>
      <c r="I78" s="129"/>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row>
    <row r="79" spans="1:41" ht="12.75">
      <c r="A79" s="132" t="s">
        <v>378</v>
      </c>
      <c r="B79" s="119"/>
      <c r="C79" s="119"/>
      <c r="D79" s="119"/>
      <c r="E79" s="119"/>
      <c r="F79" s="119"/>
      <c r="G79" s="119"/>
      <c r="H79" s="119"/>
      <c r="I79" s="119"/>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row>
    <row r="80" spans="1:41" ht="12.75">
      <c r="A80" s="138"/>
      <c r="B80" s="134" t="s">
        <v>575</v>
      </c>
      <c r="C80" s="134" t="s">
        <v>580</v>
      </c>
      <c r="D80" s="140"/>
      <c r="E80" s="140"/>
      <c r="F80" s="141"/>
      <c r="G80" s="141"/>
      <c r="H80" s="141"/>
      <c r="I80" s="141"/>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row>
    <row r="81" spans="1:41" ht="12.75">
      <c r="A81" s="142" t="s">
        <v>563</v>
      </c>
      <c r="B81" s="143">
        <v>641183</v>
      </c>
      <c r="C81" s="143">
        <v>783603</v>
      </c>
      <c r="D81" s="140"/>
      <c r="E81" s="140"/>
      <c r="F81" s="141"/>
      <c r="G81" s="141"/>
      <c r="H81" s="141"/>
      <c r="I81" s="141"/>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row>
    <row r="82" spans="1:41" ht="12.75">
      <c r="A82" s="142" t="s">
        <v>379</v>
      </c>
      <c r="B82" s="143">
        <v>0</v>
      </c>
      <c r="C82" s="143">
        <v>75546</v>
      </c>
      <c r="D82" s="140"/>
      <c r="E82" s="140"/>
      <c r="F82" s="141"/>
      <c r="G82" s="141"/>
      <c r="H82" s="141"/>
      <c r="I82" s="141"/>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row>
    <row r="83" spans="1:41" ht="12.75">
      <c r="A83" s="142" t="s">
        <v>537</v>
      </c>
      <c r="B83" s="143">
        <v>1009307</v>
      </c>
      <c r="C83" s="143">
        <v>862651</v>
      </c>
      <c r="D83" s="140"/>
      <c r="E83" s="140"/>
      <c r="F83" s="141"/>
      <c r="G83" s="141"/>
      <c r="H83" s="141"/>
      <c r="I83" s="141"/>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row>
    <row r="84" spans="1:41" ht="12.75">
      <c r="A84" s="142" t="s">
        <v>380</v>
      </c>
      <c r="B84" s="143">
        <v>1090321</v>
      </c>
      <c r="C84" s="143">
        <v>196544</v>
      </c>
      <c r="D84" s="140"/>
      <c r="E84" s="140"/>
      <c r="F84" s="141"/>
      <c r="G84" s="141"/>
      <c r="H84" s="141"/>
      <c r="I84" s="141"/>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row>
    <row r="85" spans="1:41" ht="12.75">
      <c r="A85" s="144" t="s">
        <v>540</v>
      </c>
      <c r="B85" s="143">
        <v>0</v>
      </c>
      <c r="C85" s="143">
        <v>1655203</v>
      </c>
      <c r="D85" s="140"/>
      <c r="E85" s="140"/>
      <c r="F85" s="141"/>
      <c r="G85" s="141"/>
      <c r="H85" s="141"/>
      <c r="I85" s="141"/>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row>
    <row r="86" spans="1:41" ht="12.75">
      <c r="A86" s="145" t="s">
        <v>642</v>
      </c>
      <c r="B86" s="143">
        <v>11863855</v>
      </c>
      <c r="C86" s="143">
        <v>0</v>
      </c>
      <c r="D86" s="140"/>
      <c r="E86" s="140"/>
      <c r="F86" s="141"/>
      <c r="G86" s="141"/>
      <c r="H86" s="141"/>
      <c r="I86" s="141"/>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row>
    <row r="87" spans="1:41" ht="13.5" thickBot="1">
      <c r="A87" s="142" t="s">
        <v>381</v>
      </c>
      <c r="B87" s="146">
        <v>1561882</v>
      </c>
      <c r="C87" s="146">
        <v>432001</v>
      </c>
      <c r="D87" s="140"/>
      <c r="E87" s="140"/>
      <c r="F87" s="141"/>
      <c r="G87" s="141"/>
      <c r="H87" s="141"/>
      <c r="I87" s="141"/>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row>
    <row r="88" spans="1:41" ht="13.5" thickBot="1">
      <c r="A88" s="138"/>
      <c r="B88" s="139">
        <f>SUM(B81:B87)</f>
        <v>16166548</v>
      </c>
      <c r="C88" s="139">
        <f>SUM(C81:C87)</f>
        <v>4005548</v>
      </c>
      <c r="D88" s="140"/>
      <c r="E88" s="140"/>
      <c r="F88" s="141"/>
      <c r="G88" s="141"/>
      <c r="H88" s="141"/>
      <c r="I88" s="141"/>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row>
    <row r="89" spans="1:41" ht="12.75">
      <c r="A89" s="454"/>
      <c r="B89" s="454"/>
      <c r="C89" s="454"/>
      <c r="D89" s="147"/>
      <c r="E89" s="147"/>
      <c r="F89" s="141"/>
      <c r="G89" s="141"/>
      <c r="H89" s="141"/>
      <c r="I89" s="141"/>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row>
    <row r="90" spans="1:41" ht="12.75">
      <c r="A90" s="454"/>
      <c r="B90" s="454"/>
      <c r="C90" s="454"/>
      <c r="D90" s="147"/>
      <c r="E90" s="147"/>
      <c r="F90" s="141"/>
      <c r="G90" s="141"/>
      <c r="H90" s="141"/>
      <c r="I90" s="141"/>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row>
    <row r="91" spans="1:41" ht="12.75">
      <c r="A91" s="454" t="s">
        <v>539</v>
      </c>
      <c r="B91" s="454"/>
      <c r="C91" s="454"/>
      <c r="D91" s="147"/>
      <c r="E91" s="147"/>
      <c r="F91" s="141"/>
      <c r="G91" s="141"/>
      <c r="H91" s="141"/>
      <c r="I91" s="141"/>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row>
    <row r="92" spans="1:41" ht="12.75">
      <c r="A92" s="129"/>
      <c r="B92" s="134" t="s">
        <v>575</v>
      </c>
      <c r="C92" s="134" t="s">
        <v>580</v>
      </c>
      <c r="D92" s="147"/>
      <c r="E92" s="147"/>
      <c r="F92" s="141"/>
      <c r="G92" s="141"/>
      <c r="H92" s="141"/>
      <c r="I92" s="141"/>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row>
    <row r="93" spans="1:41" ht="12.75">
      <c r="A93" s="142" t="s">
        <v>382</v>
      </c>
      <c r="B93" s="148">
        <v>8704433</v>
      </c>
      <c r="C93" s="148">
        <v>7937277</v>
      </c>
      <c r="D93" s="147"/>
      <c r="E93" s="147"/>
      <c r="F93" s="141"/>
      <c r="G93" s="141"/>
      <c r="H93" s="141"/>
      <c r="I93" s="141"/>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row>
    <row r="94" spans="1:41" ht="12.75">
      <c r="A94" s="142" t="s">
        <v>383</v>
      </c>
      <c r="B94" s="148">
        <v>3176926</v>
      </c>
      <c r="C94" s="148">
        <v>1099908</v>
      </c>
      <c r="D94" s="147"/>
      <c r="E94" s="147"/>
      <c r="F94" s="141"/>
      <c r="G94" s="141"/>
      <c r="H94" s="141"/>
      <c r="I94" s="141"/>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row>
    <row r="95" spans="1:41" ht="12.75">
      <c r="A95" s="142" t="s">
        <v>384</v>
      </c>
      <c r="B95" s="148">
        <v>2597337</v>
      </c>
      <c r="C95" s="148">
        <v>2932500</v>
      </c>
      <c r="D95" s="147"/>
      <c r="E95" s="147"/>
      <c r="F95" s="119"/>
      <c r="G95" s="119"/>
      <c r="H95" s="149"/>
      <c r="I95" s="141"/>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row>
    <row r="96" spans="1:41" ht="12.75">
      <c r="A96" s="142" t="s">
        <v>385</v>
      </c>
      <c r="B96" s="148">
        <v>19954435</v>
      </c>
      <c r="C96" s="148">
        <v>23257334</v>
      </c>
      <c r="D96" s="147"/>
      <c r="E96" s="147"/>
      <c r="F96" s="119"/>
      <c r="G96" s="119"/>
      <c r="H96" s="119"/>
      <c r="I96" s="141"/>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row>
    <row r="97" spans="1:41" ht="12.75">
      <c r="A97" s="142" t="s">
        <v>386</v>
      </c>
      <c r="B97" s="148">
        <v>1003875</v>
      </c>
      <c r="C97" s="148">
        <v>2440952</v>
      </c>
      <c r="D97" s="147"/>
      <c r="E97" s="147"/>
      <c r="F97" s="119"/>
      <c r="G97" s="119"/>
      <c r="H97" s="119"/>
      <c r="I97" s="141"/>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row>
    <row r="98" spans="1:41" ht="12.75">
      <c r="A98" s="142" t="s">
        <v>387</v>
      </c>
      <c r="B98" s="148">
        <v>4360453</v>
      </c>
      <c r="C98" s="148">
        <v>4176054</v>
      </c>
      <c r="D98" s="147"/>
      <c r="E98" s="147"/>
      <c r="F98" s="119"/>
      <c r="G98" s="119"/>
      <c r="H98" s="119"/>
      <c r="I98" s="141"/>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row>
    <row r="99" spans="1:41" ht="12.75">
      <c r="A99" s="142" t="s">
        <v>388</v>
      </c>
      <c r="B99" s="148">
        <v>2877934</v>
      </c>
      <c r="C99" s="148">
        <v>2685035</v>
      </c>
      <c r="D99" s="147"/>
      <c r="E99" s="147"/>
      <c r="F99" s="119"/>
      <c r="G99" s="119"/>
      <c r="H99" s="119"/>
      <c r="I99" s="141"/>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row>
    <row r="100" spans="1:41" ht="12.75">
      <c r="A100" s="142" t="s">
        <v>389</v>
      </c>
      <c r="B100" s="148">
        <v>29001262</v>
      </c>
      <c r="C100" s="148">
        <v>30982971</v>
      </c>
      <c r="D100" s="147"/>
      <c r="E100" s="147"/>
      <c r="F100" s="119"/>
      <c r="G100" s="119"/>
      <c r="H100" s="119"/>
      <c r="I100" s="141"/>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row>
    <row r="101" spans="1:41" ht="12.75">
      <c r="A101" s="142" t="s">
        <v>390</v>
      </c>
      <c r="B101" s="148">
        <v>75764636</v>
      </c>
      <c r="C101" s="148">
        <v>105196346</v>
      </c>
      <c r="D101" s="147"/>
      <c r="E101" s="147"/>
      <c r="F101" s="119"/>
      <c r="G101" s="119"/>
      <c r="H101" s="119"/>
      <c r="I101" s="141"/>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row>
    <row r="102" spans="1:41" ht="12.75">
      <c r="A102" s="142" t="s">
        <v>391</v>
      </c>
      <c r="B102" s="148">
        <v>176006</v>
      </c>
      <c r="C102" s="148">
        <v>1466289</v>
      </c>
      <c r="D102" s="147"/>
      <c r="E102" s="147"/>
      <c r="F102" s="119"/>
      <c r="G102" s="119"/>
      <c r="H102" s="119"/>
      <c r="I102" s="141"/>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row>
    <row r="103" spans="1:41" ht="13.5" thickBot="1">
      <c r="A103" s="142" t="s">
        <v>392</v>
      </c>
      <c r="B103" s="150">
        <v>2663383</v>
      </c>
      <c r="C103" s="150">
        <v>3081529</v>
      </c>
      <c r="D103" s="147"/>
      <c r="E103" s="147"/>
      <c r="F103" s="119"/>
      <c r="G103" s="119"/>
      <c r="H103" s="119"/>
      <c r="I103" s="141"/>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row>
    <row r="104" spans="1:41" ht="13.5" thickBot="1">
      <c r="A104" s="129"/>
      <c r="B104" s="151">
        <f>SUM(B93:B103)</f>
        <v>150280680</v>
      </c>
      <c r="C104" s="151">
        <f>SUM(C93:C103)</f>
        <v>185256195</v>
      </c>
      <c r="D104" s="147"/>
      <c r="E104" s="147"/>
      <c r="F104" s="119"/>
      <c r="G104" s="119"/>
      <c r="H104" s="119"/>
      <c r="I104" s="141"/>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row>
    <row r="105" spans="1:41" ht="12.75">
      <c r="A105" s="455"/>
      <c r="B105" s="455"/>
      <c r="C105" s="455"/>
      <c r="D105" s="147"/>
      <c r="E105" s="147"/>
      <c r="F105" s="119"/>
      <c r="G105" s="119"/>
      <c r="H105" s="119"/>
      <c r="I105" s="141"/>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row>
    <row r="106" spans="1:41" ht="12.75">
      <c r="A106" s="455"/>
      <c r="B106" s="455"/>
      <c r="C106" s="455"/>
      <c r="D106" s="147"/>
      <c r="E106" s="147"/>
      <c r="F106" s="119"/>
      <c r="G106" s="119"/>
      <c r="H106" s="119"/>
      <c r="I106" s="141"/>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row>
    <row r="107" spans="1:41" ht="12.75">
      <c r="A107" s="450" t="s">
        <v>393</v>
      </c>
      <c r="B107" s="450"/>
      <c r="C107" s="450"/>
      <c r="D107" s="450"/>
      <c r="E107" s="450"/>
      <c r="F107" s="450"/>
      <c r="G107" s="119"/>
      <c r="H107" s="119"/>
      <c r="I107" s="141"/>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row>
    <row r="108" spans="1:41" ht="12.75">
      <c r="A108" s="133"/>
      <c r="B108" s="134" t="s">
        <v>575</v>
      </c>
      <c r="C108" s="134" t="s">
        <v>580</v>
      </c>
      <c r="D108" s="119"/>
      <c r="E108" s="119"/>
      <c r="F108" s="119"/>
      <c r="G108" s="119"/>
      <c r="H108" s="119"/>
      <c r="I108" s="141"/>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row>
    <row r="109" spans="1:41" ht="12.75">
      <c r="A109" s="142" t="s">
        <v>394</v>
      </c>
      <c r="B109" s="152">
        <v>22937609</v>
      </c>
      <c r="C109" s="152">
        <v>14394535</v>
      </c>
      <c r="D109" s="119"/>
      <c r="E109" s="119"/>
      <c r="F109" s="119"/>
      <c r="G109" s="119"/>
      <c r="H109" s="119"/>
      <c r="I109" s="141"/>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row>
    <row r="110" spans="1:41" ht="12.75">
      <c r="A110" s="142" t="s">
        <v>395</v>
      </c>
      <c r="B110" s="152">
        <v>14994716</v>
      </c>
      <c r="C110" s="152">
        <v>7844027</v>
      </c>
      <c r="D110" s="119"/>
      <c r="E110" s="119"/>
      <c r="F110" s="119"/>
      <c r="G110" s="119"/>
      <c r="H110" s="119"/>
      <c r="I110" s="141"/>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row>
    <row r="111" spans="1:41" ht="13.5" thickBot="1">
      <c r="A111" s="142" t="s">
        <v>396</v>
      </c>
      <c r="B111" s="150">
        <v>6248940</v>
      </c>
      <c r="C111" s="150">
        <v>3377382</v>
      </c>
      <c r="D111" s="119"/>
      <c r="E111" s="119"/>
      <c r="F111" s="119"/>
      <c r="G111" s="119"/>
      <c r="H111" s="119"/>
      <c r="I111" s="141"/>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row>
    <row r="112" spans="1:41" ht="13.5" thickBot="1">
      <c r="A112" s="138"/>
      <c r="B112" s="139">
        <f>SUM(B109:B111)</f>
        <v>44181265</v>
      </c>
      <c r="C112" s="139">
        <f>SUM(C109:C111)</f>
        <v>25615944</v>
      </c>
      <c r="D112" s="119"/>
      <c r="E112" s="119"/>
      <c r="F112" s="119"/>
      <c r="G112" s="119"/>
      <c r="H112" s="153"/>
      <c r="I112" s="141"/>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row>
    <row r="113" spans="1:41" ht="12.75">
      <c r="A113" s="453"/>
      <c r="B113" s="453"/>
      <c r="C113" s="453"/>
      <c r="D113" s="453"/>
      <c r="E113" s="453"/>
      <c r="F113" s="453"/>
      <c r="G113" s="119"/>
      <c r="H113" s="119"/>
      <c r="I113" s="141"/>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row>
    <row r="114" spans="1:41" ht="12.75">
      <c r="A114" s="154" t="s">
        <v>581</v>
      </c>
      <c r="B114" s="154">
        <v>423</v>
      </c>
      <c r="C114" s="155">
        <v>391</v>
      </c>
      <c r="D114" s="119"/>
      <c r="E114" s="119"/>
      <c r="F114" s="119"/>
      <c r="G114" s="119"/>
      <c r="H114" s="119"/>
      <c r="I114" s="141"/>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row>
    <row r="115" spans="1:41" ht="12.75">
      <c r="A115" s="436"/>
      <c r="B115" s="436"/>
      <c r="C115" s="436"/>
      <c r="D115" s="436"/>
      <c r="E115" s="436"/>
      <c r="F115" s="436"/>
      <c r="G115" s="119"/>
      <c r="H115" s="119"/>
      <c r="I115" s="141"/>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row>
    <row r="116" spans="1:41" ht="12.75">
      <c r="A116" s="436"/>
      <c r="B116" s="436"/>
      <c r="C116" s="436"/>
      <c r="D116" s="436"/>
      <c r="E116" s="436"/>
      <c r="F116" s="436"/>
      <c r="G116" s="119"/>
      <c r="H116" s="119"/>
      <c r="I116" s="141"/>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row>
    <row r="117" spans="1:41" ht="12.75">
      <c r="A117" s="417" t="s">
        <v>397</v>
      </c>
      <c r="B117" s="417"/>
      <c r="C117" s="417"/>
      <c r="D117" s="417"/>
      <c r="E117" s="417"/>
      <c r="F117" s="417"/>
      <c r="G117" s="119"/>
      <c r="H117" s="119"/>
      <c r="I117" s="141"/>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row>
    <row r="118" spans="1:41" ht="12.75">
      <c r="A118" s="120" t="s">
        <v>75</v>
      </c>
      <c r="B118" s="134" t="s">
        <v>575</v>
      </c>
      <c r="C118" s="134" t="s">
        <v>580</v>
      </c>
      <c r="D118" s="119"/>
      <c r="E118" s="119"/>
      <c r="F118" s="119"/>
      <c r="G118" s="119"/>
      <c r="H118" s="119"/>
      <c r="I118" s="141"/>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row>
    <row r="119" spans="1:41" ht="12.75">
      <c r="A119" s="142" t="s">
        <v>399</v>
      </c>
      <c r="B119" s="143">
        <v>12603871</v>
      </c>
      <c r="C119" s="143">
        <v>2465701</v>
      </c>
      <c r="D119" s="119"/>
      <c r="E119" s="119"/>
      <c r="F119" s="119"/>
      <c r="G119" s="119"/>
      <c r="H119" s="119"/>
      <c r="I119" s="141"/>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row>
    <row r="120" spans="1:41" ht="13.5" thickBot="1">
      <c r="A120" s="142" t="s">
        <v>398</v>
      </c>
      <c r="B120" s="146">
        <v>25676780</v>
      </c>
      <c r="C120" s="146">
        <v>24463754</v>
      </c>
      <c r="D120" s="119"/>
      <c r="E120" s="153"/>
      <c r="F120" s="119"/>
      <c r="G120" s="119"/>
      <c r="H120" s="119"/>
      <c r="I120" s="141"/>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row>
    <row r="121" spans="1:41" ht="13.5" thickBot="1">
      <c r="A121" s="138"/>
      <c r="B121" s="139">
        <f>SUM(B119:B120)</f>
        <v>38280651</v>
      </c>
      <c r="C121" s="139">
        <f>SUM(C119:C120)</f>
        <v>26929455</v>
      </c>
      <c r="D121" s="119"/>
      <c r="E121" s="119"/>
      <c r="F121" s="119"/>
      <c r="G121" s="119"/>
      <c r="H121" s="119"/>
      <c r="I121" s="141"/>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row>
    <row r="122" spans="1:41" ht="12.75">
      <c r="A122" s="453"/>
      <c r="B122" s="453"/>
      <c r="C122" s="453"/>
      <c r="D122" s="453"/>
      <c r="E122" s="453"/>
      <c r="F122" s="453"/>
      <c r="G122" s="119"/>
      <c r="H122" s="119"/>
      <c r="I122" s="141"/>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row>
    <row r="123" spans="1:41" ht="12.75">
      <c r="A123" s="120"/>
      <c r="B123" s="119"/>
      <c r="C123" s="119"/>
      <c r="D123" s="119"/>
      <c r="E123" s="119"/>
      <c r="F123" s="119"/>
      <c r="G123" s="119"/>
      <c r="H123" s="119"/>
      <c r="I123" s="141"/>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row>
    <row r="124" spans="1:41" ht="12.75">
      <c r="A124" s="132" t="s">
        <v>400</v>
      </c>
      <c r="B124" s="119"/>
      <c r="C124" s="119"/>
      <c r="D124" s="119"/>
      <c r="E124" s="119"/>
      <c r="F124" s="119"/>
      <c r="G124" s="119"/>
      <c r="H124" s="119"/>
      <c r="I124" s="141"/>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row>
    <row r="125" spans="1:41" ht="12.75">
      <c r="A125" s="132"/>
      <c r="B125" s="134" t="s">
        <v>575</v>
      </c>
      <c r="C125" s="134" t="s">
        <v>580</v>
      </c>
      <c r="D125" s="119"/>
      <c r="E125" s="119"/>
      <c r="F125" s="119"/>
      <c r="G125" s="119"/>
      <c r="H125" s="119"/>
      <c r="I125" s="141"/>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row>
    <row r="126" spans="1:41" ht="12.75">
      <c r="A126" s="154" t="s">
        <v>401</v>
      </c>
      <c r="B126" s="143">
        <v>1410520</v>
      </c>
      <c r="C126" s="143">
        <v>1145032</v>
      </c>
      <c r="D126" s="119"/>
      <c r="E126" s="119"/>
      <c r="F126" s="119"/>
      <c r="G126" s="119"/>
      <c r="H126" s="119"/>
      <c r="I126" s="119"/>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row>
    <row r="127" spans="1:41" ht="12.75">
      <c r="A127" s="154" t="s">
        <v>402</v>
      </c>
      <c r="B127" s="143">
        <v>490314</v>
      </c>
      <c r="C127" s="143">
        <v>615103</v>
      </c>
      <c r="D127" s="119"/>
      <c r="E127" s="119"/>
      <c r="F127" s="119"/>
      <c r="G127" s="119"/>
      <c r="H127" s="119"/>
      <c r="I127" s="119"/>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row>
    <row r="128" spans="1:41" ht="12.75">
      <c r="A128" s="154" t="s">
        <v>403</v>
      </c>
      <c r="B128" s="143">
        <v>678364</v>
      </c>
      <c r="C128" s="143">
        <v>633810</v>
      </c>
      <c r="D128" s="119"/>
      <c r="E128" s="119"/>
      <c r="F128" s="119"/>
      <c r="G128" s="119"/>
      <c r="H128" s="119"/>
      <c r="I128" s="119"/>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row>
    <row r="129" spans="1:41" ht="12.75">
      <c r="A129" s="154" t="s">
        <v>404</v>
      </c>
      <c r="B129" s="143">
        <v>299263</v>
      </c>
      <c r="C129" s="143">
        <v>1296636</v>
      </c>
      <c r="D129" s="119"/>
      <c r="E129" s="119"/>
      <c r="F129" s="119"/>
      <c r="G129" s="119"/>
      <c r="H129" s="119"/>
      <c r="I129" s="119"/>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row>
    <row r="130" spans="1:41" ht="25.5">
      <c r="A130" s="154" t="s">
        <v>405</v>
      </c>
      <c r="B130" s="143">
        <v>514076</v>
      </c>
      <c r="C130" s="143">
        <v>759269</v>
      </c>
      <c r="D130" s="119"/>
      <c r="E130" s="119"/>
      <c r="F130" s="119"/>
      <c r="G130" s="119"/>
      <c r="H130" s="119"/>
      <c r="I130" s="119"/>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row>
    <row r="131" spans="1:41" ht="12.75">
      <c r="A131" s="154" t="s">
        <v>406</v>
      </c>
      <c r="B131" s="143">
        <v>3930331</v>
      </c>
      <c r="C131" s="143">
        <v>1066496</v>
      </c>
      <c r="D131" s="119"/>
      <c r="E131" s="119"/>
      <c r="F131" s="119"/>
      <c r="G131" s="119"/>
      <c r="H131" s="119"/>
      <c r="I131" s="119"/>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row>
    <row r="132" spans="1:41" ht="12.75">
      <c r="A132" s="154" t="s">
        <v>407</v>
      </c>
      <c r="B132" s="143">
        <v>427159</v>
      </c>
      <c r="C132" s="143">
        <v>279620</v>
      </c>
      <c r="D132" s="119"/>
      <c r="E132" s="119"/>
      <c r="F132" s="119"/>
      <c r="G132" s="119"/>
      <c r="H132" s="119"/>
      <c r="I132" s="119"/>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row>
    <row r="133" spans="1:41" ht="12.75">
      <c r="A133" s="154" t="s">
        <v>568</v>
      </c>
      <c r="B133" s="143">
        <v>4736382</v>
      </c>
      <c r="C133" s="156">
        <v>0</v>
      </c>
      <c r="D133" s="119"/>
      <c r="E133" s="119"/>
      <c r="F133" s="119"/>
      <c r="G133" s="119"/>
      <c r="H133" s="119"/>
      <c r="I133" s="119"/>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row>
    <row r="134" spans="1:41" ht="13.5" thickBot="1">
      <c r="A134" s="154" t="s">
        <v>408</v>
      </c>
      <c r="B134" s="146">
        <v>1282720</v>
      </c>
      <c r="C134" s="146">
        <v>2096557</v>
      </c>
      <c r="D134" s="119"/>
      <c r="E134" s="119"/>
      <c r="F134" s="119"/>
      <c r="G134" s="119"/>
      <c r="H134" s="119"/>
      <c r="I134" s="119"/>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row>
    <row r="135" spans="1:41" ht="13.5" thickBot="1">
      <c r="A135" s="129"/>
      <c r="B135" s="151">
        <f>SUM(B126:B134)</f>
        <v>13769129</v>
      </c>
      <c r="C135" s="151">
        <f>SUM(C126:C134)</f>
        <v>7892523</v>
      </c>
      <c r="D135" s="119"/>
      <c r="E135" s="119"/>
      <c r="F135" s="119"/>
      <c r="G135" s="119"/>
      <c r="H135" s="119"/>
      <c r="I135" s="119"/>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row>
    <row r="136" spans="1:41" ht="12.75">
      <c r="A136" s="120"/>
      <c r="B136" s="119"/>
      <c r="C136" s="119"/>
      <c r="D136" s="119"/>
      <c r="E136" s="119"/>
      <c r="F136" s="119"/>
      <c r="G136" s="119"/>
      <c r="H136" s="119"/>
      <c r="I136" s="119"/>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row>
    <row r="137" spans="1:41" ht="29.25" customHeight="1">
      <c r="A137" s="418" t="s">
        <v>409</v>
      </c>
      <c r="B137" s="418"/>
      <c r="C137" s="418"/>
      <c r="D137" s="418"/>
      <c r="E137" s="418"/>
      <c r="F137" s="418"/>
      <c r="G137" s="418"/>
      <c r="H137" s="418"/>
      <c r="I137" s="418"/>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row>
    <row r="138" spans="1:41" ht="12.75">
      <c r="A138" s="418"/>
      <c r="B138" s="418"/>
      <c r="C138" s="418"/>
      <c r="D138" s="418"/>
      <c r="E138" s="418"/>
      <c r="F138" s="418"/>
      <c r="G138" s="418"/>
      <c r="H138" s="418"/>
      <c r="I138" s="418"/>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row>
    <row r="139" spans="1:41" ht="12.75">
      <c r="A139" s="418"/>
      <c r="B139" s="418"/>
      <c r="C139" s="418"/>
      <c r="D139" s="418"/>
      <c r="E139" s="418"/>
      <c r="F139" s="418"/>
      <c r="G139" s="418"/>
      <c r="H139" s="418"/>
      <c r="I139" s="418"/>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row>
    <row r="140" spans="1:41" ht="12.75">
      <c r="A140" s="132" t="s">
        <v>410</v>
      </c>
      <c r="B140" s="119"/>
      <c r="C140" s="119"/>
      <c r="D140" s="119"/>
      <c r="E140" s="119"/>
      <c r="F140" s="119"/>
      <c r="G140" s="119"/>
      <c r="H140" s="141"/>
      <c r="I140" s="141"/>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row>
    <row r="141" spans="1:41" ht="12.75">
      <c r="A141" s="147"/>
      <c r="B141" s="134" t="s">
        <v>575</v>
      </c>
      <c r="C141" s="134" t="s">
        <v>580</v>
      </c>
      <c r="D141" s="119"/>
      <c r="E141" s="119"/>
      <c r="F141" s="119"/>
      <c r="G141" s="119"/>
      <c r="H141" s="141"/>
      <c r="I141" s="141"/>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row>
    <row r="142" spans="1:41" ht="12.75">
      <c r="A142" s="142" t="s">
        <v>411</v>
      </c>
      <c r="B142" s="143">
        <v>3988368</v>
      </c>
      <c r="C142" s="143">
        <v>3630256</v>
      </c>
      <c r="D142" s="119"/>
      <c r="E142" s="119"/>
      <c r="F142" s="119"/>
      <c r="G142" s="153"/>
      <c r="H142" s="141"/>
      <c r="I142" s="141"/>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row>
    <row r="143" spans="1:41" ht="12.75">
      <c r="A143" s="142" t="s">
        <v>412</v>
      </c>
      <c r="B143" s="143">
        <v>3305586</v>
      </c>
      <c r="C143" s="143">
        <v>6325959</v>
      </c>
      <c r="D143" s="119"/>
      <c r="E143" s="119"/>
      <c r="F143" s="119"/>
      <c r="G143" s="153"/>
      <c r="H143" s="141"/>
      <c r="I143" s="141"/>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row>
    <row r="144" spans="1:41" ht="24" customHeight="1" thickBot="1">
      <c r="A144" s="154" t="s">
        <v>639</v>
      </c>
      <c r="B144" s="146">
        <v>19452110</v>
      </c>
      <c r="C144" s="146">
        <v>0</v>
      </c>
      <c r="D144" s="119"/>
      <c r="E144" s="119"/>
      <c r="F144" s="119"/>
      <c r="G144" s="119"/>
      <c r="H144" s="141"/>
      <c r="I144" s="141"/>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row>
    <row r="145" spans="1:41" ht="13.5" thickBot="1">
      <c r="A145" s="138"/>
      <c r="B145" s="139">
        <f>SUM(B142:B144)</f>
        <v>26746064</v>
      </c>
      <c r="C145" s="139">
        <f>SUM(C142:C144)</f>
        <v>9956215</v>
      </c>
      <c r="D145" s="119"/>
      <c r="E145" s="119"/>
      <c r="F145" s="119"/>
      <c r="G145" s="119"/>
      <c r="H145" s="141"/>
      <c r="I145" s="141"/>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row>
    <row r="146" spans="1:41" ht="12.75">
      <c r="A146" s="132"/>
      <c r="B146" s="119"/>
      <c r="C146" s="119"/>
      <c r="D146" s="119"/>
      <c r="E146" s="119"/>
      <c r="F146" s="119"/>
      <c r="G146" s="119"/>
      <c r="H146" s="141"/>
      <c r="I146" s="141"/>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row>
    <row r="147" spans="1:41" ht="12.75">
      <c r="A147" s="132"/>
      <c r="B147" s="119"/>
      <c r="C147" s="119"/>
      <c r="D147" s="119"/>
      <c r="E147" s="119"/>
      <c r="F147" s="119"/>
      <c r="G147" s="119"/>
      <c r="H147" s="141"/>
      <c r="I147" s="141"/>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row>
    <row r="148" spans="1:41" ht="12.75">
      <c r="A148" s="132" t="s">
        <v>413</v>
      </c>
      <c r="B148" s="119"/>
      <c r="C148" s="119"/>
      <c r="D148" s="119"/>
      <c r="E148" s="119"/>
      <c r="F148" s="119"/>
      <c r="G148" s="119"/>
      <c r="H148" s="141"/>
      <c r="I148" s="141"/>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row>
    <row r="149" spans="1:41" ht="12.75">
      <c r="A149" s="147"/>
      <c r="B149" s="134" t="s">
        <v>575</v>
      </c>
      <c r="C149" s="134" t="s">
        <v>580</v>
      </c>
      <c r="D149" s="119"/>
      <c r="E149" s="119"/>
      <c r="F149" s="119"/>
      <c r="G149" s="119"/>
      <c r="H149" s="141"/>
      <c r="I149" s="141"/>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row>
    <row r="150" spans="1:41" ht="12.75">
      <c r="A150" s="142" t="s">
        <v>414</v>
      </c>
      <c r="B150" s="143">
        <v>9741698</v>
      </c>
      <c r="C150" s="143">
        <v>50257444</v>
      </c>
      <c r="D150" s="119"/>
      <c r="E150" s="119"/>
      <c r="F150" s="119"/>
      <c r="G150" s="119"/>
      <c r="H150" s="141"/>
      <c r="I150" s="141"/>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row>
    <row r="151" spans="1:41" ht="12.75">
      <c r="A151" s="142" t="s">
        <v>415</v>
      </c>
      <c r="B151" s="143">
        <v>7000</v>
      </c>
      <c r="C151" s="143">
        <v>263750</v>
      </c>
      <c r="D151" s="119"/>
      <c r="E151" s="119"/>
      <c r="F151" s="119"/>
      <c r="G151" s="119"/>
      <c r="H151" s="141"/>
      <c r="I151" s="141"/>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row>
    <row r="152" spans="1:41" ht="13.5" thickBot="1">
      <c r="A152" s="142" t="s">
        <v>416</v>
      </c>
      <c r="B152" s="146">
        <v>23255</v>
      </c>
      <c r="C152" s="146">
        <v>323466</v>
      </c>
      <c r="D152" s="119"/>
      <c r="E152" s="119"/>
      <c r="F152" s="119"/>
      <c r="G152" s="119"/>
      <c r="H152" s="141"/>
      <c r="I152" s="141"/>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row>
    <row r="153" spans="1:41" ht="13.5" thickBot="1">
      <c r="A153" s="138"/>
      <c r="B153" s="139">
        <f>SUM(B150:B152)</f>
        <v>9771953</v>
      </c>
      <c r="C153" s="139">
        <f>SUM(C150:C152)</f>
        <v>50844660</v>
      </c>
      <c r="D153" s="119"/>
      <c r="E153" s="119"/>
      <c r="F153" s="119"/>
      <c r="G153" s="119"/>
      <c r="H153" s="141"/>
      <c r="I153" s="141"/>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row>
    <row r="154" spans="1:41" ht="12.75">
      <c r="A154" s="120"/>
      <c r="B154" s="119"/>
      <c r="C154" s="119"/>
      <c r="D154" s="119"/>
      <c r="E154" s="119"/>
      <c r="F154" s="119"/>
      <c r="G154" s="119"/>
      <c r="H154" s="141"/>
      <c r="I154" s="141"/>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row>
    <row r="155" spans="1:41" ht="12.75">
      <c r="A155" s="132"/>
      <c r="B155" s="119"/>
      <c r="C155" s="119"/>
      <c r="D155" s="119"/>
      <c r="E155" s="119"/>
      <c r="F155" s="119"/>
      <c r="G155" s="119"/>
      <c r="H155" s="119"/>
      <c r="I155" s="119"/>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row>
    <row r="156" spans="1:41" ht="12.75">
      <c r="A156" s="132" t="s">
        <v>417</v>
      </c>
      <c r="B156" s="119"/>
      <c r="C156" s="119"/>
      <c r="D156" s="119"/>
      <c r="E156" s="119"/>
      <c r="F156" s="119"/>
      <c r="G156" s="119"/>
      <c r="H156" s="119"/>
      <c r="I156" s="119"/>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row>
    <row r="157" spans="1:41" ht="22.5">
      <c r="A157" s="157"/>
      <c r="B157" s="158" t="s">
        <v>418</v>
      </c>
      <c r="C157" s="159" t="s">
        <v>419</v>
      </c>
      <c r="D157" s="158" t="s">
        <v>420</v>
      </c>
      <c r="E157" s="159" t="s">
        <v>421</v>
      </c>
      <c r="F157" s="119"/>
      <c r="G157" s="119"/>
      <c r="H157" s="119"/>
      <c r="I157" s="119"/>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row>
    <row r="158" spans="1:41" ht="13.5" thickBot="1">
      <c r="A158" s="160" t="s">
        <v>422</v>
      </c>
      <c r="B158" s="161"/>
      <c r="C158" s="161"/>
      <c r="D158" s="161"/>
      <c r="E158" s="161"/>
      <c r="F158" s="119"/>
      <c r="G158" s="119"/>
      <c r="H158" s="119"/>
      <c r="I158" s="119"/>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row>
    <row r="159" spans="1:41" ht="13.5" thickBot="1">
      <c r="A159" s="160" t="s">
        <v>572</v>
      </c>
      <c r="B159" s="162">
        <v>62364332</v>
      </c>
      <c r="C159" s="162">
        <v>82767288</v>
      </c>
      <c r="D159" s="163">
        <v>0</v>
      </c>
      <c r="E159" s="162">
        <f>SUM(B159:D159)</f>
        <v>145131620</v>
      </c>
      <c r="F159" s="119"/>
      <c r="G159" s="119"/>
      <c r="H159" s="119"/>
      <c r="I159" s="119"/>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row>
    <row r="160" spans="1:41" ht="12.75">
      <c r="A160" s="164" t="s">
        <v>423</v>
      </c>
      <c r="B160" s="165">
        <v>106867</v>
      </c>
      <c r="C160" s="165"/>
      <c r="D160" s="165">
        <v>1863531</v>
      </c>
      <c r="E160" s="166">
        <f>SUM(B160:D160)</f>
        <v>1970398</v>
      </c>
      <c r="F160" s="119"/>
      <c r="G160" s="119"/>
      <c r="H160" s="119"/>
      <c r="I160" s="119"/>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row>
    <row r="161" spans="1:41" ht="12.75">
      <c r="A161" s="164" t="s">
        <v>424</v>
      </c>
      <c r="B161" s="165"/>
      <c r="C161" s="165">
        <v>1863531</v>
      </c>
      <c r="D161" s="165">
        <v>-1863531</v>
      </c>
      <c r="E161" s="165">
        <f>SUM(B161:D161)</f>
        <v>0</v>
      </c>
      <c r="F161" s="119"/>
      <c r="G161" s="119"/>
      <c r="H161" s="119"/>
      <c r="I161" s="119"/>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row>
    <row r="162" spans="1:41" ht="13.5" thickBot="1">
      <c r="A162" s="164" t="s">
        <v>425</v>
      </c>
      <c r="B162" s="165"/>
      <c r="C162" s="165"/>
      <c r="D162" s="165"/>
      <c r="E162" s="166">
        <f>SUM(B162:D162)</f>
        <v>0</v>
      </c>
      <c r="F162" s="119"/>
      <c r="G162" s="119"/>
      <c r="H162" s="119"/>
      <c r="I162" s="119"/>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row>
    <row r="163" spans="1:41" ht="13.5" thickBot="1">
      <c r="A163" s="160" t="s">
        <v>582</v>
      </c>
      <c r="B163" s="162">
        <f>SUM(B159:B162)</f>
        <v>62471199</v>
      </c>
      <c r="C163" s="162">
        <f>SUM(C159:C162)</f>
        <v>84630819</v>
      </c>
      <c r="D163" s="162">
        <f>SUM(D159:D162)</f>
        <v>0</v>
      </c>
      <c r="E163" s="162">
        <f>SUM(E159:E162)</f>
        <v>147102018</v>
      </c>
      <c r="F163" s="119"/>
      <c r="G163" s="119"/>
      <c r="H163" s="119"/>
      <c r="I163" s="153"/>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row>
    <row r="164" spans="1:41" ht="12.75">
      <c r="A164" s="167"/>
      <c r="B164" s="168"/>
      <c r="C164" s="168"/>
      <c r="D164" s="168"/>
      <c r="E164" s="169"/>
      <c r="F164" s="119"/>
      <c r="G164" s="119"/>
      <c r="H164" s="119"/>
      <c r="I164" s="119"/>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row>
    <row r="165" spans="1:41" ht="13.5" thickBot="1">
      <c r="A165" s="160" t="s">
        <v>426</v>
      </c>
      <c r="B165" s="168"/>
      <c r="C165" s="168"/>
      <c r="D165" s="168"/>
      <c r="E165" s="168"/>
      <c r="F165" s="119"/>
      <c r="G165" s="119"/>
      <c r="H165" s="119"/>
      <c r="I165" s="119"/>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row>
    <row r="166" spans="1:41" ht="13.5" thickBot="1">
      <c r="A166" s="160" t="s">
        <v>572</v>
      </c>
      <c r="B166" s="162">
        <v>23258343</v>
      </c>
      <c r="C166" s="162">
        <v>70441398</v>
      </c>
      <c r="D166" s="170">
        <v>0</v>
      </c>
      <c r="E166" s="162">
        <f>SUM(B166:D166)</f>
        <v>93699741</v>
      </c>
      <c r="F166" s="119"/>
      <c r="G166" s="119"/>
      <c r="H166" s="119"/>
      <c r="I166" s="119"/>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row>
    <row r="167" spans="1:41" ht="12.75">
      <c r="A167" s="164" t="s">
        <v>427</v>
      </c>
      <c r="B167" s="166">
        <v>10624674</v>
      </c>
      <c r="C167" s="166">
        <v>1979197</v>
      </c>
      <c r="D167" s="169"/>
      <c r="E167" s="166">
        <f>SUM(B167:D167)</f>
        <v>12603871</v>
      </c>
      <c r="F167" s="119"/>
      <c r="G167" s="119"/>
      <c r="H167" s="119"/>
      <c r="I167" s="119"/>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row>
    <row r="168" spans="1:41" ht="13.5" thickBot="1">
      <c r="A168" s="164" t="s">
        <v>425</v>
      </c>
      <c r="B168" s="171"/>
      <c r="C168" s="172"/>
      <c r="D168" s="171"/>
      <c r="E168" s="171">
        <f>SUM(B168:D168)</f>
        <v>0</v>
      </c>
      <c r="F168" s="119"/>
      <c r="G168" s="119"/>
      <c r="H168" s="119"/>
      <c r="I168" s="119"/>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row>
    <row r="169" spans="1:41" ht="13.5" thickBot="1">
      <c r="A169" s="160" t="s">
        <v>583</v>
      </c>
      <c r="B169" s="162">
        <f>SUM(B166:B168)</f>
        <v>33883017</v>
      </c>
      <c r="C169" s="162">
        <f>SUM(C166:C168)</f>
        <v>72420595</v>
      </c>
      <c r="D169" s="173">
        <f>SUM(D166:D168)</f>
        <v>0</v>
      </c>
      <c r="E169" s="162">
        <f>SUM(E166:E168)</f>
        <v>106303612</v>
      </c>
      <c r="F169" s="119"/>
      <c r="G169" s="119"/>
      <c r="H169" s="119"/>
      <c r="I169" s="119"/>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row>
    <row r="170" spans="1:41" ht="12.75">
      <c r="A170" s="164"/>
      <c r="B170" s="169"/>
      <c r="C170" s="169"/>
      <c r="D170" s="169"/>
      <c r="E170" s="169"/>
      <c r="F170" s="119"/>
      <c r="G170" s="119"/>
      <c r="H170" s="119"/>
      <c r="I170" s="119"/>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row>
    <row r="171" spans="1:41" ht="13.5" thickBot="1">
      <c r="A171" s="160" t="s">
        <v>428</v>
      </c>
      <c r="B171" s="169"/>
      <c r="C171" s="169"/>
      <c r="D171" s="169"/>
      <c r="E171" s="169"/>
      <c r="F171" s="119"/>
      <c r="G171" s="119"/>
      <c r="H171" s="119"/>
      <c r="I171" s="119"/>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row>
    <row r="172" spans="1:41" ht="13.5" thickBot="1">
      <c r="A172" s="160" t="s">
        <v>582</v>
      </c>
      <c r="B172" s="162">
        <f>B163-B169</f>
        <v>28588182</v>
      </c>
      <c r="C172" s="162">
        <f>C163-C169</f>
        <v>12210224</v>
      </c>
      <c r="D172" s="173">
        <f>D163-D169</f>
        <v>0</v>
      </c>
      <c r="E172" s="162">
        <f>E163-E169</f>
        <v>40798406</v>
      </c>
      <c r="F172" s="119"/>
      <c r="G172" s="119"/>
      <c r="H172" s="119"/>
      <c r="I172" s="119"/>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row>
    <row r="173" spans="1:41" ht="12.75">
      <c r="A173" s="120"/>
      <c r="B173" s="119"/>
      <c r="C173" s="119"/>
      <c r="D173" s="119"/>
      <c r="E173" s="119"/>
      <c r="F173" s="119"/>
      <c r="G173" s="119"/>
      <c r="H173" s="119"/>
      <c r="I173" s="119"/>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row>
    <row r="174" spans="1:41" ht="12.75">
      <c r="A174" s="132"/>
      <c r="B174" s="119"/>
      <c r="C174" s="119"/>
      <c r="D174" s="119"/>
      <c r="E174" s="119"/>
      <c r="F174" s="119"/>
      <c r="G174" s="119"/>
      <c r="H174" s="119"/>
      <c r="I174" s="119"/>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row>
    <row r="175" spans="1:41" ht="12.75">
      <c r="A175" s="132" t="s">
        <v>429</v>
      </c>
      <c r="B175" s="119"/>
      <c r="C175" s="119"/>
      <c r="D175" s="119"/>
      <c r="E175" s="119"/>
      <c r="F175" s="119"/>
      <c r="G175" s="119"/>
      <c r="H175" s="119"/>
      <c r="I175" s="119"/>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row>
    <row r="176" spans="1:41" ht="56.25">
      <c r="A176" s="174"/>
      <c r="B176" s="158" t="s">
        <v>430</v>
      </c>
      <c r="C176" s="158" t="s">
        <v>431</v>
      </c>
      <c r="D176" s="158" t="s">
        <v>432</v>
      </c>
      <c r="E176" s="158" t="s">
        <v>433</v>
      </c>
      <c r="F176" s="158" t="s">
        <v>434</v>
      </c>
      <c r="G176" s="158" t="s">
        <v>420</v>
      </c>
      <c r="H176" s="158" t="s">
        <v>435</v>
      </c>
      <c r="I176" s="158" t="s">
        <v>421</v>
      </c>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row>
    <row r="177" spans="1:41" ht="12.75">
      <c r="A177" s="160" t="s">
        <v>422</v>
      </c>
      <c r="B177" s="158"/>
      <c r="C177" s="158"/>
      <c r="D177" s="158"/>
      <c r="E177" s="158"/>
      <c r="F177" s="158"/>
      <c r="G177" s="158"/>
      <c r="H177" s="158"/>
      <c r="I177" s="158"/>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row>
    <row r="178" spans="1:41" ht="13.5" thickBot="1">
      <c r="A178" s="160" t="s">
        <v>572</v>
      </c>
      <c r="B178" s="175">
        <v>23269</v>
      </c>
      <c r="C178" s="175">
        <v>26937036</v>
      </c>
      <c r="D178" s="175">
        <v>611178042</v>
      </c>
      <c r="E178" s="175">
        <v>6199636</v>
      </c>
      <c r="F178" s="175">
        <v>46822</v>
      </c>
      <c r="G178" s="175">
        <v>8640361</v>
      </c>
      <c r="H178" s="175">
        <v>4807796</v>
      </c>
      <c r="I178" s="175">
        <f>SUM(B178:H178)</f>
        <v>657832962</v>
      </c>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row>
    <row r="179" spans="1:41" ht="12.75">
      <c r="A179" s="164" t="s">
        <v>423</v>
      </c>
      <c r="B179" s="176"/>
      <c r="C179" s="176"/>
      <c r="D179" s="176">
        <v>1900643</v>
      </c>
      <c r="E179" s="176">
        <v>1115876</v>
      </c>
      <c r="F179" s="176"/>
      <c r="G179" s="176">
        <v>13177554</v>
      </c>
      <c r="H179" s="176"/>
      <c r="I179" s="176">
        <f>SUM(B179:H179)</f>
        <v>16194073</v>
      </c>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row>
    <row r="180" spans="1:41" ht="12.75">
      <c r="A180" s="164" t="s">
        <v>424</v>
      </c>
      <c r="B180" s="176"/>
      <c r="C180" s="176">
        <v>76449</v>
      </c>
      <c r="D180" s="176">
        <v>13544986</v>
      </c>
      <c r="E180" s="176">
        <v>7230</v>
      </c>
      <c r="F180" s="176"/>
      <c r="G180" s="176">
        <v>-13634066</v>
      </c>
      <c r="H180" s="176">
        <v>5401</v>
      </c>
      <c r="I180" s="176">
        <f>SUM(B180:H180)</f>
        <v>0</v>
      </c>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row>
    <row r="181" spans="1:41" ht="13.5" thickBot="1">
      <c r="A181" s="164" t="s">
        <v>425</v>
      </c>
      <c r="B181" s="177"/>
      <c r="C181" s="177">
        <v>-7332387</v>
      </c>
      <c r="D181" s="177">
        <v>-1437287.9999999988</v>
      </c>
      <c r="E181" s="177">
        <v>-2362996</v>
      </c>
      <c r="F181" s="177"/>
      <c r="G181" s="177"/>
      <c r="H181" s="177"/>
      <c r="I181" s="177">
        <f>SUM(B181:H181)</f>
        <v>-11132670.999999998</v>
      </c>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row>
    <row r="182" spans="1:41" ht="13.5" thickBot="1">
      <c r="A182" s="160" t="s">
        <v>582</v>
      </c>
      <c r="B182" s="178">
        <f>SUM(B178:B181)</f>
        <v>23269</v>
      </c>
      <c r="C182" s="178">
        <f aca="true" t="shared" si="0" ref="C182:I182">SUM(C178:C181)</f>
        <v>19681098</v>
      </c>
      <c r="D182" s="178">
        <f t="shared" si="0"/>
        <v>625186383</v>
      </c>
      <c r="E182" s="178">
        <f t="shared" si="0"/>
        <v>4959746</v>
      </c>
      <c r="F182" s="178">
        <f t="shared" si="0"/>
        <v>46822</v>
      </c>
      <c r="G182" s="178">
        <f t="shared" si="0"/>
        <v>8183849</v>
      </c>
      <c r="H182" s="178">
        <f t="shared" si="0"/>
        <v>4813197</v>
      </c>
      <c r="I182" s="178">
        <f t="shared" si="0"/>
        <v>662894364</v>
      </c>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row>
    <row r="183" spans="1:41" ht="12.75">
      <c r="A183" s="179"/>
      <c r="B183" s="180"/>
      <c r="C183" s="180"/>
      <c r="D183" s="180"/>
      <c r="E183" s="180"/>
      <c r="F183" s="180"/>
      <c r="G183" s="180"/>
      <c r="H183" s="180"/>
      <c r="I183" s="18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row>
    <row r="184" spans="1:41" ht="12.75">
      <c r="A184" s="160" t="s">
        <v>426</v>
      </c>
      <c r="B184" s="176"/>
      <c r="C184" s="176"/>
      <c r="D184" s="176"/>
      <c r="E184" s="176"/>
      <c r="F184" s="176"/>
      <c r="G184" s="176"/>
      <c r="H184" s="176"/>
      <c r="I184" s="176"/>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row>
    <row r="185" spans="1:41" ht="13.5" thickBot="1">
      <c r="A185" s="160" t="s">
        <v>572</v>
      </c>
      <c r="B185" s="175">
        <v>0</v>
      </c>
      <c r="C185" s="175">
        <v>6265895</v>
      </c>
      <c r="D185" s="175">
        <v>289270210</v>
      </c>
      <c r="E185" s="175">
        <v>4538969</v>
      </c>
      <c r="F185" s="175">
        <v>0</v>
      </c>
      <c r="G185" s="175">
        <v>0</v>
      </c>
      <c r="H185" s="175">
        <v>4040174</v>
      </c>
      <c r="I185" s="175">
        <f>SUM(B185:H185)</f>
        <v>304115248</v>
      </c>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row>
    <row r="186" spans="1:41" ht="12.75">
      <c r="A186" s="164" t="s">
        <v>427</v>
      </c>
      <c r="B186" s="176"/>
      <c r="C186" s="176">
        <v>339754</v>
      </c>
      <c r="D186" s="176">
        <v>24905537</v>
      </c>
      <c r="E186" s="176">
        <v>323496</v>
      </c>
      <c r="F186" s="176"/>
      <c r="G186" s="176"/>
      <c r="H186" s="176">
        <v>107993</v>
      </c>
      <c r="I186" s="176">
        <f>SUM(B186:H186)</f>
        <v>25676780</v>
      </c>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row>
    <row r="187" spans="1:41" ht="12.75">
      <c r="A187" s="164" t="s">
        <v>425</v>
      </c>
      <c r="B187" s="176"/>
      <c r="C187" s="176">
        <v>-2019090</v>
      </c>
      <c r="D187" s="176">
        <v>-609682.000000005</v>
      </c>
      <c r="E187" s="176">
        <v>-1394670</v>
      </c>
      <c r="F187" s="176"/>
      <c r="G187" s="176"/>
      <c r="H187" s="176"/>
      <c r="I187" s="176">
        <f>SUM(B187:H187)</f>
        <v>-4023442.000000005</v>
      </c>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row>
    <row r="188" spans="1:41" ht="13.5" thickBot="1">
      <c r="A188" s="160" t="s">
        <v>583</v>
      </c>
      <c r="B188" s="175">
        <f>SUM(B185:B187)</f>
        <v>0</v>
      </c>
      <c r="C188" s="175">
        <f aca="true" t="shared" si="1" ref="C188:I188">SUM(C185:C187)</f>
        <v>4586559</v>
      </c>
      <c r="D188" s="175">
        <f t="shared" si="1"/>
        <v>313566065</v>
      </c>
      <c r="E188" s="175">
        <f t="shared" si="1"/>
        <v>3467795</v>
      </c>
      <c r="F188" s="175">
        <f t="shared" si="1"/>
        <v>0</v>
      </c>
      <c r="G188" s="175">
        <f t="shared" si="1"/>
        <v>0</v>
      </c>
      <c r="H188" s="175">
        <f t="shared" si="1"/>
        <v>4148167</v>
      </c>
      <c r="I188" s="175">
        <f t="shared" si="1"/>
        <v>325768586</v>
      </c>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row>
    <row r="189" spans="1:41" ht="12.75">
      <c r="A189" s="181"/>
      <c r="B189" s="176"/>
      <c r="C189" s="176"/>
      <c r="D189" s="176"/>
      <c r="E189" s="176"/>
      <c r="F189" s="176"/>
      <c r="G189" s="176"/>
      <c r="H189" s="176"/>
      <c r="I189" s="176"/>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row>
    <row r="190" spans="1:41" ht="12.75">
      <c r="A190" s="160" t="s">
        <v>428</v>
      </c>
      <c r="B190" s="176"/>
      <c r="C190" s="176"/>
      <c r="D190" s="176"/>
      <c r="E190" s="176"/>
      <c r="F190" s="176"/>
      <c r="G190" s="176"/>
      <c r="H190" s="176"/>
      <c r="I190" s="176"/>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row>
    <row r="191" spans="1:41" ht="13.5" thickBot="1">
      <c r="A191" s="160" t="s">
        <v>582</v>
      </c>
      <c r="B191" s="175">
        <f>B182-B188</f>
        <v>23269</v>
      </c>
      <c r="C191" s="175">
        <f aca="true" t="shared" si="2" ref="C191:I191">C182-C188</f>
        <v>15094539</v>
      </c>
      <c r="D191" s="175">
        <f t="shared" si="2"/>
        <v>311620318</v>
      </c>
      <c r="E191" s="175">
        <f t="shared" si="2"/>
        <v>1491951</v>
      </c>
      <c r="F191" s="175">
        <f t="shared" si="2"/>
        <v>46822</v>
      </c>
      <c r="G191" s="175">
        <f t="shared" si="2"/>
        <v>8183849</v>
      </c>
      <c r="H191" s="175">
        <f t="shared" si="2"/>
        <v>665030</v>
      </c>
      <c r="I191" s="175">
        <f t="shared" si="2"/>
        <v>337125778</v>
      </c>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row>
    <row r="192" spans="1:41" ht="12.75">
      <c r="A192" s="182"/>
      <c r="B192" s="183"/>
      <c r="C192" s="184"/>
      <c r="D192" s="184"/>
      <c r="E192" s="184"/>
      <c r="F192" s="184"/>
      <c r="G192" s="184"/>
      <c r="H192" s="185"/>
      <c r="I192" s="186"/>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row>
    <row r="193" spans="1:41" ht="12.75">
      <c r="A193" s="182"/>
      <c r="B193" s="183"/>
      <c r="C193" s="184"/>
      <c r="D193" s="184"/>
      <c r="E193" s="184"/>
      <c r="F193" s="184"/>
      <c r="G193" s="184"/>
      <c r="H193" s="185"/>
      <c r="I193" s="186"/>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row>
    <row r="194" spans="1:41" ht="12.75">
      <c r="A194" s="132" t="s">
        <v>436</v>
      </c>
      <c r="B194" s="119"/>
      <c r="C194" s="153"/>
      <c r="D194" s="153"/>
      <c r="E194" s="119"/>
      <c r="F194" s="119"/>
      <c r="G194" s="153"/>
      <c r="H194" s="119"/>
      <c r="I194" s="119"/>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row>
    <row r="195" spans="1:41" ht="12.75">
      <c r="A195" s="147"/>
      <c r="B195" s="134" t="s">
        <v>575</v>
      </c>
      <c r="C195" s="187"/>
      <c r="D195" s="119"/>
      <c r="E195" s="119"/>
      <c r="F195" s="119"/>
      <c r="G195" s="119"/>
      <c r="H195" s="119"/>
      <c r="I195" s="119"/>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row>
    <row r="196" spans="1:41" ht="12.75">
      <c r="A196" s="188" t="s">
        <v>437</v>
      </c>
      <c r="B196" s="143">
        <v>14887254</v>
      </c>
      <c r="C196" s="189"/>
      <c r="D196" s="119"/>
      <c r="E196" s="119"/>
      <c r="F196" s="119"/>
      <c r="G196" s="119"/>
      <c r="H196" s="119"/>
      <c r="I196" s="119"/>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row>
    <row r="197" spans="1:41" ht="12.75">
      <c r="A197" s="188" t="s">
        <v>438</v>
      </c>
      <c r="B197" s="143">
        <v>37322208</v>
      </c>
      <c r="C197" s="189"/>
      <c r="D197" s="119"/>
      <c r="E197" s="119"/>
      <c r="F197" s="119"/>
      <c r="G197" s="119"/>
      <c r="H197" s="119"/>
      <c r="I197" s="119"/>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row>
    <row r="198" spans="1:41" ht="13.5" thickBot="1">
      <c r="A198" s="188" t="s">
        <v>439</v>
      </c>
      <c r="B198" s="146">
        <v>3489832</v>
      </c>
      <c r="C198" s="189"/>
      <c r="D198" s="119"/>
      <c r="E198" s="119"/>
      <c r="F198" s="119"/>
      <c r="G198" s="119"/>
      <c r="H198" s="119"/>
      <c r="I198" s="119"/>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row>
    <row r="199" spans="1:41" ht="12.75">
      <c r="A199" s="188"/>
      <c r="B199" s="190">
        <f>SUM(B196:B198)</f>
        <v>55699294</v>
      </c>
      <c r="C199" s="191"/>
      <c r="D199" s="119"/>
      <c r="E199" s="119"/>
      <c r="F199" s="119"/>
      <c r="G199" s="119"/>
      <c r="H199" s="119"/>
      <c r="I199" s="119"/>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row>
    <row r="200" spans="1:41" ht="13.5" thickBot="1">
      <c r="A200" s="188" t="s">
        <v>440</v>
      </c>
      <c r="B200" s="192">
        <v>-52095781</v>
      </c>
      <c r="C200" s="193"/>
      <c r="D200" s="119"/>
      <c r="E200" s="119"/>
      <c r="F200" s="119"/>
      <c r="G200" s="119"/>
      <c r="H200" s="119"/>
      <c r="I200" s="119"/>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row>
    <row r="201" spans="1:41" ht="12.75">
      <c r="A201" s="194"/>
      <c r="B201" s="195">
        <f>B199+B200</f>
        <v>3603513</v>
      </c>
      <c r="C201" s="195"/>
      <c r="D201" s="119"/>
      <c r="E201" s="119"/>
      <c r="F201" s="119"/>
      <c r="G201" s="119"/>
      <c r="H201" s="119"/>
      <c r="I201" s="119"/>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row>
    <row r="202" spans="1:41" ht="13.5" thickBot="1">
      <c r="A202" s="188" t="s">
        <v>535</v>
      </c>
      <c r="B202" s="196">
        <v>35000</v>
      </c>
      <c r="C202" s="189"/>
      <c r="D202" s="119"/>
      <c r="E202" s="119"/>
      <c r="F202" s="119"/>
      <c r="G202" s="119"/>
      <c r="H202" s="119"/>
      <c r="I202" s="119"/>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row>
    <row r="203" spans="1:41" ht="12.75">
      <c r="A203" s="194"/>
      <c r="B203" s="195">
        <f>SUM(B201:B202)</f>
        <v>3638513</v>
      </c>
      <c r="C203" s="195"/>
      <c r="D203" s="119"/>
      <c r="E203" s="119"/>
      <c r="F203" s="119"/>
      <c r="G203" s="119"/>
      <c r="H203" s="119"/>
      <c r="I203" s="119"/>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row>
    <row r="204" spans="1:41" ht="12.75">
      <c r="A204" s="194"/>
      <c r="B204" s="195"/>
      <c r="C204" s="195"/>
      <c r="D204" s="119"/>
      <c r="E204" s="119"/>
      <c r="F204" s="119"/>
      <c r="G204" s="119"/>
      <c r="H204" s="119"/>
      <c r="I204" s="119"/>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row>
    <row r="205" spans="1:41" ht="12.75">
      <c r="A205" s="194"/>
      <c r="B205" s="195"/>
      <c r="C205" s="197"/>
      <c r="D205" s="119"/>
      <c r="E205" s="119"/>
      <c r="F205" s="119"/>
      <c r="G205" s="119"/>
      <c r="H205" s="119"/>
      <c r="I205" s="119"/>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row>
    <row r="206" spans="1:41" ht="26.25" customHeight="1">
      <c r="A206" s="418" t="s">
        <v>627</v>
      </c>
      <c r="B206" s="418"/>
      <c r="C206" s="418"/>
      <c r="D206" s="418"/>
      <c r="E206" s="418"/>
      <c r="F206" s="418"/>
      <c r="G206" s="418"/>
      <c r="H206" s="418"/>
      <c r="I206" s="418"/>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row>
    <row r="207" spans="1:41" ht="12.75">
      <c r="A207" s="418" t="s">
        <v>536</v>
      </c>
      <c r="B207" s="418"/>
      <c r="C207" s="418"/>
      <c r="D207" s="418"/>
      <c r="E207" s="418"/>
      <c r="F207" s="418"/>
      <c r="G207" s="418"/>
      <c r="H207" s="418"/>
      <c r="I207" s="418"/>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row>
    <row r="208" spans="1:41" ht="12.75">
      <c r="A208" s="127"/>
      <c r="B208" s="127"/>
      <c r="C208" s="127"/>
      <c r="D208" s="127"/>
      <c r="E208" s="127"/>
      <c r="F208" s="127"/>
      <c r="G208" s="127"/>
      <c r="H208" s="127"/>
      <c r="I208" s="127"/>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row>
    <row r="209" spans="1:41" ht="12.75">
      <c r="A209" s="419" t="s">
        <v>538</v>
      </c>
      <c r="B209" s="419"/>
      <c r="C209" s="419"/>
      <c r="D209" s="419"/>
      <c r="E209" s="419"/>
      <c r="F209" s="419"/>
      <c r="G209" s="419"/>
      <c r="H209" s="419"/>
      <c r="I209" s="419"/>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row>
    <row r="210" spans="1:41" ht="12.75">
      <c r="A210" s="198"/>
      <c r="B210" s="199" t="s">
        <v>575</v>
      </c>
      <c r="C210" s="127"/>
      <c r="D210" s="127"/>
      <c r="E210" s="127"/>
      <c r="F210" s="127"/>
      <c r="G210" s="127"/>
      <c r="H210" s="127"/>
      <c r="I210" s="127"/>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row>
    <row r="211" spans="1:41" ht="12.75">
      <c r="A211" s="144" t="s">
        <v>573</v>
      </c>
      <c r="B211" s="156">
        <v>51466861</v>
      </c>
      <c r="C211" s="127"/>
      <c r="D211" s="127"/>
      <c r="E211" s="127"/>
      <c r="F211" s="127"/>
      <c r="G211" s="127"/>
      <c r="H211" s="127"/>
      <c r="I211" s="127"/>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row>
    <row r="212" spans="1:41" ht="12.75">
      <c r="A212" s="144" t="s">
        <v>453</v>
      </c>
      <c r="B212" s="156">
        <v>0</v>
      </c>
      <c r="C212" s="127"/>
      <c r="D212" s="127"/>
      <c r="E212" s="127"/>
      <c r="F212" s="127"/>
      <c r="G212" s="127"/>
      <c r="H212" s="127"/>
      <c r="I212" s="127"/>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row>
    <row r="213" spans="1:41" ht="13.5" thickBot="1">
      <c r="A213" s="144" t="s">
        <v>455</v>
      </c>
      <c r="B213" s="146">
        <v>628919.9999999948</v>
      </c>
      <c r="C213" s="127"/>
      <c r="D213" s="127"/>
      <c r="E213" s="127"/>
      <c r="F213" s="127"/>
      <c r="G213" s="127"/>
      <c r="H213" s="127"/>
      <c r="I213" s="127"/>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row>
    <row r="214" spans="1:41" ht="13.5" thickBot="1">
      <c r="A214" s="200" t="s">
        <v>456</v>
      </c>
      <c r="B214" s="201">
        <f>SUM(B211:B213)</f>
        <v>52095780.99999999</v>
      </c>
      <c r="C214" s="127"/>
      <c r="D214" s="127"/>
      <c r="E214" s="127"/>
      <c r="F214" s="127"/>
      <c r="G214" s="127"/>
      <c r="H214" s="127"/>
      <c r="I214" s="127"/>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row>
    <row r="215" spans="1:41" ht="12.75">
      <c r="A215" s="127"/>
      <c r="B215" s="127"/>
      <c r="C215" s="127"/>
      <c r="D215" s="127"/>
      <c r="E215" s="127"/>
      <c r="F215" s="127"/>
      <c r="G215" s="127"/>
      <c r="H215" s="127"/>
      <c r="I215" s="127"/>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row>
    <row r="216" spans="1:41" ht="12.75">
      <c r="A216" s="120"/>
      <c r="B216" s="119"/>
      <c r="C216" s="119"/>
      <c r="D216" s="119"/>
      <c r="E216" s="119"/>
      <c r="F216" s="119"/>
      <c r="G216" s="153"/>
      <c r="H216" s="119"/>
      <c r="I216" s="119"/>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row>
    <row r="217" spans="1:41" ht="12.75">
      <c r="A217" s="132" t="s">
        <v>441</v>
      </c>
      <c r="B217" s="119"/>
      <c r="C217" s="119"/>
      <c r="D217" s="119"/>
      <c r="E217" s="119"/>
      <c r="F217" s="119"/>
      <c r="G217" s="119"/>
      <c r="H217" s="119"/>
      <c r="I217" s="119"/>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row>
    <row r="218" spans="1:41" ht="12.75">
      <c r="A218" s="129"/>
      <c r="B218" s="134" t="s">
        <v>575</v>
      </c>
      <c r="C218" s="187"/>
      <c r="D218" s="119"/>
      <c r="E218" s="119"/>
      <c r="F218" s="119"/>
      <c r="G218" s="119"/>
      <c r="H218" s="119"/>
      <c r="I218" s="119"/>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row>
    <row r="219" spans="1:41" ht="12.75">
      <c r="A219" s="154" t="s">
        <v>442</v>
      </c>
      <c r="B219" s="156">
        <v>82086477</v>
      </c>
      <c r="C219" s="202"/>
      <c r="D219" s="119"/>
      <c r="E219" s="119"/>
      <c r="F219" s="119"/>
      <c r="G219" s="119"/>
      <c r="H219" s="119"/>
      <c r="I219" s="119"/>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row>
    <row r="220" spans="1:41" ht="12.75">
      <c r="A220" s="142" t="s">
        <v>443</v>
      </c>
      <c r="B220" s="156">
        <v>25837</v>
      </c>
      <c r="C220" s="202"/>
      <c r="D220" s="119"/>
      <c r="E220" s="119"/>
      <c r="F220" s="119"/>
      <c r="G220" s="119"/>
      <c r="H220" s="149"/>
      <c r="I220" s="119"/>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row>
    <row r="221" spans="1:41" ht="25.5">
      <c r="A221" s="142" t="s">
        <v>444</v>
      </c>
      <c r="B221" s="143">
        <v>650285</v>
      </c>
      <c r="C221" s="189"/>
      <c r="D221" s="119"/>
      <c r="E221" s="119"/>
      <c r="F221" s="119"/>
      <c r="G221" s="119"/>
      <c r="H221" s="119"/>
      <c r="I221" s="119"/>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row>
    <row r="222" spans="1:41" ht="13.5" thickBot="1">
      <c r="A222" s="142" t="s">
        <v>447</v>
      </c>
      <c r="B222" s="146">
        <v>2410821</v>
      </c>
      <c r="C222" s="189"/>
      <c r="D222" s="119"/>
      <c r="E222" s="119"/>
      <c r="F222" s="119"/>
      <c r="G222" s="119"/>
      <c r="H222" s="119"/>
      <c r="I222" s="119"/>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row>
    <row r="223" spans="1:41" ht="13.5" thickBot="1">
      <c r="A223" s="129"/>
      <c r="B223" s="203">
        <f>SUM(B219:B222)</f>
        <v>85173420</v>
      </c>
      <c r="C223" s="195"/>
      <c r="D223" s="119"/>
      <c r="E223" s="119"/>
      <c r="F223" s="119"/>
      <c r="G223" s="119"/>
      <c r="H223" s="119"/>
      <c r="I223" s="119"/>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row>
    <row r="224" spans="1:41" ht="12.75">
      <c r="A224" s="120"/>
      <c r="B224" s="119"/>
      <c r="C224" s="119"/>
      <c r="D224" s="119"/>
      <c r="E224" s="119"/>
      <c r="F224" s="119"/>
      <c r="G224" s="119"/>
      <c r="H224" s="119"/>
      <c r="I224" s="119"/>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row>
    <row r="225" spans="1:41" ht="12.75">
      <c r="A225" s="120"/>
      <c r="B225" s="119"/>
      <c r="C225" s="119"/>
      <c r="D225" s="119"/>
      <c r="E225" s="119"/>
      <c r="F225" s="119"/>
      <c r="G225" s="119"/>
      <c r="H225" s="119"/>
      <c r="I225" s="119"/>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row>
    <row r="226" spans="1:41" ht="12.75">
      <c r="A226" s="132" t="s">
        <v>448</v>
      </c>
      <c r="B226" s="119"/>
      <c r="C226" s="119"/>
      <c r="D226" s="119"/>
      <c r="E226" s="119"/>
      <c r="F226" s="119"/>
      <c r="G226" s="119"/>
      <c r="H226" s="119"/>
      <c r="I226" s="119"/>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row>
    <row r="227" spans="1:41" ht="12.75">
      <c r="A227" s="129"/>
      <c r="B227" s="134" t="s">
        <v>575</v>
      </c>
      <c r="C227" s="187"/>
      <c r="D227" s="119"/>
      <c r="E227" s="119"/>
      <c r="F227" s="119"/>
      <c r="G227" s="119"/>
      <c r="H227" s="119"/>
      <c r="I227" s="119"/>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row>
    <row r="228" spans="1:41" ht="12.75">
      <c r="A228" s="154" t="s">
        <v>449</v>
      </c>
      <c r="B228" s="156">
        <v>104742786</v>
      </c>
      <c r="C228" s="202"/>
      <c r="D228" s="119"/>
      <c r="E228" s="119"/>
      <c r="F228" s="119"/>
      <c r="G228" s="119"/>
      <c r="H228" s="119"/>
      <c r="I228" s="119"/>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row>
    <row r="229" spans="1:41" ht="12.75">
      <c r="A229" s="154" t="s">
        <v>450</v>
      </c>
      <c r="B229" s="202">
        <v>6215304</v>
      </c>
      <c r="C229" s="202"/>
      <c r="D229" s="119"/>
      <c r="E229" s="119"/>
      <c r="F229" s="119"/>
      <c r="G229" s="119"/>
      <c r="H229" s="119"/>
      <c r="I229" s="119"/>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row>
    <row r="230" spans="1:41" ht="12.75">
      <c r="A230" s="154"/>
      <c r="B230" s="204">
        <f>SUM(B228:B229)</f>
        <v>110958090</v>
      </c>
      <c r="C230" s="195"/>
      <c r="D230" s="119"/>
      <c r="E230" s="153"/>
      <c r="F230" s="119"/>
      <c r="G230" s="119"/>
      <c r="H230" s="119"/>
      <c r="I230" s="119"/>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row>
    <row r="231" spans="1:41" ht="13.5" thickBot="1">
      <c r="A231" s="154" t="s">
        <v>451</v>
      </c>
      <c r="B231" s="192">
        <v>-28871613</v>
      </c>
      <c r="C231" s="193"/>
      <c r="D231" s="119"/>
      <c r="E231" s="119"/>
      <c r="F231" s="119"/>
      <c r="G231" s="153"/>
      <c r="H231" s="119"/>
      <c r="I231" s="119"/>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row>
    <row r="232" spans="1:41" ht="13.5" thickBot="1">
      <c r="A232" s="154"/>
      <c r="B232" s="203">
        <f>SUM(B230:B231)</f>
        <v>82086477</v>
      </c>
      <c r="C232" s="195"/>
      <c r="D232" s="119"/>
      <c r="E232" s="153"/>
      <c r="F232" s="119"/>
      <c r="G232" s="119"/>
      <c r="H232" s="119"/>
      <c r="I232" s="119"/>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row>
    <row r="233" spans="1:41" ht="12.75">
      <c r="A233" s="129"/>
      <c r="B233" s="119"/>
      <c r="C233" s="119"/>
      <c r="D233" s="119"/>
      <c r="E233" s="119"/>
      <c r="F233" s="119"/>
      <c r="G233" s="119"/>
      <c r="H233" s="119"/>
      <c r="I233" s="119"/>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row>
    <row r="234" spans="1:41" ht="12.75">
      <c r="A234" s="129" t="s">
        <v>75</v>
      </c>
      <c r="B234" s="119"/>
      <c r="C234" s="119"/>
      <c r="D234" s="119"/>
      <c r="E234" s="119"/>
      <c r="F234" s="119"/>
      <c r="G234" s="119"/>
      <c r="H234" s="119"/>
      <c r="I234" s="153"/>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row>
    <row r="235" spans="1:41" ht="12.75">
      <c r="A235" s="126" t="s">
        <v>452</v>
      </c>
      <c r="B235" s="113"/>
      <c r="C235" s="113"/>
      <c r="D235" s="113"/>
      <c r="E235" s="113"/>
      <c r="F235" s="113"/>
      <c r="G235" s="113"/>
      <c r="H235" s="113"/>
      <c r="I235" s="113"/>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row>
    <row r="236" spans="1:41" ht="12.75">
      <c r="A236" s="133"/>
      <c r="B236" s="134" t="s">
        <v>575</v>
      </c>
      <c r="C236" s="134"/>
      <c r="D236" s="119"/>
      <c r="E236" s="119"/>
      <c r="F236" s="119"/>
      <c r="G236" s="119"/>
      <c r="H236" s="119"/>
      <c r="I236" s="119"/>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row>
    <row r="237" spans="1:41" ht="12.75">
      <c r="A237" s="135" t="s">
        <v>573</v>
      </c>
      <c r="B237" s="205">
        <v>27609281</v>
      </c>
      <c r="C237" s="119"/>
      <c r="D237" s="119"/>
      <c r="E237" s="119"/>
      <c r="F237" s="119"/>
      <c r="G237" s="119"/>
      <c r="H237" s="119"/>
      <c r="I237" s="153"/>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row>
    <row r="238" spans="1:41" ht="12.75">
      <c r="A238" s="135" t="s">
        <v>453</v>
      </c>
      <c r="B238" s="205">
        <v>0</v>
      </c>
      <c r="C238" s="119"/>
      <c r="D238" s="119"/>
      <c r="E238" s="119"/>
      <c r="F238" s="119"/>
      <c r="G238" s="119"/>
      <c r="H238" s="119"/>
      <c r="I238" s="119"/>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row>
    <row r="239" spans="1:41" ht="12.75">
      <c r="A239" s="135" t="s">
        <v>454</v>
      </c>
      <c r="B239" s="205">
        <v>-575746</v>
      </c>
      <c r="C239" s="119"/>
      <c r="D239" s="119"/>
      <c r="E239" s="119"/>
      <c r="F239" s="119"/>
      <c r="G239" s="119"/>
      <c r="H239" s="119"/>
      <c r="I239" s="119"/>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row>
    <row r="240" spans="1:41" ht="13.5" thickBot="1">
      <c r="A240" s="135" t="s">
        <v>455</v>
      </c>
      <c r="B240" s="150">
        <v>1838078</v>
      </c>
      <c r="C240" s="119"/>
      <c r="D240" s="119"/>
      <c r="E240" s="119"/>
      <c r="F240" s="119"/>
      <c r="G240" s="119"/>
      <c r="H240" s="119"/>
      <c r="I240" s="119"/>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row>
    <row r="241" spans="1:41" ht="13.5" thickBot="1">
      <c r="A241" s="206" t="s">
        <v>456</v>
      </c>
      <c r="B241" s="207">
        <f>SUM(B237:B240)</f>
        <v>28871613</v>
      </c>
      <c r="C241" s="153"/>
      <c r="D241" s="119"/>
      <c r="E241" s="119"/>
      <c r="F241" s="119"/>
      <c r="G241" s="119"/>
      <c r="H241" s="119"/>
      <c r="I241" s="119"/>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row>
    <row r="242" spans="1:41" ht="12.75">
      <c r="A242" s="129"/>
      <c r="B242" s="119"/>
      <c r="C242" s="119"/>
      <c r="D242" s="119"/>
      <c r="E242" s="119"/>
      <c r="F242" s="119"/>
      <c r="G242" s="119"/>
      <c r="H242" s="119"/>
      <c r="I242" s="119"/>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row>
    <row r="243" spans="1:41" ht="12.75">
      <c r="A243" s="129"/>
      <c r="B243" s="119"/>
      <c r="C243" s="119"/>
      <c r="D243" s="119"/>
      <c r="E243" s="119"/>
      <c r="F243" s="119"/>
      <c r="G243" s="153"/>
      <c r="H243" s="119"/>
      <c r="I243" s="119"/>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row>
    <row r="244" spans="1:41" ht="12.75">
      <c r="A244" s="129" t="s">
        <v>534</v>
      </c>
      <c r="B244" s="119"/>
      <c r="C244" s="119"/>
      <c r="D244" s="119"/>
      <c r="E244" s="119"/>
      <c r="F244" s="119"/>
      <c r="G244" s="119"/>
      <c r="H244" s="119"/>
      <c r="I244" s="119"/>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row>
    <row r="245" spans="1:41" ht="12.75">
      <c r="A245" s="133"/>
      <c r="B245" s="134" t="s">
        <v>575</v>
      </c>
      <c r="C245" s="134"/>
      <c r="D245" s="119"/>
      <c r="E245" s="119"/>
      <c r="F245" s="119"/>
      <c r="G245" s="119"/>
      <c r="H245" s="119"/>
      <c r="I245" s="119"/>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row>
    <row r="246" spans="1:41" ht="12.75">
      <c r="A246" s="135" t="s">
        <v>457</v>
      </c>
      <c r="B246" s="156">
        <v>54808664</v>
      </c>
      <c r="C246" s="119"/>
      <c r="D246" s="129"/>
      <c r="E246" s="119"/>
      <c r="F246" s="119"/>
      <c r="G246" s="119"/>
      <c r="H246" s="153"/>
      <c r="I246" s="119"/>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row>
    <row r="247" spans="1:41" ht="12.75">
      <c r="A247" s="135" t="s">
        <v>458</v>
      </c>
      <c r="B247" s="156">
        <v>20871923</v>
      </c>
      <c r="C247" s="119"/>
      <c r="D247" s="119"/>
      <c r="E247" s="119"/>
      <c r="F247" s="119"/>
      <c r="G247" s="119"/>
      <c r="H247" s="119"/>
      <c r="I247" s="119"/>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row>
    <row r="248" spans="1:41" ht="12.75">
      <c r="A248" s="135" t="s">
        <v>459</v>
      </c>
      <c r="B248" s="156">
        <v>7155457</v>
      </c>
      <c r="C248" s="119"/>
      <c r="D248" s="119"/>
      <c r="E248" s="119"/>
      <c r="F248" s="119"/>
      <c r="G248" s="119"/>
      <c r="H248" s="119"/>
      <c r="I248" s="119"/>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row>
    <row r="249" spans="1:41" ht="13.5" thickBot="1">
      <c r="A249" s="135" t="s">
        <v>460</v>
      </c>
      <c r="B249" s="196">
        <v>28122046</v>
      </c>
      <c r="C249" s="119"/>
      <c r="D249" s="119"/>
      <c r="E249" s="119"/>
      <c r="F249" s="119"/>
      <c r="G249" s="119"/>
      <c r="H249" s="119"/>
      <c r="I249" s="119"/>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row>
    <row r="250" spans="1:41" ht="13.5" thickBot="1">
      <c r="A250" s="138"/>
      <c r="B250" s="208">
        <f>SUM(B246:B249)</f>
        <v>110958090</v>
      </c>
      <c r="C250" s="119"/>
      <c r="D250" s="119"/>
      <c r="E250" s="119"/>
      <c r="F250" s="119"/>
      <c r="G250" s="119"/>
      <c r="H250" s="119"/>
      <c r="I250" s="119"/>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row>
    <row r="251" spans="1:41" ht="12.75">
      <c r="A251" s="138"/>
      <c r="B251" s="209"/>
      <c r="C251" s="119"/>
      <c r="D251" s="119"/>
      <c r="E251" s="119"/>
      <c r="F251" s="119"/>
      <c r="G251" s="119"/>
      <c r="H251" s="119"/>
      <c r="I251" s="119"/>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row>
    <row r="252" spans="1:41" ht="12.75">
      <c r="A252" s="129"/>
      <c r="B252" s="119"/>
      <c r="C252" s="119"/>
      <c r="D252" s="119"/>
      <c r="E252" s="119"/>
      <c r="F252" s="119"/>
      <c r="G252" s="119"/>
      <c r="H252" s="119"/>
      <c r="I252" s="119"/>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row>
    <row r="253" spans="1:41" ht="12.75">
      <c r="A253" s="132" t="s">
        <v>530</v>
      </c>
      <c r="B253" s="119"/>
      <c r="C253" s="119"/>
      <c r="D253" s="119"/>
      <c r="E253" s="119"/>
      <c r="F253" s="119"/>
      <c r="G253" s="119"/>
      <c r="H253" s="119"/>
      <c r="I253" s="119"/>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row>
    <row r="254" spans="1:41" ht="12.75">
      <c r="A254" s="129"/>
      <c r="B254" s="134" t="s">
        <v>575</v>
      </c>
      <c r="C254" s="187"/>
      <c r="D254" s="119"/>
      <c r="E254" s="119"/>
      <c r="F254" s="119"/>
      <c r="G254" s="119"/>
      <c r="H254" s="119"/>
      <c r="I254" s="119"/>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row>
    <row r="255" spans="1:41" ht="12.75">
      <c r="A255" s="142" t="s">
        <v>445</v>
      </c>
      <c r="B255" s="143">
        <v>5495939</v>
      </c>
      <c r="C255" s="189"/>
      <c r="D255" s="119"/>
      <c r="E255" s="119"/>
      <c r="F255" s="119"/>
      <c r="G255" s="119"/>
      <c r="H255" s="119"/>
      <c r="I255" s="119"/>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row>
    <row r="256" spans="1:41" ht="12.75">
      <c r="A256" s="142" t="s">
        <v>446</v>
      </c>
      <c r="B256" s="143">
        <v>1942357</v>
      </c>
      <c r="C256" s="189"/>
      <c r="D256" s="119"/>
      <c r="E256" s="119"/>
      <c r="F256" s="119"/>
      <c r="G256" s="119"/>
      <c r="H256" s="119"/>
      <c r="I256" s="119"/>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row>
    <row r="257" spans="1:41" ht="13.5" thickBot="1">
      <c r="A257" s="142" t="s">
        <v>447</v>
      </c>
      <c r="B257" s="189">
        <v>108588</v>
      </c>
      <c r="C257" s="189"/>
      <c r="D257" s="119"/>
      <c r="E257" s="119"/>
      <c r="F257" s="119"/>
      <c r="G257" s="119"/>
      <c r="H257" s="119"/>
      <c r="I257" s="119"/>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row>
    <row r="258" spans="1:41" ht="12.75">
      <c r="A258" s="142"/>
      <c r="B258" s="210">
        <f>SUM(B255:B257)</f>
        <v>7546884</v>
      </c>
      <c r="C258" s="191"/>
      <c r="D258" s="119"/>
      <c r="E258" s="119"/>
      <c r="F258" s="119"/>
      <c r="G258" s="119"/>
      <c r="H258" s="119"/>
      <c r="I258" s="119"/>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row>
    <row r="259" spans="1:41" ht="13.5" thickBot="1">
      <c r="A259" s="154" t="s">
        <v>451</v>
      </c>
      <c r="B259" s="192">
        <v>-5136063</v>
      </c>
      <c r="C259" s="193"/>
      <c r="D259" s="119"/>
      <c r="E259" s="119"/>
      <c r="F259" s="119"/>
      <c r="G259" s="119"/>
      <c r="H259" s="119"/>
      <c r="I259" s="119"/>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row>
    <row r="260" spans="1:41" ht="13.5" thickBot="1">
      <c r="A260" s="129"/>
      <c r="B260" s="203">
        <f>SUM(B258:B259)</f>
        <v>2410821</v>
      </c>
      <c r="C260" s="195"/>
      <c r="D260" s="119"/>
      <c r="E260" s="119"/>
      <c r="F260" s="119"/>
      <c r="G260" s="119"/>
      <c r="H260" s="119"/>
      <c r="I260" s="119"/>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row>
    <row r="261" spans="1:41" ht="12.75">
      <c r="A261" s="132"/>
      <c r="B261" s="119"/>
      <c r="C261" s="186"/>
      <c r="D261" s="119"/>
      <c r="E261" s="119"/>
      <c r="F261" s="119"/>
      <c r="G261" s="119"/>
      <c r="H261" s="119"/>
      <c r="I261" s="119"/>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row>
    <row r="262" spans="1:41" ht="12.75">
      <c r="A262" s="132"/>
      <c r="B262" s="119"/>
      <c r="C262" s="119"/>
      <c r="D262" s="119"/>
      <c r="E262" s="119"/>
      <c r="F262" s="119"/>
      <c r="G262" s="119"/>
      <c r="H262" s="119"/>
      <c r="I262" s="119"/>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row>
    <row r="263" spans="1:41" ht="12.75">
      <c r="A263" s="132" t="s">
        <v>461</v>
      </c>
      <c r="B263" s="119"/>
      <c r="C263" s="119"/>
      <c r="D263" s="141"/>
      <c r="E263" s="141"/>
      <c r="F263" s="141"/>
      <c r="G263" s="141"/>
      <c r="H263" s="141"/>
      <c r="I263" s="141"/>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row>
    <row r="264" spans="1:41" ht="12.75">
      <c r="A264" s="147"/>
      <c r="B264" s="134" t="s">
        <v>575</v>
      </c>
      <c r="C264" s="187"/>
      <c r="D264" s="141"/>
      <c r="E264" s="141"/>
      <c r="F264" s="141"/>
      <c r="G264" s="141"/>
      <c r="H264" s="141"/>
      <c r="I264" s="141"/>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row>
    <row r="265" spans="1:41" ht="12.75">
      <c r="A265" s="142" t="s">
        <v>462</v>
      </c>
      <c r="B265" s="143">
        <v>34196188</v>
      </c>
      <c r="C265" s="189"/>
      <c r="D265" s="141"/>
      <c r="E265" s="141"/>
      <c r="F265" s="141"/>
      <c r="G265" s="141"/>
      <c r="H265" s="141"/>
      <c r="I265" s="141"/>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row>
    <row r="266" spans="1:41" ht="12.75">
      <c r="A266" s="142" t="s">
        <v>463</v>
      </c>
      <c r="B266" s="143">
        <v>874639</v>
      </c>
      <c r="C266" s="189"/>
      <c r="D266" s="141"/>
      <c r="E266" s="141"/>
      <c r="F266" s="141"/>
      <c r="G266" s="141"/>
      <c r="H266" s="141"/>
      <c r="I266" s="141"/>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row>
    <row r="267" spans="1:41" ht="13.5" thickBot="1">
      <c r="A267" s="142" t="s">
        <v>464</v>
      </c>
      <c r="B267" s="146">
        <v>14987</v>
      </c>
      <c r="C267" s="189"/>
      <c r="D267" s="141"/>
      <c r="E267" s="141"/>
      <c r="F267" s="141"/>
      <c r="G267" s="141"/>
      <c r="H267" s="141"/>
      <c r="I267" s="141"/>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row>
    <row r="268" spans="1:41" ht="13.5" thickBot="1">
      <c r="A268" s="138"/>
      <c r="B268" s="211">
        <f>SUM(B265:B267)</f>
        <v>35085814</v>
      </c>
      <c r="C268" s="191"/>
      <c r="D268" s="141"/>
      <c r="E268" s="141"/>
      <c r="F268" s="141"/>
      <c r="G268" s="141"/>
      <c r="H268" s="141"/>
      <c r="I268" s="141"/>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row>
    <row r="269" spans="1:41" ht="12.75">
      <c r="A269" s="129"/>
      <c r="B269" s="119"/>
      <c r="C269" s="119"/>
      <c r="D269" s="141"/>
      <c r="E269" s="141"/>
      <c r="F269" s="141"/>
      <c r="G269" s="141"/>
      <c r="H269" s="141"/>
      <c r="I269" s="141"/>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row>
    <row r="270" spans="1:41" ht="12.75">
      <c r="A270" s="132"/>
      <c r="B270" s="119"/>
      <c r="C270" s="119"/>
      <c r="D270" s="141"/>
      <c r="E270" s="141"/>
      <c r="F270" s="141"/>
      <c r="G270" s="141"/>
      <c r="H270" s="141"/>
      <c r="I270" s="141"/>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row>
    <row r="271" spans="1:41" ht="12.75">
      <c r="A271" s="132" t="s">
        <v>465</v>
      </c>
      <c r="B271" s="119"/>
      <c r="C271" s="119"/>
      <c r="D271" s="141"/>
      <c r="E271" s="141"/>
      <c r="F271" s="141"/>
      <c r="G271" s="141"/>
      <c r="H271" s="141"/>
      <c r="I271" s="141"/>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row>
    <row r="272" spans="1:41" ht="12.75">
      <c r="A272" s="212"/>
      <c r="B272" s="134" t="s">
        <v>575</v>
      </c>
      <c r="C272" s="187"/>
      <c r="D272" s="141"/>
      <c r="E272" s="141"/>
      <c r="F272" s="141"/>
      <c r="G272" s="141"/>
      <c r="H272" s="141"/>
      <c r="I272" s="141"/>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row>
    <row r="273" spans="1:41" ht="12.75">
      <c r="A273" s="142" t="s">
        <v>466</v>
      </c>
      <c r="B273" s="143">
        <v>21378444</v>
      </c>
      <c r="C273" s="189"/>
      <c r="D273" s="141"/>
      <c r="E273" s="141"/>
      <c r="F273" s="141"/>
      <c r="G273" s="141"/>
      <c r="H273" s="141"/>
      <c r="I273" s="141"/>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row>
    <row r="274" spans="1:41" ht="13.5" thickBot="1">
      <c r="A274" s="142" t="s">
        <v>467</v>
      </c>
      <c r="B274" s="143">
        <v>15506953</v>
      </c>
      <c r="C274" s="189"/>
      <c r="D274" s="141"/>
      <c r="E274" s="141"/>
      <c r="F274" s="141"/>
      <c r="G274" s="141"/>
      <c r="H274" s="141"/>
      <c r="I274" s="141"/>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row>
    <row r="275" spans="1:41" ht="13.5" thickBot="1">
      <c r="A275" s="138"/>
      <c r="B275" s="211">
        <f>SUM(B273:B274)</f>
        <v>36885397</v>
      </c>
      <c r="C275" s="191"/>
      <c r="D275" s="119"/>
      <c r="E275" s="119"/>
      <c r="F275" s="119"/>
      <c r="G275" s="119"/>
      <c r="H275" s="119"/>
      <c r="I275" s="119"/>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row>
    <row r="276" spans="1:41" ht="12.75">
      <c r="A276" s="120"/>
      <c r="B276" s="119"/>
      <c r="C276" s="119"/>
      <c r="D276" s="119"/>
      <c r="E276" s="119"/>
      <c r="F276" s="119"/>
      <c r="G276" s="119"/>
      <c r="H276" s="119"/>
      <c r="I276" s="119"/>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row>
    <row r="277" spans="1:41" ht="12.75">
      <c r="A277" s="132"/>
      <c r="B277" s="119"/>
      <c r="C277" s="119"/>
      <c r="D277" s="119"/>
      <c r="E277" s="119"/>
      <c r="F277" s="119"/>
      <c r="G277" s="119"/>
      <c r="H277" s="119"/>
      <c r="I277" s="119"/>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row>
    <row r="278" spans="1:41" ht="12.75">
      <c r="A278" s="132" t="s">
        <v>468</v>
      </c>
      <c r="B278" s="119"/>
      <c r="C278" s="119"/>
      <c r="D278" s="119"/>
      <c r="E278" s="119"/>
      <c r="F278" s="119"/>
      <c r="G278" s="119"/>
      <c r="H278" s="119"/>
      <c r="I278" s="119"/>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row>
    <row r="279" spans="1:41" ht="51.75" customHeight="1">
      <c r="A279" s="418" t="s">
        <v>636</v>
      </c>
      <c r="B279" s="418"/>
      <c r="C279" s="418"/>
      <c r="D279" s="418"/>
      <c r="E279" s="418"/>
      <c r="F279" s="418"/>
      <c r="G279" s="418"/>
      <c r="H279" s="418"/>
      <c r="I279" s="418"/>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row>
    <row r="280" spans="1:41" ht="12.75">
      <c r="A280" s="418"/>
      <c r="B280" s="418"/>
      <c r="C280" s="418"/>
      <c r="D280" s="418"/>
      <c r="E280" s="418"/>
      <c r="F280" s="418"/>
      <c r="G280" s="418"/>
      <c r="H280" s="418"/>
      <c r="I280" s="418"/>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row>
    <row r="281" spans="1:41" ht="54" customHeight="1">
      <c r="A281" s="418" t="s">
        <v>637</v>
      </c>
      <c r="B281" s="418"/>
      <c r="C281" s="418"/>
      <c r="D281" s="418"/>
      <c r="E281" s="418"/>
      <c r="F281" s="418"/>
      <c r="G281" s="418"/>
      <c r="H281" s="418"/>
      <c r="I281" s="418"/>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row>
    <row r="282" spans="1:41" ht="12.75">
      <c r="A282" s="418"/>
      <c r="B282" s="418"/>
      <c r="C282" s="418"/>
      <c r="D282" s="418"/>
      <c r="E282" s="418"/>
      <c r="F282" s="418"/>
      <c r="G282" s="418"/>
      <c r="H282" s="418"/>
      <c r="I282" s="418"/>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row>
    <row r="283" spans="1:41" ht="12.75">
      <c r="A283" s="126" t="s">
        <v>631</v>
      </c>
      <c r="B283" s="113"/>
      <c r="C283" s="113"/>
      <c r="D283" s="113"/>
      <c r="E283" s="113"/>
      <c r="F283" s="113"/>
      <c r="G283" s="113"/>
      <c r="H283" s="113"/>
      <c r="I283" s="113"/>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row>
    <row r="284" spans="1:41" ht="12.75">
      <c r="A284" s="127"/>
      <c r="B284" s="113"/>
      <c r="C284" s="113"/>
      <c r="D284" s="113"/>
      <c r="E284" s="113"/>
      <c r="F284" s="113"/>
      <c r="G284" s="113"/>
      <c r="H284" s="113"/>
      <c r="I284" s="113"/>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row>
    <row r="285" spans="1:41" ht="12.75">
      <c r="A285" s="113" t="s">
        <v>629</v>
      </c>
      <c r="B285" s="213">
        <v>11879936</v>
      </c>
      <c r="C285" s="113"/>
      <c r="D285" s="113"/>
      <c r="E285" s="113"/>
      <c r="F285" s="113"/>
      <c r="G285" s="113"/>
      <c r="H285" s="113"/>
      <c r="I285" s="113"/>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row>
    <row r="286" spans="1:41" ht="12.75">
      <c r="A286" s="113" t="s">
        <v>469</v>
      </c>
      <c r="B286" s="213">
        <v>56378827</v>
      </c>
      <c r="C286" s="113"/>
      <c r="D286" s="113"/>
      <c r="E286" s="113"/>
      <c r="F286" s="113"/>
      <c r="G286" s="113"/>
      <c r="H286" s="113"/>
      <c r="I286" s="113"/>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row>
    <row r="287" spans="1:41" ht="12.75">
      <c r="A287" s="113" t="s">
        <v>630</v>
      </c>
      <c r="B287" s="214">
        <v>0.21071626765132945</v>
      </c>
      <c r="C287" s="113"/>
      <c r="D287" s="113"/>
      <c r="E287" s="113"/>
      <c r="F287" s="113"/>
      <c r="G287" s="113"/>
      <c r="H287" s="113"/>
      <c r="I287" s="113"/>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row>
    <row r="288" spans="1:41" ht="12.75">
      <c r="A288" s="127"/>
      <c r="B288" s="214"/>
      <c r="C288" s="113"/>
      <c r="D288" s="113"/>
      <c r="E288" s="113"/>
      <c r="F288" s="113"/>
      <c r="G288" s="113"/>
      <c r="H288" s="113"/>
      <c r="I288" s="113"/>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row>
    <row r="289" spans="1:41" ht="12.75">
      <c r="A289" s="418" t="s">
        <v>632</v>
      </c>
      <c r="B289" s="418"/>
      <c r="C289" s="418"/>
      <c r="D289" s="418"/>
      <c r="E289" s="418"/>
      <c r="F289" s="418"/>
      <c r="G289" s="418"/>
      <c r="H289" s="418"/>
      <c r="I289" s="418"/>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row>
    <row r="290" spans="1:41" ht="12.75">
      <c r="A290" s="418"/>
      <c r="B290" s="418"/>
      <c r="C290" s="418"/>
      <c r="D290" s="418"/>
      <c r="E290" s="418"/>
      <c r="F290" s="418"/>
      <c r="G290" s="418"/>
      <c r="H290" s="418"/>
      <c r="I290" s="418"/>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row>
    <row r="291" spans="1:41" ht="13.5" thickBot="1">
      <c r="A291" s="420" t="s">
        <v>584</v>
      </c>
      <c r="B291" s="420"/>
      <c r="C291" s="420"/>
      <c r="D291" s="420"/>
      <c r="E291" s="420"/>
      <c r="F291" s="420"/>
      <c r="G291" s="420"/>
      <c r="H291" s="420"/>
      <c r="I291" s="4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row>
    <row r="292" spans="1:41" ht="12.75">
      <c r="A292" s="456"/>
      <c r="B292" s="457"/>
      <c r="C292" s="457"/>
      <c r="D292" s="457"/>
      <c r="E292" s="458" t="s">
        <v>531</v>
      </c>
      <c r="F292" s="459"/>
      <c r="G292" s="460" t="s">
        <v>471</v>
      </c>
      <c r="H292" s="459"/>
      <c r="I292" s="215"/>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row>
    <row r="293" spans="1:41" ht="12.75">
      <c r="A293" s="461" t="s">
        <v>80</v>
      </c>
      <c r="B293" s="462"/>
      <c r="C293" s="462"/>
      <c r="D293" s="462"/>
      <c r="E293" s="463">
        <v>255830.44</v>
      </c>
      <c r="F293" s="464"/>
      <c r="G293" s="465">
        <v>45.377</v>
      </c>
      <c r="H293" s="466"/>
      <c r="I293" s="215"/>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row>
    <row r="294" spans="1:41" ht="12.75">
      <c r="A294" s="438" t="s">
        <v>585</v>
      </c>
      <c r="B294" s="439"/>
      <c r="C294" s="439"/>
      <c r="D294" s="439"/>
      <c r="E294" s="441">
        <v>52030.98</v>
      </c>
      <c r="F294" s="442"/>
      <c r="G294" s="443">
        <v>9.2288</v>
      </c>
      <c r="H294" s="444"/>
      <c r="I294" s="215"/>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row>
    <row r="295" spans="1:41" ht="12.75">
      <c r="A295" s="216" t="s">
        <v>586</v>
      </c>
      <c r="B295" s="217"/>
      <c r="C295" s="217"/>
      <c r="D295" s="218"/>
      <c r="E295" s="441">
        <v>23922.81</v>
      </c>
      <c r="F295" s="442"/>
      <c r="G295" s="443">
        <v>4.2432</v>
      </c>
      <c r="H295" s="444"/>
      <c r="I295" s="215"/>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row>
    <row r="296" spans="1:41" ht="12.75">
      <c r="A296" s="438" t="s">
        <v>587</v>
      </c>
      <c r="B296" s="439"/>
      <c r="C296" s="439"/>
      <c r="D296" s="440"/>
      <c r="E296" s="441">
        <v>21246.23</v>
      </c>
      <c r="F296" s="442"/>
      <c r="G296" s="443">
        <v>3.7685</v>
      </c>
      <c r="H296" s="444"/>
      <c r="I296" s="215"/>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row>
    <row r="297" spans="1:41" ht="12.75">
      <c r="A297" s="438" t="s">
        <v>588</v>
      </c>
      <c r="B297" s="439" t="s">
        <v>588</v>
      </c>
      <c r="C297" s="439" t="s">
        <v>588</v>
      </c>
      <c r="D297" s="440" t="s">
        <v>588</v>
      </c>
      <c r="E297" s="441">
        <v>18595.69</v>
      </c>
      <c r="F297" s="442"/>
      <c r="G297" s="443">
        <v>3.2983</v>
      </c>
      <c r="H297" s="444"/>
      <c r="I297" s="215"/>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row>
    <row r="298" spans="1:41" ht="12.75">
      <c r="A298" s="438" t="s">
        <v>589</v>
      </c>
      <c r="B298" s="439" t="s">
        <v>589</v>
      </c>
      <c r="C298" s="439" t="s">
        <v>589</v>
      </c>
      <c r="D298" s="440" t="s">
        <v>589</v>
      </c>
      <c r="E298" s="441">
        <v>14759.16</v>
      </c>
      <c r="F298" s="442"/>
      <c r="G298" s="443">
        <v>2.6179</v>
      </c>
      <c r="H298" s="444"/>
      <c r="I298" s="215"/>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row>
    <row r="299" spans="1:41" ht="12.75">
      <c r="A299" s="438" t="s">
        <v>590</v>
      </c>
      <c r="B299" s="439" t="s">
        <v>590</v>
      </c>
      <c r="C299" s="439" t="s">
        <v>590</v>
      </c>
      <c r="D299" s="440" t="s">
        <v>590</v>
      </c>
      <c r="E299" s="441">
        <v>10854.3</v>
      </c>
      <c r="F299" s="442"/>
      <c r="G299" s="443">
        <v>1.9252</v>
      </c>
      <c r="H299" s="444"/>
      <c r="I299" s="215"/>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row>
    <row r="300" spans="1:41" ht="12.75">
      <c r="A300" s="438" t="s">
        <v>591</v>
      </c>
      <c r="B300" s="439" t="s">
        <v>591</v>
      </c>
      <c r="C300" s="439" t="s">
        <v>591</v>
      </c>
      <c r="D300" s="440" t="s">
        <v>591</v>
      </c>
      <c r="E300" s="441">
        <v>9873.39</v>
      </c>
      <c r="F300" s="442"/>
      <c r="G300" s="443">
        <v>1.7513</v>
      </c>
      <c r="H300" s="444"/>
      <c r="I300" s="215"/>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row>
    <row r="301" spans="1:41" s="111" customFormat="1" ht="12.75">
      <c r="A301" s="438" t="s">
        <v>592</v>
      </c>
      <c r="B301" s="439" t="s">
        <v>592</v>
      </c>
      <c r="C301" s="439" t="s">
        <v>592</v>
      </c>
      <c r="D301" s="440" t="s">
        <v>592</v>
      </c>
      <c r="E301" s="441">
        <v>9406.93</v>
      </c>
      <c r="F301" s="442"/>
      <c r="G301" s="443">
        <v>1.6685</v>
      </c>
      <c r="H301" s="444"/>
      <c r="I301" s="219"/>
      <c r="J301" s="117"/>
      <c r="K301" s="117"/>
      <c r="L301" s="117"/>
      <c r="M301" s="117"/>
      <c r="N301" s="117"/>
      <c r="O301" s="117"/>
      <c r="P301" s="117"/>
      <c r="Q301" s="117"/>
      <c r="R301" s="117"/>
      <c r="S301" s="117"/>
      <c r="T301" s="117"/>
      <c r="U301" s="117"/>
      <c r="V301" s="117"/>
      <c r="W301" s="117"/>
      <c r="X301" s="117"/>
      <c r="Y301" s="117"/>
      <c r="Z301" s="117"/>
      <c r="AA301" s="117"/>
      <c r="AB301" s="117"/>
      <c r="AC301" s="117"/>
      <c r="AD301" s="117"/>
      <c r="AE301" s="117"/>
      <c r="AF301" s="117"/>
      <c r="AG301" s="117"/>
      <c r="AH301" s="117"/>
      <c r="AI301" s="117"/>
      <c r="AJ301" s="117"/>
      <c r="AK301" s="117"/>
      <c r="AL301" s="117"/>
      <c r="AM301" s="117"/>
      <c r="AN301" s="117"/>
      <c r="AO301" s="117"/>
    </row>
    <row r="302" spans="1:41" s="111" customFormat="1" ht="12.75">
      <c r="A302" s="438" t="s">
        <v>593</v>
      </c>
      <c r="B302" s="439" t="s">
        <v>593</v>
      </c>
      <c r="C302" s="439" t="s">
        <v>593</v>
      </c>
      <c r="D302" s="440" t="s">
        <v>593</v>
      </c>
      <c r="E302" s="441">
        <v>8109.43</v>
      </c>
      <c r="F302" s="442"/>
      <c r="G302" s="443">
        <v>1.4384</v>
      </c>
      <c r="H302" s="444"/>
      <c r="I302" s="219"/>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7"/>
      <c r="AL302" s="117"/>
      <c r="AM302" s="117"/>
      <c r="AN302" s="117"/>
      <c r="AO302" s="117"/>
    </row>
    <row r="303" spans="1:41" s="111" customFormat="1" ht="12.75">
      <c r="A303" s="438" t="s">
        <v>594</v>
      </c>
      <c r="B303" s="439" t="s">
        <v>594</v>
      </c>
      <c r="C303" s="439" t="s">
        <v>594</v>
      </c>
      <c r="D303" s="440" t="s">
        <v>594</v>
      </c>
      <c r="E303" s="441">
        <v>6082.07</v>
      </c>
      <c r="F303" s="442"/>
      <c r="G303" s="443">
        <v>1.0788</v>
      </c>
      <c r="H303" s="444"/>
      <c r="I303" s="219"/>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7"/>
      <c r="AL303" s="117"/>
      <c r="AM303" s="117"/>
      <c r="AN303" s="117"/>
      <c r="AO303" s="117"/>
    </row>
    <row r="304" spans="1:41" s="111" customFormat="1" ht="12.75">
      <c r="A304" s="438" t="s">
        <v>595</v>
      </c>
      <c r="B304" s="439" t="s">
        <v>595</v>
      </c>
      <c r="C304" s="439" t="s">
        <v>595</v>
      </c>
      <c r="D304" s="440" t="s">
        <v>595</v>
      </c>
      <c r="E304" s="441">
        <v>5838.78</v>
      </c>
      <c r="F304" s="442"/>
      <c r="G304" s="443">
        <v>1.0356</v>
      </c>
      <c r="H304" s="444"/>
      <c r="I304" s="219"/>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7"/>
      <c r="AL304" s="117"/>
      <c r="AM304" s="117"/>
      <c r="AN304" s="117"/>
      <c r="AO304" s="117"/>
    </row>
    <row r="305" spans="1:41" s="111" customFormat="1" ht="12.75">
      <c r="A305" s="438" t="s">
        <v>596</v>
      </c>
      <c r="B305" s="439" t="s">
        <v>596</v>
      </c>
      <c r="C305" s="439" t="s">
        <v>596</v>
      </c>
      <c r="D305" s="440" t="s">
        <v>596</v>
      </c>
      <c r="E305" s="441">
        <v>5676.6</v>
      </c>
      <c r="F305" s="442"/>
      <c r="G305" s="443">
        <v>1.0069</v>
      </c>
      <c r="H305" s="444"/>
      <c r="I305" s="219"/>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7"/>
      <c r="AL305" s="117"/>
      <c r="AM305" s="117"/>
      <c r="AN305" s="117"/>
      <c r="AO305" s="117"/>
    </row>
    <row r="306" spans="1:41" s="111" customFormat="1" ht="12.75">
      <c r="A306" s="438" t="s">
        <v>597</v>
      </c>
      <c r="B306" s="439" t="s">
        <v>597</v>
      </c>
      <c r="C306" s="439" t="s">
        <v>597</v>
      </c>
      <c r="D306" s="440" t="s">
        <v>597</v>
      </c>
      <c r="E306" s="441">
        <v>5676.6</v>
      </c>
      <c r="F306" s="442"/>
      <c r="G306" s="443">
        <v>1.0069</v>
      </c>
      <c r="H306" s="444"/>
      <c r="I306" s="219"/>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7"/>
      <c r="AL306" s="117"/>
      <c r="AM306" s="117"/>
      <c r="AN306" s="117"/>
      <c r="AO306" s="117"/>
    </row>
    <row r="307" spans="1:41" s="111" customFormat="1" ht="12.75">
      <c r="A307" s="438" t="s">
        <v>598</v>
      </c>
      <c r="B307" s="439" t="s">
        <v>598</v>
      </c>
      <c r="C307" s="439" t="s">
        <v>598</v>
      </c>
      <c r="D307" s="440" t="s">
        <v>598</v>
      </c>
      <c r="E307" s="441">
        <v>5676.6</v>
      </c>
      <c r="F307" s="442"/>
      <c r="G307" s="443">
        <v>1.0069</v>
      </c>
      <c r="H307" s="444"/>
      <c r="I307" s="219"/>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row>
    <row r="308" spans="1:41" s="111" customFormat="1" ht="12.75" customHeight="1">
      <c r="A308" s="438" t="s">
        <v>599</v>
      </c>
      <c r="B308" s="439" t="s">
        <v>599</v>
      </c>
      <c r="C308" s="439" t="s">
        <v>599</v>
      </c>
      <c r="D308" s="440" t="s">
        <v>599</v>
      </c>
      <c r="E308" s="441">
        <v>5473.86</v>
      </c>
      <c r="F308" s="442"/>
      <c r="G308" s="443">
        <v>0.9709</v>
      </c>
      <c r="H308" s="444"/>
      <c r="I308" s="219"/>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c r="AO308" s="117"/>
    </row>
    <row r="309" spans="1:41" s="111" customFormat="1" ht="12.75" customHeight="1">
      <c r="A309" s="438" t="s">
        <v>600</v>
      </c>
      <c r="B309" s="439" t="s">
        <v>600</v>
      </c>
      <c r="C309" s="439" t="s">
        <v>600</v>
      </c>
      <c r="D309" s="440" t="s">
        <v>600</v>
      </c>
      <c r="E309" s="441">
        <v>5333.16</v>
      </c>
      <c r="F309" s="442"/>
      <c r="G309" s="443">
        <v>0.946</v>
      </c>
      <c r="H309" s="444"/>
      <c r="I309" s="219"/>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7"/>
      <c r="AL309" s="117"/>
      <c r="AM309" s="117"/>
      <c r="AN309" s="117"/>
      <c r="AO309" s="117"/>
    </row>
    <row r="310" spans="1:41" s="111" customFormat="1" ht="12.75" customHeight="1">
      <c r="A310" s="438" t="s">
        <v>601</v>
      </c>
      <c r="B310" s="439" t="s">
        <v>601</v>
      </c>
      <c r="C310" s="439" t="s">
        <v>601</v>
      </c>
      <c r="D310" s="440" t="s">
        <v>601</v>
      </c>
      <c r="E310" s="441">
        <v>4840.86</v>
      </c>
      <c r="F310" s="442"/>
      <c r="G310" s="443">
        <v>0.8586</v>
      </c>
      <c r="H310" s="444"/>
      <c r="I310" s="219"/>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7"/>
      <c r="AL310" s="117"/>
      <c r="AM310" s="117"/>
      <c r="AN310" s="117"/>
      <c r="AO310" s="117"/>
    </row>
    <row r="311" spans="1:41" s="111" customFormat="1" ht="12.75" customHeight="1">
      <c r="A311" s="438" t="s">
        <v>602</v>
      </c>
      <c r="B311" s="439" t="s">
        <v>602</v>
      </c>
      <c r="C311" s="439" t="s">
        <v>602</v>
      </c>
      <c r="D311" s="440" t="s">
        <v>602</v>
      </c>
      <c r="E311" s="441">
        <v>4836.97</v>
      </c>
      <c r="F311" s="442"/>
      <c r="G311" s="443">
        <v>0.8579</v>
      </c>
      <c r="H311" s="444"/>
      <c r="I311" s="219"/>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7"/>
      <c r="AL311" s="117"/>
      <c r="AM311" s="117"/>
      <c r="AN311" s="117"/>
      <c r="AO311" s="117"/>
    </row>
    <row r="312" spans="1:41" s="111" customFormat="1" ht="12.75" customHeight="1">
      <c r="A312" s="438" t="s">
        <v>603</v>
      </c>
      <c r="B312" s="439" t="s">
        <v>603</v>
      </c>
      <c r="C312" s="439" t="s">
        <v>603</v>
      </c>
      <c r="D312" s="440" t="s">
        <v>603</v>
      </c>
      <c r="E312" s="441">
        <v>4482.25</v>
      </c>
      <c r="F312" s="442"/>
      <c r="G312" s="443">
        <v>0.795</v>
      </c>
      <c r="H312" s="444"/>
      <c r="I312" s="219"/>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7"/>
      <c r="AL312" s="117"/>
      <c r="AM312" s="117"/>
      <c r="AN312" s="117"/>
      <c r="AO312" s="117"/>
    </row>
    <row r="313" spans="1:41" s="111" customFormat="1" ht="12.75">
      <c r="A313" s="425"/>
      <c r="B313" s="426"/>
      <c r="C313" s="426"/>
      <c r="D313" s="426"/>
      <c r="E313" s="445">
        <f>SUM(E293:F312)</f>
        <v>478547.1099999998</v>
      </c>
      <c r="F313" s="446"/>
      <c r="G313" s="423">
        <f>SUM(G293:H312)</f>
        <v>84.88060000000002</v>
      </c>
      <c r="H313" s="424"/>
      <c r="I313" s="219"/>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7"/>
      <c r="AL313" s="117"/>
      <c r="AM313" s="117"/>
      <c r="AN313" s="117"/>
      <c r="AO313" s="117"/>
    </row>
    <row r="314" spans="1:41" s="111" customFormat="1" ht="12.75" customHeight="1">
      <c r="A314" s="425" t="s">
        <v>604</v>
      </c>
      <c r="B314" s="426"/>
      <c r="C314" s="426"/>
      <c r="D314" s="426"/>
      <c r="E314" s="427">
        <v>85241.15999999974</v>
      </c>
      <c r="F314" s="428"/>
      <c r="G314" s="429">
        <v>15.118399999999905</v>
      </c>
      <c r="H314" s="430"/>
      <c r="I314" s="219"/>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7"/>
      <c r="AL314" s="117"/>
      <c r="AM314" s="117"/>
      <c r="AN314" s="117"/>
      <c r="AO314" s="117"/>
    </row>
    <row r="315" spans="1:41" s="111" customFormat="1" ht="12.75" customHeight="1" thickBot="1">
      <c r="A315" s="431"/>
      <c r="B315" s="432"/>
      <c r="C315" s="432"/>
      <c r="D315" s="432"/>
      <c r="E315" s="433">
        <f>E313+E314</f>
        <v>563788.2699999996</v>
      </c>
      <c r="F315" s="434"/>
      <c r="G315" s="433">
        <f>G313+G314</f>
        <v>99.99899999999992</v>
      </c>
      <c r="H315" s="434"/>
      <c r="I315" s="219"/>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7"/>
      <c r="AL315" s="117"/>
      <c r="AM315" s="117"/>
      <c r="AN315" s="117"/>
      <c r="AO315" s="117"/>
    </row>
    <row r="316" spans="1:41" ht="12.75">
      <c r="A316" s="220"/>
      <c r="B316" s="220"/>
      <c r="C316" s="220"/>
      <c r="D316" s="220"/>
      <c r="E316" s="220"/>
      <c r="F316" s="118"/>
      <c r="G316" s="119"/>
      <c r="H316" s="119"/>
      <c r="I316" s="153"/>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row>
    <row r="317" spans="1:41" ht="12.75">
      <c r="A317" s="416"/>
      <c r="B317" s="416"/>
      <c r="C317" s="416"/>
      <c r="D317" s="416"/>
      <c r="E317" s="416"/>
      <c r="F317" s="118"/>
      <c r="G317" s="153"/>
      <c r="H317" s="119"/>
      <c r="I317" s="119"/>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row>
    <row r="318" spans="1:41" ht="12.75">
      <c r="A318" s="417" t="s">
        <v>564</v>
      </c>
      <c r="B318" s="417"/>
      <c r="C318" s="417"/>
      <c r="D318" s="417"/>
      <c r="E318" s="417"/>
      <c r="F318" s="118"/>
      <c r="G318" s="153"/>
      <c r="H318" s="119"/>
      <c r="I318" s="119"/>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row>
    <row r="319" spans="1:41" ht="12.75">
      <c r="A319" s="129"/>
      <c r="B319" s="134" t="s">
        <v>575</v>
      </c>
      <c r="C319" s="187"/>
      <c r="D319" s="119"/>
      <c r="E319" s="119"/>
      <c r="F319" s="118"/>
      <c r="G319" s="119"/>
      <c r="H319" s="119"/>
      <c r="I319" s="119"/>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row>
    <row r="320" spans="1:41" ht="12.75">
      <c r="A320" s="154" t="s">
        <v>472</v>
      </c>
      <c r="B320" s="156">
        <v>4358992</v>
      </c>
      <c r="C320" s="221"/>
      <c r="D320" s="119"/>
      <c r="E320" s="119"/>
      <c r="F320" s="118"/>
      <c r="G320" s="119"/>
      <c r="H320" s="119"/>
      <c r="I320" s="119"/>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row>
    <row r="321" spans="1:41" ht="12.75">
      <c r="A321" s="154" t="s">
        <v>473</v>
      </c>
      <c r="B321" s="202">
        <v>337371087</v>
      </c>
      <c r="C321" s="221"/>
      <c r="D321" s="119"/>
      <c r="E321" s="119"/>
      <c r="F321" s="118"/>
      <c r="G321" s="119"/>
      <c r="H321" s="119"/>
      <c r="I321" s="119"/>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row>
    <row r="322" spans="1:41" ht="25.5">
      <c r="A322" s="154" t="s">
        <v>640</v>
      </c>
      <c r="B322" s="156">
        <v>69033025</v>
      </c>
      <c r="C322" s="221"/>
      <c r="D322" s="119"/>
      <c r="E322" s="119"/>
      <c r="F322" s="118"/>
      <c r="G322" s="119"/>
      <c r="H322" s="119"/>
      <c r="I322" s="119"/>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row>
    <row r="323" spans="1:41" ht="12.75">
      <c r="A323" s="154" t="s">
        <v>641</v>
      </c>
      <c r="B323" s="156">
        <v>75334418</v>
      </c>
      <c r="C323" s="221"/>
      <c r="D323" s="119"/>
      <c r="E323" s="119"/>
      <c r="F323" s="118"/>
      <c r="G323" s="119"/>
      <c r="H323" s="119"/>
      <c r="I323" s="119"/>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row>
    <row r="324" spans="1:41" ht="13.5" thickBot="1">
      <c r="A324" s="222" t="s">
        <v>565</v>
      </c>
      <c r="B324" s="196">
        <v>711752</v>
      </c>
      <c r="C324" s="202"/>
      <c r="D324" s="119"/>
      <c r="E324" s="119"/>
      <c r="F324" s="118"/>
      <c r="G324" s="119"/>
      <c r="H324" s="119"/>
      <c r="I324" s="119"/>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row>
    <row r="325" spans="1:41" ht="13.5" thickBot="1">
      <c r="A325" s="129"/>
      <c r="B325" s="223">
        <f>SUM(B320:B324)</f>
        <v>486809274</v>
      </c>
      <c r="C325" s="224"/>
      <c r="D325" s="119"/>
      <c r="E325" s="119"/>
      <c r="F325" s="118"/>
      <c r="G325" s="119"/>
      <c r="H325" s="119"/>
      <c r="I325" s="119"/>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row>
    <row r="326" spans="1:41" ht="12.75">
      <c r="A326" s="417"/>
      <c r="B326" s="417"/>
      <c r="C326" s="417"/>
      <c r="D326" s="417"/>
      <c r="E326" s="417"/>
      <c r="F326" s="118"/>
      <c r="G326" s="119"/>
      <c r="H326" s="119"/>
      <c r="I326" s="119"/>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row>
    <row r="327" spans="1:41" ht="12.75">
      <c r="A327" s="118"/>
      <c r="B327" s="119"/>
      <c r="C327" s="119"/>
      <c r="D327" s="119"/>
      <c r="E327" s="119"/>
      <c r="F327" s="119"/>
      <c r="G327" s="119"/>
      <c r="H327" s="119"/>
      <c r="I327" s="119"/>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row>
    <row r="328" spans="1:41" ht="12.75">
      <c r="A328" s="132" t="s">
        <v>474</v>
      </c>
      <c r="B328" s="119"/>
      <c r="C328" s="119"/>
      <c r="D328" s="119"/>
      <c r="E328" s="119"/>
      <c r="F328" s="119"/>
      <c r="G328" s="119"/>
      <c r="H328" s="119"/>
      <c r="I328" s="119"/>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row>
    <row r="329" spans="1:41" ht="12.75">
      <c r="A329" s="225"/>
      <c r="B329" s="134" t="s">
        <v>575</v>
      </c>
      <c r="C329" s="187"/>
      <c r="D329" s="119"/>
      <c r="E329" s="119"/>
      <c r="F329" s="153"/>
      <c r="G329" s="119"/>
      <c r="H329" s="119"/>
      <c r="I329" s="119"/>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row>
    <row r="330" spans="1:41" ht="12.75">
      <c r="A330" s="154" t="s">
        <v>473</v>
      </c>
      <c r="B330" s="156">
        <v>3664399</v>
      </c>
      <c r="C330" s="202"/>
      <c r="D330" s="119"/>
      <c r="E330" s="119"/>
      <c r="F330" s="119"/>
      <c r="G330" s="119"/>
      <c r="H330" s="119"/>
      <c r="I330" s="119"/>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row>
    <row r="331" spans="1:41" ht="12.75">
      <c r="A331" s="154" t="s">
        <v>475</v>
      </c>
      <c r="B331" s="156">
        <v>1709955</v>
      </c>
      <c r="C331" s="202"/>
      <c r="D331" s="119"/>
      <c r="E331" s="119"/>
      <c r="F331" s="119"/>
      <c r="G331" s="119"/>
      <c r="H331" s="119"/>
      <c r="I331" s="119"/>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row>
    <row r="332" spans="1:41" ht="12.75">
      <c r="A332" s="154" t="s">
        <v>476</v>
      </c>
      <c r="B332" s="156">
        <v>85781409</v>
      </c>
      <c r="C332" s="202"/>
      <c r="D332" s="119"/>
      <c r="E332" s="119"/>
      <c r="F332" s="119"/>
      <c r="G332" s="119"/>
      <c r="H332" s="119"/>
      <c r="I332" s="119"/>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row>
    <row r="333" spans="1:41" ht="12.75">
      <c r="A333" s="142" t="s">
        <v>477</v>
      </c>
      <c r="B333" s="156">
        <v>2856078</v>
      </c>
      <c r="C333" s="202"/>
      <c r="D333" s="119"/>
      <c r="E333" s="119"/>
      <c r="F333" s="119"/>
      <c r="G333" s="119"/>
      <c r="H333" s="119"/>
      <c r="I333" s="119"/>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row>
    <row r="334" spans="1:41" ht="12.75">
      <c r="A334" s="142" t="s">
        <v>478</v>
      </c>
      <c r="B334" s="156">
        <v>7905964</v>
      </c>
      <c r="C334" s="202"/>
      <c r="D334" s="119"/>
      <c r="E334" s="119"/>
      <c r="F334" s="119"/>
      <c r="G334" s="119"/>
      <c r="H334" s="119"/>
      <c r="I334" s="119"/>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row>
    <row r="335" spans="1:41" ht="13.5" thickBot="1">
      <c r="A335" s="142" t="s">
        <v>479</v>
      </c>
      <c r="B335" s="196">
        <v>32156</v>
      </c>
      <c r="C335" s="202"/>
      <c r="D335" s="119"/>
      <c r="E335" s="119"/>
      <c r="F335" s="119"/>
      <c r="G335" s="119"/>
      <c r="H335" s="119"/>
      <c r="I335" s="119"/>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row>
    <row r="336" spans="1:41" ht="13.5" thickBot="1">
      <c r="A336" s="129"/>
      <c r="B336" s="208">
        <f>SUM(B330:B335)</f>
        <v>101949961</v>
      </c>
      <c r="C336" s="195"/>
      <c r="D336" s="119"/>
      <c r="E336" s="119"/>
      <c r="F336" s="119"/>
      <c r="G336" s="119"/>
      <c r="H336" s="119"/>
      <c r="I336" s="119"/>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row>
    <row r="337" spans="1:41" ht="12.75">
      <c r="A337" s="118"/>
      <c r="B337" s="119"/>
      <c r="C337" s="119"/>
      <c r="D337" s="119"/>
      <c r="E337" s="119"/>
      <c r="F337" s="119"/>
      <c r="G337" s="119"/>
      <c r="H337" s="119"/>
      <c r="I337" s="119"/>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row>
    <row r="338" spans="1:41" ht="12.75">
      <c r="A338" s="118"/>
      <c r="B338" s="119"/>
      <c r="C338" s="119"/>
      <c r="D338" s="119"/>
      <c r="E338" s="119"/>
      <c r="F338" s="119"/>
      <c r="G338" s="119"/>
      <c r="H338" s="119"/>
      <c r="I338" s="119"/>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row>
    <row r="339" spans="1:41" ht="12.75">
      <c r="A339" s="132" t="s">
        <v>482</v>
      </c>
      <c r="B339" s="119"/>
      <c r="C339" s="119"/>
      <c r="D339" s="119"/>
      <c r="E339" s="119"/>
      <c r="F339" s="119"/>
      <c r="G339" s="119"/>
      <c r="H339" s="119"/>
      <c r="I339" s="119"/>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row>
    <row r="340" spans="1:41" ht="12.75">
      <c r="A340" s="147"/>
      <c r="B340" s="134" t="s">
        <v>575</v>
      </c>
      <c r="C340" s="187"/>
      <c r="D340" s="119"/>
      <c r="E340" s="119"/>
      <c r="F340" s="119"/>
      <c r="G340" s="119"/>
      <c r="H340" s="119"/>
      <c r="I340" s="119"/>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row>
    <row r="341" spans="1:41" ht="12.75">
      <c r="A341" s="188" t="s">
        <v>483</v>
      </c>
      <c r="B341" s="143">
        <v>56424478</v>
      </c>
      <c r="C341" s="189"/>
      <c r="D341" s="119"/>
      <c r="E341" s="119"/>
      <c r="F341" s="119"/>
      <c r="G341" s="119"/>
      <c r="H341" s="119"/>
      <c r="I341" s="119"/>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row>
    <row r="342" spans="1:41" ht="12.75">
      <c r="A342" s="188" t="s">
        <v>484</v>
      </c>
      <c r="B342" s="143">
        <v>4812417</v>
      </c>
      <c r="C342" s="189"/>
      <c r="D342" s="119"/>
      <c r="E342" s="119"/>
      <c r="F342" s="119"/>
      <c r="G342" s="119"/>
      <c r="H342" s="119"/>
      <c r="I342" s="119"/>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row>
    <row r="343" spans="1:41" ht="13.5" thickBot="1">
      <c r="A343" s="188" t="s">
        <v>569</v>
      </c>
      <c r="B343" s="146">
        <v>24544514</v>
      </c>
      <c r="C343" s="189"/>
      <c r="D343" s="119"/>
      <c r="E343" s="119"/>
      <c r="F343" s="119"/>
      <c r="G343" s="119"/>
      <c r="H343" s="119"/>
      <c r="I343" s="119"/>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row>
    <row r="344" spans="1:41" ht="13.5" thickBot="1">
      <c r="A344" s="138"/>
      <c r="B344" s="226">
        <f>SUM(B341:B343)</f>
        <v>85781409</v>
      </c>
      <c r="C344" s="191"/>
      <c r="D344" s="119"/>
      <c r="E344" s="119"/>
      <c r="F344" s="119"/>
      <c r="G344" s="119"/>
      <c r="H344" s="119"/>
      <c r="I344" s="119"/>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row>
    <row r="345" spans="1:41" ht="12.75">
      <c r="A345" s="120"/>
      <c r="B345" s="119"/>
      <c r="C345" s="119"/>
      <c r="D345" s="119"/>
      <c r="E345" s="119"/>
      <c r="F345" s="119"/>
      <c r="G345" s="119"/>
      <c r="H345" s="119"/>
      <c r="I345" s="119"/>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row>
    <row r="346" spans="1:41" ht="12.75">
      <c r="A346" s="120"/>
      <c r="B346" s="119"/>
      <c r="C346" s="119"/>
      <c r="D346" s="119"/>
      <c r="E346" s="119"/>
      <c r="F346" s="119"/>
      <c r="G346" s="119"/>
      <c r="H346" s="119"/>
      <c r="I346" s="119"/>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row>
    <row r="347" spans="1:41" ht="12.75">
      <c r="A347" s="417" t="s">
        <v>480</v>
      </c>
      <c r="B347" s="417"/>
      <c r="C347" s="417"/>
      <c r="D347" s="417"/>
      <c r="E347" s="417"/>
      <c r="F347" s="119"/>
      <c r="G347" s="119"/>
      <c r="H347" s="119"/>
      <c r="I347" s="119"/>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row>
    <row r="348" spans="1:41" ht="31.5" customHeight="1">
      <c r="A348" s="418" t="s">
        <v>634</v>
      </c>
      <c r="B348" s="418"/>
      <c r="C348" s="418"/>
      <c r="D348" s="418"/>
      <c r="E348" s="418"/>
      <c r="F348" s="418"/>
      <c r="G348" s="418"/>
      <c r="H348" s="418"/>
      <c r="I348" s="418"/>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row>
    <row r="349" spans="1:41" ht="70.5" customHeight="1">
      <c r="A349" s="418" t="s">
        <v>644</v>
      </c>
      <c r="B349" s="418"/>
      <c r="C349" s="418"/>
      <c r="D349" s="418"/>
      <c r="E349" s="418"/>
      <c r="F349" s="418"/>
      <c r="G349" s="418"/>
      <c r="H349" s="418"/>
      <c r="I349" s="418"/>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row>
    <row r="350" spans="1:41" ht="12.75">
      <c r="A350" s="118"/>
      <c r="B350" s="119"/>
      <c r="C350" s="119"/>
      <c r="D350" s="119"/>
      <c r="E350" s="119"/>
      <c r="F350" s="119"/>
      <c r="G350" s="119"/>
      <c r="H350" s="119"/>
      <c r="I350" s="119"/>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row>
    <row r="351" spans="1:41" ht="12.75">
      <c r="A351" s="118"/>
      <c r="B351" s="134" t="s">
        <v>575</v>
      </c>
      <c r="C351" s="187"/>
      <c r="D351" s="119"/>
      <c r="E351" s="119"/>
      <c r="F351" s="119"/>
      <c r="G351" s="119"/>
      <c r="H351" s="119"/>
      <c r="I351" s="119"/>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row>
    <row r="352" spans="1:41" ht="12.75">
      <c r="A352" s="227" t="s">
        <v>481</v>
      </c>
      <c r="B352" s="228">
        <v>75000000</v>
      </c>
      <c r="C352" s="229"/>
      <c r="D352" s="230"/>
      <c r="E352" s="230"/>
      <c r="F352" s="230"/>
      <c r="G352" s="230"/>
      <c r="H352" s="230"/>
      <c r="I352" s="23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row>
    <row r="353" spans="1:41" ht="26.25" thickBot="1">
      <c r="A353" s="227" t="s">
        <v>566</v>
      </c>
      <c r="B353" s="231">
        <v>334418</v>
      </c>
      <c r="C353" s="229"/>
      <c r="D353" s="230"/>
      <c r="E353" s="230"/>
      <c r="F353" s="230"/>
      <c r="G353" s="230"/>
      <c r="H353" s="230"/>
      <c r="I353" s="23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row>
    <row r="354" spans="1:41" ht="13.5" thickBot="1">
      <c r="A354" s="120"/>
      <c r="B354" s="232">
        <f>SUM(B352:B353)</f>
        <v>75334418</v>
      </c>
      <c r="C354" s="233"/>
      <c r="D354" s="230"/>
      <c r="E354" s="230"/>
      <c r="F354" s="230"/>
      <c r="G354" s="230"/>
      <c r="H354" s="230"/>
      <c r="I354" s="23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row>
    <row r="355" spans="1:41" ht="12.75">
      <c r="A355" s="120"/>
      <c r="B355" s="234"/>
      <c r="C355" s="234"/>
      <c r="D355" s="230"/>
      <c r="E355" s="230"/>
      <c r="F355" s="230"/>
      <c r="G355" s="230"/>
      <c r="H355" s="230"/>
      <c r="I355" s="23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row>
    <row r="356" spans="1:41" ht="12.75">
      <c r="A356" s="120"/>
      <c r="B356" s="119"/>
      <c r="C356" s="119"/>
      <c r="D356" s="119"/>
      <c r="E356" s="119"/>
      <c r="F356" s="119"/>
      <c r="G356" s="119"/>
      <c r="H356" s="119"/>
      <c r="I356" s="119"/>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row>
    <row r="357" spans="1:41" ht="12.75">
      <c r="A357" s="132" t="s">
        <v>485</v>
      </c>
      <c r="B357" s="119"/>
      <c r="C357" s="119"/>
      <c r="D357" s="119"/>
      <c r="E357" s="119"/>
      <c r="F357" s="119"/>
      <c r="G357" s="119"/>
      <c r="H357" s="119"/>
      <c r="I357" s="119"/>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row>
    <row r="358" spans="1:41" ht="12.75">
      <c r="A358" s="147"/>
      <c r="B358" s="134" t="s">
        <v>575</v>
      </c>
      <c r="C358" s="187"/>
      <c r="D358" s="119"/>
      <c r="E358" s="119"/>
      <c r="F358" s="119"/>
      <c r="G358" s="119"/>
      <c r="H358" s="119"/>
      <c r="I358" s="119"/>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row>
    <row r="359" spans="1:41" ht="12.75">
      <c r="A359" s="188" t="s">
        <v>486</v>
      </c>
      <c r="B359" s="143">
        <v>5801440</v>
      </c>
      <c r="C359" s="189"/>
      <c r="D359" s="119"/>
      <c r="E359" s="119"/>
      <c r="F359" s="119"/>
      <c r="G359" s="119"/>
      <c r="H359" s="119"/>
      <c r="I359" s="119"/>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row>
    <row r="360" spans="1:41" ht="25.5">
      <c r="A360" s="188" t="s">
        <v>487</v>
      </c>
      <c r="B360" s="143">
        <v>2095001</v>
      </c>
      <c r="C360" s="189"/>
      <c r="D360" s="119"/>
      <c r="E360" s="119"/>
      <c r="F360" s="119"/>
      <c r="G360" s="119"/>
      <c r="H360" s="119"/>
      <c r="I360" s="119"/>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row>
    <row r="361" spans="1:41" ht="13.5" thickBot="1">
      <c r="A361" s="188" t="s">
        <v>488</v>
      </c>
      <c r="B361" s="146">
        <v>9523</v>
      </c>
      <c r="C361" s="189"/>
      <c r="D361" s="119"/>
      <c r="E361" s="119"/>
      <c r="F361" s="119"/>
      <c r="G361" s="119"/>
      <c r="H361" s="119"/>
      <c r="I361" s="119"/>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row>
    <row r="362" spans="1:41" ht="13.5" thickBot="1">
      <c r="A362" s="138"/>
      <c r="B362" s="226">
        <f>SUM(B359:B361)</f>
        <v>7905964</v>
      </c>
      <c r="C362" s="191"/>
      <c r="D362" s="119"/>
      <c r="E362" s="119"/>
      <c r="F362" s="119"/>
      <c r="G362" s="119"/>
      <c r="H362" s="119"/>
      <c r="I362" s="119"/>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row>
    <row r="363" spans="1:41" ht="12.75">
      <c r="A363" s="132"/>
      <c r="B363" s="119"/>
      <c r="C363" s="119"/>
      <c r="D363" s="119"/>
      <c r="E363" s="119"/>
      <c r="F363" s="119"/>
      <c r="G363" s="119"/>
      <c r="H363" s="119"/>
      <c r="I363" s="119"/>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row>
    <row r="364" spans="1:41" ht="12.75">
      <c r="A364" s="468" t="s">
        <v>638</v>
      </c>
      <c r="B364" s="468"/>
      <c r="C364" s="468"/>
      <c r="D364" s="468"/>
      <c r="E364" s="468"/>
      <c r="F364" s="468"/>
      <c r="G364" s="468"/>
      <c r="H364" s="468"/>
      <c r="I364" s="468"/>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row>
    <row r="365" spans="1:41" ht="12.75">
      <c r="A365" s="132"/>
      <c r="B365" s="119"/>
      <c r="C365" s="119"/>
      <c r="D365" s="119"/>
      <c r="E365" s="119"/>
      <c r="F365" s="119"/>
      <c r="G365" s="119"/>
      <c r="H365" s="119"/>
      <c r="I365" s="119"/>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row>
    <row r="366" spans="1:41" ht="12.75">
      <c r="A366" s="132"/>
      <c r="B366" s="119"/>
      <c r="C366" s="119"/>
      <c r="D366" s="119"/>
      <c r="E366" s="119"/>
      <c r="F366" s="119"/>
      <c r="G366" s="119"/>
      <c r="H366" s="119"/>
      <c r="I366" s="119"/>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row>
    <row r="367" spans="1:41" ht="12.75">
      <c r="A367" s="132" t="s">
        <v>489</v>
      </c>
      <c r="B367" s="119"/>
      <c r="C367" s="119"/>
      <c r="D367" s="119"/>
      <c r="E367" s="119"/>
      <c r="F367" s="119"/>
      <c r="G367" s="119"/>
      <c r="H367" s="119"/>
      <c r="I367" s="119"/>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row>
    <row r="368" spans="1:41" ht="12.75">
      <c r="A368" s="129"/>
      <c r="B368" s="134" t="s">
        <v>575</v>
      </c>
      <c r="C368" s="187"/>
      <c r="D368" s="119"/>
      <c r="E368" s="119"/>
      <c r="F368" s="119"/>
      <c r="G368" s="119"/>
      <c r="H368" s="119"/>
      <c r="I368" s="119"/>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row>
    <row r="369" spans="1:41" ht="25.5">
      <c r="A369" s="154" t="s">
        <v>490</v>
      </c>
      <c r="B369" s="156">
        <v>9528347</v>
      </c>
      <c r="C369" s="202"/>
      <c r="D369" s="119"/>
      <c r="E369" s="119"/>
      <c r="F369" s="119"/>
      <c r="G369" s="119"/>
      <c r="H369" s="119"/>
      <c r="I369" s="119"/>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row>
    <row r="370" spans="1:41" ht="25.5">
      <c r="A370" s="154" t="s">
        <v>491</v>
      </c>
      <c r="B370" s="156">
        <v>3504561</v>
      </c>
      <c r="C370" s="202"/>
      <c r="D370" s="119"/>
      <c r="E370" s="119"/>
      <c r="F370" s="119"/>
      <c r="G370" s="119"/>
      <c r="H370" s="119"/>
      <c r="I370" s="119"/>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row>
    <row r="371" spans="1:41" ht="12.75">
      <c r="A371" s="154" t="s">
        <v>528</v>
      </c>
      <c r="B371" s="156">
        <v>21942262</v>
      </c>
      <c r="C371" s="202"/>
      <c r="D371" s="119"/>
      <c r="E371" s="119"/>
      <c r="F371" s="119"/>
      <c r="G371" s="119"/>
      <c r="H371" s="119"/>
      <c r="I371" s="119"/>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row>
    <row r="372" spans="1:41" ht="13.5" thickBot="1">
      <c r="A372" s="154" t="s">
        <v>567</v>
      </c>
      <c r="B372" s="196">
        <v>3704907</v>
      </c>
      <c r="C372" s="202"/>
      <c r="D372" s="119"/>
      <c r="E372" s="119"/>
      <c r="F372" s="119"/>
      <c r="G372" s="119"/>
      <c r="H372" s="119"/>
      <c r="I372" s="119"/>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row>
    <row r="373" spans="1:41" ht="13.5" thickBot="1">
      <c r="A373" s="129"/>
      <c r="B373" s="208">
        <f>SUM(B369:B372)</f>
        <v>38680077</v>
      </c>
      <c r="C373" s="195"/>
      <c r="D373" s="119"/>
      <c r="E373" s="119"/>
      <c r="F373" s="119"/>
      <c r="G373" s="119"/>
      <c r="H373" s="119"/>
      <c r="I373" s="119"/>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row>
    <row r="374" spans="1:41" ht="12.75">
      <c r="A374" s="132"/>
      <c r="B374" s="119"/>
      <c r="C374" s="119"/>
      <c r="D374" s="119"/>
      <c r="E374" s="119"/>
      <c r="F374" s="119"/>
      <c r="G374" s="119"/>
      <c r="H374" s="119"/>
      <c r="I374" s="119"/>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row>
    <row r="375" spans="1:41" ht="12.75">
      <c r="A375" s="120"/>
      <c r="B375" s="119"/>
      <c r="C375" s="119"/>
      <c r="D375" s="119"/>
      <c r="E375" s="119"/>
      <c r="F375" s="119"/>
      <c r="G375" s="119"/>
      <c r="H375" s="119"/>
      <c r="I375" s="119"/>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row>
    <row r="376" spans="1:41" ht="12.75">
      <c r="A376" s="132" t="s">
        <v>492</v>
      </c>
      <c r="B376" s="119"/>
      <c r="C376" s="119"/>
      <c r="D376" s="119"/>
      <c r="E376" s="119"/>
      <c r="F376" s="119"/>
      <c r="G376" s="119"/>
      <c r="H376" s="119"/>
      <c r="I376" s="119"/>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row>
    <row r="377" spans="1:41" ht="42.75" customHeight="1">
      <c r="A377" s="418" t="s">
        <v>493</v>
      </c>
      <c r="B377" s="418"/>
      <c r="C377" s="418"/>
      <c r="D377" s="418"/>
      <c r="E377" s="418"/>
      <c r="F377" s="418"/>
      <c r="G377" s="418"/>
      <c r="H377" s="418"/>
      <c r="I377" s="418"/>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row>
    <row r="378" spans="1:41" ht="12.75">
      <c r="A378" s="122"/>
      <c r="B378" s="119"/>
      <c r="C378" s="119"/>
      <c r="D378" s="119"/>
      <c r="E378" s="119"/>
      <c r="F378" s="119"/>
      <c r="G378" s="119"/>
      <c r="H378" s="119"/>
      <c r="I378" s="119"/>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row>
    <row r="379" spans="1:41" ht="12.75">
      <c r="A379" s="235" t="s">
        <v>494</v>
      </c>
      <c r="B379" s="113"/>
      <c r="C379" s="113"/>
      <c r="D379" s="113"/>
      <c r="E379" s="113"/>
      <c r="F379" s="113"/>
      <c r="G379" s="113"/>
      <c r="H379" s="113"/>
      <c r="I379" s="113"/>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row>
    <row r="380" spans="1:41" ht="52.5" customHeight="1">
      <c r="A380" s="418" t="s">
        <v>495</v>
      </c>
      <c r="B380" s="418"/>
      <c r="C380" s="418"/>
      <c r="D380" s="418"/>
      <c r="E380" s="418"/>
      <c r="F380" s="418"/>
      <c r="G380" s="418"/>
      <c r="H380" s="418"/>
      <c r="I380" s="418"/>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row>
    <row r="381" spans="1:41" ht="27.75" customHeight="1">
      <c r="A381" s="418" t="s">
        <v>496</v>
      </c>
      <c r="B381" s="418"/>
      <c r="C381" s="418"/>
      <c r="D381" s="418"/>
      <c r="E381" s="418"/>
      <c r="F381" s="418"/>
      <c r="G381" s="418"/>
      <c r="H381" s="418"/>
      <c r="I381" s="418"/>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row>
    <row r="382" spans="1:41" ht="12.75">
      <c r="A382" s="116"/>
      <c r="B382" s="119"/>
      <c r="C382" s="119"/>
      <c r="D382" s="119"/>
      <c r="E382" s="119"/>
      <c r="F382" s="119"/>
      <c r="G382" s="119"/>
      <c r="H382" s="119"/>
      <c r="I382" s="119"/>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row>
    <row r="383" spans="1:41" ht="12.75">
      <c r="A383" s="133"/>
      <c r="B383" s="435" t="s">
        <v>497</v>
      </c>
      <c r="C383" s="435"/>
      <c r="D383" s="435" t="s">
        <v>498</v>
      </c>
      <c r="E383" s="435"/>
      <c r="F383" s="119"/>
      <c r="G383" s="119"/>
      <c r="H383" s="119"/>
      <c r="I383" s="119"/>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row>
    <row r="384" spans="1:41" ht="12.75">
      <c r="A384" s="133"/>
      <c r="B384" s="134" t="s">
        <v>575</v>
      </c>
      <c r="C384" s="134" t="s">
        <v>580</v>
      </c>
      <c r="D384" s="134" t="s">
        <v>575</v>
      </c>
      <c r="E384" s="134" t="s">
        <v>580</v>
      </c>
      <c r="F384" s="119"/>
      <c r="G384" s="119"/>
      <c r="H384" s="119"/>
      <c r="I384" s="119"/>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row>
    <row r="385" spans="1:41" ht="12.75">
      <c r="A385" s="133"/>
      <c r="B385" s="236" t="s">
        <v>470</v>
      </c>
      <c r="C385" s="236" t="s">
        <v>470</v>
      </c>
      <c r="D385" s="236" t="s">
        <v>470</v>
      </c>
      <c r="E385" s="236" t="s">
        <v>470</v>
      </c>
      <c r="F385" s="119"/>
      <c r="G385" s="119"/>
      <c r="H385" s="119"/>
      <c r="I385" s="119"/>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row>
    <row r="386" spans="1:41" ht="12.75">
      <c r="A386" s="133"/>
      <c r="B386" s="237"/>
      <c r="C386" s="237"/>
      <c r="D386" s="237"/>
      <c r="E386" s="237"/>
      <c r="F386" s="119"/>
      <c r="G386" s="119"/>
      <c r="H386" s="119"/>
      <c r="I386" s="119"/>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row>
    <row r="387" spans="1:41" ht="12.75">
      <c r="A387" s="212" t="s">
        <v>81</v>
      </c>
      <c r="B387" s="238">
        <v>236583</v>
      </c>
      <c r="C387" s="238">
        <v>611238</v>
      </c>
      <c r="D387" s="238">
        <v>-15109</v>
      </c>
      <c r="E387" s="238">
        <v>27093</v>
      </c>
      <c r="F387" s="119"/>
      <c r="G387" s="119"/>
      <c r="H387" s="119"/>
      <c r="I387" s="119"/>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row>
    <row r="388" spans="1:41" ht="12.75">
      <c r="A388" s="212" t="s">
        <v>82</v>
      </c>
      <c r="B388" s="238">
        <v>329</v>
      </c>
      <c r="C388" s="238">
        <v>1334</v>
      </c>
      <c r="D388" s="239">
        <v>0</v>
      </c>
      <c r="E388" s="239">
        <v>0</v>
      </c>
      <c r="F388" s="119"/>
      <c r="G388" s="119"/>
      <c r="H388" s="119"/>
      <c r="I388" s="119"/>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row>
    <row r="389" spans="1:41" ht="12.75">
      <c r="A389" s="212" t="s">
        <v>83</v>
      </c>
      <c r="B389" s="239"/>
      <c r="C389" s="239"/>
      <c r="D389" s="238"/>
      <c r="E389" s="238"/>
      <c r="F389" s="119"/>
      <c r="G389" s="119"/>
      <c r="H389" s="119"/>
      <c r="I389" s="119"/>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row>
    <row r="390" spans="1:41" ht="13.5" thickBot="1">
      <c r="A390" s="212" t="s">
        <v>84</v>
      </c>
      <c r="B390" s="240"/>
      <c r="C390" s="240"/>
      <c r="D390" s="241"/>
      <c r="E390" s="241"/>
      <c r="F390" s="119"/>
      <c r="G390" s="119"/>
      <c r="H390" s="119"/>
      <c r="I390" s="119"/>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row>
    <row r="391" spans="1:41" ht="13.5" thickBot="1">
      <c r="A391" s="147"/>
      <c r="B391" s="151">
        <f>SUM(B387:B390)</f>
        <v>236912</v>
      </c>
      <c r="C391" s="151">
        <f>SUM(C387:C390)</f>
        <v>612572</v>
      </c>
      <c r="D391" s="151">
        <f>SUM(D387:D390)</f>
        <v>-15109</v>
      </c>
      <c r="E391" s="151">
        <f>SUM(E387:E390)</f>
        <v>27093</v>
      </c>
      <c r="F391" s="119"/>
      <c r="G391" s="119"/>
      <c r="H391" s="119"/>
      <c r="I391" s="119"/>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row>
    <row r="392" spans="1:41" ht="12.75">
      <c r="A392" s="122"/>
      <c r="B392" s="119"/>
      <c r="C392" s="119"/>
      <c r="D392" s="119"/>
      <c r="E392" s="119"/>
      <c r="F392" s="119"/>
      <c r="G392" s="119"/>
      <c r="H392" s="119"/>
      <c r="I392" s="119"/>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row>
    <row r="393" spans="1:41" ht="12.75">
      <c r="A393" s="116"/>
      <c r="B393" s="119"/>
      <c r="C393" s="119"/>
      <c r="D393" s="119"/>
      <c r="E393" s="119"/>
      <c r="F393" s="119"/>
      <c r="G393" s="119"/>
      <c r="H393" s="119"/>
      <c r="I393" s="119"/>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row>
    <row r="394" spans="1:41" ht="12.75">
      <c r="A394" s="437" t="s">
        <v>499</v>
      </c>
      <c r="B394" s="437"/>
      <c r="C394" s="437"/>
      <c r="D394" s="437"/>
      <c r="E394" s="437"/>
      <c r="F394" s="437"/>
      <c r="G394" s="437"/>
      <c r="H394" s="437"/>
      <c r="I394" s="437"/>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row>
    <row r="395" spans="1:41" ht="12.75">
      <c r="A395" s="418" t="s">
        <v>500</v>
      </c>
      <c r="B395" s="418"/>
      <c r="C395" s="418"/>
      <c r="D395" s="418"/>
      <c r="E395" s="418"/>
      <c r="F395" s="418"/>
      <c r="G395" s="418"/>
      <c r="H395" s="418"/>
      <c r="I395" s="418"/>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row>
    <row r="396" spans="1:41" ht="78" customHeight="1">
      <c r="A396" s="418" t="s">
        <v>574</v>
      </c>
      <c r="B396" s="418"/>
      <c r="C396" s="418"/>
      <c r="D396" s="418"/>
      <c r="E396" s="418"/>
      <c r="F396" s="418"/>
      <c r="G396" s="418"/>
      <c r="H396" s="418"/>
      <c r="I396" s="418"/>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row>
    <row r="397" spans="1:41" ht="12.75">
      <c r="A397" s="116"/>
      <c r="B397" s="119"/>
      <c r="C397" s="119"/>
      <c r="D397" s="119"/>
      <c r="E397" s="119"/>
      <c r="F397" s="119"/>
      <c r="G397" s="119"/>
      <c r="H397" s="119"/>
      <c r="I397" s="119"/>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row>
    <row r="398" spans="1:41" ht="12.75">
      <c r="A398" s="147"/>
      <c r="B398" s="435" t="s">
        <v>497</v>
      </c>
      <c r="C398" s="435"/>
      <c r="D398" s="435" t="s">
        <v>498</v>
      </c>
      <c r="E398" s="435"/>
      <c r="F398" s="119"/>
      <c r="G398" s="119"/>
      <c r="H398" s="119"/>
      <c r="I398" s="119"/>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row>
    <row r="399" spans="1:41" ht="12.75">
      <c r="A399" s="147"/>
      <c r="B399" s="134" t="s">
        <v>575</v>
      </c>
      <c r="C399" s="134" t="s">
        <v>580</v>
      </c>
      <c r="D399" s="134" t="s">
        <v>575</v>
      </c>
      <c r="E399" s="134" t="s">
        <v>580</v>
      </c>
      <c r="F399" s="119"/>
      <c r="G399" s="119"/>
      <c r="H399" s="119"/>
      <c r="I399" s="119"/>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row>
    <row r="400" spans="1:41" ht="12.75">
      <c r="A400" s="147"/>
      <c r="B400" s="236" t="s">
        <v>470</v>
      </c>
      <c r="C400" s="236" t="s">
        <v>470</v>
      </c>
      <c r="D400" s="236" t="s">
        <v>470</v>
      </c>
      <c r="E400" s="236" t="s">
        <v>470</v>
      </c>
      <c r="F400" s="119"/>
      <c r="G400" s="119"/>
      <c r="H400" s="119"/>
      <c r="I400" s="119"/>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row>
    <row r="401" spans="1:41" ht="12.75">
      <c r="A401" s="147"/>
      <c r="B401" s="212"/>
      <c r="C401" s="212"/>
      <c r="D401" s="212"/>
      <c r="E401" s="212"/>
      <c r="F401" s="119"/>
      <c r="G401" s="119"/>
      <c r="H401" s="119"/>
      <c r="I401" s="119"/>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row>
    <row r="402" spans="1:41" ht="12.75">
      <c r="A402" s="212" t="s">
        <v>81</v>
      </c>
      <c r="B402" s="238">
        <v>23658</v>
      </c>
      <c r="C402" s="238">
        <v>61123.8</v>
      </c>
      <c r="D402" s="238">
        <v>-1511</v>
      </c>
      <c r="E402" s="238">
        <v>2709.3</v>
      </c>
      <c r="F402" s="119"/>
      <c r="G402" s="119"/>
      <c r="H402" s="119"/>
      <c r="I402" s="119"/>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row>
    <row r="403" spans="1:41" ht="12.75">
      <c r="A403" s="212" t="s">
        <v>82</v>
      </c>
      <c r="B403" s="238">
        <v>33</v>
      </c>
      <c r="C403" s="238">
        <v>133.4</v>
      </c>
      <c r="D403" s="238">
        <v>0</v>
      </c>
      <c r="E403" s="238">
        <v>0</v>
      </c>
      <c r="F403" s="119"/>
      <c r="G403" s="119"/>
      <c r="H403" s="119"/>
      <c r="I403" s="119"/>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row>
    <row r="404" spans="1:41" ht="12.75">
      <c r="A404" s="212" t="s">
        <v>83</v>
      </c>
      <c r="B404" s="239"/>
      <c r="C404" s="239"/>
      <c r="D404" s="239"/>
      <c r="E404" s="239"/>
      <c r="F404" s="119"/>
      <c r="G404" s="119"/>
      <c r="H404" s="119"/>
      <c r="I404" s="119"/>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row>
    <row r="405" spans="1:41" ht="13.5" thickBot="1">
      <c r="A405" s="212" t="s">
        <v>84</v>
      </c>
      <c r="B405" s="239"/>
      <c r="C405" s="239"/>
      <c r="D405" s="238"/>
      <c r="E405" s="238"/>
      <c r="F405" s="119"/>
      <c r="G405" s="119"/>
      <c r="H405" s="119"/>
      <c r="I405" s="119"/>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row>
    <row r="406" spans="1:41" ht="13.5" thickBot="1">
      <c r="A406" s="147"/>
      <c r="B406" s="242">
        <f>SUM(B402:B405)</f>
        <v>23691</v>
      </c>
      <c r="C406" s="242">
        <f>SUM(C402:C405)</f>
        <v>61257.200000000004</v>
      </c>
      <c r="D406" s="242">
        <f>SUM(D402:D405)</f>
        <v>-1511</v>
      </c>
      <c r="E406" s="242">
        <f>SUM(E402:E405)</f>
        <v>2709.3</v>
      </c>
      <c r="F406" s="119"/>
      <c r="G406" s="119"/>
      <c r="H406" s="119"/>
      <c r="I406" s="119"/>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row>
    <row r="407" spans="1:41" ht="12.75">
      <c r="A407" s="147"/>
      <c r="B407" s="209"/>
      <c r="C407" s="209"/>
      <c r="D407" s="209"/>
      <c r="E407" s="209"/>
      <c r="F407" s="119"/>
      <c r="G407" s="119"/>
      <c r="H407" s="119"/>
      <c r="I407" s="119"/>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row>
    <row r="408" spans="1:41" ht="30" customHeight="1">
      <c r="A408" s="418" t="s">
        <v>501</v>
      </c>
      <c r="B408" s="418"/>
      <c r="C408" s="418"/>
      <c r="D408" s="418"/>
      <c r="E408" s="418"/>
      <c r="F408" s="418"/>
      <c r="G408" s="418"/>
      <c r="H408" s="418"/>
      <c r="I408" s="418"/>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row>
    <row r="409" spans="1:41" ht="12.75">
      <c r="A409" s="116"/>
      <c r="B409" s="119"/>
      <c r="C409" s="119"/>
      <c r="D409" s="119"/>
      <c r="E409" s="119"/>
      <c r="F409" s="119"/>
      <c r="G409" s="119"/>
      <c r="H409" s="119"/>
      <c r="I409" s="119"/>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row>
    <row r="410" spans="1:41" ht="12.75">
      <c r="A410" s="121" t="s">
        <v>502</v>
      </c>
      <c r="B410" s="113"/>
      <c r="C410" s="113"/>
      <c r="D410" s="113"/>
      <c r="E410" s="113"/>
      <c r="F410" s="113"/>
      <c r="G410" s="113"/>
      <c r="H410" s="113"/>
      <c r="I410" s="113"/>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row>
    <row r="411" spans="1:41" ht="12.75">
      <c r="A411" s="471" t="s">
        <v>643</v>
      </c>
      <c r="B411" s="471"/>
      <c r="C411" s="471"/>
      <c r="D411" s="471"/>
      <c r="E411" s="471"/>
      <c r="F411" s="471"/>
      <c r="G411" s="471"/>
      <c r="H411" s="471"/>
      <c r="I411" s="471"/>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row>
    <row r="412" spans="1:41" ht="12.75">
      <c r="A412" s="418" t="s">
        <v>503</v>
      </c>
      <c r="B412" s="418"/>
      <c r="C412" s="418"/>
      <c r="D412" s="418"/>
      <c r="E412" s="418"/>
      <c r="F412" s="418"/>
      <c r="G412" s="418"/>
      <c r="H412" s="418"/>
      <c r="I412" s="418"/>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row>
    <row r="413" spans="1:41" ht="12.75">
      <c r="A413" s="122"/>
      <c r="B413" s="119"/>
      <c r="C413" s="119"/>
      <c r="D413" s="119"/>
      <c r="E413" s="119"/>
      <c r="F413" s="119"/>
      <c r="G413" s="119"/>
      <c r="H413" s="119"/>
      <c r="I413" s="119"/>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row>
    <row r="414" spans="1:41" ht="12.75">
      <c r="A414" s="122"/>
      <c r="B414" s="119"/>
      <c r="C414" s="119"/>
      <c r="D414" s="119"/>
      <c r="E414" s="119"/>
      <c r="F414" s="119"/>
      <c r="G414" s="119"/>
      <c r="H414" s="119"/>
      <c r="I414" s="119"/>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row>
    <row r="415" spans="1:41" ht="12.75">
      <c r="A415" s="121" t="s">
        <v>504</v>
      </c>
      <c r="B415" s="113"/>
      <c r="C415" s="113"/>
      <c r="D415" s="113"/>
      <c r="E415" s="113"/>
      <c r="F415" s="113"/>
      <c r="G415" s="113"/>
      <c r="H415" s="113"/>
      <c r="I415" s="113"/>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row>
    <row r="416" spans="1:41" ht="53.25" customHeight="1">
      <c r="A416" s="418" t="s">
        <v>505</v>
      </c>
      <c r="B416" s="418"/>
      <c r="C416" s="418"/>
      <c r="D416" s="418"/>
      <c r="E416" s="418"/>
      <c r="F416" s="418"/>
      <c r="G416" s="418"/>
      <c r="H416" s="418"/>
      <c r="I416" s="418"/>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row>
    <row r="417" spans="1:41" ht="39.75" customHeight="1">
      <c r="A417" s="418" t="s">
        <v>506</v>
      </c>
      <c r="B417" s="418"/>
      <c r="C417" s="418"/>
      <c r="D417" s="418"/>
      <c r="E417" s="418"/>
      <c r="F417" s="418"/>
      <c r="G417" s="418"/>
      <c r="H417" s="418"/>
      <c r="I417" s="418"/>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row>
    <row r="418" spans="1:41" ht="41.25" customHeight="1">
      <c r="A418" s="418" t="s">
        <v>507</v>
      </c>
      <c r="B418" s="418"/>
      <c r="C418" s="418"/>
      <c r="D418" s="418"/>
      <c r="E418" s="418"/>
      <c r="F418" s="418"/>
      <c r="G418" s="418"/>
      <c r="H418" s="418"/>
      <c r="I418" s="418"/>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row>
    <row r="419" spans="1:41" ht="12.75">
      <c r="A419" s="418"/>
      <c r="B419" s="418"/>
      <c r="C419" s="418"/>
      <c r="D419" s="418"/>
      <c r="E419" s="418"/>
      <c r="F419" s="418"/>
      <c r="G419" s="418"/>
      <c r="H419" s="418"/>
      <c r="I419" s="418"/>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row>
    <row r="420" spans="1:41" ht="12.75">
      <c r="A420" s="418"/>
      <c r="B420" s="418"/>
      <c r="C420" s="418"/>
      <c r="D420" s="418"/>
      <c r="E420" s="418"/>
      <c r="F420" s="418"/>
      <c r="G420" s="418"/>
      <c r="H420" s="418"/>
      <c r="I420" s="418"/>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row>
    <row r="421" spans="1:41" ht="12.75">
      <c r="A421" s="469" t="s">
        <v>508</v>
      </c>
      <c r="B421" s="470"/>
      <c r="C421" s="470"/>
      <c r="D421" s="470"/>
      <c r="E421" s="470"/>
      <c r="F421" s="470"/>
      <c r="G421" s="470"/>
      <c r="H421" s="470"/>
      <c r="I421" s="47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row>
    <row r="422" spans="1:41" ht="54" customHeight="1">
      <c r="A422" s="418" t="s">
        <v>509</v>
      </c>
      <c r="B422" s="418"/>
      <c r="C422" s="418"/>
      <c r="D422" s="418"/>
      <c r="E422" s="418"/>
      <c r="F422" s="418"/>
      <c r="G422" s="418"/>
      <c r="H422" s="418"/>
      <c r="I422" s="418"/>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row>
    <row r="423" spans="1:41" ht="12.75">
      <c r="A423" s="418"/>
      <c r="B423" s="418"/>
      <c r="C423" s="418"/>
      <c r="D423" s="418"/>
      <c r="E423" s="418"/>
      <c r="F423" s="418"/>
      <c r="G423" s="418"/>
      <c r="H423" s="418"/>
      <c r="I423" s="418"/>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row>
    <row r="424" spans="1:41" ht="12.75">
      <c r="A424" s="437" t="s">
        <v>510</v>
      </c>
      <c r="B424" s="437"/>
      <c r="C424" s="437"/>
      <c r="D424" s="437"/>
      <c r="E424" s="437"/>
      <c r="F424" s="437"/>
      <c r="G424" s="437"/>
      <c r="H424" s="437"/>
      <c r="I424" s="437"/>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row>
    <row r="425" spans="1:41" ht="12.75">
      <c r="A425" s="418" t="s">
        <v>511</v>
      </c>
      <c r="B425" s="418"/>
      <c r="C425" s="418"/>
      <c r="D425" s="418"/>
      <c r="E425" s="418"/>
      <c r="F425" s="418"/>
      <c r="G425" s="418"/>
      <c r="H425" s="418"/>
      <c r="I425" s="418"/>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row>
    <row r="426" spans="1:41" ht="26.25" customHeight="1">
      <c r="A426" s="418" t="s">
        <v>512</v>
      </c>
      <c r="B426" s="418"/>
      <c r="C426" s="418"/>
      <c r="D426" s="418"/>
      <c r="E426" s="418"/>
      <c r="F426" s="418"/>
      <c r="G426" s="418"/>
      <c r="H426" s="418"/>
      <c r="I426" s="418"/>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row>
    <row r="427" spans="1:41" ht="12.75">
      <c r="A427" s="116"/>
      <c r="B427" s="119"/>
      <c r="C427" s="119"/>
      <c r="D427" s="119"/>
      <c r="E427" s="119"/>
      <c r="F427" s="119"/>
      <c r="G427" s="119"/>
      <c r="H427" s="119"/>
      <c r="I427" s="119"/>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row>
    <row r="428" spans="1:41" ht="12.75">
      <c r="A428" s="120"/>
      <c r="B428" s="119"/>
      <c r="C428" s="119"/>
      <c r="D428" s="119"/>
      <c r="E428" s="119"/>
      <c r="F428" s="119"/>
      <c r="G428" s="119"/>
      <c r="H428" s="119"/>
      <c r="I428" s="119"/>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row>
    <row r="429" spans="1:41" ht="25.5">
      <c r="A429" s="147" t="s">
        <v>470</v>
      </c>
      <c r="B429" s="243" t="s">
        <v>515</v>
      </c>
      <c r="C429" s="243" t="s">
        <v>516</v>
      </c>
      <c r="D429" s="243" t="s">
        <v>517</v>
      </c>
      <c r="E429" s="243" t="s">
        <v>518</v>
      </c>
      <c r="F429" s="119"/>
      <c r="G429" s="119"/>
      <c r="H429" s="119"/>
      <c r="I429" s="119"/>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row>
    <row r="430" spans="1:41" ht="12.75">
      <c r="A430" s="147"/>
      <c r="B430" s="212"/>
      <c r="C430" s="147"/>
      <c r="D430" s="147"/>
      <c r="E430" s="147"/>
      <c r="F430" s="119"/>
      <c r="G430" s="119"/>
      <c r="H430" s="119"/>
      <c r="I430" s="119"/>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row>
    <row r="431" spans="1:41" ht="12.75">
      <c r="A431" s="244" t="s">
        <v>575</v>
      </c>
      <c r="B431" s="134"/>
      <c r="C431" s="147"/>
      <c r="D431" s="147"/>
      <c r="E431" s="147"/>
      <c r="F431" s="119"/>
      <c r="G431" s="119"/>
      <c r="H431" s="119"/>
      <c r="I431" s="119"/>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row>
    <row r="432" spans="1:41" ht="12.75">
      <c r="A432" s="147" t="s">
        <v>513</v>
      </c>
      <c r="B432" s="238">
        <v>157703</v>
      </c>
      <c r="C432" s="129"/>
      <c r="D432" s="129"/>
      <c r="E432" s="238">
        <f>SUM(B432:D432)</f>
        <v>157703</v>
      </c>
      <c r="F432" s="119"/>
      <c r="G432" s="119"/>
      <c r="H432" s="119"/>
      <c r="I432" s="119"/>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row>
    <row r="433" spans="1:41" ht="13.5" thickBot="1">
      <c r="A433" s="147" t="s">
        <v>514</v>
      </c>
      <c r="B433" s="245">
        <v>78919</v>
      </c>
      <c r="C433" s="245">
        <v>155267</v>
      </c>
      <c r="D433" s="245">
        <v>188253</v>
      </c>
      <c r="E433" s="245">
        <f>SUM(B433:D433)</f>
        <v>422439</v>
      </c>
      <c r="F433" s="119"/>
      <c r="G433" s="119"/>
      <c r="H433" s="119"/>
      <c r="I433" s="119"/>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row>
    <row r="434" spans="1:41" ht="13.5" thickBot="1">
      <c r="A434" s="147"/>
      <c r="B434" s="151">
        <f>SUM(B432:B433)</f>
        <v>236622</v>
      </c>
      <c r="C434" s="151">
        <f>SUM(C432:C433)</f>
        <v>155267</v>
      </c>
      <c r="D434" s="151">
        <f>SUM(D432:D433)</f>
        <v>188253</v>
      </c>
      <c r="E434" s="151">
        <f>SUM(E432:E433)</f>
        <v>580142</v>
      </c>
      <c r="F434" s="119"/>
      <c r="G434" s="119"/>
      <c r="H434" s="119"/>
      <c r="I434" s="119"/>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row>
    <row r="435" spans="1:41" ht="12.75">
      <c r="A435" s="147"/>
      <c r="B435" s="239"/>
      <c r="C435" s="129"/>
      <c r="D435" s="129"/>
      <c r="E435" s="129"/>
      <c r="F435" s="119"/>
      <c r="G435" s="119"/>
      <c r="H435" s="119"/>
      <c r="I435" s="119"/>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row>
    <row r="436" spans="1:41" ht="12.75">
      <c r="A436" s="140" t="s">
        <v>580</v>
      </c>
      <c r="B436" s="239"/>
      <c r="C436" s="129"/>
      <c r="D436" s="129"/>
      <c r="E436" s="129"/>
      <c r="F436" s="119"/>
      <c r="G436" s="119"/>
      <c r="H436" s="119"/>
      <c r="I436" s="119"/>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row>
    <row r="437" spans="1:41" ht="12.75">
      <c r="A437" s="147" t="s">
        <v>513</v>
      </c>
      <c r="B437" s="238">
        <v>220177.214</v>
      </c>
      <c r="C437" s="129"/>
      <c r="D437" s="129"/>
      <c r="E437" s="238">
        <f>SUM(B437:D437)</f>
        <v>220177.214</v>
      </c>
      <c r="F437" s="119"/>
      <c r="G437" s="119"/>
      <c r="H437" s="119"/>
      <c r="I437" s="119"/>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row>
    <row r="438" spans="1:41" ht="13.5" thickBot="1">
      <c r="A438" s="147" t="s">
        <v>514</v>
      </c>
      <c r="B438" s="245">
        <v>89073.15444999999</v>
      </c>
      <c r="C438" s="245">
        <v>743398.0685599998</v>
      </c>
      <c r="D438" s="245">
        <v>2066.50675</v>
      </c>
      <c r="E438" s="245">
        <f>SUM(B438:D438)</f>
        <v>834537.7297599998</v>
      </c>
      <c r="F438" s="119"/>
      <c r="G438" s="119"/>
      <c r="H438" s="119"/>
      <c r="I438" s="119"/>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row>
    <row r="439" spans="1:41" ht="13.5" thickBot="1">
      <c r="A439" s="147"/>
      <c r="B439" s="151">
        <f>SUM(B437:B438)</f>
        <v>309250.36845</v>
      </c>
      <c r="C439" s="151">
        <f>SUM(C437:C438)</f>
        <v>743398.0685599998</v>
      </c>
      <c r="D439" s="151">
        <f>SUM(D437:D438)</f>
        <v>2066.50675</v>
      </c>
      <c r="E439" s="151">
        <f>SUM(E437:E438)</f>
        <v>1054714.9437599997</v>
      </c>
      <c r="F439" s="119"/>
      <c r="G439" s="119"/>
      <c r="H439" s="119"/>
      <c r="I439" s="119"/>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row>
    <row r="440" spans="1:41" ht="12.75">
      <c r="A440" s="116"/>
      <c r="B440" s="119"/>
      <c r="C440" s="119"/>
      <c r="D440" s="119"/>
      <c r="E440" s="119"/>
      <c r="F440" s="119"/>
      <c r="G440" s="119"/>
      <c r="H440" s="119"/>
      <c r="I440" s="119"/>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row>
    <row r="441" spans="1:41" ht="29.25" customHeight="1">
      <c r="A441" s="418" t="s">
        <v>628</v>
      </c>
      <c r="B441" s="418"/>
      <c r="C441" s="418"/>
      <c r="D441" s="418"/>
      <c r="E441" s="418"/>
      <c r="F441" s="418"/>
      <c r="G441" s="418"/>
      <c r="H441" s="418"/>
      <c r="I441" s="418"/>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row>
    <row r="442" spans="1:41" ht="12.75">
      <c r="A442" s="418" t="s">
        <v>519</v>
      </c>
      <c r="B442" s="418"/>
      <c r="C442" s="418"/>
      <c r="D442" s="418"/>
      <c r="E442" s="418"/>
      <c r="F442" s="418"/>
      <c r="G442" s="418"/>
      <c r="H442" s="418"/>
      <c r="I442" s="418"/>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row>
    <row r="443" spans="1:41" ht="12.75">
      <c r="A443" s="418" t="s">
        <v>520</v>
      </c>
      <c r="B443" s="418"/>
      <c r="C443" s="418"/>
      <c r="D443" s="418"/>
      <c r="E443" s="418"/>
      <c r="F443" s="418"/>
      <c r="G443" s="418"/>
      <c r="H443" s="418"/>
      <c r="I443" s="418"/>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row>
    <row r="444" spans="1:41" ht="27" customHeight="1">
      <c r="A444" s="418" t="s">
        <v>521</v>
      </c>
      <c r="B444" s="418"/>
      <c r="C444" s="418"/>
      <c r="D444" s="418"/>
      <c r="E444" s="418"/>
      <c r="F444" s="418"/>
      <c r="G444" s="418"/>
      <c r="H444" s="418"/>
      <c r="I444" s="418"/>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row>
    <row r="445" spans="1:41" ht="12.75">
      <c r="A445" s="116"/>
      <c r="B445" s="119"/>
      <c r="C445" s="119"/>
      <c r="D445" s="119"/>
      <c r="E445" s="119"/>
      <c r="F445" s="119"/>
      <c r="G445" s="119"/>
      <c r="H445" s="119"/>
      <c r="I445" s="119"/>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row>
    <row r="446" spans="1:41" ht="12.75">
      <c r="A446" s="116"/>
      <c r="B446" s="119"/>
      <c r="C446" s="119"/>
      <c r="D446" s="119"/>
      <c r="E446" s="119"/>
      <c r="F446" s="119"/>
      <c r="G446" s="119"/>
      <c r="H446" s="119"/>
      <c r="I446" s="119"/>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row>
    <row r="447" spans="1:41" ht="12.75">
      <c r="A447" s="116"/>
      <c r="B447" s="119"/>
      <c r="C447" s="119"/>
      <c r="D447" s="119"/>
      <c r="E447" s="119"/>
      <c r="F447" s="119"/>
      <c r="G447" s="119"/>
      <c r="H447" s="119"/>
      <c r="I447" s="119"/>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row>
    <row r="448" spans="1:41" ht="25.5">
      <c r="A448" s="147" t="s">
        <v>470</v>
      </c>
      <c r="B448" s="243" t="s">
        <v>515</v>
      </c>
      <c r="C448" s="243" t="s">
        <v>516</v>
      </c>
      <c r="D448" s="243" t="s">
        <v>517</v>
      </c>
      <c r="E448" s="243" t="s">
        <v>518</v>
      </c>
      <c r="F448" s="119"/>
      <c r="G448" s="119"/>
      <c r="H448" s="119"/>
      <c r="I448" s="119"/>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row>
    <row r="449" spans="1:41" ht="12.75">
      <c r="A449" s="147"/>
      <c r="B449" s="212"/>
      <c r="C449" s="147"/>
      <c r="D449" s="147"/>
      <c r="E449" s="147"/>
      <c r="F449" s="119"/>
      <c r="G449" s="119"/>
      <c r="H449" s="119"/>
      <c r="I449" s="119"/>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row>
    <row r="450" spans="1:41" ht="12.75">
      <c r="A450" s="244" t="s">
        <v>575</v>
      </c>
      <c r="B450" s="212"/>
      <c r="C450" s="147"/>
      <c r="D450" s="147"/>
      <c r="E450" s="147"/>
      <c r="F450" s="119"/>
      <c r="G450" s="119"/>
      <c r="H450" s="119"/>
      <c r="I450" s="119"/>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row>
    <row r="451" spans="1:41" ht="12.75">
      <c r="A451" s="147" t="s">
        <v>513</v>
      </c>
      <c r="B451" s="238">
        <v>119609</v>
      </c>
      <c r="C451" s="129"/>
      <c r="D451" s="129"/>
      <c r="E451" s="238">
        <f>SUM(B451:D451)</f>
        <v>119609</v>
      </c>
      <c r="F451" s="119"/>
      <c r="G451" s="119"/>
      <c r="H451" s="119"/>
      <c r="I451" s="119"/>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row>
    <row r="452" spans="1:41" ht="13.5" thickBot="1">
      <c r="A452" s="147" t="s">
        <v>514</v>
      </c>
      <c r="B452" s="245">
        <v>5273</v>
      </c>
      <c r="C452" s="245">
        <v>114</v>
      </c>
      <c r="D452" s="245">
        <v>0</v>
      </c>
      <c r="E452" s="245">
        <f>SUM(B452:D452)</f>
        <v>5387</v>
      </c>
      <c r="F452" s="119"/>
      <c r="G452" s="119"/>
      <c r="H452" s="119"/>
      <c r="I452" s="119"/>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row>
    <row r="453" spans="1:41" ht="13.5" thickBot="1">
      <c r="A453" s="147"/>
      <c r="B453" s="151">
        <f>SUM(B451:B452)</f>
        <v>124882</v>
      </c>
      <c r="C453" s="151">
        <f>SUM(C451:C452)</f>
        <v>114</v>
      </c>
      <c r="D453" s="151">
        <f>SUM(D451:D452)</f>
        <v>0</v>
      </c>
      <c r="E453" s="151">
        <f>SUM(E451:E452)</f>
        <v>124996</v>
      </c>
      <c r="F453" s="119"/>
      <c r="G453" s="119"/>
      <c r="H453" s="119"/>
      <c r="I453" s="119"/>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row>
    <row r="454" spans="1:41" ht="12.75">
      <c r="A454" s="147"/>
      <c r="B454" s="239"/>
      <c r="C454" s="129"/>
      <c r="D454" s="129"/>
      <c r="E454" s="129"/>
      <c r="F454" s="119"/>
      <c r="G454" s="119"/>
      <c r="H454" s="119"/>
      <c r="I454" s="119"/>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row>
    <row r="455" spans="1:41" ht="12.75">
      <c r="A455" s="140" t="s">
        <v>580</v>
      </c>
      <c r="B455" s="239"/>
      <c r="C455" s="129"/>
      <c r="D455" s="129"/>
      <c r="E455" s="129"/>
      <c r="F455" s="119"/>
      <c r="G455" s="119"/>
      <c r="H455" s="119"/>
      <c r="I455" s="119"/>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row>
    <row r="456" spans="1:41" ht="12.75">
      <c r="A456" s="147" t="s">
        <v>513</v>
      </c>
      <c r="B456" s="238">
        <v>100792.75</v>
      </c>
      <c r="C456" s="129"/>
      <c r="D456" s="129"/>
      <c r="E456" s="238">
        <f>SUM(B456:D456)</f>
        <v>100792.75</v>
      </c>
      <c r="F456" s="119"/>
      <c r="G456" s="119"/>
      <c r="H456" s="119"/>
      <c r="I456" s="119"/>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row>
    <row r="457" spans="1:41" ht="13.5" thickBot="1">
      <c r="A457" s="147" t="s">
        <v>514</v>
      </c>
      <c r="B457" s="245">
        <v>34077.46077</v>
      </c>
      <c r="C457" s="245">
        <v>11644.73885</v>
      </c>
      <c r="D457" s="245">
        <v>5071.12288</v>
      </c>
      <c r="E457" s="245">
        <f>SUM(B457:D457)</f>
        <v>50793.3225</v>
      </c>
      <c r="F457" s="119"/>
      <c r="G457" s="119"/>
      <c r="H457" s="119"/>
      <c r="I457" s="119"/>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row>
    <row r="458" spans="1:41" ht="13.5" thickBot="1">
      <c r="A458" s="147"/>
      <c r="B458" s="151">
        <f>SUM(B456:B457)</f>
        <v>134870.21077</v>
      </c>
      <c r="C458" s="151">
        <f>SUM(C456:C457)</f>
        <v>11644.73885</v>
      </c>
      <c r="D458" s="151">
        <f>SUM(D456:D457)</f>
        <v>5071.12288</v>
      </c>
      <c r="E458" s="151">
        <f>SUM(E456:E457)</f>
        <v>151586.0725</v>
      </c>
      <c r="F458" s="119"/>
      <c r="G458" s="119"/>
      <c r="H458" s="119"/>
      <c r="I458" s="119"/>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row>
    <row r="459" spans="1:41" ht="12.75">
      <c r="A459" s="116"/>
      <c r="B459" s="119"/>
      <c r="C459" s="119"/>
      <c r="D459" s="119"/>
      <c r="E459" s="119"/>
      <c r="F459" s="119"/>
      <c r="G459" s="119"/>
      <c r="H459" s="119"/>
      <c r="I459" s="119"/>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row>
    <row r="460" spans="1:41" ht="12.75">
      <c r="A460" s="120"/>
      <c r="B460" s="119"/>
      <c r="C460" s="119"/>
      <c r="D460" s="119"/>
      <c r="E460" s="119"/>
      <c r="F460" s="119"/>
      <c r="G460" s="119"/>
      <c r="H460" s="119"/>
      <c r="I460" s="119"/>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row>
    <row r="461" spans="1:41" ht="27" customHeight="1">
      <c r="A461" s="418" t="s">
        <v>522</v>
      </c>
      <c r="B461" s="418"/>
      <c r="C461" s="418"/>
      <c r="D461" s="418"/>
      <c r="E461" s="418"/>
      <c r="F461" s="418"/>
      <c r="G461" s="418"/>
      <c r="H461" s="418"/>
      <c r="I461" s="418"/>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row>
    <row r="462" spans="1:41" ht="12.75">
      <c r="A462" s="127"/>
      <c r="B462" s="113"/>
      <c r="C462" s="113"/>
      <c r="D462" s="113"/>
      <c r="E462" s="113"/>
      <c r="F462" s="113"/>
      <c r="G462" s="113"/>
      <c r="H462" s="113"/>
      <c r="I462" s="113"/>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row>
    <row r="463" spans="1:41" ht="12.75">
      <c r="A463" s="127"/>
      <c r="B463" s="113"/>
      <c r="C463" s="113"/>
      <c r="D463" s="113"/>
      <c r="E463" s="113"/>
      <c r="F463" s="113"/>
      <c r="G463" s="113"/>
      <c r="H463" s="113"/>
      <c r="I463" s="113"/>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row>
    <row r="464" spans="1:41" ht="12.75">
      <c r="A464" s="116"/>
      <c r="B464" s="119"/>
      <c r="C464" s="119"/>
      <c r="D464" s="119"/>
      <c r="E464" s="119"/>
      <c r="F464" s="119"/>
      <c r="G464" s="119"/>
      <c r="H464" s="119"/>
      <c r="I464" s="119"/>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row>
    <row r="465" spans="1:41" ht="12.75">
      <c r="A465" s="467" t="s">
        <v>605</v>
      </c>
      <c r="B465" s="467"/>
      <c r="C465" s="467" t="s">
        <v>606</v>
      </c>
      <c r="D465" s="467"/>
      <c r="E465" s="467"/>
      <c r="F465" s="467" t="s">
        <v>76</v>
      </c>
      <c r="G465" s="467"/>
      <c r="H465" s="467"/>
      <c r="I465" s="467"/>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row>
    <row r="466" spans="1:41" ht="12.75">
      <c r="A466" s="129"/>
      <c r="B466" s="119"/>
      <c r="C466" s="119"/>
      <c r="D466" s="119"/>
      <c r="E466" s="119"/>
      <c r="F466" s="119"/>
      <c r="G466" s="119"/>
      <c r="H466" s="119"/>
      <c r="I466" s="119"/>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row>
    <row r="467" spans="1:41" ht="12.75">
      <c r="A467" s="129"/>
      <c r="B467" s="119"/>
      <c r="C467" s="119"/>
      <c r="D467" s="119"/>
      <c r="E467" s="119"/>
      <c r="F467" s="119"/>
      <c r="G467" s="119"/>
      <c r="H467" s="119"/>
      <c r="I467" s="119"/>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row>
    <row r="468" spans="1:41" ht="12.75">
      <c r="A468" s="129"/>
      <c r="B468" s="119"/>
      <c r="C468" s="119"/>
      <c r="D468" s="119"/>
      <c r="E468" s="119"/>
      <c r="F468" s="119"/>
      <c r="G468" s="119"/>
      <c r="H468" s="119"/>
      <c r="I468" s="119"/>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row>
    <row r="469" spans="1:41" ht="12.75">
      <c r="A469" s="120"/>
      <c r="B469" s="119"/>
      <c r="C469" s="119"/>
      <c r="D469" s="119"/>
      <c r="E469" s="119"/>
      <c r="F469" s="119"/>
      <c r="G469" s="119"/>
      <c r="H469" s="119"/>
      <c r="I469" s="119"/>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row>
    <row r="470" spans="1:41" ht="12.75">
      <c r="A470" s="120"/>
      <c r="B470" s="119"/>
      <c r="C470" s="119"/>
      <c r="D470" s="119"/>
      <c r="E470" s="119"/>
      <c r="F470" s="119"/>
      <c r="G470" s="119"/>
      <c r="H470" s="119"/>
      <c r="I470" s="119"/>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row>
    <row r="471" spans="1:41" ht="12.75">
      <c r="A471" s="119"/>
      <c r="B471" s="119"/>
      <c r="C471" s="119"/>
      <c r="D471" s="119"/>
      <c r="E471" s="119"/>
      <c r="F471" s="119"/>
      <c r="G471" s="119"/>
      <c r="H471" s="119"/>
      <c r="I471" s="119"/>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row>
    <row r="472" spans="1:41" ht="12.75">
      <c r="A472" s="119"/>
      <c r="B472" s="119"/>
      <c r="C472" s="119"/>
      <c r="D472" s="119"/>
      <c r="E472" s="119"/>
      <c r="F472" s="119"/>
      <c r="G472" s="119"/>
      <c r="H472" s="119"/>
      <c r="I472" s="119"/>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row>
    <row r="473" spans="1:41" ht="12.75">
      <c r="A473" s="119"/>
      <c r="B473" s="119"/>
      <c r="C473" s="119"/>
      <c r="D473" s="119"/>
      <c r="E473" s="119"/>
      <c r="F473" s="119"/>
      <c r="G473" s="119"/>
      <c r="H473" s="119"/>
      <c r="I473" s="119"/>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row>
    <row r="474" spans="1:41" ht="12.75">
      <c r="A474" s="119"/>
      <c r="B474" s="119"/>
      <c r="C474" s="119"/>
      <c r="D474" s="119"/>
      <c r="E474" s="119"/>
      <c r="F474" s="119"/>
      <c r="G474" s="119"/>
      <c r="H474" s="119"/>
      <c r="I474" s="119"/>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row>
    <row r="475" spans="1:41" ht="12.75">
      <c r="A475" s="119"/>
      <c r="B475" s="119"/>
      <c r="C475" s="119"/>
      <c r="D475" s="119"/>
      <c r="E475" s="119"/>
      <c r="F475" s="119"/>
      <c r="G475" s="119"/>
      <c r="H475" s="119"/>
      <c r="I475" s="119"/>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row>
    <row r="476" spans="1:41" ht="12.75">
      <c r="A476" s="119"/>
      <c r="B476" s="119"/>
      <c r="C476" s="119"/>
      <c r="D476" s="119"/>
      <c r="E476" s="119"/>
      <c r="F476" s="119"/>
      <c r="G476" s="119"/>
      <c r="H476" s="119"/>
      <c r="I476" s="119"/>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row>
    <row r="477" spans="1:41" ht="12.75">
      <c r="A477" s="119"/>
      <c r="B477" s="119"/>
      <c r="C477" s="119"/>
      <c r="D477" s="119"/>
      <c r="E477" s="119"/>
      <c r="F477" s="119"/>
      <c r="G477" s="119"/>
      <c r="H477" s="119"/>
      <c r="I477" s="119"/>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row>
    <row r="478" spans="1:41" ht="12.75">
      <c r="A478" s="119"/>
      <c r="B478" s="119"/>
      <c r="C478" s="119"/>
      <c r="D478" s="119"/>
      <c r="E478" s="119"/>
      <c r="F478" s="119"/>
      <c r="G478" s="119"/>
      <c r="H478" s="119"/>
      <c r="I478" s="119"/>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row>
    <row r="479" spans="1:41" ht="12.75">
      <c r="A479" s="119"/>
      <c r="B479" s="119"/>
      <c r="C479" s="119"/>
      <c r="D479" s="119"/>
      <c r="E479" s="119"/>
      <c r="F479" s="119"/>
      <c r="G479" s="119"/>
      <c r="H479" s="119"/>
      <c r="I479" s="119"/>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row>
    <row r="480" spans="1:41" ht="12.75">
      <c r="A480" s="119"/>
      <c r="B480" s="119"/>
      <c r="C480" s="119"/>
      <c r="D480" s="119"/>
      <c r="E480" s="119"/>
      <c r="F480" s="119"/>
      <c r="G480" s="119"/>
      <c r="H480" s="119"/>
      <c r="I480" s="119"/>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row>
    <row r="481" spans="10:41" ht="12.75">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row>
  </sheetData>
  <sheetProtection/>
  <mergeCells count="159">
    <mergeCell ref="A421:I421"/>
    <mergeCell ref="A380:I380"/>
    <mergeCell ref="A419:I419"/>
    <mergeCell ref="A420:I420"/>
    <mergeCell ref="A423:I423"/>
    <mergeCell ref="A424:I424"/>
    <mergeCell ref="B398:C398"/>
    <mergeCell ref="A411:I411"/>
    <mergeCell ref="A412:I412"/>
    <mergeCell ref="A408:I408"/>
    <mergeCell ref="A444:I444"/>
    <mergeCell ref="A425:I425"/>
    <mergeCell ref="A426:I426"/>
    <mergeCell ref="A443:I443"/>
    <mergeCell ref="A422:I422"/>
    <mergeCell ref="G294:H294"/>
    <mergeCell ref="G297:H297"/>
    <mergeCell ref="A294:D294"/>
    <mergeCell ref="E294:F294"/>
    <mergeCell ref="A364:I364"/>
    <mergeCell ref="A461:I461"/>
    <mergeCell ref="A442:I442"/>
    <mergeCell ref="A465:B465"/>
    <mergeCell ref="C465:E465"/>
    <mergeCell ref="F465:I465"/>
    <mergeCell ref="A326:E326"/>
    <mergeCell ref="A347:E347"/>
    <mergeCell ref="A348:I348"/>
    <mergeCell ref="A377:I377"/>
    <mergeCell ref="A381:I381"/>
    <mergeCell ref="G296:H296"/>
    <mergeCell ref="A297:D297"/>
    <mergeCell ref="E297:F297"/>
    <mergeCell ref="A292:D292"/>
    <mergeCell ref="E292:F292"/>
    <mergeCell ref="G292:H292"/>
    <mergeCell ref="A293:D293"/>
    <mergeCell ref="E293:F293"/>
    <mergeCell ref="G293:H293"/>
    <mergeCell ref="E300:F300"/>
    <mergeCell ref="G300:H300"/>
    <mergeCell ref="A298:D298"/>
    <mergeCell ref="A279:I279"/>
    <mergeCell ref="A280:I280"/>
    <mergeCell ref="A281:I281"/>
    <mergeCell ref="E298:F298"/>
    <mergeCell ref="G298:H298"/>
    <mergeCell ref="E295:F295"/>
    <mergeCell ref="G295:H295"/>
    <mergeCell ref="A105:C105"/>
    <mergeCell ref="A106:C106"/>
    <mergeCell ref="A107:F107"/>
    <mergeCell ref="A113:F113"/>
    <mergeCell ref="A137:I137"/>
    <mergeCell ref="A299:D299"/>
    <mergeCell ref="E299:F299"/>
    <mergeCell ref="G299:H299"/>
    <mergeCell ref="A296:D296"/>
    <mergeCell ref="E296:F296"/>
    <mergeCell ref="A60:I60"/>
    <mergeCell ref="A62:I62"/>
    <mergeCell ref="A63:I63"/>
    <mergeCell ref="A89:C89"/>
    <mergeCell ref="A90:C90"/>
    <mergeCell ref="A91:C91"/>
    <mergeCell ref="E302:F302"/>
    <mergeCell ref="G302:H302"/>
    <mergeCell ref="A115:F115"/>
    <mergeCell ref="A116:F116"/>
    <mergeCell ref="A117:F117"/>
    <mergeCell ref="A122:F122"/>
    <mergeCell ref="A301:D301"/>
    <mergeCell ref="E301:F301"/>
    <mergeCell ref="G301:H301"/>
    <mergeCell ref="A300:D300"/>
    <mergeCell ref="A304:D304"/>
    <mergeCell ref="E304:F304"/>
    <mergeCell ref="G304:H304"/>
    <mergeCell ref="A207:I207"/>
    <mergeCell ref="A138:I138"/>
    <mergeCell ref="A139:I139"/>
    <mergeCell ref="A303:D303"/>
    <mergeCell ref="E303:F303"/>
    <mergeCell ref="G303:H303"/>
    <mergeCell ref="A302:D302"/>
    <mergeCell ref="A21:I21"/>
    <mergeCell ref="A22:I22"/>
    <mergeCell ref="C23:I23"/>
    <mergeCell ref="C26:I26"/>
    <mergeCell ref="A57:I57"/>
    <mergeCell ref="A59:I59"/>
    <mergeCell ref="A33:I33"/>
    <mergeCell ref="A31:I31"/>
    <mergeCell ref="A305:D305"/>
    <mergeCell ref="E305:F305"/>
    <mergeCell ref="G305:H305"/>
    <mergeCell ref="B383:C383"/>
    <mergeCell ref="D383:E383"/>
    <mergeCell ref="A396:I396"/>
    <mergeCell ref="G310:H310"/>
    <mergeCell ref="A307:D307"/>
    <mergeCell ref="E307:F307"/>
    <mergeCell ref="G307:H307"/>
    <mergeCell ref="A306:D306"/>
    <mergeCell ref="E306:F306"/>
    <mergeCell ref="G306:H306"/>
    <mergeCell ref="G309:H309"/>
    <mergeCell ref="A310:D310"/>
    <mergeCell ref="E310:F310"/>
    <mergeCell ref="A308:D308"/>
    <mergeCell ref="E308:F308"/>
    <mergeCell ref="G308:H308"/>
    <mergeCell ref="A311:D311"/>
    <mergeCell ref="E311:F311"/>
    <mergeCell ref="G311:H311"/>
    <mergeCell ref="A309:D309"/>
    <mergeCell ref="E309:F309"/>
    <mergeCell ref="A416:I416"/>
    <mergeCell ref="E312:F312"/>
    <mergeCell ref="G312:H312"/>
    <mergeCell ref="A313:D313"/>
    <mergeCell ref="E313:F313"/>
    <mergeCell ref="A417:I417"/>
    <mergeCell ref="D398:E398"/>
    <mergeCell ref="A14:I14"/>
    <mergeCell ref="A12:I12"/>
    <mergeCell ref="A441:I441"/>
    <mergeCell ref="A16:I16"/>
    <mergeCell ref="A18:I18"/>
    <mergeCell ref="A19:I19"/>
    <mergeCell ref="A394:I394"/>
    <mergeCell ref="A312:D312"/>
    <mergeCell ref="G313:H313"/>
    <mergeCell ref="A314:D314"/>
    <mergeCell ref="E314:F314"/>
    <mergeCell ref="G314:H314"/>
    <mergeCell ref="A315:D315"/>
    <mergeCell ref="E315:F315"/>
    <mergeCell ref="G315:H315"/>
    <mergeCell ref="A395:I395"/>
    <mergeCell ref="A418:I418"/>
    <mergeCell ref="A289:I289"/>
    <mergeCell ref="A291:I291"/>
    <mergeCell ref="A1:I1"/>
    <mergeCell ref="A9:I9"/>
    <mergeCell ref="A10:I10"/>
    <mergeCell ref="A15:I15"/>
    <mergeCell ref="A7:I7"/>
    <mergeCell ref="A3:I3"/>
    <mergeCell ref="A317:E317"/>
    <mergeCell ref="A318:E318"/>
    <mergeCell ref="A349:I349"/>
    <mergeCell ref="A5:I5"/>
    <mergeCell ref="A17:I17"/>
    <mergeCell ref="A20:I20"/>
    <mergeCell ref="A290:I290"/>
    <mergeCell ref="A206:I206"/>
    <mergeCell ref="A209:I209"/>
    <mergeCell ref="A282:I282"/>
  </mergeCells>
  <printOptions horizontalCentered="1"/>
  <pageMargins left="0.3937007874015748" right="0.3937007874015748" top="0.984251968503937" bottom="0.984251968503937" header="0.5118110236220472" footer="0.5118110236220472"/>
  <pageSetup horizontalDpi="600" verticalDpi="600" orientation="portrait" paperSize="9" scale="76" r:id="rId1"/>
  <rowBreaks count="7" manualBreakCount="7">
    <brk id="42" max="255" man="1"/>
    <brk id="106" max="255" man="1"/>
    <brk id="172" max="8" man="1"/>
    <brk id="234" max="255" man="1"/>
    <brk id="290" max="255" man="1"/>
    <brk id="354" max="8" man="1"/>
    <brk id="40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Svetlana Kundovic</cp:lastModifiedBy>
  <cp:lastPrinted>2013-10-29T07:37:26Z</cp:lastPrinted>
  <dcterms:created xsi:type="dcterms:W3CDTF">2008-10-17T11:51:54Z</dcterms:created>
  <dcterms:modified xsi:type="dcterms:W3CDTF">2014-07-28T10:11:49Z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