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2" windowWidth="12168" windowHeight="8052"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'Notes'!$A$1:$I$460</definedName>
  </definedNames>
  <calcPr fullCalcOnLoad="1"/>
</workbook>
</file>

<file path=xl/sharedStrings.xml><?xml version="1.0" encoding="utf-8"?>
<sst xmlns="http://schemas.openxmlformats.org/spreadsheetml/2006/main" count="760" uniqueCount="631">
  <si>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</si>
  <si>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</si>
  <si>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</si>
  <si>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</si>
  <si>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</si>
  <si>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</si>
  <si>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</si>
  <si>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</si>
  <si>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</si>
  <si>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</si>
  <si>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</si>
  <si>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</si>
  <si>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</si>
  <si>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</si>
  <si>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</si>
  <si>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</si>
  <si>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</si>
  <si>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</si>
  <si>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</si>
  <si>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</si>
  <si>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</si>
  <si>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</si>
  <si>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</si>
  <si>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</si>
  <si>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</si>
  <si>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</si>
  <si>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</si>
  <si>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</si>
  <si>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</si>
  <si>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</si>
  <si>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</si>
  <si>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</si>
  <si>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</si>
  <si>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</si>
  <si>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</si>
  <si>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</si>
  <si>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</si>
  <si>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</si>
  <si>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</si>
  <si>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</si>
  <si>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</si>
  <si>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</si>
  <si>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</si>
  <si>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</si>
  <si>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</si>
  <si>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</si>
  <si>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</si>
  <si>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</si>
  <si>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</si>
  <si>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</si>
  <si>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</si>
  <si>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</si>
  <si>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</si>
  <si>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</si>
  <si>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</si>
  <si>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</si>
  <si>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</si>
  <si>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</si>
  <si>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</si>
  <si>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</si>
  <si>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</si>
  <si>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</si>
  <si>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</si>
  <si>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</si>
  <si>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</si>
  <si>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</si>
  <si>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</si>
  <si>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</si>
  <si>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</si>
  <si>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</si>
  <si>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</si>
  <si>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</si>
  <si>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</si>
  <si>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</si>
  <si>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OPTIMA DIRECT d.o.o.</t>
  </si>
  <si>
    <t>Buje</t>
  </si>
  <si>
    <t>03806014</t>
  </si>
  <si>
    <t>02236133</t>
  </si>
  <si>
    <t>Koper, Republika Slovenija</t>
  </si>
  <si>
    <t>OPTIMA TELEKOM d.o.o.</t>
  </si>
  <si>
    <t>01/5492 019</t>
  </si>
  <si>
    <t xml:space="preserve"> </t>
  </si>
  <si>
    <t>Goran Jovičić</t>
  </si>
  <si>
    <t xml:space="preserve">Jadranka Suručić                                    </t>
  </si>
  <si>
    <t>Matija Martić</t>
  </si>
  <si>
    <t>Nada Martić</t>
  </si>
  <si>
    <t>SOCIETE GENERALE-SPLITSKA BANKA D.D./ AZ OBVEZNI MIROVINSKI FOND (1/1)</t>
  </si>
  <si>
    <t>ZAGREBAČKA BANKA D.D. (1/1)</t>
  </si>
  <si>
    <t>ŽUVANIĆ ROLAND (1/1)</t>
  </si>
  <si>
    <t>EUR</t>
  </si>
  <si>
    <t>USD</t>
  </si>
  <si>
    <t>CHF</t>
  </si>
  <si>
    <t>GPB</t>
  </si>
  <si>
    <t>Ivan Martić</t>
  </si>
  <si>
    <t>ZAGREBAČKA BANKA D.D./ZBIRNI SKRBNIČKI RAČUN ZA UNICREDIT BANK AUSTRIA AG</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</si>
  <si>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</si>
  <si>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</si>
  <si>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</si>
  <si>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</si>
  <si>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</si>
  <si>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</si>
  <si>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</si>
  <si>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</si>
  <si>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</si>
  <si>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</si>
  <si>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</si>
  <si>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</si>
  <si>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</si>
  <si>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</si>
  <si>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</si>
  <si>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</si>
  <si>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Business activity code:</t>
  </si>
  <si>
    <t>Entities in consolidation (according to IFRS)</t>
  </si>
  <si>
    <t>Registered seat:</t>
  </si>
  <si>
    <t>Tax number (MB):</t>
  </si>
  <si>
    <t>YES</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</si>
  <si>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</si>
  <si>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</si>
  <si>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</si>
  <si>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</si>
  <si>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</si>
  <si>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</si>
  <si>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</si>
  <si>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</si>
  <si>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</si>
  <si>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</si>
  <si>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</si>
  <si>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</si>
  <si>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</si>
  <si>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</si>
  <si>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</si>
  <si>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EDP #</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</si>
  <si>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</si>
  <si>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</si>
  <si>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</si>
  <si>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</si>
  <si>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</si>
  <si>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</si>
  <si>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</si>
  <si>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</si>
  <si>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</si>
  <si>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</si>
  <si>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</si>
  <si>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</si>
  <si>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</si>
  <si>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</si>
  <si>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</si>
  <si>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</si>
  <si>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</si>
  <si>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</si>
  <si>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</si>
  <si>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</si>
  <si>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</si>
  <si>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</si>
  <si>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</si>
  <si>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</si>
  <si>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</si>
  <si>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</si>
  <si>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</si>
  <si>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</si>
  <si>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</si>
  <si>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</si>
  <si>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</si>
  <si>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</si>
  <si>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</si>
  <si>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</si>
  <si>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</si>
  <si>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</si>
  <si>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</si>
  <si>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</si>
  <si>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</si>
  <si>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</si>
  <si>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</si>
  <si>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</si>
  <si>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</si>
  <si>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</si>
  <si>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</si>
  <si>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</si>
  <si>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</si>
  <si>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</si>
  <si>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</si>
  <si>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</si>
  <si>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</si>
  <si>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</si>
  <si>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</si>
  <si>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</si>
  <si>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</si>
  <si>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</si>
  <si>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</si>
  <si>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</si>
  <si>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</si>
  <si>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</si>
  <si>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</si>
  <si>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</si>
  <si>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</si>
  <si>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</si>
  <si>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</si>
  <si>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</si>
  <si>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</si>
  <si>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</si>
  <si>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</si>
  <si>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</si>
  <si>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</si>
  <si>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</si>
  <si>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</si>
  <si>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</si>
  <si>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</si>
  <si>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</si>
  <si>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</si>
  <si>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</si>
  <si>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</si>
  <si>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</si>
  <si>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</si>
  <si>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</si>
  <si>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</si>
  <si>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</si>
  <si>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</si>
  <si>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</si>
  <si>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</si>
  <si>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</si>
  <si>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</si>
  <si>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</si>
  <si>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</si>
  <si>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</si>
  <si>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</si>
  <si>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</si>
  <si>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</si>
  <si>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</si>
  <si>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</si>
  <si>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</si>
  <si>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</si>
  <si>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</si>
  <si>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</si>
  <si>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</si>
  <si>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</si>
  <si>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</si>
  <si>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</si>
  <si>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</si>
  <si>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</si>
  <si>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</si>
  <si>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</si>
  <si>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</si>
  <si>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XIV. PROFIT OR LOSS OF THE CURRENT PERIOD</t>
  </si>
  <si>
    <t>ANEX TO P&amp;L (to be filled in by entrepreneur submitting consolidated financial report)</t>
  </si>
  <si>
    <t xml:space="preserve">  1. Profit of the period (149-151)</t>
  </si>
  <si>
    <t xml:space="preserve">  2. Loss of the period (151-148)</t>
  </si>
  <si>
    <r>
      <t xml:space="preserve">XIII. PROFIT / LOSS OF THE PERIOD </t>
    </r>
    <r>
      <rPr>
        <sz val="9"/>
        <rFont val="Arial"/>
        <family val="2"/>
      </rPr>
      <t>(148-151)</t>
    </r>
  </si>
  <si>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</si>
  <si>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</si>
  <si>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</si>
  <si>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</si>
  <si>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</si>
  <si>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</si>
  <si>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</si>
  <si>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</si>
  <si>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</si>
  <si>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</si>
  <si>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</si>
  <si>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</si>
  <si>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</si>
  <si>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</si>
  <si>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</si>
  <si>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</si>
  <si>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</si>
  <si>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</si>
  <si>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</si>
  <si>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</si>
  <si>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</si>
  <si>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</si>
  <si>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</si>
  <si>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</si>
  <si>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</si>
  <si>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</si>
  <si>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</si>
  <si>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</si>
  <si>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</si>
  <si>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</si>
  <si>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</si>
  <si>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</si>
  <si>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</si>
  <si>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</si>
  <si>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</si>
  <si>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</si>
  <si>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</si>
  <si>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</si>
  <si>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t>I. PROFIT / LOSS OF THE PERIOD (= 152)</t>
  </si>
  <si>
    <r>
      <t xml:space="preserve">II. OTHER COMPREHENSIVE INCOME / LOSS BEFORE TAX </t>
    </r>
    <r>
      <rPr>
        <sz val="9"/>
        <rFont val="Arial"/>
        <family val="2"/>
      </rPr>
      <t>(159 do 165)</t>
    </r>
  </si>
  <si>
    <t>III. COMPREHENSIVE INCOME TAX</t>
  </si>
  <si>
    <t xml:space="preserve">    1. Exchange differences on translating foreign operations</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</si>
  <si>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</si>
  <si>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</si>
  <si>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</si>
  <si>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</si>
  <si>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</si>
  <si>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</si>
  <si>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</si>
  <si>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</si>
  <si>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VI. COMPREHENSIVE INCOME / LOSS FOR THE PERIOD</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</si>
  <si>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</si>
  <si>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</si>
  <si>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</si>
  <si>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</si>
  <si>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</si>
  <si>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</si>
  <si>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5. Decrease of inventories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</si>
  <si>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</si>
  <si>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</si>
  <si>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</si>
  <si>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</si>
  <si>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3. Increase of inventories</t>
  </si>
  <si>
    <t xml:space="preserve">   4. Other decrease of cash flow</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</si>
  <si>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</si>
  <si>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</si>
  <si>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</si>
  <si>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</si>
  <si>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</si>
  <si>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</si>
  <si>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</si>
  <si>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</si>
  <si>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</si>
  <si>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</si>
  <si>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</si>
  <si>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</si>
  <si>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</si>
  <si>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</si>
  <si>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</si>
  <si>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</si>
  <si>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</si>
  <si>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</si>
  <si>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</si>
  <si>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</si>
  <si>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</si>
  <si>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</si>
  <si>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</si>
  <si>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</si>
  <si>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</si>
  <si>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</si>
  <si>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</si>
  <si>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</si>
  <si>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</si>
  <si>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</si>
  <si>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</si>
  <si>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</si>
  <si>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</si>
  <si>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</si>
  <si>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</si>
  <si>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</si>
  <si>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</si>
  <si>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</si>
  <si>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</si>
  <si>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</si>
  <si>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</si>
  <si>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</si>
  <si>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</si>
  <si>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</si>
  <si>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</si>
  <si>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</si>
  <si>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</si>
  <si>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</si>
  <si>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</si>
  <si>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</si>
  <si>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</si>
  <si>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</si>
  <si>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</si>
  <si>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</si>
  <si>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CHANGE IN CAPITAL STATEMENT</t>
  </si>
  <si>
    <t>for the period from</t>
  </si>
  <si>
    <t>Items that reduce capital entered with a negative sign
Data under EDP codes 001-009 to be input balance sheet as at date</t>
  </si>
  <si>
    <t>Notes to the Financial Statements</t>
  </si>
  <si>
    <t>1. GENERAL INFORMATION</t>
  </si>
  <si>
    <t>History and incorporation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</si>
  <si>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</si>
  <si>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</si>
  <si>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</si>
  <si>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</si>
  <si>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</si>
  <si>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</si>
  <si>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</si>
  <si>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</si>
  <si>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Staff</t>
  </si>
  <si>
    <t>MANAGEMENT AND SUPERVISORY BOARD</t>
  </si>
  <si>
    <t>Chairman of the Company</t>
  </si>
  <si>
    <t xml:space="preserve">Member </t>
  </si>
  <si>
    <t>Supervisory Board of the Company:</t>
  </si>
  <si>
    <t>Chairman</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</si>
  <si>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</si>
  <si>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</si>
  <si>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</si>
  <si>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</si>
  <si>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Public voice services</t>
  </si>
  <si>
    <t>Interconnection services</t>
  </si>
  <si>
    <t>Internet services</t>
  </si>
  <si>
    <t>Data services</t>
  </si>
  <si>
    <t>Multimedia services</t>
  </si>
  <si>
    <t>Lease and sale of equipment</t>
  </si>
  <si>
    <t>Trade agency income</t>
  </si>
  <si>
    <t>Other services</t>
  </si>
  <si>
    <t>Sale of goods and products</t>
  </si>
  <si>
    <t>Write off old trade payables</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</si>
  <si>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</si>
  <si>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</si>
  <si>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</si>
  <si>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</si>
  <si>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</si>
  <si>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</si>
  <si>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</si>
  <si>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</si>
  <si>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</si>
  <si>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</si>
  <si>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</si>
  <si>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</si>
  <si>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</si>
  <si>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Net salaries</t>
  </si>
  <si>
    <t>Taxes and contributions from salaries</t>
  </si>
  <si>
    <t>Taxes and contributions on salaries</t>
  </si>
  <si>
    <t>112.  SALES INCOME</t>
  </si>
  <si>
    <t>113. OTHER OPERATING INCOME</t>
  </si>
  <si>
    <t>120. STAFF EXPENSES</t>
  </si>
  <si>
    <t>124. AMORTIZATION OF TANGIBLE AND INTANGIBLE ASSETS</t>
  </si>
  <si>
    <t>Amortization of intangible assets</t>
  </si>
  <si>
    <t>Amortization of fixed 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</si>
  <si>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</si>
  <si>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</si>
  <si>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</si>
  <si>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</si>
  <si>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</si>
  <si>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</si>
  <si>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</si>
  <si>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</si>
  <si>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</si>
  <si>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Costs reimbursed to employees comprise of daily allowances, overnight accommodation and transport related to business travels, commutation allowance, reimbursement of costs for the use of personal cars for business purposes and similar. </t>
  </si>
  <si>
    <t>126. VALUE ADJUSTMENT</t>
  </si>
  <si>
    <t xml:space="preserve">Value adjustment is performed at the end of the reporting period if there is evidence that there are uncollectible trade receivables arising from significant financial difficulties on the clients' side, cancellation of contracts and forced execution, pending bankruptcy etc. </t>
  </si>
  <si>
    <t>131. FINANCIAL INCOME</t>
  </si>
  <si>
    <t>Interest income</t>
  </si>
  <si>
    <t>Foreign exchange gains</t>
  </si>
  <si>
    <t>Interest expenses</t>
  </si>
  <si>
    <t>Fee</t>
  </si>
  <si>
    <t>Foreign exchange losses</t>
  </si>
  <si>
    <t>137. FINANCIAL EXPENSES</t>
  </si>
  <si>
    <t xml:space="preserve">Interest expenses consist of interests accrued on credits, bonds issued by the Company and default interest for untimely settlement of trade payables. </t>
  </si>
  <si>
    <t>003. INTANGIBLE ASSETS</t>
  </si>
  <si>
    <t>PURCHASE VALUE</t>
  </si>
  <si>
    <t>Additions</t>
  </si>
  <si>
    <t>Transfer from assets in progress</t>
  </si>
  <si>
    <t>Disposals and retirements</t>
  </si>
  <si>
    <t>VALUE ADJUSTMENT</t>
  </si>
  <si>
    <t>Amortization of the current year</t>
  </si>
  <si>
    <t>NET ACCOUNTING VALUE</t>
  </si>
  <si>
    <t>CONCESSIONS AND RIGHTS</t>
  </si>
  <si>
    <t>SOFTWARE</t>
  </si>
  <si>
    <t>ASSETS IN PROGRESS</t>
  </si>
  <si>
    <t>TOTAL</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</si>
  <si>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</si>
  <si>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</si>
  <si>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</si>
  <si>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</si>
  <si>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</si>
  <si>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</si>
  <si>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</si>
  <si>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</si>
  <si>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</si>
  <si>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</si>
  <si>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</si>
  <si>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</si>
  <si>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</si>
  <si>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</si>
  <si>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</si>
  <si>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</si>
  <si>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</si>
  <si>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</si>
  <si>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</si>
  <si>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</si>
  <si>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</si>
  <si>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</si>
  <si>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</si>
  <si>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</si>
  <si>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</si>
  <si>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</si>
  <si>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</si>
  <si>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</si>
  <si>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</si>
  <si>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</si>
  <si>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</si>
  <si>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</si>
  <si>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058. CASH IN BANK AND REGISTER</t>
  </si>
  <si>
    <t>Kuna accounts balance</t>
  </si>
  <si>
    <t>Foreign currency accounts balance</t>
  </si>
  <si>
    <t>Cash in register</t>
  </si>
  <si>
    <t xml:space="preserve">059. PAID EXPENSES FOR FUTURE PERIOD AND UNDUE INCOME PAYMENT </t>
  </si>
  <si>
    <t>Differed customer related expenses</t>
  </si>
  <si>
    <t>Bond issuing expenses</t>
  </si>
  <si>
    <t>Prepaid expenses</t>
  </si>
  <si>
    <t>063. SUBSCRIBED CAPITAL</t>
  </si>
  <si>
    <t xml:space="preserve">In December 2007, the Company increased the share capital through initial public offering. The Company issued 800.000 shares with nominal value of HRK 10 each. In this way, the total number of shares has been increased to 2.820.070. By subscribing the new shares, the Company realized capital gain of HRK 194.354 thousand representing the difference between the nominal value and the price determined on the initial public offering. </t>
  </si>
  <si>
    <t>Net result  - loss</t>
  </si>
  <si>
    <t>Number of shares</t>
  </si>
  <si>
    <t>Loss per share</t>
  </si>
  <si>
    <t>in 000 HRK</t>
  </si>
  <si>
    <t>%</t>
  </si>
  <si>
    <t>083. LONG-TERM LIABILITIES</t>
  </si>
  <si>
    <t>Loan based liabilities</t>
  </si>
  <si>
    <t>Liabilities towards credit institutions</t>
  </si>
  <si>
    <t>093. SHORT-TERM LIABILITIES</t>
  </si>
  <si>
    <t>Interest liabilities</t>
  </si>
  <si>
    <t>Liabilities for bonds issued</t>
  </si>
  <si>
    <t>Trade payables</t>
  </si>
  <si>
    <t>Liabilities towards employees</t>
  </si>
  <si>
    <t>Taxes, contributions and other levies</t>
  </si>
  <si>
    <t>Other liabilities</t>
  </si>
  <si>
    <t>099. BONDS ISSUED</t>
  </si>
  <si>
    <t>Nominal value</t>
  </si>
  <si>
    <t>Compensations for issuance of bonds</t>
  </si>
  <si>
    <t>098. LIABILITES TOWARDS SUPPLIERS</t>
  </si>
  <si>
    <t>Domestic trade payables</t>
  </si>
  <si>
    <t>Foreign trade payables</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</si>
  <si>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</si>
  <si>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</si>
  <si>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</si>
  <si>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</si>
  <si>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</si>
  <si>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</si>
  <si>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</si>
  <si>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</si>
  <si>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</si>
  <si>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</si>
  <si>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</si>
  <si>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</si>
  <si>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</si>
  <si>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</si>
  <si>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</si>
  <si>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</si>
  <si>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</si>
  <si>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</si>
  <si>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</si>
  <si>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</si>
  <si>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</si>
  <si>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</si>
  <si>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</si>
  <si>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</si>
  <si>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</si>
  <si>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</si>
  <si>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</si>
  <si>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</si>
  <si>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</si>
  <si>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</si>
  <si>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</si>
  <si>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</si>
  <si>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</si>
  <si>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</si>
  <si>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</si>
  <si>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</si>
  <si>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</si>
  <si>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</si>
  <si>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Liabilities based on calculated interest</t>
  </si>
  <si>
    <t>In August 2008, the Parent Company increased the share capital  of Optima Direct d.o.o. by HRK  15.888 i.e. the share capital was increased from HRK 3.328 to HRK 19.216.</t>
  </si>
  <si>
    <t>LIABILITIES</t>
  </si>
  <si>
    <t>MATIJA MARTIĆ, JADRANKA SURUČIĆ</t>
  </si>
  <si>
    <t>Matija Martić                                   Jadranka Suručić</t>
  </si>
  <si>
    <t>Previous year</t>
  </si>
  <si>
    <t>Current year</t>
  </si>
  <si>
    <t>Zrinka Vuković Berić</t>
  </si>
  <si>
    <t>Duško Grabovac</t>
  </si>
  <si>
    <t>JOVIČIĆ GORAN (1/1)</t>
  </si>
  <si>
    <t>6110</t>
  </si>
  <si>
    <t xml:space="preserve">    2. Changes in revalorization reserves of fixed and intangible assets</t>
  </si>
  <si>
    <t>ZAGREBAČKA BANKA D.D./ZBIRNI SKRBNIČKI RAČUN ZAGREBAČKA BANKA D.D./DF</t>
  </si>
  <si>
    <t>Optima telekom za upravljanje nekretninama i savjetovanje d.o.o.</t>
  </si>
  <si>
    <t>Deferred income due to uncertainty</t>
  </si>
  <si>
    <t>Deferred income</t>
  </si>
  <si>
    <t>As a sole member-founder, the Company established Optima telekom za upravljanje nekretninama i savjetovanje d.o.o., on 16 Aug 2011, wich currently is not operating</t>
  </si>
  <si>
    <t>OPTIMA TELEKOM za upravljanje nekretninama i savjetovanje d.o.o.</t>
  </si>
  <si>
    <t>Kuzminečka 8, Zagreb</t>
  </si>
  <si>
    <t>21017859228</t>
  </si>
  <si>
    <t xml:space="preserve">MARTIĆ MATIJA </t>
  </si>
  <si>
    <t>049. OTHER RECEIVABLES</t>
  </si>
  <si>
    <t>Accrued interests</t>
  </si>
  <si>
    <t>As at 01 Jan 2012</t>
  </si>
  <si>
    <t>SMALL SHAREHOLDERS</t>
  </si>
  <si>
    <t>Member and Deputy Chairman</t>
  </si>
  <si>
    <t>Member</t>
  </si>
  <si>
    <t>Interests receivables</t>
  </si>
  <si>
    <t>u 000 HRK</t>
  </si>
  <si>
    <t>Shareholders</t>
  </si>
  <si>
    <t xml:space="preserve">The company Optima Telekom d.d. (hereinafter: the Company) was established in 1994 as Syskey d.o.o., while its principal operating activity and company name was changed to Optima Telekom d.o.o. on 22 April 2004. </t>
  </si>
  <si>
    <t xml:space="preserve">Transactions within the group are carried out at fair market terms and conditions. </t>
  </si>
  <si>
    <t>HRVATSKA POŠTANSKA BANKA D.D./ZBIRNI RAČUN ZA KLIJENTE BANKE</t>
  </si>
  <si>
    <t xml:space="preserve">The Company changed its legal status from a limited liability company to a joint stock company in July 2007. The Council of the Croatian Telecommunications Agency isssued a licence for public voice service in fixed networks for the company on 19 November 2004, for a period of 30 years. </t>
  </si>
  <si>
    <t>In its beginnings, Optima Telekom d.d. focused on business users, but soon after starting business operations, it began to aim for the private users market offering quality voice packages.</t>
  </si>
  <si>
    <t>On 6 July 2006 OT-Optima Telekom d.d. acquired 100% of interest in Optima Grupa Holding d.o.o., which changed its name to Optima Direct d.o.o., on 23 September 2008.</t>
  </si>
  <si>
    <t>As a sole member-founder, the Company established Optima Telekom d.o.o. Kopar, Slovenia, in 2007.</t>
  </si>
  <si>
    <t xml:space="preserve">On 24 August 2007, the sole shareholder at that time Mr. Matija Martić paid up the amount of HRK 20 million in the Company's share capital. In that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</si>
  <si>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Participating interests are related to the shares in company Pevec d.d., acquired by uncollected receivables.</t>
  </si>
  <si>
    <t>Aging of trade receivables of the Company without interests receivables:</t>
  </si>
  <si>
    <t>1 Jan 2013</t>
  </si>
  <si>
    <t xml:space="preserve">Management Board of the Company in 2013: </t>
  </si>
  <si>
    <t>As at 01 Jan 2013</t>
  </si>
  <si>
    <t>1 January 2013</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</si>
  <si>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due on 01 Feb 2013 is not paid.</t>
  </si>
  <si>
    <t xml:space="preserve">The following table details the Company's sensitivity to a 10% decrease of Croatian Kuna exchange rate in 2013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</si>
  <si>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Income from rent - billing system</t>
  </si>
  <si>
    <t>Income from collected penalties etc.</t>
  </si>
  <si>
    <t>Participating interests (shares)</t>
  </si>
  <si>
    <t>Movement of value adjustment of long term assets</t>
  </si>
  <si>
    <t>Liabilities for taxes</t>
  </si>
  <si>
    <t>119. OTHER MATERIAL COSTS</t>
  </si>
  <si>
    <t>30 Jun 2013</t>
  </si>
  <si>
    <t>for the period from 01 Jan 2013 to 30 Jun 2013</t>
  </si>
  <si>
    <t>as at 30 Jun 2013</t>
  </si>
  <si>
    <t>in the period from 01 Jan 2013 to 30 Jun 2013</t>
  </si>
  <si>
    <t>Investments in affiliated companies as on 30 Jun 2013</t>
  </si>
  <si>
    <t>The Financial Statements of the Group are presented in Croatian kunas (HRK). The applicable exchange rate of the Croatian currency on 30 Jun 2013 was HRK 7,451344 for EUR 1 and HRK 5,706344 for USD 1.</t>
  </si>
  <si>
    <t>Number of employees on 30 Jun 2013</t>
  </si>
  <si>
    <t>As at 30 Jun 2013</t>
  </si>
  <si>
    <t>Amortization as at 30 Jun 2013</t>
  </si>
  <si>
    <t>At 30 Jun 2013, loss per share is as follows:</t>
  </si>
  <si>
    <t>Structure of 10 major shareholders as on 30 Jun 2013:</t>
  </si>
  <si>
    <t>30 Jun 2012</t>
  </si>
  <si>
    <t xml:space="preserve">In the period from January to June 2013 the Company did not buy-out the issued shares i.e. it does not hold treasury shares. </t>
  </si>
  <si>
    <t>On  30. Jun 2013 the Company employed 391 employees.</t>
  </si>
  <si>
    <t>Due to pre-bankruptcy settlement in which loans matured, interest is calculated  at penalty rate (instead on regular rate) which is higher and because of that interest expenses increased</t>
  </si>
  <si>
    <t>In the same period last year, loss per share amounted to HRK 5,93</t>
  </si>
  <si>
    <t>KONEČNY ZORAN (1/1)</t>
  </si>
  <si>
    <t>ČERNOŠEK KRUNOSLAV (1/1)</t>
  </si>
  <si>
    <t>As a result of indebtedness, insolvency and inliquidity and by the time of publication of this report, in compliance with the Croatian Law on financial business and pre-bankruptcy settlement (NN 108/2012 and 11/2012), Optima has launched a pre-bankruptcy settlement with the goal of operational and financial restructuring of the company. With the implementation of restructuring programme, Optima should become solvent and liquid in subsequent period. On 11 Apr 2013 Optima received the decision of opening of the prebankruptcy settlement and first (questioning) session was on 21 Jun 2013. All information regarding the proceedings of prebankruptcy settlement are made public in accordance with the financial business and pre-bankruptcy settlement on the website of Fina. www.fina.hr</t>
  </si>
  <si>
    <t>The majority of non-interest bearing liabilities of the Company maturing within one year account for trade payables in the amount of HRK 227.757  thousand for the period from January to June 2013 (HRK 193.602 on 31 december 2012).</t>
  </si>
  <si>
    <t>According to HANFA's instructions items in balance sheet in the positions of the previous period is 31 December 2012</t>
  </si>
  <si>
    <t>Price of shares realized on the stock exchange within the current quarter (1 Jan - 30 Jun 2013)  varied from HRK 6,55 (the lowest price) to HRK 8,81  (the highest price). Market capitalization in thousands of HRK on 30 Jun 2013 amounted to HRK 23.576 thousand.</t>
  </si>
  <si>
    <t xml:space="preserve">Liabilities arising from credits and loans with variable interest rates amount to HRK 333,92 million, and therefore, the Company's exposure to the interest rate risk is significant. </t>
  </si>
  <si>
    <t>Income from assets sale</t>
  </si>
  <si>
    <t>Long term deposits comprise of two guarantee deposits with Zagrebačka banka d.d. and they come due on 16 February 2015 and 23 February 2015, respectively.</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</si>
</sst>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47">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sz val="8"/>
      <color indexed="12"/>
      <name val="Arial"/>
      <family val="2"/>
    </font>
    <font>
      <b/>
      <sz val="10"/>
      <name val="Verdana"/>
      <family val="2"/>
    </font>
    <font>
      <sz val="10"/>
      <color indexed="8"/>
      <name val="Verdana"/>
      <family val="2"/>
    </font>
    <font>
      <sz val="10"/>
      <name val="Verdana"/>
      <family val="2"/>
    </font>
    <font>
      <b/>
      <sz val="10"/>
      <color indexed="8"/>
      <name val="Verdana"/>
      <family val="2"/>
    </font>
    <font>
      <b/>
      <sz val="18"/>
      <color indexed="62"/>
      <name val="Cambri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s>
  <borders count="78">
    <border>
      <left/>
      <right/>
      <top/>
      <bottom/>
      <diagonal/>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right/>
      <top style="thin">
        <color indexed="62"/>
      </top>
      <bottom style="double">
        <color indexed="62"/>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right/>
      <top style="medium"/>
      <bottom/>
    </border>
    <border>
      <left style="thin">
        <color indexed="8"/>
      </left>
      <right/>
      <top/>
      <bottom/>
    </border>
    <border>
      <left/>
      <right style="thin">
        <color indexed="8"/>
      </right>
      <top/>
      <bottom/>
    </border>
    <border>
      <left style="thin">
        <color indexed="8"/>
      </left>
      <right/>
      <top/>
      <bottom style="thin"/>
    </border>
    <border>
      <left/>
      <right style="thin"/>
      <top style="medium"/>
      <bottom/>
    </border>
    <border>
      <left/>
      <right/>
      <top style="hair"/>
      <bottom style="thin"/>
    </border>
    <border>
      <left/>
      <right style="thin"/>
      <top style="hair"/>
      <bottom style="thin"/>
    </border>
    <border>
      <left/>
      <right/>
      <top style="hair"/>
      <bottom style="hair"/>
    </border>
    <border>
      <left/>
      <right style="thin"/>
      <top style="hair"/>
      <bottom style="hair"/>
    </border>
    <border>
      <left style="thin"/>
      <right/>
      <top style="thin"/>
      <bottom/>
    </border>
    <border>
      <left style="thin"/>
      <right/>
      <top style="thin"/>
      <bottom style="hair"/>
    </border>
    <border>
      <left/>
      <right/>
      <top style="thin"/>
      <bottom style="hair"/>
    </border>
    <border>
      <left/>
      <right style="thin"/>
      <top style="thin"/>
      <bottom style="hair"/>
    </border>
    <border>
      <left/>
      <right/>
      <top style="thin"/>
      <bottom style="thin"/>
    </border>
    <border>
      <left style="thin"/>
      <right/>
      <top style="hair"/>
      <bottom/>
    </border>
    <border>
      <left/>
      <right/>
      <top style="hair"/>
      <bottom/>
    </border>
    <border>
      <left/>
      <right style="thin"/>
      <top style="hair"/>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border>
    <border>
      <left/>
      <right style="thin"/>
      <top style="thin"/>
      <bottom style="thin"/>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
      <left style="medium"/>
      <right/>
      <top/>
      <bottom/>
    </border>
    <border>
      <left/>
      <right style="medium"/>
      <top/>
      <bottom/>
    </border>
    <border>
      <left style="medium"/>
      <right/>
      <top style="thin"/>
      <bottom style="medium"/>
    </border>
    <border>
      <left/>
      <right style="medium"/>
      <top style="thin"/>
      <bottom style="medium"/>
    </border>
    <border>
      <left style="medium"/>
      <right/>
      <top style="thin"/>
      <bottom style="thin"/>
    </border>
    <border>
      <left/>
      <right style="medium"/>
      <top style="thin"/>
      <bottom style="thin"/>
    </border>
    <border>
      <left style="medium"/>
      <right/>
      <top/>
      <bottom style="medium"/>
    </border>
    <border>
      <left style="medium"/>
      <right/>
      <top style="thin"/>
      <bottom/>
    </border>
    <border>
      <left/>
      <right style="medium"/>
      <top style="thin"/>
      <bottom/>
    </border>
    <border>
      <left/>
      <right style="medium"/>
      <top/>
      <bottom style="medium"/>
    </border>
    <border>
      <left style="medium"/>
      <right/>
      <top style="medium"/>
      <bottom/>
    </border>
    <border>
      <left/>
      <right style="medium"/>
      <top style="medium"/>
      <bottom/>
    </border>
  </borders>
  <cellStyleXfs count="39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2"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3"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4"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6"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7"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9"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10"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5"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8"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1" fillId="11" borderId="0" applyNumberFormat="0" applyBorder="0" applyAlignment="0" applyProtection="0">
      <alignment/>
    </xf>
    <xf numFmtId="0" fontId="32" fillId="12" borderId="0" applyNumberFormat="0" applyBorder="0" applyAlignment="0" applyProtection="0">
      <alignment/>
    </xf>
    <xf numFmtId="0" fontId="32" fillId="9" borderId="0" applyNumberFormat="0" applyBorder="0" applyAlignment="0" applyProtection="0">
      <alignment/>
    </xf>
    <xf numFmtId="0" fontId="32" fillId="10" borderId="0" applyNumberFormat="0" applyBorder="0" applyAlignment="0" applyProtection="0">
      <alignment/>
    </xf>
    <xf numFmtId="0" fontId="32" fillId="13" borderId="0" applyNumberFormat="0" applyBorder="0" applyAlignment="0" applyProtection="0">
      <alignment/>
    </xf>
    <xf numFmtId="0" fontId="32" fillId="14" borderId="0" applyNumberFormat="0" applyBorder="0" applyAlignment="0" applyProtection="0">
      <alignment/>
    </xf>
    <xf numFmtId="0" fontId="32" fillId="15" borderId="0" applyNumberFormat="0" applyBorder="0" applyAlignment="0" applyProtection="0">
      <alignment/>
    </xf>
    <xf numFmtId="0" fontId="32" fillId="16" borderId="0" applyNumberFormat="0" applyBorder="0" applyAlignment="0" applyProtection="0">
      <alignment/>
    </xf>
    <xf numFmtId="0" fontId="32" fillId="17" borderId="0" applyNumberFormat="0" applyBorder="0" applyAlignment="0" applyProtection="0">
      <alignment/>
    </xf>
    <xf numFmtId="0" fontId="32" fillId="18" borderId="0" applyNumberFormat="0" applyBorder="0" applyAlignment="0" applyProtection="0">
      <alignment/>
    </xf>
    <xf numFmtId="0" fontId="32" fillId="13" borderId="0" applyNumberFormat="0" applyBorder="0" applyAlignment="0" applyProtection="0">
      <alignment/>
    </xf>
    <xf numFmtId="0" fontId="32" fillId="14" borderId="0" applyNumberFormat="0" applyBorder="0" applyAlignment="0" applyProtection="0">
      <alignment/>
    </xf>
    <xf numFmtId="0" fontId="32" fillId="19" borderId="0" applyNumberFormat="0" applyBorder="0" applyAlignment="0" applyProtection="0">
      <alignment/>
    </xf>
    <xf numFmtId="0" fontId="22" fillId="3" borderId="0" applyNumberFormat="0" applyBorder="0" applyAlignment="0" applyProtection="0">
      <alignment/>
    </xf>
    <xf numFmtId="0" fontId="0" fillId="20" borderId="1"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1" fillId="20" borderId="2" applyNumberFormat="0" applyFont="0" applyAlignment="0" applyProtection="0">
      <alignment/>
    </xf>
    <xf numFmtId="0" fontId="26" fillId="21" borderId="3" applyNumberFormat="0" applyAlignment="0" applyProtection="0">
      <alignment/>
    </xf>
    <xf numFmtId="0" fontId="28" fillId="22" borderId="4" applyNumberFormat="0" applyAlignment="0" applyProtection="0">
      <alignment/>
    </xf>
    <xf numFmtId="43" fontId="0" fillId="0" borderId="0" applyFont="0" applyFill="0" applyBorder="0" applyAlignment="0" applyProtection="0">
      <alignment/>
    </xf>
    <xf numFmtId="41" fontId="0" fillId="0" borderId="0" applyFont="0" applyFill="0" applyBorder="0" applyAlignment="0" applyProtection="0">
      <alignment/>
    </xf>
    <xf numFmtId="44" fontId="0" fillId="0" borderId="0" applyFont="0" applyFill="0" applyBorder="0" applyAlignment="0" applyProtection="0">
      <alignment/>
    </xf>
    <xf numFmtId="42" fontId="0" fillId="0" borderId="0" applyFont="0" applyFill="0" applyBorder="0" applyAlignment="0" applyProtection="0">
      <alignment/>
    </xf>
    <xf numFmtId="0" fontId="21" fillId="4" borderId="0" applyNumberFormat="0" applyBorder="0" applyAlignment="0" applyProtection="0">
      <alignment/>
    </xf>
    <xf numFmtId="0" fontId="30" fillId="0" borderId="0" applyNumberFormat="0" applyFill="0" applyBorder="0" applyAlignment="0" applyProtection="0">
      <alignment/>
    </xf>
    <xf numFmtId="0" fontId="21" fillId="4" borderId="0" applyNumberFormat="0" applyBorder="0" applyAlignment="0" applyProtection="0">
      <alignment/>
    </xf>
    <xf numFmtId="0" fontId="18" fillId="0" borderId="5" applyNumberFormat="0" applyFill="0" applyAlignment="0" applyProtection="0">
      <alignment/>
    </xf>
    <xf numFmtId="0" fontId="19" fillId="0" borderId="6" applyNumberFormat="0" applyFill="0" applyAlignment="0" applyProtection="0">
      <alignment/>
    </xf>
    <xf numFmtId="0" fontId="20" fillId="0" borderId="7" applyNumberFormat="0" applyFill="0" applyAlignment="0" applyProtection="0">
      <alignment/>
    </xf>
    <xf numFmtId="0" fontId="20" fillId="0" borderId="0" applyNumberFormat="0" applyFill="0" applyBorder="0" applyAlignment="0" applyProtection="0">
      <alignment/>
    </xf>
    <xf numFmtId="0" fontId="5" fillId="0" borderId="0" applyNumberFormat="0" applyFill="0" applyBorder="0" applyAlignment="0" applyProtection="0">
      <alignment vertical="top"/>
    </xf>
    <xf numFmtId="0" fontId="5" fillId="0" borderId="0" applyNumberFormat="0" applyFill="0" applyBorder="0" applyAlignment="0" applyProtection="0">
      <alignment vertical="top"/>
    </xf>
    <xf numFmtId="0" fontId="5" fillId="0" borderId="0" applyNumberFormat="0" applyFill="0" applyBorder="0" applyAlignment="0" applyProtection="0">
      <alignment vertical="top"/>
    </xf>
    <xf numFmtId="0" fontId="5" fillId="0" borderId="0" applyNumberFormat="0" applyFill="0" applyBorder="0" applyAlignment="0" applyProtection="0">
      <alignment vertical="top"/>
    </xf>
    <xf numFmtId="0" fontId="24" fillId="7" borderId="3" applyNumberFormat="0" applyAlignment="0" applyProtection="0">
      <alignment/>
    </xf>
    <xf numFmtId="0" fontId="31" fillId="21" borderId="8" applyNumberFormat="0" applyAlignment="0" applyProtection="0">
      <alignment/>
    </xf>
    <xf numFmtId="0" fontId="27" fillId="0" borderId="9" applyNumberFormat="0" applyFill="0" applyAlignment="0" applyProtection="0">
      <alignment/>
    </xf>
    <xf numFmtId="0" fontId="46" fillId="0" borderId="0" applyNumberFormat="0" applyFill="0" applyBorder="0" applyAlignment="0" applyProtection="0">
      <alignment/>
    </xf>
    <xf numFmtId="0" fontId="23" fillId="23" borderId="0" applyNumberFormat="0" applyBorder="0" applyAlignment="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0" fontId="0" fillId="20" borderId="2" applyNumberFormat="0" applyFont="0" applyAlignment="0" applyProtection="0">
      <alignment/>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25" fillId="21" borderId="1" applyNumberFormat="0" applyAlignment="0" applyProtection="0">
      <alignment/>
    </xf>
    <xf numFmtId="9" fontId="0" fillId="0" borderId="0" applyFont="0" applyFill="0" applyBorder="0" applyAlignment="0" applyProtection="0">
      <alignment/>
    </xf>
    <xf numFmtId="9" fontId="0" fillId="0" borderId="0" applyFont="0" applyFill="0" applyBorder="0" applyAlignment="0" applyProtection="0">
      <alignment/>
    </xf>
    <xf numFmtId="9" fontId="0" fillId="0" borderId="0" applyFont="0" applyFill="0" applyBorder="0" applyAlignment="0" applyProtection="0">
      <alignment/>
    </xf>
    <xf numFmtId="9" fontId="0" fillId="0" borderId="0" applyFont="0" applyFill="0" applyBorder="0" applyAlignment="0" applyProtection="0">
      <alignment/>
    </xf>
    <xf numFmtId="0" fontId="9" fillId="0" borderId="0">
      <alignment vertical="top"/>
      <protection/>
    </xf>
    <xf numFmtId="0" fontId="9" fillId="0" borderId="0">
      <alignment vertical="top"/>
      <protection/>
    </xf>
    <xf numFmtId="0" fontId="9" fillId="0" borderId="0">
      <alignment vertical="top"/>
      <protection/>
    </xf>
    <xf numFmtId="0" fontId="29" fillId="0" borderId="0" applyNumberFormat="0" applyFill="0" applyBorder="0" applyAlignment="0" applyProtection="0">
      <alignment/>
    </xf>
    <xf numFmtId="0" fontId="17" fillId="0" borderId="0" applyNumberFormat="0" applyFill="0" applyBorder="0" applyAlignment="0" applyProtection="0">
      <alignment/>
    </xf>
    <xf numFmtId="0" fontId="31" fillId="0" borderId="10" applyNumberFormat="0" applyFill="0" applyAlignment="0" applyProtection="0">
      <alignment/>
    </xf>
    <xf numFmtId="0" fontId="29" fillId="0" borderId="0" applyNumberForma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xf numFmtId="43" fontId="1" fillId="0" borderId="0" applyFont="0" applyFill="0" applyBorder="0" applyAlignment="0" applyProtection="0">
      <alignment/>
    </xf>
  </cellStyleXfs>
  <cellXfs count="702">
    <xf numFmtId="0" fontId="0" fillId="0" borderId="0" xfId="0" applyAlignment="1">
      <alignment/>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3" fontId="2" fillId="0" borderId="15" xfId="0" applyNumberFormat="1" applyFont="1" applyFill="1" applyBorder="1" applyAlignment="1" applyProtection="1">
      <alignment vertical="center"/>
      <protection locked="0"/>
    </xf>
    <xf numFmtId="3" fontId="2" fillId="0" borderId="16"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protection locked="0"/>
    </xf>
    <xf numFmtId="164" fontId="3" fillId="0" borderId="16" xfId="0" applyNumberFormat="1" applyFont="1" applyFill="1" applyBorder="1" applyAlignment="1">
      <alignment horizontal="center" vertical="center"/>
    </xf>
    <xf numFmtId="0" fontId="4" fillId="0" borderId="0" xfId="3445" applyFont="1" applyAlignment="1">
      <alignment/>
      <protection/>
    </xf>
    <xf numFmtId="0" fontId="0" fillId="0" borderId="0" xfId="3445" applyFont="1" applyAlignment="1">
      <alignment/>
      <protection/>
    </xf>
    <xf numFmtId="0" fontId="3" fillId="0" borderId="0" xfId="3445" applyFont="1" applyFill="1" applyBorder="1" applyAlignment="1" applyProtection="1">
      <alignment horizontal="left" vertical="center"/>
      <protection hidden="1"/>
    </xf>
    <xf numFmtId="0" fontId="4" fillId="0" borderId="0" xfId="3445" applyFont="1" applyFill="1" applyBorder="1" applyAlignment="1" applyProtection="1">
      <alignment vertical="center"/>
      <protection hidden="1"/>
    </xf>
    <xf numFmtId="0" fontId="4" fillId="0" borderId="0" xfId="3445" applyFont="1" applyFill="1" applyBorder="1" applyAlignment="1" applyProtection="1">
      <alignment horizontal="center" vertical="center" wrapText="1"/>
      <protection hidden="1"/>
    </xf>
    <xf numFmtId="0" fontId="4" fillId="0" borderId="0" xfId="3445" applyFont="1" applyBorder="1" applyAlignment="1" applyProtection="1">
      <alignment/>
      <protection hidden="1"/>
    </xf>
    <xf numFmtId="0" fontId="12" fillId="0" borderId="0" xfId="3445" applyFont="1" applyBorder="1" applyAlignment="1" applyProtection="1">
      <alignment horizontal="right" vertical="center" wrapText="1"/>
      <protection hidden="1"/>
    </xf>
    <xf numFmtId="0" fontId="12" fillId="0" borderId="0" xfId="3445" applyNumberFormat="1" applyFont="1" applyFill="1" applyBorder="1" applyAlignment="1" applyProtection="1">
      <alignment horizontal="right" vertical="center" shrinkToFit="1"/>
      <protection hidden="1" locked="0"/>
    </xf>
    <xf numFmtId="0" fontId="12" fillId="0" borderId="0" xfId="3445" applyFont="1" applyFill="1" applyBorder="1" applyAlignment="1" applyProtection="1">
      <alignment horizontal="left" vertical="center"/>
      <protection hidden="1"/>
    </xf>
    <xf numFmtId="0" fontId="4" fillId="0" borderId="0" xfId="3445" applyFont="1" applyBorder="1" applyAlignment="1" applyProtection="1">
      <alignment horizontal="left"/>
      <protection hidden="1"/>
    </xf>
    <xf numFmtId="0" fontId="4" fillId="0" borderId="0" xfId="3445" applyFont="1" applyBorder="1" applyAlignment="1" applyProtection="1">
      <alignment vertical="top"/>
      <protection hidden="1"/>
    </xf>
    <xf numFmtId="0" fontId="4" fillId="0" borderId="0" xfId="3445" applyFont="1" applyBorder="1" applyAlignment="1" applyProtection="1">
      <alignment horizontal="right"/>
      <protection hidden="1"/>
    </xf>
    <xf numFmtId="0" fontId="3" fillId="0" borderId="0" xfId="3445" applyFont="1" applyFill="1" applyBorder="1" applyAlignment="1" applyProtection="1">
      <alignment horizontal="right" vertical="center"/>
      <protection hidden="1" locked="0"/>
    </xf>
    <xf numFmtId="0" fontId="4" fillId="0" borderId="0" xfId="3445" applyFont="1" applyBorder="1" applyAlignment="1" applyProtection="1">
      <alignment/>
      <protection hidden="1"/>
    </xf>
    <xf numFmtId="0" fontId="3" fillId="0" borderId="0" xfId="3445" applyFont="1" applyBorder="1" applyAlignment="1" applyProtection="1">
      <alignment vertical="top"/>
      <protection hidden="1"/>
    </xf>
    <xf numFmtId="0" fontId="4" fillId="0" borderId="0" xfId="3445" applyFont="1" applyFill="1" applyBorder="1" applyAlignment="1" applyProtection="1">
      <alignment/>
      <protection hidden="1"/>
    </xf>
    <xf numFmtId="0" fontId="4" fillId="0" borderId="0" xfId="3445" applyFont="1" applyBorder="1" applyAlignment="1" applyProtection="1">
      <alignment horizontal="center" vertical="center"/>
      <protection hidden="1" locked="0"/>
    </xf>
    <xf numFmtId="0" fontId="4" fillId="0" borderId="0" xfId="3445" applyFont="1" applyBorder="1" applyAlignment="1" applyProtection="1">
      <alignment vertical="top" wrapText="1"/>
      <protection hidden="1"/>
    </xf>
    <xf numFmtId="0" fontId="4" fillId="0" borderId="0" xfId="3445" applyFont="1" applyBorder="1" applyAlignment="1" applyProtection="1">
      <alignment wrapText="1"/>
      <protection hidden="1"/>
    </xf>
    <xf numFmtId="0" fontId="4" fillId="0" borderId="0" xfId="3445" applyFont="1" applyBorder="1" applyAlignment="1" applyProtection="1">
      <alignment horizontal="right" vertical="top"/>
      <protection hidden="1"/>
    </xf>
    <xf numFmtId="0" fontId="4" fillId="0" borderId="0" xfId="3445" applyFont="1" applyBorder="1" applyAlignment="1" applyProtection="1">
      <alignment horizontal="center" vertical="top"/>
      <protection hidden="1"/>
    </xf>
    <xf numFmtId="0" fontId="4" fillId="0" borderId="0" xfId="3445" applyFont="1" applyBorder="1" applyAlignment="1" applyProtection="1">
      <alignment horizontal="center"/>
      <protection hidden="1"/>
    </xf>
    <xf numFmtId="0" fontId="4" fillId="0" borderId="0" xfId="3445" applyFont="1" applyBorder="1" applyAlignment="1">
      <alignment/>
      <protection/>
    </xf>
    <xf numFmtId="0" fontId="4" fillId="0" borderId="0" xfId="3445" applyFont="1" applyBorder="1" applyAlignment="1" applyProtection="1">
      <alignment horizontal="left" vertical="top"/>
      <protection hidden="1"/>
    </xf>
    <xf numFmtId="0" fontId="4" fillId="0" borderId="17" xfId="3445" applyFont="1" applyBorder="1" applyAlignment="1" applyProtection="1">
      <alignment/>
      <protection hidden="1"/>
    </xf>
    <xf numFmtId="0" fontId="4" fillId="0" borderId="0" xfId="3445" applyFont="1" applyBorder="1" applyAlignment="1" applyProtection="1">
      <alignment vertical="center"/>
      <protection hidden="1"/>
    </xf>
    <xf numFmtId="0" fontId="4" fillId="0" borderId="18" xfId="3445" applyFont="1" applyBorder="1" applyAlignment="1" applyProtection="1">
      <alignment/>
      <protection hidden="1"/>
    </xf>
    <xf numFmtId="0" fontId="4" fillId="0" borderId="18" xfId="3445" applyFont="1" applyBorder="1" applyAlignment="1">
      <alignment/>
      <protection/>
    </xf>
    <xf numFmtId="164" fontId="3" fillId="0" borderId="11"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164" fontId="3" fillId="0" borderId="16"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0" fontId="13" fillId="0" borderId="0" xfId="3699" applyFont="1" applyBorder="1" applyAlignment="1" applyProtection="1">
      <alignment vertical="center"/>
      <protection hidden="1"/>
    </xf>
    <xf numFmtId="0" fontId="4" fillId="0" borderId="0" xfId="3445" applyFont="1" applyBorder="1" applyAlignment="1" applyProtection="1">
      <alignment horizontal="right" vertical="center"/>
      <protection hidden="1"/>
    </xf>
    <xf numFmtId="0" fontId="0" fillId="0" borderId="0" xfId="0" applyFill="1" applyAlignment="1">
      <alignment/>
    </xf>
    <xf numFmtId="3" fontId="2" fillId="0" borderId="11"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3" fontId="2" fillId="0" borderId="14"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3" fontId="2" fillId="0" borderId="15" xfId="0" applyNumberFormat="1" applyFont="1" applyFill="1" applyBorder="1" applyAlignment="1" applyProtection="1">
      <alignment vertical="center"/>
      <protection hidden="1"/>
    </xf>
    <xf numFmtId="3" fontId="2" fillId="0" borderId="22"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0" fillId="0" borderId="0" xfId="3699" applyFont="1" applyFill="1" applyAlignment="1">
      <alignment wrapText="1"/>
      <protection/>
    </xf>
    <xf numFmtId="0" fontId="0" fillId="0" borderId="0" xfId="0" applyFont="1" applyFill="1" applyAlignment="1">
      <alignment/>
    </xf>
    <xf numFmtId="0" fontId="0" fillId="0" borderId="0" xfId="3699" applyFont="1" applyFill="1" applyBorder="1" applyAlignment="1">
      <alignment wrapText="1"/>
      <protection/>
    </xf>
    <xf numFmtId="3" fontId="2" fillId="0" borderId="14" xfId="0" applyNumberFormat="1" applyFont="1" applyFill="1" applyBorder="1" applyAlignment="1" applyProtection="1">
      <alignment vertical="center"/>
      <protection hidden="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4" fillId="0" borderId="23" xfId="3445" applyFont="1" applyFill="1" applyBorder="1" applyAlignment="1" applyProtection="1">
      <alignment horizontal="left" vertical="center" wrapText="1"/>
      <protection hidden="1"/>
    </xf>
    <xf numFmtId="0" fontId="4" fillId="0" borderId="24" xfId="3445" applyFont="1" applyFill="1" applyBorder="1" applyAlignment="1" applyProtection="1">
      <alignment vertical="center"/>
      <protection hidden="1"/>
    </xf>
    <xf numFmtId="0" fontId="4" fillId="0" borderId="24" xfId="3445" applyFont="1" applyBorder="1" applyAlignment="1" applyProtection="1">
      <alignment/>
      <protection hidden="1"/>
    </xf>
    <xf numFmtId="0" fontId="12" fillId="0" borderId="0" xfId="3445" applyFont="1" applyBorder="1" applyAlignment="1" applyProtection="1">
      <alignment horizontal="right"/>
      <protection hidden="1"/>
    </xf>
    <xf numFmtId="0" fontId="4" fillId="0" borderId="24" xfId="3445" applyFont="1" applyBorder="1" applyAlignment="1" applyProtection="1">
      <alignment horizontal="right"/>
      <protection hidden="1"/>
    </xf>
    <xf numFmtId="0" fontId="4" fillId="0" borderId="23" xfId="3445" applyFont="1" applyBorder="1" applyAlignment="1" applyProtection="1">
      <alignment/>
      <protection hidden="1"/>
    </xf>
    <xf numFmtId="0" fontId="3" fillId="0" borderId="23" xfId="3445" applyFont="1" applyFill="1" applyBorder="1" applyAlignment="1" applyProtection="1">
      <alignment horizontal="right" vertical="center"/>
      <protection hidden="1" locked="0"/>
    </xf>
    <xf numFmtId="0" fontId="4" fillId="0" borderId="23" xfId="3445" applyFont="1" applyBorder="1" applyAlignment="1" applyProtection="1">
      <alignment horizontal="left" vertical="top" wrapText="1"/>
      <protection hidden="1"/>
    </xf>
    <xf numFmtId="0" fontId="4" fillId="0" borderId="24" xfId="3445" applyFont="1" applyBorder="1" applyAlignment="1">
      <alignment/>
      <protection/>
    </xf>
    <xf numFmtId="0" fontId="4" fillId="0" borderId="23" xfId="3445" applyFont="1" applyBorder="1" applyAlignment="1" applyProtection="1">
      <alignment horizontal="left" vertical="top" indent="2"/>
      <protection hidden="1"/>
    </xf>
    <xf numFmtId="0" fontId="4" fillId="0" borderId="23" xfId="3445" applyFont="1" applyBorder="1" applyAlignment="1" applyProtection="1">
      <alignment horizontal="left" vertical="top" wrapText="1" indent="2"/>
      <protection hidden="1"/>
    </xf>
    <xf numFmtId="0" fontId="4" fillId="0" borderId="24" xfId="3445" applyFont="1" applyBorder="1" applyAlignment="1" applyProtection="1">
      <alignment horizontal="right" vertical="top"/>
      <protection hidden="1"/>
    </xf>
    <xf numFmtId="49" fontId="3" fillId="0" borderId="23" xfId="3445" applyNumberFormat="1" applyFont="1" applyBorder="1" applyAlignment="1" applyProtection="1">
      <alignment horizontal="center" vertical="center"/>
      <protection hidden="1" locked="0"/>
    </xf>
    <xf numFmtId="0" fontId="4" fillId="0" borderId="24" xfId="3445" applyFont="1" applyBorder="1" applyAlignment="1" applyProtection="1">
      <alignment horizontal="left" vertical="top"/>
      <protection hidden="1"/>
    </xf>
    <xf numFmtId="0" fontId="4" fillId="0" borderId="23" xfId="3445" applyFont="1" applyBorder="1" applyAlignment="1" applyProtection="1">
      <alignment horizontal="left"/>
      <protection hidden="1"/>
    </xf>
    <xf numFmtId="0" fontId="4" fillId="0" borderId="25" xfId="3445" applyFont="1" applyBorder="1" applyAlignment="1" applyProtection="1">
      <alignment/>
      <protection hidden="1"/>
    </xf>
    <xf numFmtId="0" fontId="4" fillId="0" borderId="24" xfId="3445" applyFont="1" applyBorder="1" applyAlignment="1" applyProtection="1">
      <alignment horizontal="left"/>
      <protection hidden="1"/>
    </xf>
    <xf numFmtId="0" fontId="4" fillId="0" borderId="23" xfId="3445" applyFont="1" applyFill="1" applyBorder="1" applyAlignment="1" applyProtection="1">
      <alignment vertical="center"/>
      <protection hidden="1"/>
    </xf>
    <xf numFmtId="0" fontId="13" fillId="0" borderId="23" xfId="3699" applyFont="1" applyFill="1" applyBorder="1" applyAlignment="1" applyProtection="1">
      <alignment vertical="center"/>
      <protection hidden="1"/>
    </xf>
    <xf numFmtId="0" fontId="13" fillId="0" borderId="0" xfId="3699" applyFont="1" applyBorder="1" applyAlignment="1" applyProtection="1">
      <alignment horizontal="left"/>
      <protection hidden="1"/>
    </xf>
    <xf numFmtId="0" fontId="9" fillId="0" borderId="0" xfId="3699" applyBorder="1" applyAlignment="1">
      <alignment/>
      <protection/>
    </xf>
    <xf numFmtId="0" fontId="9" fillId="0" borderId="23" xfId="3699" applyBorder="1" applyAlignment="1">
      <alignment/>
      <protection/>
    </xf>
    <xf numFmtId="0" fontId="3" fillId="0" borderId="24" xfId="3445" applyFont="1" applyBorder="1" applyAlignment="1" applyProtection="1">
      <alignment vertical="center"/>
      <protection hidden="1"/>
    </xf>
    <xf numFmtId="0" fontId="4" fillId="0" borderId="26" xfId="3445" applyFont="1" applyBorder="1" applyAlignment="1" applyProtection="1">
      <alignment/>
      <protection hidden="1"/>
    </xf>
    <xf numFmtId="0" fontId="4" fillId="0" borderId="27" xfId="3445" applyFont="1" applyFill="1" applyBorder="1" applyAlignment="1" applyProtection="1">
      <alignment horizontal="right" vertical="top" wrapText="1"/>
      <protection hidden="1"/>
    </xf>
    <xf numFmtId="0" fontId="4" fillId="0" borderId="28" xfId="3445" applyFont="1" applyFill="1" applyBorder="1" applyAlignment="1" applyProtection="1">
      <alignment horizontal="right" vertical="top" wrapText="1"/>
      <protection hidden="1"/>
    </xf>
    <xf numFmtId="0" fontId="4" fillId="0" borderId="28" xfId="3445" applyFont="1" applyFill="1" applyBorder="1" applyAlignment="1" applyProtection="1">
      <alignment/>
      <protection hidden="1"/>
    </xf>
    <xf numFmtId="0" fontId="4" fillId="0" borderId="29" xfId="3445" applyFont="1" applyFill="1" applyBorder="1" applyAlignment="1" applyProtection="1">
      <alignment/>
      <protection hidden="1"/>
    </xf>
    <xf numFmtId="14" fontId="3" fillId="0" borderId="20" xfId="3445" applyNumberFormat="1" applyFont="1" applyFill="1" applyBorder="1" applyAlignment="1" applyProtection="1">
      <alignment horizontal="center" vertical="center"/>
      <protection hidden="1" locked="0"/>
    </xf>
    <xf numFmtId="1" fontId="3" fillId="0" borderId="19" xfId="3445" applyNumberFormat="1" applyFont="1" applyFill="1" applyBorder="1" applyAlignment="1" applyProtection="1">
      <alignment horizontal="center" vertical="center"/>
      <protection hidden="1" locked="0"/>
    </xf>
    <xf numFmtId="0" fontId="3" fillId="0" borderId="19" xfId="3445" applyFont="1" applyFill="1" applyBorder="1" applyAlignment="1" applyProtection="1">
      <alignment horizontal="center" vertical="center"/>
      <protection hidden="1" locked="0"/>
    </xf>
    <xf numFmtId="49" fontId="3" fillId="0" borderId="19" xfId="3445" applyNumberFormat="1" applyFont="1" applyFill="1" applyBorder="1" applyAlignment="1" applyProtection="1">
      <alignment horizontal="right" vertical="center"/>
      <protection hidden="1" locked="0"/>
    </xf>
    <xf numFmtId="0" fontId="3" fillId="0" borderId="24" xfId="3445" applyFont="1" applyFill="1" applyBorder="1" applyAlignment="1" applyProtection="1">
      <alignment horizontal="right" vertical="center"/>
      <protection hidden="1" locked="0"/>
    </xf>
    <xf numFmtId="0" fontId="4" fillId="0" borderId="0" xfId="3445" applyFont="1" applyFill="1" applyBorder="1" applyAlignment="1">
      <alignment/>
      <protection/>
    </xf>
    <xf numFmtId="49" fontId="3" fillId="0" borderId="0" xfId="3445" applyNumberFormat="1" applyFont="1" applyFill="1" applyBorder="1" applyAlignment="1" applyProtection="1">
      <alignment horizontal="center" vertical="center"/>
      <protection hidden="1" locked="0"/>
    </xf>
    <xf numFmtId="0" fontId="33" fillId="0" borderId="0" xfId="0" applyFont="1" applyFill="1" applyAlignment="1">
      <alignment/>
    </xf>
    <xf numFmtId="3" fontId="33" fillId="0" borderId="0" xfId="0" applyNumberFormat="1" applyFont="1" applyFill="1" applyAlignment="1">
      <alignment/>
    </xf>
    <xf numFmtId="0" fontId="9" fillId="24" borderId="0" xfId="0" applyFont="1" applyFill="1" applyAlignment="1">
      <alignment horizontal="justify" vertical="top"/>
    </xf>
    <xf numFmtId="0" fontId="15" fillId="24" borderId="0" xfId="0" applyFont="1" applyFill="1" applyAlignment="1">
      <alignment horizontal="center" vertical="top"/>
    </xf>
    <xf numFmtId="0" fontId="9" fillId="24" borderId="0" xfId="0" applyFont="1" applyFill="1" applyAlignment="1">
      <alignment horizontal="right" vertical="top"/>
    </xf>
    <xf numFmtId="3" fontId="15" fillId="24" borderId="18" xfId="0" applyNumberFormat="1" applyFont="1" applyFill="1" applyBorder="1" applyAlignment="1">
      <alignment horizontal="right" vertical="top"/>
    </xf>
    <xf numFmtId="0" fontId="15" fillId="24" borderId="0" xfId="0" applyFont="1" applyFill="1" applyAlignment="1">
      <alignment vertical="top"/>
    </xf>
    <xf numFmtId="0" fontId="34" fillId="24" borderId="0" xfId="0" applyFont="1" applyFill="1" applyAlignment="1">
      <alignment vertical="top"/>
    </xf>
    <xf numFmtId="0" fontId="36" fillId="24" borderId="0" xfId="0" applyFont="1" applyFill="1" applyAlignment="1">
      <alignment vertical="top"/>
    </xf>
    <xf numFmtId="14" fontId="37" fillId="24" borderId="0" xfId="0" applyNumberFormat="1" applyFont="1" applyFill="1" applyBorder="1" applyAlignment="1">
      <alignment/>
    </xf>
    <xf numFmtId="3" fontId="7" fillId="24" borderId="0" xfId="0" applyNumberFormat="1" applyFont="1" applyFill="1" applyBorder="1" applyAlignment="1">
      <alignment/>
    </xf>
    <xf numFmtId="3" fontId="7" fillId="24" borderId="0" xfId="0" applyNumberFormat="1" applyFont="1" applyFill="1" applyBorder="1" applyAlignment="1">
      <alignment/>
    </xf>
    <xf numFmtId="0" fontId="9" fillId="24" borderId="0" xfId="0" applyFont="1" applyFill="1" applyAlignment="1">
      <alignment horizontal="left" vertical="center" wrapText="1"/>
    </xf>
    <xf numFmtId="0" fontId="0" fillId="24" borderId="0" xfId="0" applyFont="1" applyFill="1" applyAlignment="1">
      <alignment horizontal="left" vertical="center" wrapText="1"/>
    </xf>
    <xf numFmtId="3" fontId="7" fillId="24" borderId="0" xfId="0" applyNumberFormat="1" applyFont="1" applyFill="1" applyBorder="1" applyAlignment="1">
      <alignment horizontal="right" vertical="top"/>
    </xf>
    <xf numFmtId="3" fontId="15" fillId="24" borderId="0" xfId="0" applyNumberFormat="1" applyFont="1" applyFill="1" applyBorder="1" applyAlignment="1">
      <alignment horizontal="right" vertical="top"/>
    </xf>
    <xf numFmtId="4" fontId="7" fillId="24" borderId="0" xfId="0" applyNumberFormat="1" applyFont="1" applyFill="1" applyAlignment="1">
      <alignment horizontal="right" vertical="top" wrapText="1"/>
    </xf>
    <xf numFmtId="0" fontId="0" fillId="24" borderId="0" xfId="0" applyFont="1" applyFill="1" applyAlignment="1">
      <alignment vertical="center" wrapText="1"/>
    </xf>
    <xf numFmtId="0" fontId="39" fillId="24" borderId="0" xfId="0" applyFont="1" applyFill="1" applyAlignment="1">
      <alignment vertical="top"/>
    </xf>
    <xf numFmtId="0" fontId="0" fillId="24" borderId="0" xfId="0" applyFont="1" applyFill="1" applyAlignment="1">
      <alignment vertical="top" wrapText="1"/>
    </xf>
    <xf numFmtId="0" fontId="0" fillId="24" borderId="0" xfId="0" applyFont="1" applyFill="1" applyAlignment="1">
      <alignment vertical="top"/>
    </xf>
    <xf numFmtId="3" fontId="0" fillId="24" borderId="0" xfId="0" applyNumberFormat="1" applyFont="1" applyFill="1" applyAlignment="1">
      <alignment vertical="top"/>
    </xf>
    <xf numFmtId="0" fontId="15" fillId="24" borderId="0" xfId="0" applyFont="1" applyFill="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6" fillId="0" borderId="19"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7" fillId="0" borderId="0" xfId="3699" applyFont="1" applyFill="1" applyBorder="1" applyAlignment="1" applyProtection="1">
      <alignment horizontal="center" vertical="center"/>
      <protection hidden="1"/>
    </xf>
    <xf numFmtId="0" fontId="0" fillId="0" borderId="0" xfId="0" applyFont="1" applyFill="1" applyBorder="1" applyAlignment="1">
      <alignment horizontal="center" vertical="center" wrapText="1"/>
    </xf>
    <xf numFmtId="0" fontId="4" fillId="0" borderId="17" xfId="3445" applyFont="1" applyBorder="1" applyAlignment="1">
      <alignment/>
      <protection/>
    </xf>
    <xf numFmtId="0" fontId="4" fillId="0" borderId="25" xfId="3445" applyFont="1" applyBorder="1" applyAlignment="1">
      <alignment/>
      <protection/>
    </xf>
    <xf numFmtId="0" fontId="4" fillId="0" borderId="24" xfId="3445" applyFont="1" applyFill="1" applyBorder="1" applyAlignment="1" applyProtection="1">
      <alignment horizontal="center" vertical="center"/>
      <protection hidden="1" locked="0"/>
    </xf>
    <xf numFmtId="0" fontId="4" fillId="0" borderId="23" xfId="3445" applyFont="1" applyBorder="1" applyAlignment="1" applyProtection="1">
      <alignment horizontal="left" vertical="center" wrapText="1"/>
      <protection hidden="1"/>
    </xf>
    <xf numFmtId="0" fontId="4" fillId="0" borderId="24" xfId="3445" applyFont="1" applyBorder="1" applyAlignment="1" applyProtection="1">
      <alignment/>
      <protection hidden="1"/>
    </xf>
    <xf numFmtId="0" fontId="4" fillId="0" borderId="23" xfId="3445" applyFont="1" applyFill="1" applyBorder="1" applyAlignment="1" applyProtection="1">
      <alignment/>
      <protection hidden="1"/>
    </xf>
    <xf numFmtId="0" fontId="4" fillId="0" borderId="0" xfId="3445" applyFont="1" applyBorder="1" applyAlignment="1" applyProtection="1">
      <alignment wrapText="1"/>
      <protection hidden="1"/>
    </xf>
    <xf numFmtId="0" fontId="4" fillId="0" borderId="23" xfId="3445" applyFont="1" applyBorder="1" applyAlignment="1" applyProtection="1">
      <alignment wrapText="1"/>
      <protection hidden="1"/>
    </xf>
    <xf numFmtId="0" fontId="4" fillId="0" borderId="24" xfId="3445" applyFont="1" applyBorder="1" applyAlignment="1" applyProtection="1">
      <alignment horizontal="right"/>
      <protection hidden="1"/>
    </xf>
    <xf numFmtId="0" fontId="4" fillId="0" borderId="0" xfId="3445" applyFont="1" applyBorder="1" applyAlignment="1" applyProtection="1">
      <alignment horizontal="right"/>
      <protection hidden="1"/>
    </xf>
    <xf numFmtId="0" fontId="4" fillId="0" borderId="23" xfId="3445" applyFont="1" applyBorder="1" applyAlignment="1" applyProtection="1">
      <alignment/>
      <protection hidden="1"/>
    </xf>
    <xf numFmtId="0" fontId="4" fillId="0" borderId="24" xfId="3445" applyFont="1" applyBorder="1" applyAlignment="1" applyProtection="1">
      <alignment horizontal="right" wrapText="1"/>
      <protection hidden="1"/>
    </xf>
    <xf numFmtId="0" fontId="4" fillId="0" borderId="0" xfId="3445" applyFont="1" applyBorder="1" applyAlignment="1" applyProtection="1">
      <alignment horizontal="right" wrapText="1"/>
      <protection hidden="1"/>
    </xf>
    <xf numFmtId="0" fontId="4" fillId="0" borderId="0" xfId="3445" applyFont="1" applyBorder="1" applyAlignment="1" applyProtection="1">
      <alignment horizontal="left"/>
      <protection hidden="1"/>
    </xf>
    <xf numFmtId="0" fontId="4" fillId="0" borderId="0" xfId="3445" applyFont="1" applyFill="1" applyBorder="1" applyAlignment="1" applyProtection="1">
      <alignment/>
      <protection hidden="1"/>
    </xf>
    <xf numFmtId="0" fontId="4" fillId="0" borderId="0" xfId="3445" applyFont="1" applyBorder="1" applyAlignment="1" applyProtection="1">
      <alignment vertical="top"/>
      <protection hidden="1"/>
    </xf>
    <xf numFmtId="0" fontId="4" fillId="0" borderId="0" xfId="3445" applyFont="1" applyAlignment="1" applyProtection="1">
      <alignment horizontal="right" vertical="center"/>
      <protection hidden="1"/>
    </xf>
    <xf numFmtId="0" fontId="4" fillId="0" borderId="0" xfId="3445" applyFont="1" applyAlignment="1" applyProtection="1">
      <alignment horizontal="right"/>
      <protection hidden="1"/>
    </xf>
    <xf numFmtId="0" fontId="4" fillId="0" borderId="23" xfId="3445" applyFont="1" applyBorder="1" applyAlignment="1" applyProtection="1">
      <alignment vertical="top"/>
      <protection hidden="1"/>
    </xf>
    <xf numFmtId="0" fontId="4" fillId="0" borderId="0" xfId="3445" applyFont="1" applyBorder="1" applyAlignment="1">
      <alignment/>
      <protection/>
    </xf>
    <xf numFmtId="0" fontId="4" fillId="0" borderId="23" xfId="3445" applyFont="1" applyBorder="1" applyAlignment="1" applyProtection="1">
      <alignment horizontal="left" vertical="top" wrapText="1"/>
      <protection hidden="1"/>
    </xf>
    <xf numFmtId="0" fontId="4" fillId="0" borderId="0" xfId="3445" applyFont="1" applyBorder="1" applyAlignment="1" applyProtection="1">
      <alignment horizontal="right" vertical="top"/>
      <protection hidden="1"/>
    </xf>
    <xf numFmtId="0" fontId="4" fillId="0" borderId="24" xfId="3445" applyFont="1" applyBorder="1" applyAlignment="1" applyProtection="1">
      <alignment horizontal="left"/>
      <protection hidden="1"/>
    </xf>
    <xf numFmtId="0" fontId="10" fillId="0" borderId="0" xfId="3699" applyFont="1" applyFill="1" applyBorder="1" applyAlignment="1">
      <alignment horizontal="center" vertical="center" wrapText="1"/>
      <protection/>
    </xf>
    <xf numFmtId="14" fontId="7" fillId="0" borderId="0" xfId="3699" applyNumberFormat="1" applyFont="1" applyFill="1" applyBorder="1" applyAlignment="1" applyProtection="1">
      <alignment horizontal="center" vertical="center"/>
      <protection hidden="1" locked="0"/>
    </xf>
    <xf numFmtId="0" fontId="9" fillId="24" borderId="0" xfId="0" applyFont="1" applyFill="1" applyAlignment="1">
      <alignment vertical="center" wrapText="1"/>
    </xf>
    <xf numFmtId="0" fontId="0" fillId="24" borderId="0" xfId="0" applyFont="1" applyFill="1" applyAlignment="1">
      <alignment horizontal="left" vertical="top" wrapText="1"/>
    </xf>
    <xf numFmtId="0" fontId="7" fillId="24" borderId="0" xfId="0" applyFont="1" applyFill="1" applyAlignment="1">
      <alignment vertical="top"/>
    </xf>
    <xf numFmtId="0" fontId="0" fillId="24" borderId="0" xfId="0" applyFont="1" applyFill="1" applyAlignment="1">
      <alignment vertical="top"/>
    </xf>
    <xf numFmtId="0" fontId="7" fillId="24" borderId="0" xfId="0" applyFont="1" applyFill="1" applyAlignment="1">
      <alignment horizontal="left" vertical="top"/>
    </xf>
    <xf numFmtId="0" fontId="15" fillId="24" borderId="0" xfId="0" applyFont="1" applyFill="1" applyAlignment="1">
      <alignment horizontal="justify" vertical="top"/>
    </xf>
    <xf numFmtId="0" fontId="9" fillId="24" borderId="0" xfId="0" applyFont="1" applyFill="1" applyAlignment="1">
      <alignment vertical="top"/>
    </xf>
    <xf numFmtId="0" fontId="7" fillId="24" borderId="0" xfId="0" applyFont="1" applyFill="1" applyAlignment="1">
      <alignment horizontal="justify" vertical="top"/>
    </xf>
    <xf numFmtId="0" fontId="7" fillId="24" borderId="0" xfId="0" applyFont="1" applyFill="1" applyAlignment="1">
      <alignment horizontal="left" vertical="top" wrapText="1"/>
    </xf>
    <xf numFmtId="0" fontId="0" fillId="24"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0" fontId="0" fillId="24" borderId="0" xfId="0" applyFont="1" applyFill="1" applyAlignment="1">
      <alignment horizontal="justify" vertical="top"/>
    </xf>
    <xf numFmtId="0" fontId="0" fillId="0" borderId="0" xfId="0" applyFont="1" applyFill="1" applyAlignment="1">
      <alignment horizontal="left" vertical="top" wrapText="1"/>
    </xf>
    <xf numFmtId="0" fontId="0" fillId="24" borderId="0" xfId="0" applyFont="1" applyFill="1" applyAlignment="1">
      <alignment horizontal="left" vertical="top"/>
    </xf>
    <xf numFmtId="0" fontId="0" fillId="0" borderId="0" xfId="0" applyFont="1" applyFill="1" applyAlignment="1">
      <alignment vertical="top" wrapText="1"/>
    </xf>
    <xf numFmtId="0" fontId="0" fillId="24" borderId="0" xfId="0" applyFont="1" applyFill="1" applyAlignment="1">
      <alignment horizontal="left" vertical="top"/>
    </xf>
    <xf numFmtId="3" fontId="0" fillId="0" borderId="0" xfId="0" applyNumberFormat="1" applyFont="1" applyFill="1" applyAlignment="1">
      <alignment vertical="top"/>
    </xf>
    <xf numFmtId="3" fontId="0" fillId="24" borderId="0" xfId="0" applyNumberFormat="1" applyFont="1" applyFill="1" applyAlignment="1">
      <alignment vertical="top"/>
    </xf>
    <xf numFmtId="0" fontId="0" fillId="24" borderId="0" xfId="0" applyFont="1" applyFill="1" applyAlignment="1">
      <alignment horizontal="center" vertical="center" wrapText="1"/>
    </xf>
    <xf numFmtId="0" fontId="0" fillId="24" borderId="0" xfId="0" applyFont="1" applyFill="1" applyBorder="1" applyAlignment="1">
      <alignment vertical="top"/>
    </xf>
    <xf numFmtId="0" fontId="0" fillId="0" borderId="0" xfId="0" applyFont="1" applyFill="1" applyBorder="1" applyAlignment="1">
      <alignment vertical="top"/>
    </xf>
    <xf numFmtId="0" fontId="0" fillId="25" borderId="0" xfId="0" applyFont="1" applyFill="1" applyBorder="1" applyAlignment="1">
      <alignment vertical="top"/>
    </xf>
    <xf numFmtId="3" fontId="0" fillId="25" borderId="0" xfId="0" applyNumberFormat="1" applyFont="1" applyFill="1" applyBorder="1" applyAlignment="1">
      <alignment vertical="top"/>
    </xf>
    <xf numFmtId="3" fontId="0" fillId="24" borderId="0" xfId="0" applyNumberFormat="1" applyFont="1" applyFill="1" applyBorder="1" applyAlignment="1">
      <alignment/>
    </xf>
    <xf numFmtId="0" fontId="0" fillId="24" borderId="0" xfId="0" applyFont="1" applyFill="1" applyAlignment="1">
      <alignment horizontal="left" vertical="top" wrapText="1"/>
    </xf>
    <xf numFmtId="0" fontId="9" fillId="24" borderId="0" xfId="0" applyFont="1" applyFill="1" applyAlignment="1">
      <alignment horizontal="center" vertical="top"/>
    </xf>
    <xf numFmtId="0" fontId="15" fillId="24" borderId="0" xfId="0" applyFont="1" applyFill="1" applyAlignment="1">
      <alignment horizontal="right" vertical="top"/>
    </xf>
    <xf numFmtId="0" fontId="9" fillId="24" borderId="0" xfId="0" applyFont="1" applyFill="1" applyAlignment="1">
      <alignment horizontal="justify" vertical="center"/>
    </xf>
    <xf numFmtId="0" fontId="15" fillId="24" borderId="0" xfId="0" applyFont="1" applyFill="1" applyAlignment="1">
      <alignment horizontal="left" vertical="top"/>
    </xf>
    <xf numFmtId="0" fontId="9" fillId="24" borderId="0" xfId="0" applyFont="1" applyFill="1" applyAlignment="1">
      <alignment horizontal="justify" vertical="center" wrapText="1"/>
    </xf>
    <xf numFmtId="0" fontId="2" fillId="24" borderId="0" xfId="0" applyFont="1" applyFill="1" applyAlignment="1">
      <alignment horizontal="center" vertical="center" wrapText="1"/>
    </xf>
    <xf numFmtId="0" fontId="2" fillId="24" borderId="0" xfId="0" applyFont="1" applyFill="1" applyAlignment="1">
      <alignment horizontal="center" vertical="center"/>
    </xf>
    <xf numFmtId="0" fontId="15" fillId="24" borderId="0" xfId="0" applyFont="1" applyFill="1" applyAlignment="1">
      <alignment horizontal="justify" vertical="center"/>
    </xf>
    <xf numFmtId="0" fontId="0" fillId="24" borderId="0" xfId="0" applyFont="1" applyFill="1" applyAlignment="1">
      <alignment vertical="center"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0" fontId="0" fillId="0" borderId="0" xfId="0" applyFont="1" applyFill="1" applyAlignment="1">
      <alignment horizontal="left" vertical="top" wrapText="1"/>
    </xf>
    <xf numFmtId="0" fontId="7" fillId="0" borderId="0" xfId="0" applyFont="1" applyFill="1" applyAlignment="1">
      <alignment horizontal="left" vertical="top"/>
    </xf>
    <xf numFmtId="3" fontId="0" fillId="0" borderId="0" xfId="0" applyNumberFormat="1" applyFont="1" applyFill="1" applyBorder="1" applyAlignment="1">
      <alignment vertical="top"/>
    </xf>
    <xf numFmtId="0" fontId="6" fillId="24" borderId="0" xfId="0" applyFont="1" applyFill="1" applyAlignment="1">
      <alignment vertical="top"/>
    </xf>
    <xf numFmtId="3" fontId="0" fillId="0" borderId="0" xfId="0" applyNumberFormat="1" applyFont="1" applyFill="1" applyAlignment="1">
      <alignment/>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0" xfId="0" applyFont="1" applyFill="1" applyAlignment="1">
      <alignment horizontal="left" vertical="top"/>
    </xf>
    <xf numFmtId="0" fontId="6" fillId="24" borderId="0" xfId="0" applyFont="1" applyFill="1" applyAlignment="1">
      <alignment vertical="center" wrapText="1"/>
    </xf>
    <xf numFmtId="0" fontId="2" fillId="24" borderId="0" xfId="0" applyFont="1" applyFill="1" applyAlignment="1">
      <alignment vertical="center" wrapText="1"/>
    </xf>
    <xf numFmtId="0" fontId="41" fillId="24" borderId="0" xfId="0" applyFont="1" applyFill="1" applyAlignment="1">
      <alignment vertical="center" wrapText="1"/>
    </xf>
    <xf numFmtId="3" fontId="6" fillId="24" borderId="0" xfId="0" applyNumberFormat="1" applyFont="1" applyFill="1" applyAlignment="1">
      <alignment horizontal="left" vertical="center" wrapText="1"/>
    </xf>
    <xf numFmtId="3" fontId="2" fillId="24" borderId="0" xfId="0" applyNumberFormat="1" applyFont="1" applyFill="1" applyAlignment="1">
      <alignment horizontal="left" vertical="center" wrapText="1"/>
    </xf>
    <xf numFmtId="3" fontId="2" fillId="0" borderId="14" xfId="0" applyNumberFormat="1" applyFont="1" applyFill="1" applyBorder="1" applyAlignment="1" applyProtection="1">
      <alignment vertical="center"/>
      <protection locked="0"/>
    </xf>
    <xf numFmtId="3" fontId="2" fillId="0" borderId="16" xfId="0" applyNumberFormat="1" applyFont="1" applyFill="1" applyBorder="1" applyAlignment="1" applyProtection="1">
      <alignment vertical="center"/>
      <protection locked="0"/>
    </xf>
    <xf numFmtId="3" fontId="2" fillId="0" borderId="16"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0" fillId="24" borderId="0" xfId="0" applyNumberFormat="1" applyFont="1" applyFill="1" applyBorder="1" applyAlignment="1">
      <alignment horizontal="right" vertical="center" wrapText="1"/>
    </xf>
    <xf numFmtId="0" fontId="0" fillId="24" borderId="0" xfId="0" applyFont="1" applyFill="1" applyAlignment="1">
      <alignment vertical="top"/>
    </xf>
    <xf numFmtId="0" fontId="0" fillId="24" borderId="0" xfId="0" applyFont="1" applyFill="1" applyAlignment="1">
      <alignment horizontal="right" vertical="top"/>
    </xf>
    <xf numFmtId="3" fontId="7" fillId="24" borderId="18" xfId="0" applyNumberFormat="1" applyFont="1" applyFill="1" applyBorder="1" applyAlignment="1">
      <alignment horizontal="right" vertical="top"/>
    </xf>
    <xf numFmtId="0" fontId="0" fillId="24" borderId="0" xfId="0" applyFont="1" applyFill="1" applyAlignment="1">
      <alignment vertical="top"/>
    </xf>
    <xf numFmtId="0" fontId="7" fillId="24" borderId="0" xfId="0" applyFont="1" applyFill="1" applyBorder="1" applyAlignment="1">
      <alignment vertical="top"/>
    </xf>
    <xf numFmtId="0" fontId="0" fillId="24" borderId="0" xfId="0" applyFont="1" applyFill="1" applyAlignment="1">
      <alignment horizontal="justify" vertical="top"/>
    </xf>
    <xf numFmtId="0" fontId="0" fillId="0" borderId="0" xfId="0" applyFont="1" applyFill="1" applyAlignment="1">
      <alignment horizontal="justify" vertical="top" wrapText="1"/>
    </xf>
    <xf numFmtId="9" fontId="0" fillId="24" borderId="0" xfId="0" applyNumberFormat="1" applyFont="1" applyFill="1" applyAlignment="1">
      <alignment horizontal="center" vertical="center"/>
    </xf>
    <xf numFmtId="0" fontId="0" fillId="0" borderId="0" xfId="0" applyFont="1" applyFill="1" applyAlignment="1">
      <alignment/>
    </xf>
    <xf numFmtId="9" fontId="0" fillId="24" borderId="0" xfId="0" applyNumberFormat="1" applyFont="1" applyFill="1" applyAlignment="1">
      <alignment horizontal="center" vertical="top"/>
    </xf>
    <xf numFmtId="0" fontId="0" fillId="24" borderId="0" xfId="0" applyFont="1" applyFill="1" applyAlignment="1">
      <alignment vertical="top"/>
    </xf>
    <xf numFmtId="0" fontId="0" fillId="0" borderId="0" xfId="0" applyFont="1" applyFill="1" applyAlignment="1">
      <alignment vertical="center" wrapText="1"/>
    </xf>
    <xf numFmtId="0" fontId="43" fillId="0" borderId="0" xfId="0" applyFont="1" applyAlignment="1">
      <alignment/>
    </xf>
    <xf numFmtId="0" fontId="9" fillId="24" borderId="0" xfId="0" applyFont="1" applyFill="1" applyAlignment="1">
      <alignment vertical="top"/>
    </xf>
    <xf numFmtId="0" fontId="7" fillId="24" borderId="0" xfId="0" applyFont="1" applyFill="1" applyAlignment="1">
      <alignment vertical="top"/>
    </xf>
    <xf numFmtId="0" fontId="0" fillId="24" borderId="0" xfId="0" applyFont="1" applyFill="1" applyAlignment="1">
      <alignment horizontal="left" vertical="top" wrapText="1"/>
    </xf>
    <xf numFmtId="0" fontId="7" fillId="24" borderId="0" xfId="0" applyFont="1" applyFill="1" applyAlignment="1">
      <alignment horizontal="center" vertical="top"/>
    </xf>
    <xf numFmtId="0" fontId="9" fillId="24" borderId="0" xfId="0" applyFont="1" applyFill="1" applyAlignment="1">
      <alignment vertical="top"/>
    </xf>
    <xf numFmtId="0" fontId="36" fillId="24" borderId="0" xfId="0" applyFont="1" applyFill="1" applyAlignment="1">
      <alignment vertical="top"/>
    </xf>
    <xf numFmtId="0" fontId="15" fillId="24" borderId="0" xfId="0" applyFont="1" applyFill="1" applyAlignment="1">
      <alignment horizontal="justify" vertical="top"/>
    </xf>
    <xf numFmtId="0" fontId="7" fillId="24" borderId="0" xfId="0" applyFont="1" applyFill="1" applyAlignment="1">
      <alignment vertical="top"/>
    </xf>
    <xf numFmtId="0" fontId="0" fillId="24" borderId="0" xfId="0" applyFont="1" applyFill="1" applyAlignment="1">
      <alignment/>
    </xf>
    <xf numFmtId="0" fontId="40" fillId="24" borderId="0" xfId="0" applyFont="1" applyFill="1" applyAlignment="1">
      <alignment horizontal="left" vertical="top" wrapText="1"/>
    </xf>
    <xf numFmtId="0" fontId="15" fillId="24" borderId="0" xfId="0" applyFont="1" applyFill="1" applyBorder="1" applyAlignment="1">
      <alignment horizontal="center" vertical="top"/>
    </xf>
    <xf numFmtId="3" fontId="9" fillId="24" borderId="0" xfId="0" applyNumberFormat="1" applyFont="1" applyFill="1" applyBorder="1" applyAlignment="1">
      <alignment horizontal="right" vertical="center" wrapText="1"/>
    </xf>
    <xf numFmtId="3" fontId="0" fillId="24" borderId="0" xfId="0" applyNumberFormat="1" applyFont="1" applyFill="1" applyBorder="1" applyAlignment="1">
      <alignment vertical="center" wrapText="1"/>
    </xf>
    <xf numFmtId="3" fontId="7" fillId="24" borderId="0" xfId="0" applyNumberFormat="1" applyFont="1" applyFill="1" applyBorder="1" applyAlignment="1">
      <alignment vertical="top"/>
    </xf>
    <xf numFmtId="3" fontId="0" fillId="0" borderId="0" xfId="0" applyNumberFormat="1" applyFont="1" applyFill="1" applyBorder="1" applyAlignment="1">
      <alignment horizontal="right" vertical="center" wrapText="1"/>
    </xf>
    <xf numFmtId="3" fontId="0" fillId="24" borderId="0" xfId="0" applyNumberFormat="1" applyFont="1" applyFill="1" applyBorder="1" applyAlignment="1">
      <alignment horizontal="right" wrapText="1"/>
    </xf>
    <xf numFmtId="3" fontId="7" fillId="24" borderId="0" xfId="0" applyNumberFormat="1" applyFont="1" applyFill="1" applyBorder="1" applyAlignment="1">
      <alignment horizontal="right" vertical="top"/>
    </xf>
    <xf numFmtId="3" fontId="15" fillId="24" borderId="0" xfId="0" applyNumberFormat="1" applyFont="1" applyFill="1" applyBorder="1" applyAlignment="1">
      <alignment horizontal="right" vertical="center" wrapText="1"/>
    </xf>
    <xf numFmtId="3" fontId="0" fillId="24" borderId="0" xfId="0" applyNumberFormat="1" applyFont="1" applyFill="1" applyBorder="1" applyAlignment="1">
      <alignment horizontal="right" vertical="center" wrapText="1"/>
    </xf>
    <xf numFmtId="3" fontId="9" fillId="24" borderId="0" xfId="0" applyNumberFormat="1" applyFont="1" applyFill="1" applyBorder="1" applyAlignment="1">
      <alignment horizontal="right" vertical="center" wrapText="1"/>
    </xf>
    <xf numFmtId="0" fontId="15" fillId="24" borderId="0" xfId="0" applyFont="1" applyFill="1" applyBorder="1" applyAlignment="1">
      <alignment horizontal="center" vertical="top"/>
    </xf>
    <xf numFmtId="3" fontId="7" fillId="24" borderId="0" xfId="0" applyNumberFormat="1" applyFont="1" applyFill="1" applyBorder="1" applyAlignment="1">
      <alignment horizontal="right" vertical="center" wrapText="1"/>
    </xf>
    <xf numFmtId="3" fontId="34" fillId="24"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0" fontId="0" fillId="24" borderId="0" xfId="0" applyFont="1" applyFill="1" applyAlignment="1">
      <alignment horizontal="justify" vertical="top"/>
    </xf>
    <xf numFmtId="0" fontId="7" fillId="24" borderId="0" xfId="0" applyFont="1" applyFill="1" applyAlignment="1">
      <alignment horizontal="left" vertical="top"/>
    </xf>
    <xf numFmtId="0" fontId="15" fillId="24" borderId="0" xfId="0" applyFont="1" applyFill="1" applyAlignment="1">
      <alignment horizontal="center" vertical="top"/>
    </xf>
    <xf numFmtId="0" fontId="0" fillId="24" borderId="0" xfId="0" applyFont="1" applyFill="1" applyAlignment="1">
      <alignment horizontal="left" vertical="top"/>
    </xf>
    <xf numFmtId="0" fontId="0" fillId="0" borderId="24" xfId="0" applyFill="1" applyBorder="1" applyAlignment="1">
      <alignment/>
    </xf>
    <xf numFmtId="3" fontId="33" fillId="0" borderId="24" xfId="0" applyNumberFormat="1" applyFont="1" applyFill="1" applyBorder="1" applyAlignment="1">
      <alignment/>
    </xf>
    <xf numFmtId="3" fontId="2" fillId="0" borderId="15"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locked="0"/>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2" fillId="0" borderId="16"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protection locked="0"/>
    </xf>
    <xf numFmtId="3" fontId="2" fillId="0" borderId="16" xfId="0" applyNumberFormat="1" applyFont="1" applyFill="1" applyBorder="1" applyAlignment="1" applyProtection="1">
      <alignment vertical="center"/>
      <protection hidden="1"/>
    </xf>
    <xf numFmtId="3" fontId="0" fillId="0" borderId="0" xfId="0" applyNumberFormat="1" applyFill="1" applyAlignment="1">
      <alignment/>
    </xf>
    <xf numFmtId="3" fontId="2" fillId="0" borderId="16"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6" fillId="24" borderId="30" xfId="0" applyNumberFormat="1" applyFont="1" applyFill="1" applyBorder="1" applyAlignment="1">
      <alignment horizontal="right" vertical="center"/>
    </xf>
    <xf numFmtId="0" fontId="6" fillId="24" borderId="30" xfId="0" applyFont="1" applyFill="1" applyBorder="1" applyAlignment="1">
      <alignment vertical="center"/>
    </xf>
    <xf numFmtId="3" fontId="2" fillId="24" borderId="0" xfId="0" applyNumberFormat="1" applyFont="1" applyFill="1" applyAlignment="1">
      <alignment vertical="center"/>
    </xf>
    <xf numFmtId="3" fontId="2" fillId="24" borderId="0" xfId="0" applyNumberFormat="1" applyFont="1" applyFill="1" applyAlignment="1">
      <alignment horizontal="right" vertical="center"/>
    </xf>
    <xf numFmtId="0" fontId="2" fillId="24" borderId="0" xfId="0" applyFont="1" applyFill="1" applyAlignment="1">
      <alignment vertical="center"/>
    </xf>
    <xf numFmtId="0" fontId="6" fillId="24" borderId="0" xfId="0" applyFont="1" applyFill="1" applyAlignment="1">
      <alignment vertical="center"/>
    </xf>
    <xf numFmtId="0" fontId="2" fillId="24" borderId="18" xfId="0" applyFont="1" applyFill="1" applyBorder="1" applyAlignment="1">
      <alignment vertical="center"/>
    </xf>
    <xf numFmtId="0" fontId="6" fillId="24" borderId="30" xfId="0" applyFont="1" applyFill="1" applyBorder="1" applyAlignment="1">
      <alignment horizontal="right" vertical="center"/>
    </xf>
    <xf numFmtId="3" fontId="6" fillId="24" borderId="31" xfId="0" applyNumberFormat="1" applyFont="1" applyFill="1" applyBorder="1" applyAlignment="1">
      <alignment horizontal="right" vertical="center" wrapText="1"/>
    </xf>
    <xf numFmtId="3" fontId="2" fillId="24" borderId="0" xfId="0" applyNumberFormat="1" applyFont="1" applyFill="1" applyAlignment="1">
      <alignment horizontal="right" vertical="center" wrapText="1"/>
    </xf>
    <xf numFmtId="3" fontId="2" fillId="24" borderId="18" xfId="0" applyNumberFormat="1" applyFont="1" applyFill="1" applyBorder="1" applyAlignment="1">
      <alignment horizontal="right" vertical="center" wrapText="1"/>
    </xf>
    <xf numFmtId="3" fontId="6" fillId="24" borderId="30" xfId="0" applyNumberFormat="1" applyFont="1" applyFill="1" applyBorder="1" applyAlignment="1">
      <alignment horizontal="right" vertical="center" wrapText="1"/>
    </xf>
    <xf numFmtId="3" fontId="6" fillId="24" borderId="0" xfId="0" applyNumberFormat="1" applyFont="1" applyFill="1" applyBorder="1" applyAlignment="1">
      <alignment horizontal="right" vertical="center" wrapText="1"/>
    </xf>
    <xf numFmtId="3" fontId="7" fillId="24" borderId="31" xfId="0" applyNumberFormat="1" applyFont="1" applyFill="1" applyBorder="1" applyAlignment="1">
      <alignment horizontal="right" vertical="center" wrapText="1"/>
    </xf>
    <xf numFmtId="0" fontId="0" fillId="24" borderId="0" xfId="0" applyFont="1" applyFill="1" applyAlignment="1">
      <alignment horizontal="left" vertical="center" wrapText="1"/>
    </xf>
    <xf numFmtId="3" fontId="7" fillId="24" borderId="0" xfId="0" applyNumberFormat="1" applyFont="1" applyFill="1" applyBorder="1" applyAlignment="1">
      <alignment horizontal="right" vertical="top"/>
    </xf>
    <xf numFmtId="0" fontId="0" fillId="0" borderId="0" xfId="0" applyFont="1" applyFill="1" applyAlignment="1">
      <alignment horizontal="justify" vertical="top" wrapText="1"/>
    </xf>
    <xf numFmtId="3" fontId="15" fillId="24" borderId="0" xfId="0" applyNumberFormat="1" applyFont="1" applyFill="1" applyAlignment="1">
      <alignment horizontal="right" vertical="center" wrapText="1"/>
    </xf>
    <xf numFmtId="3" fontId="7" fillId="24" borderId="0" xfId="0" applyNumberFormat="1" applyFont="1" applyFill="1" applyBorder="1" applyAlignment="1">
      <alignment horizontal="right" vertical="center" wrapText="1"/>
    </xf>
    <xf numFmtId="3" fontId="7" fillId="24" borderId="31" xfId="0" applyNumberFormat="1" applyFont="1" applyFill="1" applyBorder="1" applyAlignment="1">
      <alignment horizontal="right" vertical="center" wrapText="1"/>
    </xf>
    <xf numFmtId="3" fontId="7" fillId="24" borderId="0" xfId="0" applyNumberFormat="1" applyFont="1" applyFill="1" applyAlignment="1">
      <alignment horizontal="right" vertical="center" wrapText="1"/>
    </xf>
    <xf numFmtId="3" fontId="7" fillId="24" borderId="18" xfId="0" applyNumberFormat="1" applyFont="1" applyFill="1" applyBorder="1" applyAlignment="1">
      <alignment horizontal="right" vertical="center"/>
    </xf>
    <xf numFmtId="3" fontId="7" fillId="24" borderId="18" xfId="0" applyNumberFormat="1" applyFont="1" applyFill="1" applyBorder="1" applyAlignment="1">
      <alignment horizontal="right" vertical="center" wrapText="1"/>
    </xf>
    <xf numFmtId="3" fontId="7" fillId="24" borderId="31" xfId="0" applyNumberFormat="1" applyFont="1" applyFill="1" applyBorder="1" applyAlignment="1">
      <alignment horizontal="right" vertical="center" wrapText="1"/>
    </xf>
    <xf numFmtId="3" fontId="34" fillId="24" borderId="18" xfId="0" applyNumberFormat="1" applyFont="1" applyFill="1" applyBorder="1" applyAlignment="1">
      <alignment horizontal="right" vertical="center" wrapText="1"/>
    </xf>
    <xf numFmtId="3" fontId="15" fillId="24" borderId="32" xfId="0" applyNumberFormat="1" applyFont="1" applyFill="1" applyBorder="1" applyAlignment="1">
      <alignment horizontal="right" vertical="center" wrapText="1"/>
    </xf>
    <xf numFmtId="3" fontId="15" fillId="24" borderId="30" xfId="0" applyNumberFormat="1" applyFont="1" applyFill="1" applyBorder="1" applyAlignment="1">
      <alignment horizontal="right" vertical="center" wrapText="1"/>
    </xf>
    <xf numFmtId="3" fontId="15" fillId="24" borderId="30" xfId="0" applyNumberFormat="1" applyFont="1" applyFill="1" applyBorder="1" applyAlignment="1">
      <alignment horizontal="right" vertical="center" wrapText="1"/>
    </xf>
    <xf numFmtId="0" fontId="43" fillId="24" borderId="0" xfId="0" applyFont="1" applyFill="1" applyAlignment="1">
      <alignment/>
    </xf>
    <xf numFmtId="3" fontId="7" fillId="24" borderId="18" xfId="0" applyNumberFormat="1" applyFont="1" applyFill="1" applyBorder="1" applyAlignment="1">
      <alignment horizontal="right" wrapText="1"/>
    </xf>
    <xf numFmtId="3" fontId="7" fillId="24" borderId="18" xfId="0" applyNumberFormat="1" applyFont="1" applyFill="1" applyBorder="1" applyAlignment="1">
      <alignment horizontal="right" vertical="center" wrapText="1"/>
    </xf>
    <xf numFmtId="3" fontId="15" fillId="24" borderId="18" xfId="0" applyNumberFormat="1" applyFont="1" applyFill="1" applyBorder="1" applyAlignment="1">
      <alignment horizontal="right" vertical="center" wrapText="1"/>
    </xf>
    <xf numFmtId="3" fontId="7" fillId="24" borderId="30" xfId="0" applyNumberFormat="1" applyFont="1" applyFill="1" applyBorder="1" applyAlignment="1">
      <alignment vertical="center" wrapText="1"/>
    </xf>
    <xf numFmtId="3" fontId="15" fillId="24" borderId="18" xfId="0" applyNumberFormat="1" applyFont="1" applyFill="1" applyBorder="1" applyAlignment="1">
      <alignment horizontal="right" vertical="center" wrapText="1"/>
    </xf>
    <xf numFmtId="3" fontId="7" fillId="24" borderId="18" xfId="0" applyNumberFormat="1" applyFont="1" applyFill="1" applyBorder="1" applyAlignment="1">
      <alignment horizontal="right" vertical="center" wrapText="1"/>
    </xf>
    <xf numFmtId="0" fontId="0" fillId="24" borderId="0" xfId="0" applyFont="1" applyFill="1" applyAlignment="1">
      <alignment horizontal="right" vertical="top"/>
    </xf>
    <xf numFmtId="3" fontId="0" fillId="24" borderId="0" xfId="0" applyNumberFormat="1" applyFont="1" applyFill="1" applyAlignment="1">
      <alignment horizontal="right" vertical="top"/>
    </xf>
    <xf numFmtId="3" fontId="7" fillId="24" borderId="18" xfId="0" applyNumberFormat="1" applyFont="1" applyFill="1" applyBorder="1" applyAlignment="1">
      <alignment horizontal="right" vertical="top"/>
    </xf>
    <xf numFmtId="0" fontId="0" fillId="24" borderId="18" xfId="0" applyFont="1" applyFill="1" applyBorder="1" applyAlignment="1">
      <alignment horizontal="right" vertical="top"/>
    </xf>
    <xf numFmtId="0" fontId="0" fillId="24" borderId="18" xfId="0" applyFont="1" applyFill="1" applyBorder="1" applyAlignment="1">
      <alignment vertical="top"/>
    </xf>
    <xf numFmtId="0" fontId="0" fillId="24" borderId="0" xfId="0" applyFont="1" applyFill="1" applyAlignment="1">
      <alignment horizontal="right" vertical="top"/>
    </xf>
    <xf numFmtId="3" fontId="0" fillId="24" borderId="0" xfId="0" applyNumberFormat="1" applyFont="1" applyFill="1" applyAlignment="1">
      <alignment horizontal="right" vertical="top"/>
    </xf>
    <xf numFmtId="3" fontId="7" fillId="24" borderId="30" xfId="0" applyNumberFormat="1" applyFont="1" applyFill="1" applyBorder="1" applyAlignment="1">
      <alignment horizontal="right" vertical="top"/>
    </xf>
    <xf numFmtId="3" fontId="0" fillId="24" borderId="0" xfId="0" applyNumberFormat="1" applyFont="1" applyFill="1" applyAlignment="1">
      <alignment horizontal="right" vertical="top"/>
    </xf>
    <xf numFmtId="3" fontId="7" fillId="24" borderId="18" xfId="0" applyNumberFormat="1" applyFont="1" applyFill="1" applyBorder="1" applyAlignment="1">
      <alignment horizontal="right" vertical="top"/>
    </xf>
    <xf numFmtId="3" fontId="0" fillId="24" borderId="18" xfId="0" applyNumberFormat="1" applyFont="1" applyFill="1" applyBorder="1" applyAlignment="1">
      <alignment horizontal="right" vertical="top"/>
    </xf>
    <xf numFmtId="3" fontId="0" fillId="24" borderId="0" xfId="0" applyNumberFormat="1" applyFont="1" applyFill="1" applyAlignment="1">
      <alignment horizontal="right" vertical="top"/>
    </xf>
    <xf numFmtId="3" fontId="7" fillId="24" borderId="18" xfId="0" applyNumberFormat="1" applyFont="1" applyFill="1" applyBorder="1" applyAlignment="1">
      <alignment horizontal="right" vertical="top"/>
    </xf>
    <xf numFmtId="3" fontId="0" fillId="24" borderId="18" xfId="0" applyNumberFormat="1" applyFont="1" applyFill="1" applyBorder="1" applyAlignment="1">
      <alignment horizontal="right" vertical="top"/>
    </xf>
    <xf numFmtId="0" fontId="0" fillId="24" borderId="0" xfId="0" applyFont="1" applyFill="1" applyAlignment="1">
      <alignment vertical="top"/>
    </xf>
    <xf numFmtId="0" fontId="0" fillId="24" borderId="0" xfId="0" applyFont="1" applyFill="1" applyAlignment="1">
      <alignment horizontal="right" vertical="top"/>
    </xf>
    <xf numFmtId="3" fontId="0" fillId="24" borderId="0" xfId="0" applyNumberFormat="1" applyFont="1" applyFill="1" applyAlignment="1">
      <alignment horizontal="right" vertical="top"/>
    </xf>
    <xf numFmtId="3" fontId="7" fillId="24" borderId="18" xfId="0" applyNumberFormat="1" applyFont="1" applyFill="1" applyBorder="1" applyAlignment="1">
      <alignment horizontal="right" vertical="top"/>
    </xf>
    <xf numFmtId="3" fontId="0" fillId="24" borderId="18" xfId="0" applyNumberFormat="1" applyFont="1" applyFill="1" applyBorder="1" applyAlignment="1">
      <alignment horizontal="right" vertical="top"/>
    </xf>
    <xf numFmtId="0" fontId="0" fillId="0" borderId="0" xfId="0" applyFont="1" applyFill="1" applyAlignment="1">
      <alignment horizontal="justify" vertical="top" wrapText="1"/>
    </xf>
    <xf numFmtId="0" fontId="0" fillId="24" borderId="0" xfId="0" applyFont="1" applyFill="1" applyAlignment="1">
      <alignment horizontal="justify" vertical="top" wrapText="1"/>
    </xf>
    <xf numFmtId="0" fontId="9" fillId="24" borderId="0" xfId="0" applyFont="1" applyFill="1" applyAlignment="1">
      <alignment vertical="top"/>
    </xf>
    <xf numFmtId="0" fontId="0" fillId="24" borderId="0" xfId="0" applyFont="1" applyFill="1" applyAlignment="1">
      <alignment horizontal="justify" vertical="top" wrapText="1"/>
    </xf>
    <xf numFmtId="3" fontId="6" fillId="24" borderId="30" xfId="0" applyNumberFormat="1" applyFont="1" applyFill="1" applyBorder="1" applyAlignment="1">
      <alignment vertical="center"/>
    </xf>
    <xf numFmtId="0" fontId="0" fillId="24" borderId="0" xfId="0" applyFont="1" applyFill="1" applyAlignment="1">
      <alignment vertical="center" wrapText="1"/>
    </xf>
    <xf numFmtId="0" fontId="0" fillId="24" borderId="0" xfId="0" applyFont="1" applyFill="1" applyAlignment="1">
      <alignment horizontal="justify" vertical="top" wrapText="1"/>
    </xf>
    <xf numFmtId="0" fontId="0" fillId="0" borderId="0" xfId="0" applyFont="1" applyFill="1" applyAlignment="1">
      <alignment horizontal="justify" vertical="top" wrapText="1"/>
    </xf>
    <xf numFmtId="3" fontId="9" fillId="24" borderId="0" xfId="0" applyNumberFormat="1" applyFont="1" applyFill="1" applyAlignment="1">
      <alignment vertical="center"/>
    </xf>
    <xf numFmtId="3" fontId="9" fillId="24" borderId="18" xfId="0" applyNumberFormat="1" applyFont="1" applyFill="1" applyBorder="1" applyAlignment="1">
      <alignment vertical="center"/>
    </xf>
    <xf numFmtId="3" fontId="9" fillId="24" borderId="0" xfId="0" applyNumberFormat="1" applyFont="1" applyFill="1" applyAlignment="1">
      <alignment horizontal="right" vertical="center" wrapText="1"/>
    </xf>
    <xf numFmtId="3" fontId="0" fillId="24" borderId="0" xfId="0" applyNumberFormat="1" applyFont="1" applyFill="1" applyAlignment="1">
      <alignment horizontal="right" vertical="center"/>
    </xf>
    <xf numFmtId="3" fontId="0" fillId="24" borderId="18" xfId="0" applyNumberFormat="1" applyFont="1" applyFill="1" applyBorder="1" applyAlignment="1">
      <alignment horizontal="right" vertical="center"/>
    </xf>
    <xf numFmtId="0" fontId="0" fillId="0" borderId="0" xfId="0" applyFont="1" applyFill="1" applyAlignment="1">
      <alignment vertical="center" wrapText="1"/>
    </xf>
    <xf numFmtId="3" fontId="0" fillId="24" borderId="18" xfId="0" applyNumberFormat="1" applyFont="1" applyFill="1" applyBorder="1" applyAlignment="1">
      <alignment horizontal="right" vertical="center"/>
    </xf>
    <xf numFmtId="3" fontId="9" fillId="24" borderId="0" xfId="0" applyNumberFormat="1" applyFont="1" applyFill="1" applyAlignment="1">
      <alignment horizontal="right" vertical="center"/>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0" fontId="0" fillId="24" borderId="18" xfId="0" applyFont="1" applyFill="1" applyBorder="1" applyAlignment="1">
      <alignment horizontal="right" vertical="top"/>
    </xf>
    <xf numFmtId="0" fontId="0" fillId="24" borderId="0" xfId="0" applyFont="1" applyFill="1" applyAlignment="1">
      <alignment horizontal="right" vertical="top"/>
    </xf>
    <xf numFmtId="3" fontId="0" fillId="24" borderId="0" xfId="0" applyNumberFormat="1" applyFont="1" applyFill="1" applyAlignment="1">
      <alignment horizontal="right" vertical="top"/>
    </xf>
    <xf numFmtId="0" fontId="0" fillId="24" borderId="18" xfId="0" applyFont="1" applyFill="1" applyBorder="1" applyAlignment="1">
      <alignment vertical="top"/>
    </xf>
    <xf numFmtId="0" fontId="0" fillId="24" borderId="0" xfId="0" applyFont="1" applyFill="1" applyAlignment="1">
      <alignment horizontal="right" vertical="top"/>
    </xf>
    <xf numFmtId="3" fontId="0" fillId="24" borderId="0" xfId="0" applyNumberFormat="1" applyFont="1" applyFill="1" applyAlignment="1">
      <alignment horizontal="right" vertical="top"/>
    </xf>
    <xf numFmtId="0" fontId="0" fillId="24" borderId="0" xfId="0" applyFont="1" applyFill="1" applyAlignment="1">
      <alignment horizontal="right" vertical="top"/>
    </xf>
    <xf numFmtId="3" fontId="0" fillId="24" borderId="0" xfId="0" applyNumberFormat="1" applyFont="1" applyFill="1" applyAlignment="1">
      <alignment horizontal="right" vertical="top"/>
    </xf>
    <xf numFmtId="0" fontId="0" fillId="24" borderId="0" xfId="0" applyFont="1" applyFill="1" applyAlignment="1">
      <alignment vertical="top"/>
    </xf>
    <xf numFmtId="3" fontId="0" fillId="24" borderId="18" xfId="0" applyNumberFormat="1" applyFont="1" applyFill="1" applyBorder="1" applyAlignment="1">
      <alignment horizontal="right" vertical="top"/>
    </xf>
    <xf numFmtId="3" fontId="0" fillId="24" borderId="0" xfId="0" applyNumberFormat="1" applyFont="1" applyFill="1" applyAlignment="1">
      <alignment horizontal="right" vertical="top"/>
    </xf>
    <xf numFmtId="0" fontId="0" fillId="24" borderId="0" xfId="0" applyFont="1" applyFill="1" applyAlignment="1">
      <alignment vertical="top"/>
    </xf>
    <xf numFmtId="3" fontId="0" fillId="24" borderId="18" xfId="0" applyNumberFormat="1" applyFont="1" applyFill="1" applyBorder="1" applyAlignment="1">
      <alignment horizontal="right" vertical="top"/>
    </xf>
    <xf numFmtId="3" fontId="3" fillId="24" borderId="19" xfId="3445" applyNumberFormat="1" applyFont="1" applyFill="1" applyBorder="1" applyAlignment="1" applyProtection="1">
      <alignment horizontal="right" vertical="center"/>
      <protection hidden="1" locked="0"/>
    </xf>
    <xf numFmtId="0" fontId="0" fillId="24" borderId="0" xfId="0" applyFont="1" applyFill="1" applyAlignment="1">
      <alignment horizontal="right" vertical="center" wrapText="1"/>
    </xf>
    <xf numFmtId="0" fontId="9" fillId="24" borderId="0" xfId="3443" applyFont="1" applyFill="1" applyAlignment="1">
      <alignment horizontal="justify" vertical="top"/>
      <protection/>
    </xf>
    <xf numFmtId="0" fontId="15" fillId="24" borderId="0" xfId="3443" applyFont="1" applyFill="1" applyAlignment="1">
      <alignment horizontal="center" vertical="top"/>
      <protection/>
    </xf>
    <xf numFmtId="0" fontId="9" fillId="24" borderId="0" xfId="3443" applyFont="1" applyFill="1" applyAlignment="1">
      <alignment vertical="center" wrapText="1"/>
      <protection/>
    </xf>
    <xf numFmtId="0" fontId="15" fillId="24" borderId="0" xfId="3443" applyFont="1" applyFill="1" applyAlignment="1">
      <alignment vertical="center" wrapText="1"/>
      <protection/>
    </xf>
    <xf numFmtId="3" fontId="15" fillId="24" borderId="18" xfId="3443" applyNumberFormat="1" applyFont="1" applyFill="1" applyBorder="1" applyAlignment="1">
      <alignment horizontal="right" vertical="center" wrapText="1"/>
      <protection/>
    </xf>
    <xf numFmtId="3" fontId="0" fillId="24" borderId="0" xfId="0" applyNumberFormat="1" applyFont="1" applyFill="1" applyAlignment="1">
      <alignment horizontal="right" vertical="top" wrapText="1"/>
    </xf>
    <xf numFmtId="4" fontId="7" fillId="24" borderId="0" xfId="0" applyNumberFormat="1" applyFont="1" applyFill="1" applyAlignment="1">
      <alignment horizontal="right" vertical="top" wrapText="1"/>
    </xf>
    <xf numFmtId="0" fontId="0" fillId="24" borderId="0" xfId="0" applyFont="1" applyFill="1" applyAlignment="1">
      <alignment horizontal="justify" vertical="top" wrapText="1"/>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hidden="1"/>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hidden="1"/>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2" fillId="0" borderId="16" xfId="0" applyNumberFormat="1" applyFont="1" applyFill="1" applyBorder="1" applyAlignment="1" applyProtection="1">
      <alignment vertical="center"/>
      <protection locked="0"/>
    </xf>
    <xf numFmtId="3" fontId="2" fillId="0" borderId="11" xfId="0" applyNumberFormat="1" applyFont="1" applyFill="1" applyBorder="1" applyAlignment="1" applyProtection="1">
      <alignment vertical="center"/>
      <protection locked="0"/>
    </xf>
    <xf numFmtId="3" fontId="9" fillId="24" borderId="0" xfId="0" applyNumberFormat="1" applyFont="1" applyFill="1" applyAlignment="1">
      <alignment vertical="center"/>
    </xf>
    <xf numFmtId="3" fontId="9" fillId="24" borderId="18" xfId="0" applyNumberFormat="1" applyFont="1" applyFill="1" applyBorder="1" applyAlignment="1">
      <alignment vertical="center"/>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0" fillId="24" borderId="18" xfId="0" applyNumberFormat="1" applyFont="1" applyFill="1" applyBorder="1" applyAlignment="1">
      <alignment horizontal="right" vertical="center"/>
    </xf>
    <xf numFmtId="3" fontId="0" fillId="24" borderId="0" xfId="0" applyNumberFormat="1" applyFont="1" applyFill="1" applyAlignment="1">
      <alignment horizontal="right" vertical="center"/>
    </xf>
    <xf numFmtId="3" fontId="0" fillId="24" borderId="18" xfId="0" applyNumberFormat="1" applyFont="1" applyFill="1" applyBorder="1" applyAlignment="1">
      <alignment horizontal="right" vertical="center"/>
    </xf>
    <xf numFmtId="3" fontId="9" fillId="24" borderId="0" xfId="0" applyNumberFormat="1" applyFont="1" applyFill="1" applyAlignment="1">
      <alignment horizontal="right" vertical="center"/>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2" fillId="24" borderId="0" xfId="0" applyNumberFormat="1" applyFont="1" applyFill="1" applyAlignment="1">
      <alignment vertical="center"/>
    </xf>
    <xf numFmtId="3" fontId="2" fillId="24" borderId="0" xfId="0" applyNumberFormat="1" applyFont="1" applyFill="1" applyAlignment="1">
      <alignment horizontal="right" vertical="center"/>
    </xf>
    <xf numFmtId="0" fontId="2" fillId="24" borderId="0" xfId="0" applyFont="1" applyFill="1" applyAlignment="1">
      <alignment vertical="center"/>
    </xf>
    <xf numFmtId="0" fontId="2" fillId="24" borderId="18" xfId="0" applyFont="1" applyFill="1" applyBorder="1" applyAlignment="1">
      <alignment vertical="center"/>
    </xf>
    <xf numFmtId="3" fontId="2" fillId="24" borderId="18" xfId="0" applyNumberFormat="1" applyFont="1" applyFill="1" applyBorder="1" applyAlignment="1">
      <alignment vertical="center"/>
    </xf>
    <xf numFmtId="3" fontId="2" fillId="24" borderId="0" xfId="0" applyNumberFormat="1" applyFont="1" applyFill="1" applyAlignment="1">
      <alignment horizontal="right" vertical="center" wrapText="1"/>
    </xf>
    <xf numFmtId="3" fontId="2" fillId="24" borderId="18" xfId="0" applyNumberFormat="1" applyFont="1" applyFill="1" applyBorder="1" applyAlignment="1">
      <alignment horizontal="right" vertical="center" wrapText="1"/>
    </xf>
    <xf numFmtId="3" fontId="2" fillId="24" borderId="0" xfId="0" applyNumberFormat="1" applyFont="1" applyFill="1" applyAlignment="1">
      <alignment horizontal="righ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34" fillId="24" borderId="18" xfId="0" applyNumberFormat="1" applyFont="1" applyFill="1" applyBorder="1" applyAlignment="1">
      <alignment horizontal="right" vertical="center" wrapText="1"/>
    </xf>
    <xf numFmtId="3" fontId="0"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0" fillId="24" borderId="0" xfId="0" applyNumberFormat="1" applyFont="1" applyFill="1" applyAlignment="1">
      <alignment horizontal="righ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0" fillId="24" borderId="0" xfId="0" applyNumberFormat="1" applyFont="1" applyFill="1" applyAlignment="1">
      <alignment horizontal="right" vertical="center" wrapText="1"/>
    </xf>
    <xf numFmtId="3" fontId="0" fillId="24" borderId="18" xfId="0" applyNumberFormat="1" applyFont="1" applyFill="1" applyBorder="1" applyAlignment="1">
      <alignment horizontal="right" vertical="center" wrapText="1"/>
    </xf>
    <xf numFmtId="3" fontId="0" fillId="24" borderId="0" xfId="0" applyNumberFormat="1" applyFont="1" applyFill="1" applyBorder="1" applyAlignment="1">
      <alignment horizontal="right" vertical="center" wrapText="1"/>
    </xf>
    <xf numFmtId="3" fontId="34" fillId="24" borderId="18" xfId="0" applyNumberFormat="1" applyFont="1" applyFill="1" applyBorder="1" applyAlignment="1">
      <alignment horizontal="right" vertical="center" wrapText="1"/>
    </xf>
    <xf numFmtId="3" fontId="0" fillId="24" borderId="18" xfId="0" applyNumberFormat="1" applyFont="1" applyFill="1" applyBorder="1" applyAlignment="1">
      <alignment horizontal="right" vertical="center"/>
    </xf>
    <xf numFmtId="3" fontId="0" fillId="24" borderId="0" xfId="0" applyNumberFormat="1" applyFont="1" applyFill="1" applyBorder="1" applyAlignment="1">
      <alignment horizontal="right" vertical="center"/>
    </xf>
    <xf numFmtId="3" fontId="0" fillId="24" borderId="0" xfId="0" applyNumberFormat="1" applyFont="1" applyFill="1" applyAlignment="1">
      <alignment horizontal="right" vertical="center" wrapText="1"/>
    </xf>
    <xf numFmtId="3" fontId="0" fillId="24" borderId="18" xfId="0" applyNumberFormat="1" applyFont="1" applyFill="1" applyBorder="1" applyAlignment="1">
      <alignment horizontal="right" vertical="center" wrapText="1"/>
    </xf>
    <xf numFmtId="3" fontId="9" fillId="24" borderId="0" xfId="0" applyNumberFormat="1" applyFont="1" applyFill="1" applyAlignment="1">
      <alignment horizontal="right" vertical="center" wrapText="1"/>
    </xf>
    <xf numFmtId="3" fontId="9" fillId="0" borderId="0" xfId="0" applyNumberFormat="1" applyFont="1" applyFill="1" applyBorder="1" applyAlignment="1">
      <alignment horizontal="righ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9" fillId="24" borderId="0" xfId="0" applyNumberFormat="1" applyFont="1" applyFill="1" applyAlignment="1">
      <alignment horizontal="right" vertical="center" wrapText="1"/>
    </xf>
    <xf numFmtId="3" fontId="0" fillId="24" borderId="0" xfId="0" applyNumberFormat="1" applyFont="1" applyFill="1" applyAlignment="1">
      <alignment horizontal="right" vertical="top" wrapText="1"/>
    </xf>
    <xf numFmtId="3" fontId="0" fillId="24" borderId="18" xfId="0" applyNumberFormat="1" applyFont="1" applyFill="1" applyBorder="1" applyAlignment="1">
      <alignment horizontal="right" vertical="center" wrapText="1"/>
    </xf>
    <xf numFmtId="3" fontId="0" fillId="24" borderId="0" xfId="0" applyNumberFormat="1" applyFont="1" applyFill="1" applyAlignment="1">
      <alignment horizontal="right" wrapText="1"/>
    </xf>
    <xf numFmtId="3" fontId="0" fillId="24" borderId="0" xfId="0" applyNumberFormat="1" applyFont="1" applyFill="1" applyAlignment="1">
      <alignment horizontal="right" vertical="center" wrapText="1"/>
    </xf>
    <xf numFmtId="3" fontId="0" fillId="24" borderId="18" xfId="0" applyNumberFormat="1" applyFont="1" applyFill="1" applyBorder="1" applyAlignment="1">
      <alignment horizontal="right" vertical="center" wrapText="1"/>
    </xf>
    <xf numFmtId="3" fontId="0" fillId="24" borderId="0" xfId="0" applyNumberFormat="1" applyFont="1" applyFill="1" applyBorder="1" applyAlignment="1">
      <alignment horizontal="righ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0" fillId="24" borderId="0" xfId="0" applyNumberFormat="1" applyFont="1" applyFill="1" applyAlignment="1">
      <alignment vertical="center" wrapText="1"/>
    </xf>
    <xf numFmtId="3" fontId="34" fillId="24" borderId="0" xfId="0" applyNumberFormat="1" applyFont="1" applyFill="1" applyAlignment="1">
      <alignment vertical="center" wrapText="1"/>
    </xf>
    <xf numFmtId="3" fontId="0" fillId="24" borderId="18" xfId="0" applyNumberFormat="1" applyFont="1" applyFill="1" applyBorder="1" applyAlignment="1">
      <alignment vertical="center" wrapText="1"/>
    </xf>
    <xf numFmtId="3" fontId="9" fillId="24" borderId="0" xfId="0" applyNumberFormat="1" applyFont="1" applyFill="1" applyAlignment="1">
      <alignment horizontal="right" vertical="center" wrapText="1"/>
    </xf>
    <xf numFmtId="3" fontId="9" fillId="24" borderId="18" xfId="0" applyNumberFormat="1" applyFont="1" applyFill="1" applyBorder="1" applyAlignment="1">
      <alignment horizontal="right" vertical="center" wrapText="1"/>
    </xf>
    <xf numFmtId="3" fontId="0" fillId="24" borderId="0" xfId="0" applyNumberFormat="1" applyFont="1" applyFill="1" applyAlignment="1">
      <alignment horizontal="right" vertical="center" wrapText="1"/>
    </xf>
    <xf numFmtId="3" fontId="0" fillId="24" borderId="18" xfId="0" applyNumberFormat="1" applyFont="1" applyFill="1" applyBorder="1" applyAlignment="1">
      <alignment horizontal="right" vertical="center" wrapText="1"/>
    </xf>
    <xf numFmtId="0" fontId="0" fillId="24" borderId="0" xfId="0" applyFont="1" applyFill="1" applyAlignment="1">
      <alignment horizontal="right" vertical="top"/>
    </xf>
    <xf numFmtId="3" fontId="0" fillId="24" borderId="0" xfId="0" applyNumberFormat="1" applyFont="1" applyFill="1" applyAlignment="1">
      <alignment horizontal="right" vertical="top"/>
    </xf>
    <xf numFmtId="3" fontId="0" fillId="24" borderId="0" xfId="0" applyNumberFormat="1" applyFont="1" applyFill="1" applyAlignment="1">
      <alignment horizontal="right" vertical="top"/>
    </xf>
    <xf numFmtId="0" fontId="0" fillId="24" borderId="0" xfId="0" applyFont="1" applyFill="1" applyAlignment="1">
      <alignment vertical="top"/>
    </xf>
    <xf numFmtId="3" fontId="0" fillId="24" borderId="0" xfId="0" applyNumberFormat="1" applyFont="1" applyFill="1" applyAlignment="1">
      <alignment horizontal="right" vertical="top"/>
    </xf>
    <xf numFmtId="3" fontId="0" fillId="24" borderId="18" xfId="0" applyNumberFormat="1" applyFont="1" applyFill="1" applyBorder="1" applyAlignment="1">
      <alignment horizontal="right" vertical="top"/>
    </xf>
    <xf numFmtId="0" fontId="0" fillId="24" borderId="0" xfId="0" applyFont="1" applyFill="1" applyAlignment="1">
      <alignment vertical="top"/>
    </xf>
    <xf numFmtId="3" fontId="0" fillId="24" borderId="0" xfId="0" applyNumberFormat="1" applyFont="1" applyFill="1" applyAlignment="1">
      <alignment horizontal="right" vertical="top"/>
    </xf>
    <xf numFmtId="3" fontId="0" fillId="24" borderId="18" xfId="0" applyNumberFormat="1" applyFont="1" applyFill="1" applyBorder="1" applyAlignment="1">
      <alignment horizontal="right" vertical="top"/>
    </xf>
    <xf numFmtId="0" fontId="4" fillId="0" borderId="0" xfId="3445" applyFont="1" applyBorder="1" applyAlignment="1" applyProtection="1">
      <alignment horizontal="right" vertical="center"/>
      <protection hidden="1"/>
    </xf>
    <xf numFmtId="0" fontId="4" fillId="0" borderId="23" xfId="3445" applyFont="1" applyBorder="1" applyAlignment="1" applyProtection="1">
      <alignment horizontal="right" vertical="center"/>
      <protection hidden="1"/>
    </xf>
    <xf numFmtId="0" fontId="3" fillId="0" borderId="27" xfId="3445" applyFont="1" applyFill="1" applyBorder="1" applyAlignment="1" applyProtection="1">
      <alignment horizontal="left" vertical="center"/>
      <protection hidden="1" locked="0"/>
    </xf>
    <xf numFmtId="0" fontId="3" fillId="0" borderId="28" xfId="3445" applyFont="1" applyFill="1" applyBorder="1" applyAlignment="1" applyProtection="1">
      <alignment horizontal="left" vertical="center"/>
      <protection hidden="1" locked="0"/>
    </xf>
    <xf numFmtId="0" fontId="3" fillId="0" borderId="29" xfId="3445" applyFont="1" applyFill="1" applyBorder="1" applyAlignment="1" applyProtection="1">
      <alignment horizontal="left" vertical="center"/>
      <protection hidden="1" locked="0"/>
    </xf>
    <xf numFmtId="0" fontId="4" fillId="0" borderId="0" xfId="3445" applyFont="1" applyBorder="1" applyAlignment="1" applyProtection="1">
      <alignment horizontal="right" vertical="center" wrapText="1"/>
      <protection hidden="1"/>
    </xf>
    <xf numFmtId="49" fontId="3" fillId="0" borderId="27" xfId="3445" applyNumberFormat="1" applyFont="1" applyFill="1" applyBorder="1" applyAlignment="1" applyProtection="1">
      <alignment horizontal="center" vertical="center"/>
      <protection hidden="1" locked="0"/>
    </xf>
    <xf numFmtId="49" fontId="3" fillId="0" borderId="29" xfId="3445" applyNumberFormat="1" applyFont="1" applyFill="1" applyBorder="1" applyAlignment="1" applyProtection="1">
      <alignment horizontal="center" vertical="center"/>
      <protection hidden="1" locked="0"/>
    </xf>
    <xf numFmtId="0" fontId="3" fillId="0" borderId="33" xfId="3445" applyFont="1" applyFill="1" applyBorder="1" applyAlignment="1" applyProtection="1">
      <alignment horizontal="left" vertical="center" wrapText="1"/>
      <protection hidden="1"/>
    </xf>
    <xf numFmtId="0" fontId="3" fillId="0" borderId="0" xfId="3445" applyFont="1" applyFill="1" applyBorder="1" applyAlignment="1" applyProtection="1">
      <alignment horizontal="left" vertical="center" wrapText="1"/>
      <protection hidden="1"/>
    </xf>
    <xf numFmtId="0" fontId="3" fillId="0" borderId="23" xfId="3445"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wrapText="1"/>
      <protection hidden="1"/>
    </xf>
    <xf numFmtId="0" fontId="4" fillId="0" borderId="34" xfId="3445" applyFont="1" applyBorder="1" applyAlignment="1" applyProtection="1">
      <alignment horizontal="right" vertical="center"/>
      <protection hidden="1"/>
    </xf>
    <xf numFmtId="49" fontId="3" fillId="0" borderId="35" xfId="3445" applyNumberFormat="1" applyFont="1" applyFill="1" applyBorder="1" applyAlignment="1" applyProtection="1">
      <alignment horizontal="center" vertical="center"/>
      <protection hidden="1" locked="0"/>
    </xf>
    <xf numFmtId="0" fontId="2" fillId="0" borderId="0" xfId="3445" applyFont="1" applyBorder="1" applyAlignment="1" applyProtection="1">
      <alignment horizontal="right" vertical="center" wrapText="1"/>
      <protection hidden="1"/>
    </xf>
    <xf numFmtId="0" fontId="2" fillId="0" borderId="34" xfId="3445" applyFont="1" applyBorder="1" applyAlignment="1" applyProtection="1">
      <alignment horizontal="right" vertical="center" wrapText="1"/>
      <protection hidden="1"/>
    </xf>
    <xf numFmtId="0" fontId="3" fillId="0" borderId="35" xfId="3445" applyFont="1" applyFill="1" applyBorder="1" applyAlignment="1" applyProtection="1">
      <alignment horizontal="left" vertical="center"/>
      <protection hidden="1" locked="0"/>
    </xf>
    <xf numFmtId="1" fontId="3" fillId="0" borderId="35" xfId="3445" applyNumberFormat="1" applyFont="1" applyFill="1" applyBorder="1" applyAlignment="1" applyProtection="1">
      <alignment horizontal="center" vertical="center"/>
      <protection hidden="1" locked="0"/>
    </xf>
    <xf numFmtId="1" fontId="3" fillId="0" borderId="29" xfId="3445" applyNumberFormat="1" applyFont="1" applyFill="1" applyBorder="1" applyAlignment="1" applyProtection="1">
      <alignment horizontal="center" vertical="center"/>
      <protection hidden="1" locked="0"/>
    </xf>
    <xf numFmtId="0" fontId="5" fillId="0" borderId="35" xfId="2980" applyFill="1" applyBorder="1" applyAlignment="1" applyProtection="1">
      <alignment/>
      <protection hidden="1" locked="0"/>
    </xf>
    <xf numFmtId="0" fontId="5" fillId="0" borderId="28" xfId="2980" applyFill="1" applyBorder="1" applyAlignment="1" applyProtection="1">
      <alignment/>
      <protection hidden="1" locked="0"/>
    </xf>
    <xf numFmtId="0" fontId="5" fillId="0" borderId="29" xfId="2980" applyFill="1" applyBorder="1" applyAlignment="1" applyProtection="1">
      <alignment/>
      <protection hidden="1" locked="0"/>
    </xf>
    <xf numFmtId="0" fontId="4" fillId="0" borderId="24" xfId="3445"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3" fillId="0" borderId="27" xfId="3445" applyFont="1" applyFill="1" applyBorder="1" applyAlignment="1" applyProtection="1">
      <alignment horizontal="right" vertical="center"/>
      <protection hidden="1" locked="0"/>
    </xf>
    <xf numFmtId="0" fontId="4" fillId="0" borderId="28" xfId="3445" applyFont="1" applyFill="1" applyBorder="1" applyAlignment="1">
      <alignment/>
      <protection/>
    </xf>
    <xf numFmtId="0" fontId="4" fillId="0" borderId="29" xfId="3445" applyFont="1" applyFill="1" applyBorder="1" applyAlignment="1">
      <alignment/>
      <protection/>
    </xf>
    <xf numFmtId="0" fontId="4" fillId="0" borderId="0" xfId="3445" applyFont="1" applyBorder="1" applyAlignment="1" applyProtection="1">
      <alignment vertical="top" wrapText="1"/>
      <protection hidden="1"/>
    </xf>
    <xf numFmtId="0" fontId="4" fillId="0" borderId="0" xfId="3445" applyFont="1" applyBorder="1" applyAlignment="1" applyProtection="1">
      <alignment wrapText="1"/>
      <protection hidden="1"/>
    </xf>
    <xf numFmtId="0" fontId="3" fillId="0" borderId="27" xfId="3445" applyFont="1" applyFill="1" applyBorder="1" applyAlignment="1" applyProtection="1">
      <alignment horizontal="right" vertical="center" wrapText="1"/>
      <protection hidden="1" locked="0"/>
    </xf>
    <xf numFmtId="0" fontId="4" fillId="0" borderId="28" xfId="3445" applyFont="1" applyFill="1" applyBorder="1" applyAlignment="1">
      <alignment wrapText="1"/>
      <protection/>
    </xf>
    <xf numFmtId="0" fontId="4" fillId="0" borderId="29" xfId="3445" applyFont="1" applyFill="1" applyBorder="1" applyAlignment="1">
      <alignment wrapText="1"/>
      <protection/>
    </xf>
    <xf numFmtId="0" fontId="4" fillId="0" borderId="34" xfId="3445" applyFont="1" applyBorder="1" applyAlignment="1" applyProtection="1">
      <alignment horizontal="right" vertical="center" wrapText="1"/>
      <protection hidden="1"/>
    </xf>
    <xf numFmtId="49" fontId="3" fillId="0" borderId="27" xfId="3445" applyNumberFormat="1" applyFont="1" applyFill="1" applyBorder="1" applyAlignment="1" applyProtection="1">
      <alignment horizontal="left" vertical="center"/>
      <protection hidden="1" locked="0"/>
    </xf>
    <xf numFmtId="49" fontId="3" fillId="0" borderId="28" xfId="3445" applyNumberFormat="1" applyFont="1" applyFill="1" applyBorder="1" applyAlignment="1" applyProtection="1">
      <alignment horizontal="left" vertical="center"/>
      <protection hidden="1" locked="0"/>
    </xf>
    <xf numFmtId="49" fontId="3" fillId="0" borderId="29" xfId="3445" applyNumberFormat="1" applyFont="1" applyFill="1" applyBorder="1" applyAlignment="1" applyProtection="1">
      <alignment horizontal="left" vertical="center"/>
      <protection hidden="1" locked="0"/>
    </xf>
    <xf numFmtId="0" fontId="10" fillId="0" borderId="0" xfId="3445" applyFont="1" applyBorder="1" applyAlignment="1">
      <alignment/>
      <protection/>
    </xf>
    <xf numFmtId="0" fontId="4" fillId="0" borderId="0" xfId="3445" applyFont="1" applyBorder="1" applyAlignment="1" applyProtection="1">
      <alignment vertical="center"/>
      <protection hidden="1"/>
    </xf>
    <xf numFmtId="0" fontId="4" fillId="0" borderId="0" xfId="3445" applyFont="1" applyBorder="1" applyAlignment="1" applyProtection="1">
      <alignment horizontal="center" vertical="top"/>
      <protection hidden="1"/>
    </xf>
    <xf numFmtId="0" fontId="4" fillId="0" borderId="0" xfId="3445" applyFont="1" applyBorder="1" applyAlignment="1" applyProtection="1">
      <alignment horizontal="center"/>
      <protection hidden="1"/>
    </xf>
    <xf numFmtId="0" fontId="4" fillId="0" borderId="17" xfId="3445" applyFont="1" applyBorder="1" applyAlignment="1" applyProtection="1">
      <alignment horizontal="center"/>
      <protection hidden="1"/>
    </xf>
    <xf numFmtId="0" fontId="4" fillId="0" borderId="28" xfId="3445" applyFont="1" applyFill="1" applyBorder="1" applyAlignment="1" applyProtection="1">
      <alignment horizontal="center" vertical="top"/>
      <protection hidden="1"/>
    </xf>
    <xf numFmtId="0" fontId="4" fillId="0" borderId="28" xfId="3445" applyFont="1" applyFill="1" applyBorder="1" applyAlignment="1" applyProtection="1">
      <alignment horizontal="center"/>
      <protection hidden="1"/>
    </xf>
    <xf numFmtId="49" fontId="5" fillId="0" borderId="27" xfId="2980" applyNumberFormat="1" applyFill="1" applyBorder="1" applyAlignment="1" applyProtection="1">
      <alignment horizontal="left" vertical="center"/>
      <protection hidden="1" locked="0"/>
    </xf>
    <xf numFmtId="0" fontId="4" fillId="0" borderId="29" xfId="3445" applyFont="1" applyFill="1" applyBorder="1" applyAlignment="1">
      <alignment horizontal="left" vertical="center"/>
      <protection/>
    </xf>
    <xf numFmtId="0" fontId="14" fillId="0" borderId="0" xfId="3699" applyFont="1" applyBorder="1" applyAlignment="1" applyProtection="1">
      <alignment horizontal="left"/>
      <protection hidden="1"/>
    </xf>
    <xf numFmtId="0" fontId="15" fillId="0" borderId="0" xfId="3699" applyFont="1" applyBorder="1" applyAlignment="1">
      <alignment/>
      <protection/>
    </xf>
    <xf numFmtId="0" fontId="13" fillId="0" borderId="0" xfId="3699" applyFont="1" applyBorder="1" applyAlignment="1" applyProtection="1">
      <alignment horizontal="left"/>
      <protection hidden="1"/>
    </xf>
    <xf numFmtId="0" fontId="9" fillId="0" borderId="0" xfId="3699" applyBorder="1" applyAlignment="1">
      <alignment/>
      <protection/>
    </xf>
    <xf numFmtId="0" fontId="9" fillId="0" borderId="23" xfId="3699" applyBorder="1" applyAlignment="1">
      <alignment/>
      <protection/>
    </xf>
    <xf numFmtId="0" fontId="4" fillId="0" borderId="32" xfId="3445" applyFont="1" applyBorder="1" applyAlignment="1" applyProtection="1">
      <alignment horizontal="center" vertical="top"/>
      <protection hidden="1"/>
    </xf>
    <xf numFmtId="0" fontId="4" fillId="0" borderId="32" xfId="3445" applyFont="1" applyBorder="1" applyAlignment="1">
      <alignment horizontal="center"/>
      <protection/>
    </xf>
    <xf numFmtId="0" fontId="4" fillId="0" borderId="36" xfId="3445" applyFont="1" applyBorder="1" applyAlignment="1">
      <alignment/>
      <protection/>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2"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15"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4" fillId="0" borderId="46" xfId="0" applyFont="1" applyFill="1" applyBorder="1" applyAlignment="1">
      <alignment horizontal="left" vertical="center" wrapText="1" indent="1"/>
    </xf>
    <xf numFmtId="0" fontId="4" fillId="0" borderId="47" xfId="0" applyFont="1" applyFill="1" applyBorder="1" applyAlignment="1">
      <alignment horizontal="left" vertical="center" wrapText="1" indent="1"/>
    </xf>
    <xf numFmtId="0" fontId="4" fillId="0" borderId="48"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49" xfId="0" applyFont="1" applyFill="1" applyBorder="1" applyAlignment="1">
      <alignment horizontal="left" vertical="center" wrapText="1"/>
    </xf>
    <xf numFmtId="0" fontId="6" fillId="0" borderId="20"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left" vertical="center" wrapText="1"/>
      <protection hidden="1"/>
    </xf>
    <xf numFmtId="0" fontId="4" fillId="0" borderId="15"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5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3" fillId="0" borderId="22"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0" fillId="0" borderId="45" xfId="0" applyFont="1" applyFill="1" applyBorder="1" applyAlignment="1">
      <alignment vertical="center"/>
    </xf>
    <xf numFmtId="0" fontId="0" fillId="0" borderId="51"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3"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7" fillId="0" borderId="28" xfId="0" applyFont="1" applyFill="1" applyBorder="1" applyAlignment="1" applyProtection="1">
      <alignment horizontal="center" vertical="top" wrapText="1"/>
      <protection hidden="1"/>
    </xf>
    <xf numFmtId="0" fontId="7" fillId="0" borderId="21" xfId="0" applyFont="1" applyFill="1" applyBorder="1" applyAlignment="1" applyProtection="1">
      <alignment vertical="center" wrapText="1"/>
      <protection hidden="1"/>
    </xf>
    <xf numFmtId="0" fontId="7" fillId="0" borderId="45" xfId="0" applyFont="1" applyFill="1" applyBorder="1" applyAlignment="1" applyProtection="1">
      <alignment vertical="center" wrapText="1"/>
      <protection hidden="1"/>
    </xf>
    <xf numFmtId="0" fontId="7" fillId="0" borderId="51" xfId="0" applyFont="1" applyFill="1" applyBorder="1" applyAlignment="1" applyProtection="1">
      <alignment vertical="center" wrapText="1"/>
      <protection hidden="1"/>
    </xf>
    <xf numFmtId="0" fontId="3" fillId="0" borderId="21" xfId="0" applyFont="1" applyFill="1" applyBorder="1" applyAlignment="1" applyProtection="1">
      <alignment horizontal="center" vertical="center" wrapText="1"/>
      <protection hidden="1"/>
    </xf>
    <xf numFmtId="0" fontId="3" fillId="0" borderId="45" xfId="0" applyFont="1" applyFill="1" applyBorder="1" applyAlignment="1" applyProtection="1">
      <alignment horizontal="center" vertical="center" wrapText="1"/>
      <protection hidden="1"/>
    </xf>
    <xf numFmtId="0" fontId="3" fillId="0" borderId="51" xfId="0" applyFont="1" applyFill="1" applyBorder="1" applyAlignment="1" applyProtection="1">
      <alignment horizontal="center" vertical="center" wrapText="1"/>
      <protection hidden="1"/>
    </xf>
    <xf numFmtId="0" fontId="3" fillId="0" borderId="58"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0" fillId="0" borderId="45" xfId="0" applyFont="1" applyFill="1" applyBorder="1" applyAlignment="1">
      <alignment vertical="center" wrapText="1"/>
    </xf>
    <xf numFmtId="0" fontId="0" fillId="0" borderId="51"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pplyProtection="1">
      <alignment vertical="center" wrapText="1"/>
      <protection hidden="1"/>
    </xf>
    <xf numFmtId="0" fontId="6" fillId="0" borderId="45" xfId="0" applyFont="1" applyFill="1" applyBorder="1" applyAlignment="1" applyProtection="1">
      <alignment vertical="center" wrapText="1"/>
      <protection hidden="1"/>
    </xf>
    <xf numFmtId="0" fontId="6" fillId="0" borderId="5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51" xfId="0" applyFont="1" applyFill="1" applyBorder="1" applyAlignment="1">
      <alignment vertical="center" wrapText="1"/>
    </xf>
    <xf numFmtId="0" fontId="0" fillId="0" borderId="3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59"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7" fillId="0" borderId="0" xfId="3699" applyFont="1" applyFill="1" applyBorder="1" applyAlignment="1" applyProtection="1">
      <alignment horizontal="center" vertical="center"/>
      <protection hidden="1"/>
    </xf>
    <xf numFmtId="14" fontId="7" fillId="0" borderId="0" xfId="3699" applyNumberFormat="1" applyFont="1" applyFill="1" applyBorder="1" applyAlignment="1" applyProtection="1">
      <alignment horizontal="center" vertical="center"/>
      <protection hidden="1" locked="0"/>
    </xf>
    <xf numFmtId="0" fontId="0" fillId="0" borderId="0" xfId="3699" applyFont="1" applyFill="1" applyBorder="1" applyAlignment="1">
      <alignment vertical="center"/>
      <protection/>
    </xf>
    <xf numFmtId="0" fontId="3" fillId="0" borderId="20"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0" xfId="3699"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62"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5" xfId="0" applyFont="1" applyFill="1" applyBorder="1" applyAlignment="1">
      <alignment horizontal="left" vertical="center" wrapText="1"/>
    </xf>
    <xf numFmtId="3" fontId="45" fillId="24" borderId="66" xfId="0" applyNumberFormat="1" applyFont="1" applyFill="1" applyBorder="1" applyAlignment="1">
      <alignment horizontal="right"/>
    </xf>
    <xf numFmtId="3" fontId="45" fillId="24" borderId="67" xfId="0" applyNumberFormat="1" applyFont="1" applyFill="1" applyBorder="1" applyAlignment="1">
      <alignment horizontal="right"/>
    </xf>
    <xf numFmtId="3" fontId="44" fillId="24" borderId="66" xfId="0" applyNumberFormat="1" applyFont="1" applyFill="1" applyBorder="1" applyAlignment="1">
      <alignment horizontal="right"/>
    </xf>
    <xf numFmtId="3" fontId="44" fillId="24" borderId="67" xfId="0" applyNumberFormat="1" applyFont="1" applyFill="1" applyBorder="1" applyAlignment="1">
      <alignment horizontal="right"/>
    </xf>
    <xf numFmtId="0" fontId="44" fillId="24" borderId="66" xfId="0" applyFont="1" applyFill="1" applyBorder="1" applyAlignment="1">
      <alignment horizontal="left" vertical="center" wrapText="1"/>
    </xf>
    <xf numFmtId="0" fontId="44" fillId="24" borderId="0" xfId="0" applyFont="1" applyFill="1" applyBorder="1" applyAlignment="1">
      <alignment horizontal="left" vertical="center" wrapText="1"/>
    </xf>
    <xf numFmtId="0" fontId="44" fillId="24" borderId="67" xfId="0" applyFont="1" applyFill="1" applyBorder="1" applyAlignment="1">
      <alignment horizontal="left" vertical="center" wrapText="1"/>
    </xf>
    <xf numFmtId="4" fontId="44" fillId="24" borderId="68" xfId="0" applyNumberFormat="1" applyFont="1" applyFill="1" applyBorder="1" applyAlignment="1">
      <alignment horizontal="right"/>
    </xf>
    <xf numFmtId="4" fontId="44" fillId="24" borderId="69" xfId="0" applyNumberFormat="1" applyFont="1" applyFill="1" applyBorder="1" applyAlignment="1">
      <alignment horizontal="right"/>
    </xf>
    <xf numFmtId="3" fontId="44" fillId="24" borderId="70" xfId="0" applyNumberFormat="1" applyFont="1" applyFill="1" applyBorder="1" applyAlignment="1">
      <alignment horizontal="right"/>
    </xf>
    <xf numFmtId="3" fontId="44" fillId="24" borderId="71" xfId="0" applyNumberFormat="1" applyFont="1" applyFill="1" applyBorder="1" applyAlignment="1">
      <alignment horizontal="right"/>
    </xf>
    <xf numFmtId="4" fontId="44" fillId="24" borderId="45" xfId="0" applyNumberFormat="1" applyFont="1" applyFill="1" applyBorder="1" applyAlignment="1">
      <alignment horizontal="right"/>
    </xf>
    <xf numFmtId="4" fontId="44" fillId="24" borderId="71" xfId="0" applyNumberFormat="1" applyFont="1" applyFill="1" applyBorder="1" applyAlignment="1">
      <alignment horizontal="right"/>
    </xf>
    <xf numFmtId="0" fontId="44" fillId="24" borderId="70" xfId="0" applyFont="1" applyFill="1" applyBorder="1" applyAlignment="1">
      <alignment horizontal="left"/>
    </xf>
    <xf numFmtId="0" fontId="44" fillId="24" borderId="45" xfId="0" applyFont="1" applyFill="1" applyBorder="1" applyAlignment="1">
      <alignment horizontal="left"/>
    </xf>
    <xf numFmtId="4" fontId="44" fillId="24" borderId="66" xfId="0" applyNumberFormat="1" applyFont="1" applyFill="1" applyBorder="1" applyAlignment="1">
      <alignment horizontal="right"/>
    </xf>
    <xf numFmtId="4" fontId="44" fillId="24" borderId="67" xfId="0" applyNumberFormat="1" applyFont="1" applyFill="1" applyBorder="1" applyAlignment="1">
      <alignment horizontal="right"/>
    </xf>
    <xf numFmtId="4" fontId="44" fillId="24" borderId="0" xfId="0" applyNumberFormat="1" applyFont="1" applyFill="1" applyBorder="1" applyAlignment="1">
      <alignment horizontal="right"/>
    </xf>
    <xf numFmtId="0" fontId="36" fillId="24" borderId="0" xfId="0" applyFont="1" applyFill="1" applyAlignment="1">
      <alignment vertical="top"/>
    </xf>
    <xf numFmtId="0" fontId="0" fillId="24" borderId="0" xfId="0" applyFont="1" applyFill="1" applyAlignment="1">
      <alignment horizontal="center" vertical="top"/>
    </xf>
    <xf numFmtId="0" fontId="0" fillId="24" borderId="0" xfId="0" applyFont="1" applyFill="1" applyAlignment="1">
      <alignment horizontal="justify" vertical="top" wrapText="1"/>
    </xf>
    <xf numFmtId="0" fontId="0" fillId="24" borderId="0" xfId="0" applyFont="1" applyFill="1" applyBorder="1" applyAlignment="1">
      <alignment horizontal="left" vertical="top"/>
    </xf>
    <xf numFmtId="0" fontId="44" fillId="24" borderId="66" xfId="0" applyFont="1" applyFill="1" applyBorder="1" applyAlignment="1">
      <alignment horizontal="left"/>
    </xf>
    <xf numFmtId="0" fontId="44" fillId="24" borderId="0" xfId="0" applyFont="1" applyFill="1" applyBorder="1" applyAlignment="1">
      <alignment horizontal="left"/>
    </xf>
    <xf numFmtId="4" fontId="42" fillId="24" borderId="0" xfId="0" applyNumberFormat="1" applyFont="1" applyFill="1" applyBorder="1" applyAlignment="1">
      <alignment horizontal="right"/>
    </xf>
    <xf numFmtId="4" fontId="42" fillId="24" borderId="67" xfId="0" applyNumberFormat="1" applyFont="1" applyFill="1" applyBorder="1" applyAlignment="1">
      <alignment horizontal="right"/>
    </xf>
    <xf numFmtId="0" fontId="15" fillId="24" borderId="0" xfId="0" applyFont="1" applyFill="1" applyAlignment="1">
      <alignment horizontal="center" vertical="top"/>
    </xf>
    <xf numFmtId="0" fontId="44" fillId="24" borderId="72" xfId="0" applyFont="1" applyFill="1" applyBorder="1" applyAlignment="1">
      <alignment horizontal="left"/>
    </xf>
    <xf numFmtId="0" fontId="44" fillId="24" borderId="18" xfId="0" applyFont="1" applyFill="1" applyBorder="1" applyAlignment="1">
      <alignment horizontal="left"/>
    </xf>
    <xf numFmtId="3" fontId="44" fillId="24" borderId="73" xfId="0" applyNumberFormat="1" applyFont="1" applyFill="1" applyBorder="1" applyAlignment="1">
      <alignment horizontal="right"/>
    </xf>
    <xf numFmtId="3" fontId="44" fillId="24" borderId="74" xfId="0" applyNumberFormat="1" applyFont="1" applyFill="1" applyBorder="1" applyAlignment="1">
      <alignment horizontal="right"/>
    </xf>
    <xf numFmtId="4" fontId="44" fillId="24" borderId="17" xfId="0" applyNumberFormat="1" applyFont="1" applyFill="1" applyBorder="1" applyAlignment="1">
      <alignment horizontal="right"/>
    </xf>
    <xf numFmtId="4" fontId="44" fillId="24" borderId="74" xfId="0" applyNumberFormat="1" applyFont="1" applyFill="1" applyBorder="1" applyAlignment="1">
      <alignment horizontal="right"/>
    </xf>
    <xf numFmtId="3" fontId="44" fillId="24" borderId="72" xfId="0" applyNumberFormat="1" applyFont="1" applyFill="1" applyBorder="1" applyAlignment="1">
      <alignment horizontal="right"/>
    </xf>
    <xf numFmtId="3" fontId="44" fillId="24" borderId="75" xfId="0" applyNumberFormat="1" applyFont="1" applyFill="1" applyBorder="1" applyAlignment="1">
      <alignment horizontal="right"/>
    </xf>
    <xf numFmtId="0" fontId="0" fillId="24" borderId="0" xfId="0" applyFont="1" applyFill="1" applyAlignment="1">
      <alignment horizontal="justify" vertical="top"/>
    </xf>
    <xf numFmtId="0" fontId="7" fillId="24" borderId="0" xfId="0" applyFont="1" applyFill="1" applyAlignment="1">
      <alignment vertical="top"/>
    </xf>
    <xf numFmtId="0" fontId="40" fillId="24" borderId="0" xfId="0" applyFont="1" applyFill="1" applyAlignment="1">
      <alignment horizontal="justify" vertical="top" wrapText="1"/>
    </xf>
    <xf numFmtId="0" fontId="0" fillId="24" borderId="0" xfId="0" applyFont="1" applyFill="1" applyAlignment="1">
      <alignment horizontal="justify" vertical="center" wrapText="1"/>
    </xf>
    <xf numFmtId="0" fontId="44" fillId="24" borderId="73" xfId="0" applyFont="1" applyFill="1" applyBorder="1" applyAlignment="1">
      <alignment horizontal="left" vertical="center" wrapText="1"/>
    </xf>
    <xf numFmtId="0" fontId="44" fillId="24" borderId="17" xfId="0" applyFont="1" applyFill="1" applyBorder="1" applyAlignment="1">
      <alignment horizontal="left" vertical="center" wrapText="1"/>
    </xf>
    <xf numFmtId="0" fontId="7" fillId="24" borderId="0" xfId="0" applyFont="1" applyFill="1" applyBorder="1" applyAlignment="1">
      <alignment vertical="top"/>
    </xf>
    <xf numFmtId="3" fontId="42" fillId="24" borderId="76" xfId="0" applyNumberFormat="1" applyFont="1" applyFill="1" applyBorder="1" applyAlignment="1">
      <alignment horizontal="center"/>
    </xf>
    <xf numFmtId="3" fontId="42" fillId="24" borderId="77" xfId="0" applyNumberFormat="1" applyFont="1" applyFill="1" applyBorder="1" applyAlignment="1">
      <alignment horizontal="center"/>
    </xf>
    <xf numFmtId="3" fontId="42" fillId="24" borderId="32" xfId="0" applyNumberFormat="1" applyFont="1" applyFill="1" applyBorder="1" applyAlignment="1">
      <alignment horizontal="center"/>
    </xf>
    <xf numFmtId="0" fontId="42" fillId="24" borderId="76" xfId="0" applyFont="1" applyFill="1" applyBorder="1" applyAlignment="1">
      <alignment horizontal="left" vertical="center"/>
    </xf>
    <xf numFmtId="0" fontId="42" fillId="24" borderId="32" xfId="0" applyFont="1" applyFill="1" applyBorder="1" applyAlignment="1">
      <alignment horizontal="left" vertical="center"/>
    </xf>
    <xf numFmtId="0" fontId="0" fillId="24" borderId="0" xfId="0" applyFont="1" applyFill="1" applyAlignment="1">
      <alignment horizontal="center" vertical="center"/>
    </xf>
    <xf numFmtId="0" fontId="7" fillId="24" borderId="0" xfId="0" applyFont="1" applyFill="1" applyAlignment="1">
      <alignment horizontal="center" vertical="top"/>
    </xf>
    <xf numFmtId="0" fontId="9" fillId="24" borderId="0" xfId="0" applyFont="1" applyFill="1" applyAlignment="1">
      <alignment vertical="top"/>
    </xf>
    <xf numFmtId="0" fontId="7" fillId="24" borderId="0" xfId="0" applyFont="1" applyFill="1" applyAlignment="1">
      <alignment horizontal="justify" vertical="top"/>
    </xf>
    <xf numFmtId="0" fontId="35" fillId="24" borderId="0" xfId="0" applyFont="1" applyFill="1" applyAlignment="1">
      <alignment horizontal="left" vertical="top"/>
    </xf>
    <xf numFmtId="0" fontId="7" fillId="24" borderId="0" xfId="0" applyFont="1" applyFill="1" applyAlignment="1">
      <alignment horizontal="justify" vertical="top" wrapText="1"/>
    </xf>
    <xf numFmtId="0" fontId="7" fillId="24" borderId="0" xfId="0" applyFont="1" applyFill="1" applyAlignment="1">
      <alignment horizontal="left" vertical="top" wrapText="1"/>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7" fillId="24" borderId="0" xfId="0" applyFont="1" applyFill="1" applyAlignment="1">
      <alignment horizontal="left" vertical="top"/>
    </xf>
    <xf numFmtId="0" fontId="0" fillId="24" borderId="0" xfId="0" applyFont="1" applyFill="1" applyAlignment="1">
      <alignment horizontal="left" vertical="top"/>
    </xf>
    <xf numFmtId="0" fontId="0" fillId="24" borderId="0" xfId="0" applyFill="1" applyAlignment="1">
      <alignment horizontal="left" vertical="top"/>
    </xf>
    <xf numFmtId="0" fontId="0" fillId="24" borderId="0" xfId="0" applyFill="1" applyAlignment="1">
      <alignment horizontal="justify" vertical="top"/>
    </xf>
    <xf numFmtId="0" fontId="0" fillId="0" borderId="0" xfId="0" applyFont="1" applyFill="1" applyAlignment="1">
      <alignment horizontal="justify" vertical="top" wrapText="1"/>
    </xf>
    <xf numFmtId="0" fontId="15" fillId="24" borderId="0" xfId="0" applyFont="1" applyFill="1" applyAlignment="1">
      <alignment horizontal="justify" vertical="top"/>
    </xf>
  </cellXfs>
  <cellStyles count="3918">
    <cellStyle name="Normal" xfId="0"/>
    <cellStyle name="20% - Accent1" xfId="15"/>
    <cellStyle name="20% - Accent1 10" xfId="16"/>
    <cellStyle name="20% - Accent1 10 2" xfId="17"/>
    <cellStyle name="20% - Accent1 10 3" xfId="18"/>
    <cellStyle name="20% - Accent1 11" xfId="19"/>
    <cellStyle name="20% - Accent1 11 2" xfId="20"/>
    <cellStyle name="20% - Accent1 11 3" xfId="21"/>
    <cellStyle name="20% - Accent1 12" xfId="22"/>
    <cellStyle name="20% - Accent1 12 2" xfId="23"/>
    <cellStyle name="20% - Accent1 13" xfId="24"/>
    <cellStyle name="20% - Accent1 14" xfId="25"/>
    <cellStyle name="20% - Accent1 2" xfId="26"/>
    <cellStyle name="20% - Accent1 2 10" xfId="27"/>
    <cellStyle name="20% - Accent1 2 2" xfId="28"/>
    <cellStyle name="20% - Accent1 2 2 2" xfId="29"/>
    <cellStyle name="20% - Accent1 2 2 2 2" xfId="30"/>
    <cellStyle name="20% - Accent1 2 2 2 2 2" xfId="31"/>
    <cellStyle name="20% - Accent1 2 2 2 3" xfId="32"/>
    <cellStyle name="20% - Accent1 2 2 2 4" xfId="33"/>
    <cellStyle name="20% - Accent1 2 2 3" xfId="34"/>
    <cellStyle name="20% - Accent1 2 2 3 2" xfId="35"/>
    <cellStyle name="20% - Accent1 2 2 3 2 2" xfId="36"/>
    <cellStyle name="20% - Accent1 2 2 3 3" xfId="37"/>
    <cellStyle name="20% - Accent1 2 2 3 4" xfId="38"/>
    <cellStyle name="20% - Accent1 2 2 4" xfId="39"/>
    <cellStyle name="20% - Accent1 2 2 4 2" xfId="40"/>
    <cellStyle name="20% - Accent1 2 2 4 3" xfId="41"/>
    <cellStyle name="20% - Accent1 2 2 5" xfId="42"/>
    <cellStyle name="20% - Accent1 2 2 5 2" xfId="43"/>
    <cellStyle name="20% - Accent1 2 2 6" xfId="44"/>
    <cellStyle name="20% - Accent1 2 2 7" xfId="45"/>
    <cellStyle name="20% - Accent1 2 3" xfId="46"/>
    <cellStyle name="20% - Accent1 2 3 2" xfId="47"/>
    <cellStyle name="20% - Accent1 2 3 2 2" xfId="48"/>
    <cellStyle name="20% - Accent1 2 3 2 2 2" xfId="49"/>
    <cellStyle name="20% - Accent1 2 3 2 3" xfId="50"/>
    <cellStyle name="20% - Accent1 2 3 2 4" xfId="51"/>
    <cellStyle name="20% - Accent1 2 3 3" xfId="52"/>
    <cellStyle name="20% - Accent1 2 3 3 2" xfId="53"/>
    <cellStyle name="20% - Accent1 2 3 3 3" xfId="54"/>
    <cellStyle name="20% - Accent1 2 3 4" xfId="55"/>
    <cellStyle name="20% - Accent1 2 3 4 2" xfId="56"/>
    <cellStyle name="20% - Accent1 2 3 5" xfId="57"/>
    <cellStyle name="20% - Accent1 2 4" xfId="58"/>
    <cellStyle name="20% - Accent1 2 4 2" xfId="59"/>
    <cellStyle name="20% - Accent1 2 4 2 2" xfId="60"/>
    <cellStyle name="20% - Accent1 2 4 3" xfId="61"/>
    <cellStyle name="20% - Accent1 2 4 3 2" xfId="62"/>
    <cellStyle name="20% - Accent1 2 4 4" xfId="63"/>
    <cellStyle name="20% - Accent1 2 4 5" xfId="64"/>
    <cellStyle name="20% - Accent1 2 5" xfId="65"/>
    <cellStyle name="20% - Accent1 2 5 2" xfId="66"/>
    <cellStyle name="20% - Accent1 2 5 2 2" xfId="67"/>
    <cellStyle name="20% - Accent1 2 5 3" xfId="68"/>
    <cellStyle name="20% - Accent1 2 5 4" xfId="69"/>
    <cellStyle name="20% - Accent1 2 6" xfId="70"/>
    <cellStyle name="20% - Accent1 2 6 2" xfId="71"/>
    <cellStyle name="20% - Accent1 2 6 3" xfId="72"/>
    <cellStyle name="20% - Accent1 2 7" xfId="73"/>
    <cellStyle name="20% - Accent1 2 7 2" xfId="74"/>
    <cellStyle name="20% - Accent1 2 7 3" xfId="75"/>
    <cellStyle name="20% - Accent1 2 8" xfId="76"/>
    <cellStyle name="20% - Accent1 2 8 2" xfId="77"/>
    <cellStyle name="20% - Accent1 2 9" xfId="78"/>
    <cellStyle name="20% - Accent1 3" xfId="79"/>
    <cellStyle name="20% - Accent1 3 10" xfId="80"/>
    <cellStyle name="20% - Accent1 3 2" xfId="81"/>
    <cellStyle name="20% - Accent1 3 2 2" xfId="82"/>
    <cellStyle name="20% - Accent1 3 2 2 2" xfId="83"/>
    <cellStyle name="20% - Accent1 3 2 2 2 2" xfId="84"/>
    <cellStyle name="20% - Accent1 3 2 2 3" xfId="85"/>
    <cellStyle name="20% - Accent1 3 2 2 4" xfId="86"/>
    <cellStyle name="20% - Accent1 3 2 3" xfId="87"/>
    <cellStyle name="20% - Accent1 3 2 3 2" xfId="88"/>
    <cellStyle name="20% - Accent1 3 2 3 2 2" xfId="89"/>
    <cellStyle name="20% - Accent1 3 2 3 3" xfId="90"/>
    <cellStyle name="20% - Accent1 3 2 3 4" xfId="91"/>
    <cellStyle name="20% - Accent1 3 2 4" xfId="92"/>
    <cellStyle name="20% - Accent1 3 2 4 2" xfId="93"/>
    <cellStyle name="20% - Accent1 3 2 4 3" xfId="94"/>
    <cellStyle name="20% - Accent1 3 2 5" xfId="95"/>
    <cellStyle name="20% - Accent1 3 2 5 2" xfId="96"/>
    <cellStyle name="20% - Accent1 3 2 6" xfId="97"/>
    <cellStyle name="20% - Accent1 3 2 7" xfId="98"/>
    <cellStyle name="20% - Accent1 3 3" xfId="99"/>
    <cellStyle name="20% - Accent1 3 3 2" xfId="100"/>
    <cellStyle name="20% - Accent1 3 3 2 2" xfId="101"/>
    <cellStyle name="20% - Accent1 3 3 2 2 2" xfId="102"/>
    <cellStyle name="20% - Accent1 3 3 2 3" xfId="103"/>
    <cellStyle name="20% - Accent1 3 3 2 4" xfId="104"/>
    <cellStyle name="20% - Accent1 3 3 3" xfId="105"/>
    <cellStyle name="20% - Accent1 3 3 3 2" xfId="106"/>
    <cellStyle name="20% - Accent1 3 3 3 3" xfId="107"/>
    <cellStyle name="20% - Accent1 3 3 4" xfId="108"/>
    <cellStyle name="20% - Accent1 3 3 4 2" xfId="109"/>
    <cellStyle name="20% - Accent1 3 3 5" xfId="110"/>
    <cellStyle name="20% - Accent1 3 4" xfId="111"/>
    <cellStyle name="20% - Accent1 3 4 2" xfId="112"/>
    <cellStyle name="20% - Accent1 3 4 2 2" xfId="113"/>
    <cellStyle name="20% - Accent1 3 4 3" xfId="114"/>
    <cellStyle name="20% - Accent1 3 4 3 2" xfId="115"/>
    <cellStyle name="20% - Accent1 3 4 4" xfId="116"/>
    <cellStyle name="20% - Accent1 3 4 5" xfId="117"/>
    <cellStyle name="20% - Accent1 3 5" xfId="118"/>
    <cellStyle name="20% - Accent1 3 5 2" xfId="119"/>
    <cellStyle name="20% - Accent1 3 5 2 2" xfId="120"/>
    <cellStyle name="20% - Accent1 3 5 3" xfId="121"/>
    <cellStyle name="20% - Accent1 3 5 4" xfId="122"/>
    <cellStyle name="20% - Accent1 3 6" xfId="123"/>
    <cellStyle name="20% - Accent1 3 6 2" xfId="124"/>
    <cellStyle name="20% - Accent1 3 6 3" xfId="125"/>
    <cellStyle name="20% - Accent1 3 7" xfId="126"/>
    <cellStyle name="20% - Accent1 3 7 2" xfId="127"/>
    <cellStyle name="20% - Accent1 3 7 3" xfId="128"/>
    <cellStyle name="20% - Accent1 3 8" xfId="129"/>
    <cellStyle name="20% - Accent1 3 8 2" xfId="130"/>
    <cellStyle name="20% - Accent1 3 9" xfId="131"/>
    <cellStyle name="20% - Accent1 4" xfId="132"/>
    <cellStyle name="20% - Accent1 4 10" xfId="133"/>
    <cellStyle name="20% - Accent1 4 2" xfId="134"/>
    <cellStyle name="20% - Accent1 4 2 2" xfId="135"/>
    <cellStyle name="20% - Accent1 4 2 2 2" xfId="136"/>
    <cellStyle name="20% - Accent1 4 2 2 2 2" xfId="137"/>
    <cellStyle name="20% - Accent1 4 2 2 3" xfId="138"/>
    <cellStyle name="20% - Accent1 4 2 2 4" xfId="139"/>
    <cellStyle name="20% - Accent1 4 2 3" xfId="140"/>
    <cellStyle name="20% - Accent1 4 2 3 2" xfId="141"/>
    <cellStyle name="20% - Accent1 4 2 3 3" xfId="142"/>
    <cellStyle name="20% - Accent1 4 2 4" xfId="143"/>
    <cellStyle name="20% - Accent1 4 2 4 2" xfId="144"/>
    <cellStyle name="20% - Accent1 4 2 4 3" xfId="145"/>
    <cellStyle name="20% - Accent1 4 2 5" xfId="146"/>
    <cellStyle name="20% - Accent1 4 2 5 2" xfId="147"/>
    <cellStyle name="20% - Accent1 4 2 6" xfId="148"/>
    <cellStyle name="20% - Accent1 4 2 7" xfId="149"/>
    <cellStyle name="20% - Accent1 4 3" xfId="150"/>
    <cellStyle name="20% - Accent1 4 3 2" xfId="151"/>
    <cellStyle name="20% - Accent1 4 3 2 2" xfId="152"/>
    <cellStyle name="20% - Accent1 4 3 3" xfId="153"/>
    <cellStyle name="20% - Accent1 4 3 4" xfId="154"/>
    <cellStyle name="20% - Accent1 4 4" xfId="155"/>
    <cellStyle name="20% - Accent1 4 4 2" xfId="156"/>
    <cellStyle name="20% - Accent1 4 4 2 2" xfId="157"/>
    <cellStyle name="20% - Accent1 4 4 3" xfId="158"/>
    <cellStyle name="20% - Accent1 4 4 4" xfId="159"/>
    <cellStyle name="20% - Accent1 4 5" xfId="160"/>
    <cellStyle name="20% - Accent1 4 5 2" xfId="161"/>
    <cellStyle name="20% - Accent1 4 5 3" xfId="162"/>
    <cellStyle name="20% - Accent1 4 6" xfId="163"/>
    <cellStyle name="20% - Accent1 4 6 2" xfId="164"/>
    <cellStyle name="20% - Accent1 4 6 3" xfId="165"/>
    <cellStyle name="20% - Accent1 4 7" xfId="166"/>
    <cellStyle name="20% - Accent1 4 7 2" xfId="167"/>
    <cellStyle name="20% - Accent1 4 7 3" xfId="168"/>
    <cellStyle name="20% - Accent1 4 8" xfId="169"/>
    <cellStyle name="20% - Accent1 4 8 2" xfId="170"/>
    <cellStyle name="20% - Accent1 4 9" xfId="171"/>
    <cellStyle name="20% - Accent1 5" xfId="172"/>
    <cellStyle name="20% - Accent1 5 2" xfId="173"/>
    <cellStyle name="20% - Accent1 5 2 2" xfId="174"/>
    <cellStyle name="20% - Accent1 5 2 2 2" xfId="175"/>
    <cellStyle name="20% - Accent1 5 2 2 3" xfId="176"/>
    <cellStyle name="20% - Accent1 5 2 3" xfId="177"/>
    <cellStyle name="20% - Accent1 5 2 3 2" xfId="178"/>
    <cellStyle name="20% - Accent1 5 2 4" xfId="179"/>
    <cellStyle name="20% - Accent1 5 2 5" xfId="180"/>
    <cellStyle name="20% - Accent1 5 2 6" xfId="181"/>
    <cellStyle name="20% - Accent1 5 3" xfId="182"/>
    <cellStyle name="20% - Accent1 5 3 2" xfId="183"/>
    <cellStyle name="20% - Accent1 5 3 2 2" xfId="184"/>
    <cellStyle name="20% - Accent1 5 3 3" xfId="185"/>
    <cellStyle name="20% - Accent1 5 3 4" xfId="186"/>
    <cellStyle name="20% - Accent1 5 4" xfId="187"/>
    <cellStyle name="20% - Accent1 5 4 2" xfId="188"/>
    <cellStyle name="20% - Accent1 5 4 3" xfId="189"/>
    <cellStyle name="20% - Accent1 5 5" xfId="190"/>
    <cellStyle name="20% - Accent1 5 5 2" xfId="191"/>
    <cellStyle name="20% - Accent1 5 5 3" xfId="192"/>
    <cellStyle name="20% - Accent1 5 6" xfId="193"/>
    <cellStyle name="20% - Accent1 5 6 2" xfId="194"/>
    <cellStyle name="20% - Accent1 5 7" xfId="195"/>
    <cellStyle name="20% - Accent1 5 8" xfId="196"/>
    <cellStyle name="20% - Accent1 6" xfId="197"/>
    <cellStyle name="20% - Accent1 6 2" xfId="198"/>
    <cellStyle name="20% - Accent1 6 2 2" xfId="199"/>
    <cellStyle name="20% - Accent1 6 2 2 2" xfId="200"/>
    <cellStyle name="20% - Accent1 6 2 3" xfId="201"/>
    <cellStyle name="20% - Accent1 6 2 4" xfId="202"/>
    <cellStyle name="20% - Accent1 6 3" xfId="203"/>
    <cellStyle name="20% - Accent1 6 3 2" xfId="204"/>
    <cellStyle name="20% - Accent1 6 3 2 2" xfId="205"/>
    <cellStyle name="20% - Accent1 6 3 3" xfId="206"/>
    <cellStyle name="20% - Accent1 6 3 4" xfId="207"/>
    <cellStyle name="20% - Accent1 6 4" xfId="208"/>
    <cellStyle name="20% - Accent1 6 4 2" xfId="209"/>
    <cellStyle name="20% - Accent1 6 4 3" xfId="210"/>
    <cellStyle name="20% - Accent1 6 5" xfId="211"/>
    <cellStyle name="20% - Accent1 6 5 2" xfId="212"/>
    <cellStyle name="20% - Accent1 6 6" xfId="213"/>
    <cellStyle name="20% - Accent1 6 7" xfId="214"/>
    <cellStyle name="20% - Accent1 7" xfId="215"/>
    <cellStyle name="20% - Accent1 7 2" xfId="216"/>
    <cellStyle name="20% - Accent1 7 2 2" xfId="217"/>
    <cellStyle name="20% - Accent1 7 2 2 2" xfId="218"/>
    <cellStyle name="20% - Accent1 7 2 3" xfId="219"/>
    <cellStyle name="20% - Accent1 7 2 4" xfId="220"/>
    <cellStyle name="20% - Accent1 7 3" xfId="221"/>
    <cellStyle name="20% - Accent1 7 3 2" xfId="222"/>
    <cellStyle name="20% - Accent1 7 3 3" xfId="223"/>
    <cellStyle name="20% - Accent1 7 4" xfId="224"/>
    <cellStyle name="20% - Accent1 7 4 2" xfId="225"/>
    <cellStyle name="20% - Accent1 7 5" xfId="226"/>
    <cellStyle name="20% - Accent1 8" xfId="227"/>
    <cellStyle name="20% - Accent1 8 2" xfId="228"/>
    <cellStyle name="20% - Accent1 8 2 2" xfId="229"/>
    <cellStyle name="20% - Accent1 8 3" xfId="230"/>
    <cellStyle name="20% - Accent1 8 3 2" xfId="231"/>
    <cellStyle name="20% - Accent1 8 4" xfId="232"/>
    <cellStyle name="20% - Accent1 8 5" xfId="233"/>
    <cellStyle name="20% - Accent1 9" xfId="234"/>
    <cellStyle name="20% - Accent1 9 2" xfId="235"/>
    <cellStyle name="20% - Accent1 9 2 2" xfId="236"/>
    <cellStyle name="20% - Accent1 9 3" xfId="237"/>
    <cellStyle name="20% - Accent1 9 3 2" xfId="238"/>
    <cellStyle name="20% - Accent1 9 4" xfId="239"/>
    <cellStyle name="20% - Accent1 9 5" xfId="240"/>
    <cellStyle name="20% - Accent2" xfId="241"/>
    <cellStyle name="20% - Accent2 10" xfId="242"/>
    <cellStyle name="20% - Accent2 10 2" xfId="243"/>
    <cellStyle name="20% - Accent2 10 3" xfId="244"/>
    <cellStyle name="20% - Accent2 11" xfId="245"/>
    <cellStyle name="20% - Accent2 11 2" xfId="246"/>
    <cellStyle name="20% - Accent2 11 3" xfId="247"/>
    <cellStyle name="20% - Accent2 12" xfId="248"/>
    <cellStyle name="20% - Accent2 12 2" xfId="249"/>
    <cellStyle name="20% - Accent2 13" xfId="250"/>
    <cellStyle name="20% - Accent2 14" xfId="251"/>
    <cellStyle name="20% - Accent2 2" xfId="252"/>
    <cellStyle name="20% - Accent2 2 10" xfId="253"/>
    <cellStyle name="20% - Accent2 2 2" xfId="254"/>
    <cellStyle name="20% - Accent2 2 2 2" xfId="255"/>
    <cellStyle name="20% - Accent2 2 2 2 2" xfId="256"/>
    <cellStyle name="20% - Accent2 2 2 2 2 2" xfId="257"/>
    <cellStyle name="20% - Accent2 2 2 2 3" xfId="258"/>
    <cellStyle name="20% - Accent2 2 2 2 4" xfId="259"/>
    <cellStyle name="20% - Accent2 2 2 3" xfId="260"/>
    <cellStyle name="20% - Accent2 2 2 3 2" xfId="261"/>
    <cellStyle name="20% - Accent2 2 2 3 2 2" xfId="262"/>
    <cellStyle name="20% - Accent2 2 2 3 3" xfId="263"/>
    <cellStyle name="20% - Accent2 2 2 3 4" xfId="264"/>
    <cellStyle name="20% - Accent2 2 2 4" xfId="265"/>
    <cellStyle name="20% - Accent2 2 2 4 2" xfId="266"/>
    <cellStyle name="20% - Accent2 2 2 4 3" xfId="267"/>
    <cellStyle name="20% - Accent2 2 2 5" xfId="268"/>
    <cellStyle name="20% - Accent2 2 2 5 2" xfId="269"/>
    <cellStyle name="20% - Accent2 2 2 6" xfId="270"/>
    <cellStyle name="20% - Accent2 2 2 7" xfId="271"/>
    <cellStyle name="20% - Accent2 2 3" xfId="272"/>
    <cellStyle name="20% - Accent2 2 3 2" xfId="273"/>
    <cellStyle name="20% - Accent2 2 3 2 2" xfId="274"/>
    <cellStyle name="20% - Accent2 2 3 2 2 2" xfId="275"/>
    <cellStyle name="20% - Accent2 2 3 2 3" xfId="276"/>
    <cellStyle name="20% - Accent2 2 3 2 4" xfId="277"/>
    <cellStyle name="20% - Accent2 2 3 3" xfId="278"/>
    <cellStyle name="20% - Accent2 2 3 3 2" xfId="279"/>
    <cellStyle name="20% - Accent2 2 3 3 3" xfId="280"/>
    <cellStyle name="20% - Accent2 2 3 4" xfId="281"/>
    <cellStyle name="20% - Accent2 2 3 4 2" xfId="282"/>
    <cellStyle name="20% - Accent2 2 3 5" xfId="283"/>
    <cellStyle name="20% - Accent2 2 4" xfId="284"/>
    <cellStyle name="20% - Accent2 2 4 2" xfId="285"/>
    <cellStyle name="20% - Accent2 2 4 2 2" xfId="286"/>
    <cellStyle name="20% - Accent2 2 4 3" xfId="287"/>
    <cellStyle name="20% - Accent2 2 4 3 2" xfId="288"/>
    <cellStyle name="20% - Accent2 2 4 4" xfId="289"/>
    <cellStyle name="20% - Accent2 2 4 5" xfId="290"/>
    <cellStyle name="20% - Accent2 2 5" xfId="291"/>
    <cellStyle name="20% - Accent2 2 5 2" xfId="292"/>
    <cellStyle name="20% - Accent2 2 5 2 2" xfId="293"/>
    <cellStyle name="20% - Accent2 2 5 3" xfId="294"/>
    <cellStyle name="20% - Accent2 2 5 4" xfId="295"/>
    <cellStyle name="20% - Accent2 2 6" xfId="296"/>
    <cellStyle name="20% - Accent2 2 6 2" xfId="297"/>
    <cellStyle name="20% - Accent2 2 6 3" xfId="298"/>
    <cellStyle name="20% - Accent2 2 7" xfId="299"/>
    <cellStyle name="20% - Accent2 2 7 2" xfId="300"/>
    <cellStyle name="20% - Accent2 2 7 3" xfId="301"/>
    <cellStyle name="20% - Accent2 2 8" xfId="302"/>
    <cellStyle name="20% - Accent2 2 8 2" xfId="303"/>
    <cellStyle name="20% - Accent2 2 9" xfId="304"/>
    <cellStyle name="20% - Accent2 3" xfId="305"/>
    <cellStyle name="20% - Accent2 3 10" xfId="306"/>
    <cellStyle name="20% - Accent2 3 2" xfId="307"/>
    <cellStyle name="20% - Accent2 3 2 2" xfId="308"/>
    <cellStyle name="20% - Accent2 3 2 2 2" xfId="309"/>
    <cellStyle name="20% - Accent2 3 2 2 2 2" xfId="310"/>
    <cellStyle name="20% - Accent2 3 2 2 3" xfId="311"/>
    <cellStyle name="20% - Accent2 3 2 2 4" xfId="312"/>
    <cellStyle name="20% - Accent2 3 2 3" xfId="313"/>
    <cellStyle name="20% - Accent2 3 2 3 2" xfId="314"/>
    <cellStyle name="20% - Accent2 3 2 3 2 2" xfId="315"/>
    <cellStyle name="20% - Accent2 3 2 3 3" xfId="316"/>
    <cellStyle name="20% - Accent2 3 2 3 4" xfId="317"/>
    <cellStyle name="20% - Accent2 3 2 4" xfId="318"/>
    <cellStyle name="20% - Accent2 3 2 4 2" xfId="319"/>
    <cellStyle name="20% - Accent2 3 2 4 3" xfId="320"/>
    <cellStyle name="20% - Accent2 3 2 5" xfId="321"/>
    <cellStyle name="20% - Accent2 3 2 5 2" xfId="322"/>
    <cellStyle name="20% - Accent2 3 2 6" xfId="323"/>
    <cellStyle name="20% - Accent2 3 2 7" xfId="324"/>
    <cellStyle name="20% - Accent2 3 3" xfId="325"/>
    <cellStyle name="20% - Accent2 3 3 2" xfId="326"/>
    <cellStyle name="20% - Accent2 3 3 2 2" xfId="327"/>
    <cellStyle name="20% - Accent2 3 3 2 2 2" xfId="328"/>
    <cellStyle name="20% - Accent2 3 3 2 3" xfId="329"/>
    <cellStyle name="20% - Accent2 3 3 2 4" xfId="330"/>
    <cellStyle name="20% - Accent2 3 3 3" xfId="331"/>
    <cellStyle name="20% - Accent2 3 3 3 2" xfId="332"/>
    <cellStyle name="20% - Accent2 3 3 3 3" xfId="333"/>
    <cellStyle name="20% - Accent2 3 3 4" xfId="334"/>
    <cellStyle name="20% - Accent2 3 3 4 2" xfId="335"/>
    <cellStyle name="20% - Accent2 3 3 5" xfId="336"/>
    <cellStyle name="20% - Accent2 3 4" xfId="337"/>
    <cellStyle name="20% - Accent2 3 4 2" xfId="338"/>
    <cellStyle name="20% - Accent2 3 4 2 2" xfId="339"/>
    <cellStyle name="20% - Accent2 3 4 3" xfId="340"/>
    <cellStyle name="20% - Accent2 3 4 3 2" xfId="341"/>
    <cellStyle name="20% - Accent2 3 4 4" xfId="342"/>
    <cellStyle name="20% - Accent2 3 4 5" xfId="343"/>
    <cellStyle name="20% - Accent2 3 5" xfId="344"/>
    <cellStyle name="20% - Accent2 3 5 2" xfId="345"/>
    <cellStyle name="20% - Accent2 3 5 2 2" xfId="346"/>
    <cellStyle name="20% - Accent2 3 5 3" xfId="347"/>
    <cellStyle name="20% - Accent2 3 5 4" xfId="348"/>
    <cellStyle name="20% - Accent2 3 6" xfId="349"/>
    <cellStyle name="20% - Accent2 3 6 2" xfId="350"/>
    <cellStyle name="20% - Accent2 3 6 3" xfId="351"/>
    <cellStyle name="20% - Accent2 3 7" xfId="352"/>
    <cellStyle name="20% - Accent2 3 7 2" xfId="353"/>
    <cellStyle name="20% - Accent2 3 7 3" xfId="354"/>
    <cellStyle name="20% - Accent2 3 8" xfId="355"/>
    <cellStyle name="20% - Accent2 3 8 2" xfId="356"/>
    <cellStyle name="20% - Accent2 3 9" xfId="357"/>
    <cellStyle name="20% - Accent2 4" xfId="358"/>
    <cellStyle name="20% - Accent2 4 10" xfId="359"/>
    <cellStyle name="20% - Accent2 4 2" xfId="360"/>
    <cellStyle name="20% - Accent2 4 2 2" xfId="361"/>
    <cellStyle name="20% - Accent2 4 2 2 2" xfId="362"/>
    <cellStyle name="20% - Accent2 4 2 2 2 2" xfId="363"/>
    <cellStyle name="20% - Accent2 4 2 2 3" xfId="364"/>
    <cellStyle name="20% - Accent2 4 2 2 4" xfId="365"/>
    <cellStyle name="20% - Accent2 4 2 3" xfId="366"/>
    <cellStyle name="20% - Accent2 4 2 3 2" xfId="367"/>
    <cellStyle name="20% - Accent2 4 2 3 3" xfId="368"/>
    <cellStyle name="20% - Accent2 4 2 4" xfId="369"/>
    <cellStyle name="20% - Accent2 4 2 4 2" xfId="370"/>
    <cellStyle name="20% - Accent2 4 2 4 3" xfId="371"/>
    <cellStyle name="20% - Accent2 4 2 5" xfId="372"/>
    <cellStyle name="20% - Accent2 4 2 5 2" xfId="373"/>
    <cellStyle name="20% - Accent2 4 2 6" xfId="374"/>
    <cellStyle name="20% - Accent2 4 2 7" xfId="375"/>
    <cellStyle name="20% - Accent2 4 3" xfId="376"/>
    <cellStyle name="20% - Accent2 4 3 2" xfId="377"/>
    <cellStyle name="20% - Accent2 4 3 2 2" xfId="378"/>
    <cellStyle name="20% - Accent2 4 3 3" xfId="379"/>
    <cellStyle name="20% - Accent2 4 3 4" xfId="380"/>
    <cellStyle name="20% - Accent2 4 4" xfId="381"/>
    <cellStyle name="20% - Accent2 4 4 2" xfId="382"/>
    <cellStyle name="20% - Accent2 4 4 2 2" xfId="383"/>
    <cellStyle name="20% - Accent2 4 4 3" xfId="384"/>
    <cellStyle name="20% - Accent2 4 4 4" xfId="385"/>
    <cellStyle name="20% - Accent2 4 5" xfId="386"/>
    <cellStyle name="20% - Accent2 4 5 2" xfId="387"/>
    <cellStyle name="20% - Accent2 4 5 3" xfId="388"/>
    <cellStyle name="20% - Accent2 4 6" xfId="389"/>
    <cellStyle name="20% - Accent2 4 6 2" xfId="390"/>
    <cellStyle name="20% - Accent2 4 6 3" xfId="391"/>
    <cellStyle name="20% - Accent2 4 7" xfId="392"/>
    <cellStyle name="20% - Accent2 4 7 2" xfId="393"/>
    <cellStyle name="20% - Accent2 4 7 3" xfId="394"/>
    <cellStyle name="20% - Accent2 4 8" xfId="395"/>
    <cellStyle name="20% - Accent2 4 8 2" xfId="396"/>
    <cellStyle name="20% - Accent2 4 9" xfId="397"/>
    <cellStyle name="20% - Accent2 5" xfId="398"/>
    <cellStyle name="20% - Accent2 5 2" xfId="399"/>
    <cellStyle name="20% - Accent2 5 2 2" xfId="400"/>
    <cellStyle name="20% - Accent2 5 2 2 2" xfId="401"/>
    <cellStyle name="20% - Accent2 5 2 2 3" xfId="402"/>
    <cellStyle name="20% - Accent2 5 2 3" xfId="403"/>
    <cellStyle name="20% - Accent2 5 2 3 2" xfId="404"/>
    <cellStyle name="20% - Accent2 5 2 4" xfId="405"/>
    <cellStyle name="20% - Accent2 5 2 5" xfId="406"/>
    <cellStyle name="20% - Accent2 5 2 6" xfId="407"/>
    <cellStyle name="20% - Accent2 5 3" xfId="408"/>
    <cellStyle name="20% - Accent2 5 3 2" xfId="409"/>
    <cellStyle name="20% - Accent2 5 3 2 2" xfId="410"/>
    <cellStyle name="20% - Accent2 5 3 3" xfId="411"/>
    <cellStyle name="20% - Accent2 5 3 4" xfId="412"/>
    <cellStyle name="20% - Accent2 5 4" xfId="413"/>
    <cellStyle name="20% - Accent2 5 4 2" xfId="414"/>
    <cellStyle name="20% - Accent2 5 4 3" xfId="415"/>
    <cellStyle name="20% - Accent2 5 5" xfId="416"/>
    <cellStyle name="20% - Accent2 5 5 2" xfId="417"/>
    <cellStyle name="20% - Accent2 5 5 3" xfId="418"/>
    <cellStyle name="20% - Accent2 5 6" xfId="419"/>
    <cellStyle name="20% - Accent2 5 6 2" xfId="420"/>
    <cellStyle name="20% - Accent2 5 7" xfId="421"/>
    <cellStyle name="20% - Accent2 5 8" xfId="422"/>
    <cellStyle name="20% - Accent2 6" xfId="423"/>
    <cellStyle name="20% - Accent2 6 2" xfId="424"/>
    <cellStyle name="20% - Accent2 6 2 2" xfId="425"/>
    <cellStyle name="20% - Accent2 6 2 2 2" xfId="426"/>
    <cellStyle name="20% - Accent2 6 2 3" xfId="427"/>
    <cellStyle name="20% - Accent2 6 2 4" xfId="428"/>
    <cellStyle name="20% - Accent2 6 3" xfId="429"/>
    <cellStyle name="20% - Accent2 6 3 2" xfId="430"/>
    <cellStyle name="20% - Accent2 6 3 2 2" xfId="431"/>
    <cellStyle name="20% - Accent2 6 3 3" xfId="432"/>
    <cellStyle name="20% - Accent2 6 3 4" xfId="433"/>
    <cellStyle name="20% - Accent2 6 4" xfId="434"/>
    <cellStyle name="20% - Accent2 6 4 2" xfId="435"/>
    <cellStyle name="20% - Accent2 6 4 3" xfId="436"/>
    <cellStyle name="20% - Accent2 6 5" xfId="437"/>
    <cellStyle name="20% - Accent2 6 5 2" xfId="438"/>
    <cellStyle name="20% - Accent2 6 6" xfId="439"/>
    <cellStyle name="20% - Accent2 6 7" xfId="440"/>
    <cellStyle name="20% - Accent2 7" xfId="441"/>
    <cellStyle name="20% - Accent2 7 2" xfId="442"/>
    <cellStyle name="20% - Accent2 7 2 2" xfId="443"/>
    <cellStyle name="20% - Accent2 7 2 2 2" xfId="444"/>
    <cellStyle name="20% - Accent2 7 2 3" xfId="445"/>
    <cellStyle name="20% - Accent2 7 2 4" xfId="446"/>
    <cellStyle name="20% - Accent2 7 3" xfId="447"/>
    <cellStyle name="20% - Accent2 7 3 2" xfId="448"/>
    <cellStyle name="20% - Accent2 7 3 3" xfId="449"/>
    <cellStyle name="20% - Accent2 7 4" xfId="450"/>
    <cellStyle name="20% - Accent2 7 4 2" xfId="451"/>
    <cellStyle name="20% - Accent2 7 5" xfId="452"/>
    <cellStyle name="20% - Accent2 8" xfId="453"/>
    <cellStyle name="20% - Accent2 8 2" xfId="454"/>
    <cellStyle name="20% - Accent2 8 2 2" xfId="455"/>
    <cellStyle name="20% - Accent2 8 3" xfId="456"/>
    <cellStyle name="20% - Accent2 8 3 2" xfId="457"/>
    <cellStyle name="20% - Accent2 8 4" xfId="458"/>
    <cellStyle name="20% - Accent2 8 5" xfId="459"/>
    <cellStyle name="20% - Accent2 9" xfId="460"/>
    <cellStyle name="20% - Accent2 9 2" xfId="461"/>
    <cellStyle name="20% - Accent2 9 2 2" xfId="462"/>
    <cellStyle name="20% - Accent2 9 3" xfId="463"/>
    <cellStyle name="20% - Accent2 9 3 2" xfId="464"/>
    <cellStyle name="20% - Accent2 9 4" xfId="465"/>
    <cellStyle name="20% - Accent2 9 5" xfId="466"/>
    <cellStyle name="20% - Accent3" xfId="467"/>
    <cellStyle name="20% - Accent3 10" xfId="468"/>
    <cellStyle name="20% - Accent3 10 2" xfId="469"/>
    <cellStyle name="20% - Accent3 10 3" xfId="470"/>
    <cellStyle name="20% - Accent3 11" xfId="471"/>
    <cellStyle name="20% - Accent3 11 2" xfId="472"/>
    <cellStyle name="20% - Accent3 11 3" xfId="473"/>
    <cellStyle name="20% - Accent3 12" xfId="474"/>
    <cellStyle name="20% - Accent3 12 2" xfId="475"/>
    <cellStyle name="20% - Accent3 13" xfId="476"/>
    <cellStyle name="20% - Accent3 14" xfId="477"/>
    <cellStyle name="20% - Accent3 2" xfId="478"/>
    <cellStyle name="20% - Accent3 2 10" xfId="479"/>
    <cellStyle name="20% - Accent3 2 2" xfId="480"/>
    <cellStyle name="20% - Accent3 2 2 2" xfId="481"/>
    <cellStyle name="20% - Accent3 2 2 2 2" xfId="482"/>
    <cellStyle name="20% - Accent3 2 2 2 2 2" xfId="483"/>
    <cellStyle name="20% - Accent3 2 2 2 3" xfId="484"/>
    <cellStyle name="20% - Accent3 2 2 2 4" xfId="485"/>
    <cellStyle name="20% - Accent3 2 2 3" xfId="486"/>
    <cellStyle name="20% - Accent3 2 2 3 2" xfId="487"/>
    <cellStyle name="20% - Accent3 2 2 3 2 2" xfId="488"/>
    <cellStyle name="20% - Accent3 2 2 3 3" xfId="489"/>
    <cellStyle name="20% - Accent3 2 2 3 4" xfId="490"/>
    <cellStyle name="20% - Accent3 2 2 4" xfId="491"/>
    <cellStyle name="20% - Accent3 2 2 4 2" xfId="492"/>
    <cellStyle name="20% - Accent3 2 2 4 3" xfId="493"/>
    <cellStyle name="20% - Accent3 2 2 5" xfId="494"/>
    <cellStyle name="20% - Accent3 2 2 5 2" xfId="495"/>
    <cellStyle name="20% - Accent3 2 2 6" xfId="496"/>
    <cellStyle name="20% - Accent3 2 2 7" xfId="497"/>
    <cellStyle name="20% - Accent3 2 3" xfId="498"/>
    <cellStyle name="20% - Accent3 2 3 2" xfId="499"/>
    <cellStyle name="20% - Accent3 2 3 2 2" xfId="500"/>
    <cellStyle name="20% - Accent3 2 3 2 2 2" xfId="501"/>
    <cellStyle name="20% - Accent3 2 3 2 3" xfId="502"/>
    <cellStyle name="20% - Accent3 2 3 2 4" xfId="503"/>
    <cellStyle name="20% - Accent3 2 3 3" xfId="504"/>
    <cellStyle name="20% - Accent3 2 3 3 2" xfId="505"/>
    <cellStyle name="20% - Accent3 2 3 3 3" xfId="506"/>
    <cellStyle name="20% - Accent3 2 3 4" xfId="507"/>
    <cellStyle name="20% - Accent3 2 3 4 2" xfId="508"/>
    <cellStyle name="20% - Accent3 2 3 5" xfId="509"/>
    <cellStyle name="20% - Accent3 2 4" xfId="510"/>
    <cellStyle name="20% - Accent3 2 4 2" xfId="511"/>
    <cellStyle name="20% - Accent3 2 4 2 2" xfId="512"/>
    <cellStyle name="20% - Accent3 2 4 3" xfId="513"/>
    <cellStyle name="20% - Accent3 2 4 3 2" xfId="514"/>
    <cellStyle name="20% - Accent3 2 4 4" xfId="515"/>
    <cellStyle name="20% - Accent3 2 4 5" xfId="516"/>
    <cellStyle name="20% - Accent3 2 5" xfId="517"/>
    <cellStyle name="20% - Accent3 2 5 2" xfId="518"/>
    <cellStyle name="20% - Accent3 2 5 2 2" xfId="519"/>
    <cellStyle name="20% - Accent3 2 5 3" xfId="520"/>
    <cellStyle name="20% - Accent3 2 5 4" xfId="521"/>
    <cellStyle name="20% - Accent3 2 6" xfId="522"/>
    <cellStyle name="20% - Accent3 2 6 2" xfId="523"/>
    <cellStyle name="20% - Accent3 2 6 3" xfId="524"/>
    <cellStyle name="20% - Accent3 2 7" xfId="525"/>
    <cellStyle name="20% - Accent3 2 7 2" xfId="526"/>
    <cellStyle name="20% - Accent3 2 7 3" xfId="527"/>
    <cellStyle name="20% - Accent3 2 8" xfId="528"/>
    <cellStyle name="20% - Accent3 2 8 2" xfId="529"/>
    <cellStyle name="20% - Accent3 2 9" xfId="530"/>
    <cellStyle name="20% - Accent3 3" xfId="531"/>
    <cellStyle name="20% - Accent3 3 10" xfId="532"/>
    <cellStyle name="20% - Accent3 3 2" xfId="533"/>
    <cellStyle name="20% - Accent3 3 2 2" xfId="534"/>
    <cellStyle name="20% - Accent3 3 2 2 2" xfId="535"/>
    <cellStyle name="20% - Accent3 3 2 2 2 2" xfId="536"/>
    <cellStyle name="20% - Accent3 3 2 2 3" xfId="537"/>
    <cellStyle name="20% - Accent3 3 2 2 4" xfId="538"/>
    <cellStyle name="20% - Accent3 3 2 3" xfId="539"/>
    <cellStyle name="20% - Accent3 3 2 3 2" xfId="540"/>
    <cellStyle name="20% - Accent3 3 2 3 2 2" xfId="541"/>
    <cellStyle name="20% - Accent3 3 2 3 3" xfId="542"/>
    <cellStyle name="20% - Accent3 3 2 3 4" xfId="543"/>
    <cellStyle name="20% - Accent3 3 2 4" xfId="544"/>
    <cellStyle name="20% - Accent3 3 2 4 2" xfId="545"/>
    <cellStyle name="20% - Accent3 3 2 4 3" xfId="546"/>
    <cellStyle name="20% - Accent3 3 2 5" xfId="547"/>
    <cellStyle name="20% - Accent3 3 2 5 2" xfId="548"/>
    <cellStyle name="20% - Accent3 3 2 6" xfId="549"/>
    <cellStyle name="20% - Accent3 3 2 7" xfId="550"/>
    <cellStyle name="20% - Accent3 3 3" xfId="551"/>
    <cellStyle name="20% - Accent3 3 3 2" xfId="552"/>
    <cellStyle name="20% - Accent3 3 3 2 2" xfId="553"/>
    <cellStyle name="20% - Accent3 3 3 2 2 2" xfId="554"/>
    <cellStyle name="20% - Accent3 3 3 2 3" xfId="555"/>
    <cellStyle name="20% - Accent3 3 3 2 4" xfId="556"/>
    <cellStyle name="20% - Accent3 3 3 3" xfId="557"/>
    <cellStyle name="20% - Accent3 3 3 3 2" xfId="558"/>
    <cellStyle name="20% - Accent3 3 3 3 3" xfId="559"/>
    <cellStyle name="20% - Accent3 3 3 4" xfId="560"/>
    <cellStyle name="20% - Accent3 3 3 4 2" xfId="561"/>
    <cellStyle name="20% - Accent3 3 3 5" xfId="562"/>
    <cellStyle name="20% - Accent3 3 4" xfId="563"/>
    <cellStyle name="20% - Accent3 3 4 2" xfId="564"/>
    <cellStyle name="20% - Accent3 3 4 2 2" xfId="565"/>
    <cellStyle name="20% - Accent3 3 4 3" xfId="566"/>
    <cellStyle name="20% - Accent3 3 4 3 2" xfId="567"/>
    <cellStyle name="20% - Accent3 3 4 4" xfId="568"/>
    <cellStyle name="20% - Accent3 3 4 5" xfId="569"/>
    <cellStyle name="20% - Accent3 3 5" xfId="570"/>
    <cellStyle name="20% - Accent3 3 5 2" xfId="571"/>
    <cellStyle name="20% - Accent3 3 5 2 2" xfId="572"/>
    <cellStyle name="20% - Accent3 3 5 3" xfId="573"/>
    <cellStyle name="20% - Accent3 3 5 4" xfId="574"/>
    <cellStyle name="20% - Accent3 3 6" xfId="575"/>
    <cellStyle name="20% - Accent3 3 6 2" xfId="576"/>
    <cellStyle name="20% - Accent3 3 6 3" xfId="577"/>
    <cellStyle name="20% - Accent3 3 7" xfId="578"/>
    <cellStyle name="20% - Accent3 3 7 2" xfId="579"/>
    <cellStyle name="20% - Accent3 3 7 3" xfId="580"/>
    <cellStyle name="20% - Accent3 3 8" xfId="581"/>
    <cellStyle name="20% - Accent3 3 8 2" xfId="582"/>
    <cellStyle name="20% - Accent3 3 9" xfId="583"/>
    <cellStyle name="20% - Accent3 4" xfId="584"/>
    <cellStyle name="20% - Accent3 4 10" xfId="585"/>
    <cellStyle name="20% - Accent3 4 2" xfId="586"/>
    <cellStyle name="20% - Accent3 4 2 2" xfId="587"/>
    <cellStyle name="20% - Accent3 4 2 2 2" xfId="588"/>
    <cellStyle name="20% - Accent3 4 2 2 2 2" xfId="589"/>
    <cellStyle name="20% - Accent3 4 2 2 3" xfId="590"/>
    <cellStyle name="20% - Accent3 4 2 2 4" xfId="591"/>
    <cellStyle name="20% - Accent3 4 2 3" xfId="592"/>
    <cellStyle name="20% - Accent3 4 2 3 2" xfId="593"/>
    <cellStyle name="20% - Accent3 4 2 3 3" xfId="594"/>
    <cellStyle name="20% - Accent3 4 2 4" xfId="595"/>
    <cellStyle name="20% - Accent3 4 2 4 2" xfId="596"/>
    <cellStyle name="20% - Accent3 4 2 4 3" xfId="597"/>
    <cellStyle name="20% - Accent3 4 2 5" xfId="598"/>
    <cellStyle name="20% - Accent3 4 2 5 2" xfId="599"/>
    <cellStyle name="20% - Accent3 4 2 6" xfId="600"/>
    <cellStyle name="20% - Accent3 4 2 7" xfId="601"/>
    <cellStyle name="20% - Accent3 4 3" xfId="602"/>
    <cellStyle name="20% - Accent3 4 3 2" xfId="603"/>
    <cellStyle name="20% - Accent3 4 3 2 2" xfId="604"/>
    <cellStyle name="20% - Accent3 4 3 3" xfId="605"/>
    <cellStyle name="20% - Accent3 4 3 4" xfId="606"/>
    <cellStyle name="20% - Accent3 4 4" xfId="607"/>
    <cellStyle name="20% - Accent3 4 4 2" xfId="608"/>
    <cellStyle name="20% - Accent3 4 4 2 2" xfId="609"/>
    <cellStyle name="20% - Accent3 4 4 3" xfId="610"/>
    <cellStyle name="20% - Accent3 4 4 4" xfId="611"/>
    <cellStyle name="20% - Accent3 4 5" xfId="612"/>
    <cellStyle name="20% - Accent3 4 5 2" xfId="613"/>
    <cellStyle name="20% - Accent3 4 5 3" xfId="614"/>
    <cellStyle name="20% - Accent3 4 6" xfId="615"/>
    <cellStyle name="20% - Accent3 4 6 2" xfId="616"/>
    <cellStyle name="20% - Accent3 4 6 3" xfId="617"/>
    <cellStyle name="20% - Accent3 4 7" xfId="618"/>
    <cellStyle name="20% - Accent3 4 7 2" xfId="619"/>
    <cellStyle name="20% - Accent3 4 7 3" xfId="620"/>
    <cellStyle name="20% - Accent3 4 8" xfId="621"/>
    <cellStyle name="20% - Accent3 4 8 2" xfId="622"/>
    <cellStyle name="20% - Accent3 4 9" xfId="623"/>
    <cellStyle name="20% - Accent3 5" xfId="624"/>
    <cellStyle name="20% - Accent3 5 2" xfId="625"/>
    <cellStyle name="20% - Accent3 5 2 2" xfId="626"/>
    <cellStyle name="20% - Accent3 5 2 2 2" xfId="627"/>
    <cellStyle name="20% - Accent3 5 2 2 3" xfId="628"/>
    <cellStyle name="20% - Accent3 5 2 3" xfId="629"/>
    <cellStyle name="20% - Accent3 5 2 3 2" xfId="630"/>
    <cellStyle name="20% - Accent3 5 2 4" xfId="631"/>
    <cellStyle name="20% - Accent3 5 2 5" xfId="632"/>
    <cellStyle name="20% - Accent3 5 2 6" xfId="633"/>
    <cellStyle name="20% - Accent3 5 3" xfId="634"/>
    <cellStyle name="20% - Accent3 5 3 2" xfId="635"/>
    <cellStyle name="20% - Accent3 5 3 2 2" xfId="636"/>
    <cellStyle name="20% - Accent3 5 3 3" xfId="637"/>
    <cellStyle name="20% - Accent3 5 3 4" xfId="638"/>
    <cellStyle name="20% - Accent3 5 4" xfId="639"/>
    <cellStyle name="20% - Accent3 5 4 2" xfId="640"/>
    <cellStyle name="20% - Accent3 5 4 3" xfId="641"/>
    <cellStyle name="20% - Accent3 5 5" xfId="642"/>
    <cellStyle name="20% - Accent3 5 5 2" xfId="643"/>
    <cellStyle name="20% - Accent3 5 5 3" xfId="644"/>
    <cellStyle name="20% - Accent3 5 6" xfId="645"/>
    <cellStyle name="20% - Accent3 5 6 2" xfId="646"/>
    <cellStyle name="20% - Accent3 5 7" xfId="647"/>
    <cellStyle name="20% - Accent3 5 8" xfId="648"/>
    <cellStyle name="20% - Accent3 6" xfId="649"/>
    <cellStyle name="20% - Accent3 6 2" xfId="650"/>
    <cellStyle name="20% - Accent3 6 2 2" xfId="651"/>
    <cellStyle name="20% - Accent3 6 2 2 2" xfId="652"/>
    <cellStyle name="20% - Accent3 6 2 3" xfId="653"/>
    <cellStyle name="20% - Accent3 6 2 4" xfId="654"/>
    <cellStyle name="20% - Accent3 6 3" xfId="655"/>
    <cellStyle name="20% - Accent3 6 3 2" xfId="656"/>
    <cellStyle name="20% - Accent3 6 3 2 2" xfId="657"/>
    <cellStyle name="20% - Accent3 6 3 3" xfId="658"/>
    <cellStyle name="20% - Accent3 6 3 4" xfId="659"/>
    <cellStyle name="20% - Accent3 6 4" xfId="660"/>
    <cellStyle name="20% - Accent3 6 4 2" xfId="661"/>
    <cellStyle name="20% - Accent3 6 4 3" xfId="662"/>
    <cellStyle name="20% - Accent3 6 5" xfId="663"/>
    <cellStyle name="20% - Accent3 6 5 2" xfId="664"/>
    <cellStyle name="20% - Accent3 6 6" xfId="665"/>
    <cellStyle name="20% - Accent3 6 7" xfId="666"/>
    <cellStyle name="20% - Accent3 7" xfId="667"/>
    <cellStyle name="20% - Accent3 7 2" xfId="668"/>
    <cellStyle name="20% - Accent3 7 2 2" xfId="669"/>
    <cellStyle name="20% - Accent3 7 2 2 2" xfId="670"/>
    <cellStyle name="20% - Accent3 7 2 3" xfId="671"/>
    <cellStyle name="20% - Accent3 7 2 4" xfId="672"/>
    <cellStyle name="20% - Accent3 7 3" xfId="673"/>
    <cellStyle name="20% - Accent3 7 3 2" xfId="674"/>
    <cellStyle name="20% - Accent3 7 3 3" xfId="675"/>
    <cellStyle name="20% - Accent3 7 4" xfId="676"/>
    <cellStyle name="20% - Accent3 7 4 2" xfId="677"/>
    <cellStyle name="20% - Accent3 7 5" xfId="678"/>
    <cellStyle name="20% - Accent3 8" xfId="679"/>
    <cellStyle name="20% - Accent3 8 2" xfId="680"/>
    <cellStyle name="20% - Accent3 8 2 2" xfId="681"/>
    <cellStyle name="20% - Accent3 8 3" xfId="682"/>
    <cellStyle name="20% - Accent3 8 3 2" xfId="683"/>
    <cellStyle name="20% - Accent3 8 4" xfId="684"/>
    <cellStyle name="20% - Accent3 8 5" xfId="685"/>
    <cellStyle name="20% - Accent3 9" xfId="686"/>
    <cellStyle name="20% - Accent3 9 2" xfId="687"/>
    <cellStyle name="20% - Accent3 9 2 2" xfId="688"/>
    <cellStyle name="20% - Accent3 9 3" xfId="689"/>
    <cellStyle name="20% - Accent3 9 3 2" xfId="690"/>
    <cellStyle name="20% - Accent3 9 4" xfId="691"/>
    <cellStyle name="20% - Accent3 9 5" xfId="692"/>
    <cellStyle name="20% - Accent4" xfId="693"/>
    <cellStyle name="20% - Accent4 10" xfId="694"/>
    <cellStyle name="20% - Accent4 10 2" xfId="695"/>
    <cellStyle name="20% - Accent4 10 3" xfId="696"/>
    <cellStyle name="20% - Accent4 11" xfId="697"/>
    <cellStyle name="20% - Accent4 11 2" xfId="698"/>
    <cellStyle name="20% - Accent4 11 3" xfId="699"/>
    <cellStyle name="20% - Accent4 12" xfId="700"/>
    <cellStyle name="20% - Accent4 12 2" xfId="701"/>
    <cellStyle name="20% - Accent4 13" xfId="702"/>
    <cellStyle name="20% - Accent4 14" xfId="703"/>
    <cellStyle name="20% - Accent4 2" xfId="704"/>
    <cellStyle name="20% - Accent4 2 10" xfId="705"/>
    <cellStyle name="20% - Accent4 2 2" xfId="706"/>
    <cellStyle name="20% - Accent4 2 2 2" xfId="707"/>
    <cellStyle name="20% - Accent4 2 2 2 2" xfId="708"/>
    <cellStyle name="20% - Accent4 2 2 2 2 2" xfId="709"/>
    <cellStyle name="20% - Accent4 2 2 2 3" xfId="710"/>
    <cellStyle name="20% - Accent4 2 2 2 4" xfId="711"/>
    <cellStyle name="20% - Accent4 2 2 3" xfId="712"/>
    <cellStyle name="20% - Accent4 2 2 3 2" xfId="713"/>
    <cellStyle name="20% - Accent4 2 2 3 2 2" xfId="714"/>
    <cellStyle name="20% - Accent4 2 2 3 3" xfId="715"/>
    <cellStyle name="20% - Accent4 2 2 3 4" xfId="716"/>
    <cellStyle name="20% - Accent4 2 2 4" xfId="717"/>
    <cellStyle name="20% - Accent4 2 2 4 2" xfId="718"/>
    <cellStyle name="20% - Accent4 2 2 4 3" xfId="719"/>
    <cellStyle name="20% - Accent4 2 2 5" xfId="720"/>
    <cellStyle name="20% - Accent4 2 2 5 2" xfId="721"/>
    <cellStyle name="20% - Accent4 2 2 6" xfId="722"/>
    <cellStyle name="20% - Accent4 2 2 7" xfId="723"/>
    <cellStyle name="20% - Accent4 2 3" xfId="724"/>
    <cellStyle name="20% - Accent4 2 3 2" xfId="725"/>
    <cellStyle name="20% - Accent4 2 3 2 2" xfId="726"/>
    <cellStyle name="20% - Accent4 2 3 2 2 2" xfId="727"/>
    <cellStyle name="20% - Accent4 2 3 2 3" xfId="728"/>
    <cellStyle name="20% - Accent4 2 3 2 4" xfId="729"/>
    <cellStyle name="20% - Accent4 2 3 3" xfId="730"/>
    <cellStyle name="20% - Accent4 2 3 3 2" xfId="731"/>
    <cellStyle name="20% - Accent4 2 3 3 3" xfId="732"/>
    <cellStyle name="20% - Accent4 2 3 4" xfId="733"/>
    <cellStyle name="20% - Accent4 2 3 4 2" xfId="734"/>
    <cellStyle name="20% - Accent4 2 3 5" xfId="735"/>
    <cellStyle name="20% - Accent4 2 4" xfId="736"/>
    <cellStyle name="20% - Accent4 2 4 2" xfId="737"/>
    <cellStyle name="20% - Accent4 2 4 2 2" xfId="738"/>
    <cellStyle name="20% - Accent4 2 4 3" xfId="739"/>
    <cellStyle name="20% - Accent4 2 4 3 2" xfId="740"/>
    <cellStyle name="20% - Accent4 2 4 4" xfId="741"/>
    <cellStyle name="20% - Accent4 2 4 5" xfId="742"/>
    <cellStyle name="20% - Accent4 2 5" xfId="743"/>
    <cellStyle name="20% - Accent4 2 5 2" xfId="744"/>
    <cellStyle name="20% - Accent4 2 5 2 2" xfId="745"/>
    <cellStyle name="20% - Accent4 2 5 3" xfId="746"/>
    <cellStyle name="20% - Accent4 2 5 4" xfId="747"/>
    <cellStyle name="20% - Accent4 2 6" xfId="748"/>
    <cellStyle name="20% - Accent4 2 6 2" xfId="749"/>
    <cellStyle name="20% - Accent4 2 6 3" xfId="750"/>
    <cellStyle name="20% - Accent4 2 7" xfId="751"/>
    <cellStyle name="20% - Accent4 2 7 2" xfId="752"/>
    <cellStyle name="20% - Accent4 2 7 3" xfId="753"/>
    <cellStyle name="20% - Accent4 2 8" xfId="754"/>
    <cellStyle name="20% - Accent4 2 8 2" xfId="755"/>
    <cellStyle name="20% - Accent4 2 9" xfId="756"/>
    <cellStyle name="20% - Accent4 3" xfId="757"/>
    <cellStyle name="20% - Accent4 3 10" xfId="758"/>
    <cellStyle name="20% - Accent4 3 2" xfId="759"/>
    <cellStyle name="20% - Accent4 3 2 2" xfId="760"/>
    <cellStyle name="20% - Accent4 3 2 2 2" xfId="761"/>
    <cellStyle name="20% - Accent4 3 2 2 2 2" xfId="762"/>
    <cellStyle name="20% - Accent4 3 2 2 3" xfId="763"/>
    <cellStyle name="20% - Accent4 3 2 2 4" xfId="764"/>
    <cellStyle name="20% - Accent4 3 2 3" xfId="765"/>
    <cellStyle name="20% - Accent4 3 2 3 2" xfId="766"/>
    <cellStyle name="20% - Accent4 3 2 3 2 2" xfId="767"/>
    <cellStyle name="20% - Accent4 3 2 3 3" xfId="768"/>
    <cellStyle name="20% - Accent4 3 2 3 4" xfId="769"/>
    <cellStyle name="20% - Accent4 3 2 4" xfId="770"/>
    <cellStyle name="20% - Accent4 3 2 4 2" xfId="771"/>
    <cellStyle name="20% - Accent4 3 2 4 3" xfId="772"/>
    <cellStyle name="20% - Accent4 3 2 5" xfId="773"/>
    <cellStyle name="20% - Accent4 3 2 5 2" xfId="774"/>
    <cellStyle name="20% - Accent4 3 2 6" xfId="775"/>
    <cellStyle name="20% - Accent4 3 2 7" xfId="776"/>
    <cellStyle name="20% - Accent4 3 3" xfId="777"/>
    <cellStyle name="20% - Accent4 3 3 2" xfId="778"/>
    <cellStyle name="20% - Accent4 3 3 2 2" xfId="779"/>
    <cellStyle name="20% - Accent4 3 3 2 2 2" xfId="780"/>
    <cellStyle name="20% - Accent4 3 3 2 3" xfId="781"/>
    <cellStyle name="20% - Accent4 3 3 2 4" xfId="782"/>
    <cellStyle name="20% - Accent4 3 3 3" xfId="783"/>
    <cellStyle name="20% - Accent4 3 3 3 2" xfId="784"/>
    <cellStyle name="20% - Accent4 3 3 3 3" xfId="785"/>
    <cellStyle name="20% - Accent4 3 3 4" xfId="786"/>
    <cellStyle name="20% - Accent4 3 3 4 2" xfId="787"/>
    <cellStyle name="20% - Accent4 3 3 5" xfId="788"/>
    <cellStyle name="20% - Accent4 3 4" xfId="789"/>
    <cellStyle name="20% - Accent4 3 4 2" xfId="790"/>
    <cellStyle name="20% - Accent4 3 4 2 2" xfId="791"/>
    <cellStyle name="20% - Accent4 3 4 3" xfId="792"/>
    <cellStyle name="20% - Accent4 3 4 3 2" xfId="793"/>
    <cellStyle name="20% - Accent4 3 4 4" xfId="794"/>
    <cellStyle name="20% - Accent4 3 4 5" xfId="795"/>
    <cellStyle name="20% - Accent4 3 5" xfId="796"/>
    <cellStyle name="20% - Accent4 3 5 2" xfId="797"/>
    <cellStyle name="20% - Accent4 3 5 2 2" xfId="798"/>
    <cellStyle name="20% - Accent4 3 5 3" xfId="799"/>
    <cellStyle name="20% - Accent4 3 5 4" xfId="800"/>
    <cellStyle name="20% - Accent4 3 6" xfId="801"/>
    <cellStyle name="20% - Accent4 3 6 2" xfId="802"/>
    <cellStyle name="20% - Accent4 3 6 3" xfId="803"/>
    <cellStyle name="20% - Accent4 3 7" xfId="804"/>
    <cellStyle name="20% - Accent4 3 7 2" xfId="805"/>
    <cellStyle name="20% - Accent4 3 7 3" xfId="806"/>
    <cellStyle name="20% - Accent4 3 8" xfId="807"/>
    <cellStyle name="20% - Accent4 3 8 2" xfId="808"/>
    <cellStyle name="20% - Accent4 3 9" xfId="809"/>
    <cellStyle name="20% - Accent4 4" xfId="810"/>
    <cellStyle name="20% - Accent4 4 10" xfId="811"/>
    <cellStyle name="20% - Accent4 4 2" xfId="812"/>
    <cellStyle name="20% - Accent4 4 2 2" xfId="813"/>
    <cellStyle name="20% - Accent4 4 2 2 2" xfId="814"/>
    <cellStyle name="20% - Accent4 4 2 2 2 2" xfId="815"/>
    <cellStyle name="20% - Accent4 4 2 2 3" xfId="816"/>
    <cellStyle name="20% - Accent4 4 2 2 4" xfId="817"/>
    <cellStyle name="20% - Accent4 4 2 3" xfId="818"/>
    <cellStyle name="20% - Accent4 4 2 3 2" xfId="819"/>
    <cellStyle name="20% - Accent4 4 2 3 3" xfId="820"/>
    <cellStyle name="20% - Accent4 4 2 4" xfId="821"/>
    <cellStyle name="20% - Accent4 4 2 4 2" xfId="822"/>
    <cellStyle name="20% - Accent4 4 2 4 3" xfId="823"/>
    <cellStyle name="20% - Accent4 4 2 5" xfId="824"/>
    <cellStyle name="20% - Accent4 4 2 5 2" xfId="825"/>
    <cellStyle name="20% - Accent4 4 2 6" xfId="826"/>
    <cellStyle name="20% - Accent4 4 2 7" xfId="827"/>
    <cellStyle name="20% - Accent4 4 3" xfId="828"/>
    <cellStyle name="20% - Accent4 4 3 2" xfId="829"/>
    <cellStyle name="20% - Accent4 4 3 2 2" xfId="830"/>
    <cellStyle name="20% - Accent4 4 3 3" xfId="831"/>
    <cellStyle name="20% - Accent4 4 3 4" xfId="832"/>
    <cellStyle name="20% - Accent4 4 4" xfId="833"/>
    <cellStyle name="20% - Accent4 4 4 2" xfId="834"/>
    <cellStyle name="20% - Accent4 4 4 2 2" xfId="835"/>
    <cellStyle name="20% - Accent4 4 4 3" xfId="836"/>
    <cellStyle name="20% - Accent4 4 4 4" xfId="837"/>
    <cellStyle name="20% - Accent4 4 5" xfId="838"/>
    <cellStyle name="20% - Accent4 4 5 2" xfId="839"/>
    <cellStyle name="20% - Accent4 4 5 3" xfId="840"/>
    <cellStyle name="20% - Accent4 4 6" xfId="841"/>
    <cellStyle name="20% - Accent4 4 6 2" xfId="842"/>
    <cellStyle name="20% - Accent4 4 6 3" xfId="843"/>
    <cellStyle name="20% - Accent4 4 7" xfId="844"/>
    <cellStyle name="20% - Accent4 4 7 2" xfId="845"/>
    <cellStyle name="20% - Accent4 4 7 3" xfId="846"/>
    <cellStyle name="20% - Accent4 4 8" xfId="847"/>
    <cellStyle name="20% - Accent4 4 8 2" xfId="848"/>
    <cellStyle name="20% - Accent4 4 9" xfId="849"/>
    <cellStyle name="20% - Accent4 5" xfId="850"/>
    <cellStyle name="20% - Accent4 5 2" xfId="851"/>
    <cellStyle name="20% - Accent4 5 2 2" xfId="852"/>
    <cellStyle name="20% - Accent4 5 2 2 2" xfId="853"/>
    <cellStyle name="20% - Accent4 5 2 2 3" xfId="854"/>
    <cellStyle name="20% - Accent4 5 2 3" xfId="855"/>
    <cellStyle name="20% - Accent4 5 2 3 2" xfId="856"/>
    <cellStyle name="20% - Accent4 5 2 4" xfId="857"/>
    <cellStyle name="20% - Accent4 5 2 5" xfId="858"/>
    <cellStyle name="20% - Accent4 5 2 6" xfId="859"/>
    <cellStyle name="20% - Accent4 5 3" xfId="860"/>
    <cellStyle name="20% - Accent4 5 3 2" xfId="861"/>
    <cellStyle name="20% - Accent4 5 3 2 2" xfId="862"/>
    <cellStyle name="20% - Accent4 5 3 3" xfId="863"/>
    <cellStyle name="20% - Accent4 5 3 4" xfId="864"/>
    <cellStyle name="20% - Accent4 5 4" xfId="865"/>
    <cellStyle name="20% - Accent4 5 4 2" xfId="866"/>
    <cellStyle name="20% - Accent4 5 4 3" xfId="867"/>
    <cellStyle name="20% - Accent4 5 5" xfId="868"/>
    <cellStyle name="20% - Accent4 5 5 2" xfId="869"/>
    <cellStyle name="20% - Accent4 5 5 3" xfId="870"/>
    <cellStyle name="20% - Accent4 5 6" xfId="871"/>
    <cellStyle name="20% - Accent4 5 6 2" xfId="872"/>
    <cellStyle name="20% - Accent4 5 7" xfId="873"/>
    <cellStyle name="20% - Accent4 5 8" xfId="874"/>
    <cellStyle name="20% - Accent4 6" xfId="875"/>
    <cellStyle name="20% - Accent4 6 2" xfId="876"/>
    <cellStyle name="20% - Accent4 6 2 2" xfId="877"/>
    <cellStyle name="20% - Accent4 6 2 2 2" xfId="878"/>
    <cellStyle name="20% - Accent4 6 2 3" xfId="879"/>
    <cellStyle name="20% - Accent4 6 2 4" xfId="880"/>
    <cellStyle name="20% - Accent4 6 3" xfId="881"/>
    <cellStyle name="20% - Accent4 6 3 2" xfId="882"/>
    <cellStyle name="20% - Accent4 6 3 2 2" xfId="883"/>
    <cellStyle name="20% - Accent4 6 3 3" xfId="884"/>
    <cellStyle name="20% - Accent4 6 3 4" xfId="885"/>
    <cellStyle name="20% - Accent4 6 4" xfId="886"/>
    <cellStyle name="20% - Accent4 6 4 2" xfId="887"/>
    <cellStyle name="20% - Accent4 6 4 3" xfId="888"/>
    <cellStyle name="20% - Accent4 6 5" xfId="889"/>
    <cellStyle name="20% - Accent4 6 5 2" xfId="890"/>
    <cellStyle name="20% - Accent4 6 6" xfId="891"/>
    <cellStyle name="20% - Accent4 6 7" xfId="892"/>
    <cellStyle name="20% - Accent4 7" xfId="893"/>
    <cellStyle name="20% - Accent4 7 2" xfId="894"/>
    <cellStyle name="20% - Accent4 7 2 2" xfId="895"/>
    <cellStyle name="20% - Accent4 7 2 2 2" xfId="896"/>
    <cellStyle name="20% - Accent4 7 2 3" xfId="897"/>
    <cellStyle name="20% - Accent4 7 2 4" xfId="898"/>
    <cellStyle name="20% - Accent4 7 3" xfId="899"/>
    <cellStyle name="20% - Accent4 7 3 2" xfId="900"/>
    <cellStyle name="20% - Accent4 7 3 3" xfId="901"/>
    <cellStyle name="20% - Accent4 7 4" xfId="902"/>
    <cellStyle name="20% - Accent4 7 4 2" xfId="903"/>
    <cellStyle name="20% - Accent4 7 5" xfId="904"/>
    <cellStyle name="20% - Accent4 8" xfId="905"/>
    <cellStyle name="20% - Accent4 8 2" xfId="906"/>
    <cellStyle name="20% - Accent4 8 2 2" xfId="907"/>
    <cellStyle name="20% - Accent4 8 3" xfId="908"/>
    <cellStyle name="20% - Accent4 8 3 2" xfId="909"/>
    <cellStyle name="20% - Accent4 8 4" xfId="910"/>
    <cellStyle name="20% - Accent4 8 5" xfId="911"/>
    <cellStyle name="20% - Accent4 9" xfId="912"/>
    <cellStyle name="20% - Accent4 9 2" xfId="913"/>
    <cellStyle name="20% - Accent4 9 2 2" xfId="914"/>
    <cellStyle name="20% - Accent4 9 3" xfId="915"/>
    <cellStyle name="20% - Accent4 9 3 2" xfId="916"/>
    <cellStyle name="20% - Accent4 9 4" xfId="917"/>
    <cellStyle name="20% - Accent4 9 5" xfId="918"/>
    <cellStyle name="20% - Accent5" xfId="919"/>
    <cellStyle name="20% - Accent5 10" xfId="920"/>
    <cellStyle name="20% - Accent5 10 2" xfId="921"/>
    <cellStyle name="20% - Accent5 10 3" xfId="922"/>
    <cellStyle name="20% - Accent5 11" xfId="923"/>
    <cellStyle name="20% - Accent5 11 2" xfId="924"/>
    <cellStyle name="20% - Accent5 11 3" xfId="925"/>
    <cellStyle name="20% - Accent5 12" xfId="926"/>
    <cellStyle name="20% - Accent5 12 2" xfId="927"/>
    <cellStyle name="20% - Accent5 13" xfId="928"/>
    <cellStyle name="20% - Accent5 14" xfId="929"/>
    <cellStyle name="20% - Accent5 2" xfId="930"/>
    <cellStyle name="20% - Accent5 2 10" xfId="931"/>
    <cellStyle name="20% - Accent5 2 2" xfId="932"/>
    <cellStyle name="20% - Accent5 2 2 2" xfId="933"/>
    <cellStyle name="20% - Accent5 2 2 2 2" xfId="934"/>
    <cellStyle name="20% - Accent5 2 2 2 2 2" xfId="935"/>
    <cellStyle name="20% - Accent5 2 2 2 3" xfId="936"/>
    <cellStyle name="20% - Accent5 2 2 2 4" xfId="937"/>
    <cellStyle name="20% - Accent5 2 2 3" xfId="938"/>
    <cellStyle name="20% - Accent5 2 2 3 2" xfId="939"/>
    <cellStyle name="20% - Accent5 2 2 3 2 2" xfId="940"/>
    <cellStyle name="20% - Accent5 2 2 3 3" xfId="941"/>
    <cellStyle name="20% - Accent5 2 2 3 4" xfId="942"/>
    <cellStyle name="20% - Accent5 2 2 4" xfId="943"/>
    <cellStyle name="20% - Accent5 2 2 4 2" xfId="944"/>
    <cellStyle name="20% - Accent5 2 2 4 3" xfId="945"/>
    <cellStyle name="20% - Accent5 2 2 5" xfId="946"/>
    <cellStyle name="20% - Accent5 2 2 5 2" xfId="947"/>
    <cellStyle name="20% - Accent5 2 2 6" xfId="948"/>
    <cellStyle name="20% - Accent5 2 2 7" xfId="949"/>
    <cellStyle name="20% - Accent5 2 3" xfId="950"/>
    <cellStyle name="20% - Accent5 2 3 2" xfId="951"/>
    <cellStyle name="20% - Accent5 2 3 2 2" xfId="952"/>
    <cellStyle name="20% - Accent5 2 3 2 2 2" xfId="953"/>
    <cellStyle name="20% - Accent5 2 3 2 3" xfId="954"/>
    <cellStyle name="20% - Accent5 2 3 2 4" xfId="955"/>
    <cellStyle name="20% - Accent5 2 3 3" xfId="956"/>
    <cellStyle name="20% - Accent5 2 3 3 2" xfId="957"/>
    <cellStyle name="20% - Accent5 2 3 3 3" xfId="958"/>
    <cellStyle name="20% - Accent5 2 3 4" xfId="959"/>
    <cellStyle name="20% - Accent5 2 3 4 2" xfId="960"/>
    <cellStyle name="20% - Accent5 2 3 5" xfId="961"/>
    <cellStyle name="20% - Accent5 2 4" xfId="962"/>
    <cellStyle name="20% - Accent5 2 4 2" xfId="963"/>
    <cellStyle name="20% - Accent5 2 4 2 2" xfId="964"/>
    <cellStyle name="20% - Accent5 2 4 3" xfId="965"/>
    <cellStyle name="20% - Accent5 2 4 3 2" xfId="966"/>
    <cellStyle name="20% - Accent5 2 4 4" xfId="967"/>
    <cellStyle name="20% - Accent5 2 4 5" xfId="968"/>
    <cellStyle name="20% - Accent5 2 5" xfId="969"/>
    <cellStyle name="20% - Accent5 2 5 2" xfId="970"/>
    <cellStyle name="20% - Accent5 2 5 2 2" xfId="971"/>
    <cellStyle name="20% - Accent5 2 5 3" xfId="972"/>
    <cellStyle name="20% - Accent5 2 5 4" xfId="973"/>
    <cellStyle name="20% - Accent5 2 6" xfId="974"/>
    <cellStyle name="20% - Accent5 2 6 2" xfId="975"/>
    <cellStyle name="20% - Accent5 2 6 3" xfId="976"/>
    <cellStyle name="20% - Accent5 2 7" xfId="977"/>
    <cellStyle name="20% - Accent5 2 7 2" xfId="978"/>
    <cellStyle name="20% - Accent5 2 7 3" xfId="979"/>
    <cellStyle name="20% - Accent5 2 8" xfId="980"/>
    <cellStyle name="20% - Accent5 2 8 2" xfId="981"/>
    <cellStyle name="20% - Accent5 2 9" xfId="982"/>
    <cellStyle name="20% - Accent5 3" xfId="983"/>
    <cellStyle name="20% - Accent5 3 10" xfId="984"/>
    <cellStyle name="20% - Accent5 3 2" xfId="985"/>
    <cellStyle name="20% - Accent5 3 2 2" xfId="986"/>
    <cellStyle name="20% - Accent5 3 2 2 2" xfId="987"/>
    <cellStyle name="20% - Accent5 3 2 2 2 2" xfId="988"/>
    <cellStyle name="20% - Accent5 3 2 2 3" xfId="989"/>
    <cellStyle name="20% - Accent5 3 2 2 4" xfId="990"/>
    <cellStyle name="20% - Accent5 3 2 3" xfId="991"/>
    <cellStyle name="20% - Accent5 3 2 3 2" xfId="992"/>
    <cellStyle name="20% - Accent5 3 2 3 2 2" xfId="993"/>
    <cellStyle name="20% - Accent5 3 2 3 3" xfId="994"/>
    <cellStyle name="20% - Accent5 3 2 3 4" xfId="995"/>
    <cellStyle name="20% - Accent5 3 2 4" xfId="996"/>
    <cellStyle name="20% - Accent5 3 2 4 2" xfId="997"/>
    <cellStyle name="20% - Accent5 3 2 4 3" xfId="998"/>
    <cellStyle name="20% - Accent5 3 2 5" xfId="999"/>
    <cellStyle name="20% - Accent5 3 2 5 2" xfId="1000"/>
    <cellStyle name="20% - Accent5 3 2 6" xfId="1001"/>
    <cellStyle name="20% - Accent5 3 2 7" xfId="1002"/>
    <cellStyle name="20% - Accent5 3 3" xfId="1003"/>
    <cellStyle name="20% - Accent5 3 3 2" xfId="1004"/>
    <cellStyle name="20% - Accent5 3 3 2 2" xfId="1005"/>
    <cellStyle name="20% - Accent5 3 3 2 2 2" xfId="1006"/>
    <cellStyle name="20% - Accent5 3 3 2 3" xfId="1007"/>
    <cellStyle name="20% - Accent5 3 3 2 4" xfId="1008"/>
    <cellStyle name="20% - Accent5 3 3 3" xfId="1009"/>
    <cellStyle name="20% - Accent5 3 3 3 2" xfId="1010"/>
    <cellStyle name="20% - Accent5 3 3 3 3" xfId="1011"/>
    <cellStyle name="20% - Accent5 3 3 4" xfId="1012"/>
    <cellStyle name="20% - Accent5 3 3 4 2" xfId="1013"/>
    <cellStyle name="20% - Accent5 3 3 5" xfId="1014"/>
    <cellStyle name="20% - Accent5 3 4" xfId="1015"/>
    <cellStyle name="20% - Accent5 3 4 2" xfId="1016"/>
    <cellStyle name="20% - Accent5 3 4 2 2" xfId="1017"/>
    <cellStyle name="20% - Accent5 3 4 3" xfId="1018"/>
    <cellStyle name="20% - Accent5 3 4 3 2" xfId="1019"/>
    <cellStyle name="20% - Accent5 3 4 4" xfId="1020"/>
    <cellStyle name="20% - Accent5 3 4 5" xfId="1021"/>
    <cellStyle name="20% - Accent5 3 5" xfId="1022"/>
    <cellStyle name="20% - Accent5 3 5 2" xfId="1023"/>
    <cellStyle name="20% - Accent5 3 5 2 2" xfId="1024"/>
    <cellStyle name="20% - Accent5 3 5 3" xfId="1025"/>
    <cellStyle name="20% - Accent5 3 5 4" xfId="1026"/>
    <cellStyle name="20% - Accent5 3 6" xfId="1027"/>
    <cellStyle name="20% - Accent5 3 6 2" xfId="1028"/>
    <cellStyle name="20% - Accent5 3 6 3" xfId="1029"/>
    <cellStyle name="20% - Accent5 3 7" xfId="1030"/>
    <cellStyle name="20% - Accent5 3 7 2" xfId="1031"/>
    <cellStyle name="20% - Accent5 3 7 3" xfId="1032"/>
    <cellStyle name="20% - Accent5 3 8" xfId="1033"/>
    <cellStyle name="20% - Accent5 3 8 2" xfId="1034"/>
    <cellStyle name="20% - Accent5 3 9" xfId="1035"/>
    <cellStyle name="20% - Accent5 4" xfId="1036"/>
    <cellStyle name="20% - Accent5 4 10" xfId="1037"/>
    <cellStyle name="20% - Accent5 4 2" xfId="1038"/>
    <cellStyle name="20% - Accent5 4 2 2" xfId="1039"/>
    <cellStyle name="20% - Accent5 4 2 2 2" xfId="1040"/>
    <cellStyle name="20% - Accent5 4 2 2 2 2" xfId="1041"/>
    <cellStyle name="20% - Accent5 4 2 2 3" xfId="1042"/>
    <cellStyle name="20% - Accent5 4 2 2 4" xfId="1043"/>
    <cellStyle name="20% - Accent5 4 2 3" xfId="1044"/>
    <cellStyle name="20% - Accent5 4 2 3 2" xfId="1045"/>
    <cellStyle name="20% - Accent5 4 2 3 3" xfId="1046"/>
    <cellStyle name="20% - Accent5 4 2 4" xfId="1047"/>
    <cellStyle name="20% - Accent5 4 2 4 2" xfId="1048"/>
    <cellStyle name="20% - Accent5 4 2 4 3" xfId="1049"/>
    <cellStyle name="20% - Accent5 4 2 5" xfId="1050"/>
    <cellStyle name="20% - Accent5 4 2 5 2" xfId="1051"/>
    <cellStyle name="20% - Accent5 4 2 6" xfId="1052"/>
    <cellStyle name="20% - Accent5 4 2 7" xfId="1053"/>
    <cellStyle name="20% - Accent5 4 3" xfId="1054"/>
    <cellStyle name="20% - Accent5 4 3 2" xfId="1055"/>
    <cellStyle name="20% - Accent5 4 3 2 2" xfId="1056"/>
    <cellStyle name="20% - Accent5 4 3 3" xfId="1057"/>
    <cellStyle name="20% - Accent5 4 3 4" xfId="1058"/>
    <cellStyle name="20% - Accent5 4 4" xfId="1059"/>
    <cellStyle name="20% - Accent5 4 4 2" xfId="1060"/>
    <cellStyle name="20% - Accent5 4 4 2 2" xfId="1061"/>
    <cellStyle name="20% - Accent5 4 4 3" xfId="1062"/>
    <cellStyle name="20% - Accent5 4 4 4" xfId="1063"/>
    <cellStyle name="20% - Accent5 4 5" xfId="1064"/>
    <cellStyle name="20% - Accent5 4 5 2" xfId="1065"/>
    <cellStyle name="20% - Accent5 4 5 3" xfId="1066"/>
    <cellStyle name="20% - Accent5 4 6" xfId="1067"/>
    <cellStyle name="20% - Accent5 4 6 2" xfId="1068"/>
    <cellStyle name="20% - Accent5 4 6 3" xfId="1069"/>
    <cellStyle name="20% - Accent5 4 7" xfId="1070"/>
    <cellStyle name="20% - Accent5 4 7 2" xfId="1071"/>
    <cellStyle name="20% - Accent5 4 7 3" xfId="1072"/>
    <cellStyle name="20% - Accent5 4 8" xfId="1073"/>
    <cellStyle name="20% - Accent5 4 8 2" xfId="1074"/>
    <cellStyle name="20% - Accent5 4 9" xfId="1075"/>
    <cellStyle name="20% - Accent5 5" xfId="1076"/>
    <cellStyle name="20% - Accent5 5 2" xfId="1077"/>
    <cellStyle name="20% - Accent5 5 2 2" xfId="1078"/>
    <cellStyle name="20% - Accent5 5 2 2 2" xfId="1079"/>
    <cellStyle name="20% - Accent5 5 2 2 3" xfId="1080"/>
    <cellStyle name="20% - Accent5 5 2 3" xfId="1081"/>
    <cellStyle name="20% - Accent5 5 2 3 2" xfId="1082"/>
    <cellStyle name="20% - Accent5 5 2 4" xfId="1083"/>
    <cellStyle name="20% - Accent5 5 2 5" xfId="1084"/>
    <cellStyle name="20% - Accent5 5 2 6" xfId="1085"/>
    <cellStyle name="20% - Accent5 5 3" xfId="1086"/>
    <cellStyle name="20% - Accent5 5 3 2" xfId="1087"/>
    <cellStyle name="20% - Accent5 5 3 2 2" xfId="1088"/>
    <cellStyle name="20% - Accent5 5 3 3" xfId="1089"/>
    <cellStyle name="20% - Accent5 5 3 4" xfId="1090"/>
    <cellStyle name="20% - Accent5 5 4" xfId="1091"/>
    <cellStyle name="20% - Accent5 5 4 2" xfId="1092"/>
    <cellStyle name="20% - Accent5 5 4 3" xfId="1093"/>
    <cellStyle name="20% - Accent5 5 5" xfId="1094"/>
    <cellStyle name="20% - Accent5 5 5 2" xfId="1095"/>
    <cellStyle name="20% - Accent5 5 5 3" xfId="1096"/>
    <cellStyle name="20% - Accent5 5 6" xfId="1097"/>
    <cellStyle name="20% - Accent5 5 6 2" xfId="1098"/>
    <cellStyle name="20% - Accent5 5 7" xfId="1099"/>
    <cellStyle name="20% - Accent5 5 8" xfId="1100"/>
    <cellStyle name="20% - Accent5 6" xfId="1101"/>
    <cellStyle name="20% - Accent5 6 2" xfId="1102"/>
    <cellStyle name="20% - Accent5 6 2 2" xfId="1103"/>
    <cellStyle name="20% - Accent5 6 2 2 2" xfId="1104"/>
    <cellStyle name="20% - Accent5 6 2 3" xfId="1105"/>
    <cellStyle name="20% - Accent5 6 2 4" xfId="1106"/>
    <cellStyle name="20% - Accent5 6 3" xfId="1107"/>
    <cellStyle name="20% - Accent5 6 3 2" xfId="1108"/>
    <cellStyle name="20% - Accent5 6 3 2 2" xfId="1109"/>
    <cellStyle name="20% - Accent5 6 3 3" xfId="1110"/>
    <cellStyle name="20% - Accent5 6 3 4" xfId="1111"/>
    <cellStyle name="20% - Accent5 6 4" xfId="1112"/>
    <cellStyle name="20% - Accent5 6 4 2" xfId="1113"/>
    <cellStyle name="20% - Accent5 6 4 3" xfId="1114"/>
    <cellStyle name="20% - Accent5 6 5" xfId="1115"/>
    <cellStyle name="20% - Accent5 6 5 2" xfId="1116"/>
    <cellStyle name="20% - Accent5 6 6" xfId="1117"/>
    <cellStyle name="20% - Accent5 6 7" xfId="1118"/>
    <cellStyle name="20% - Accent5 7" xfId="1119"/>
    <cellStyle name="20% - Accent5 7 2" xfId="1120"/>
    <cellStyle name="20% - Accent5 7 2 2" xfId="1121"/>
    <cellStyle name="20% - Accent5 7 2 2 2" xfId="1122"/>
    <cellStyle name="20% - Accent5 7 2 3" xfId="1123"/>
    <cellStyle name="20% - Accent5 7 2 4" xfId="1124"/>
    <cellStyle name="20% - Accent5 7 3" xfId="1125"/>
    <cellStyle name="20% - Accent5 7 3 2" xfId="1126"/>
    <cellStyle name="20% - Accent5 7 3 3" xfId="1127"/>
    <cellStyle name="20% - Accent5 7 4" xfId="1128"/>
    <cellStyle name="20% - Accent5 7 4 2" xfId="1129"/>
    <cellStyle name="20% - Accent5 7 5" xfId="1130"/>
    <cellStyle name="20% - Accent5 8" xfId="1131"/>
    <cellStyle name="20% - Accent5 8 2" xfId="1132"/>
    <cellStyle name="20% - Accent5 8 2 2" xfId="1133"/>
    <cellStyle name="20% - Accent5 8 3" xfId="1134"/>
    <cellStyle name="20% - Accent5 8 3 2" xfId="1135"/>
    <cellStyle name="20% - Accent5 8 4" xfId="1136"/>
    <cellStyle name="20% - Accent5 8 5" xfId="1137"/>
    <cellStyle name="20% - Accent5 9" xfId="1138"/>
    <cellStyle name="20% - Accent5 9 2" xfId="1139"/>
    <cellStyle name="20% - Accent5 9 2 2" xfId="1140"/>
    <cellStyle name="20% - Accent5 9 3" xfId="1141"/>
    <cellStyle name="20% - Accent5 9 3 2" xfId="1142"/>
    <cellStyle name="20% - Accent5 9 4" xfId="1143"/>
    <cellStyle name="20% - Accent5 9 5" xfId="1144"/>
    <cellStyle name="20% - Accent6" xfId="1145"/>
    <cellStyle name="20% - Accent6 10" xfId="1146"/>
    <cellStyle name="20% - Accent6 10 2" xfId="1147"/>
    <cellStyle name="20% - Accent6 10 3" xfId="1148"/>
    <cellStyle name="20% - Accent6 11" xfId="1149"/>
    <cellStyle name="20% - Accent6 11 2" xfId="1150"/>
    <cellStyle name="20% - Accent6 11 3" xfId="1151"/>
    <cellStyle name="20% - Accent6 12" xfId="1152"/>
    <cellStyle name="20% - Accent6 12 2" xfId="1153"/>
    <cellStyle name="20% - Accent6 13" xfId="1154"/>
    <cellStyle name="20% - Accent6 14" xfId="1155"/>
    <cellStyle name="20% - Accent6 2" xfId="1156"/>
    <cellStyle name="20% - Accent6 2 10" xfId="1157"/>
    <cellStyle name="20% - Accent6 2 2" xfId="1158"/>
    <cellStyle name="20% - Accent6 2 2 2" xfId="1159"/>
    <cellStyle name="20% - Accent6 2 2 2 2" xfId="1160"/>
    <cellStyle name="20% - Accent6 2 2 2 2 2" xfId="1161"/>
    <cellStyle name="20% - Accent6 2 2 2 3" xfId="1162"/>
    <cellStyle name="20% - Accent6 2 2 2 4" xfId="1163"/>
    <cellStyle name="20% - Accent6 2 2 3" xfId="1164"/>
    <cellStyle name="20% - Accent6 2 2 3 2" xfId="1165"/>
    <cellStyle name="20% - Accent6 2 2 3 2 2" xfId="1166"/>
    <cellStyle name="20% - Accent6 2 2 3 3" xfId="1167"/>
    <cellStyle name="20% - Accent6 2 2 3 4" xfId="1168"/>
    <cellStyle name="20% - Accent6 2 2 4" xfId="1169"/>
    <cellStyle name="20% - Accent6 2 2 4 2" xfId="1170"/>
    <cellStyle name="20% - Accent6 2 2 4 3" xfId="1171"/>
    <cellStyle name="20% - Accent6 2 2 5" xfId="1172"/>
    <cellStyle name="20% - Accent6 2 2 5 2" xfId="1173"/>
    <cellStyle name="20% - Accent6 2 2 6" xfId="1174"/>
    <cellStyle name="20% - Accent6 2 2 7" xfId="1175"/>
    <cellStyle name="20% - Accent6 2 3" xfId="1176"/>
    <cellStyle name="20% - Accent6 2 3 2" xfId="1177"/>
    <cellStyle name="20% - Accent6 2 3 2 2" xfId="1178"/>
    <cellStyle name="20% - Accent6 2 3 2 2 2" xfId="1179"/>
    <cellStyle name="20% - Accent6 2 3 2 3" xfId="1180"/>
    <cellStyle name="20% - Accent6 2 3 2 4" xfId="1181"/>
    <cellStyle name="20% - Accent6 2 3 3" xfId="1182"/>
    <cellStyle name="20% - Accent6 2 3 3 2" xfId="1183"/>
    <cellStyle name="20% - Accent6 2 3 3 3" xfId="1184"/>
    <cellStyle name="20% - Accent6 2 3 4" xfId="1185"/>
    <cellStyle name="20% - Accent6 2 3 4 2" xfId="1186"/>
    <cellStyle name="20% - Accent6 2 3 5" xfId="1187"/>
    <cellStyle name="20% - Accent6 2 4" xfId="1188"/>
    <cellStyle name="20% - Accent6 2 4 2" xfId="1189"/>
    <cellStyle name="20% - Accent6 2 4 2 2" xfId="1190"/>
    <cellStyle name="20% - Accent6 2 4 3" xfId="1191"/>
    <cellStyle name="20% - Accent6 2 4 3 2" xfId="1192"/>
    <cellStyle name="20% - Accent6 2 4 4" xfId="1193"/>
    <cellStyle name="20% - Accent6 2 4 5" xfId="1194"/>
    <cellStyle name="20% - Accent6 2 5" xfId="1195"/>
    <cellStyle name="20% - Accent6 2 5 2" xfId="1196"/>
    <cellStyle name="20% - Accent6 2 5 2 2" xfId="1197"/>
    <cellStyle name="20% - Accent6 2 5 3" xfId="1198"/>
    <cellStyle name="20% - Accent6 2 5 4" xfId="1199"/>
    <cellStyle name="20% - Accent6 2 6" xfId="1200"/>
    <cellStyle name="20% - Accent6 2 6 2" xfId="1201"/>
    <cellStyle name="20% - Accent6 2 6 3" xfId="1202"/>
    <cellStyle name="20% - Accent6 2 7" xfId="1203"/>
    <cellStyle name="20% - Accent6 2 7 2" xfId="1204"/>
    <cellStyle name="20% - Accent6 2 7 3" xfId="1205"/>
    <cellStyle name="20% - Accent6 2 8" xfId="1206"/>
    <cellStyle name="20% - Accent6 2 8 2" xfId="1207"/>
    <cellStyle name="20% - Accent6 2 9" xfId="1208"/>
    <cellStyle name="20% - Accent6 3" xfId="1209"/>
    <cellStyle name="20% - Accent6 3 10" xfId="1210"/>
    <cellStyle name="20% - Accent6 3 2" xfId="1211"/>
    <cellStyle name="20% - Accent6 3 2 2" xfId="1212"/>
    <cellStyle name="20% - Accent6 3 2 2 2" xfId="1213"/>
    <cellStyle name="20% - Accent6 3 2 2 2 2" xfId="1214"/>
    <cellStyle name="20% - Accent6 3 2 2 3" xfId="1215"/>
    <cellStyle name="20% - Accent6 3 2 2 4" xfId="1216"/>
    <cellStyle name="20% - Accent6 3 2 3" xfId="1217"/>
    <cellStyle name="20% - Accent6 3 2 3 2" xfId="1218"/>
    <cellStyle name="20% - Accent6 3 2 3 2 2" xfId="1219"/>
    <cellStyle name="20% - Accent6 3 2 3 3" xfId="1220"/>
    <cellStyle name="20% - Accent6 3 2 3 4" xfId="1221"/>
    <cellStyle name="20% - Accent6 3 2 4" xfId="1222"/>
    <cellStyle name="20% - Accent6 3 2 4 2" xfId="1223"/>
    <cellStyle name="20% - Accent6 3 2 4 3" xfId="1224"/>
    <cellStyle name="20% - Accent6 3 2 5" xfId="1225"/>
    <cellStyle name="20% - Accent6 3 2 5 2" xfId="1226"/>
    <cellStyle name="20% - Accent6 3 2 6" xfId="1227"/>
    <cellStyle name="20% - Accent6 3 2 7" xfId="1228"/>
    <cellStyle name="20% - Accent6 3 3" xfId="1229"/>
    <cellStyle name="20% - Accent6 3 3 2" xfId="1230"/>
    <cellStyle name="20% - Accent6 3 3 2 2" xfId="1231"/>
    <cellStyle name="20% - Accent6 3 3 2 2 2" xfId="1232"/>
    <cellStyle name="20% - Accent6 3 3 2 3" xfId="1233"/>
    <cellStyle name="20% - Accent6 3 3 2 4" xfId="1234"/>
    <cellStyle name="20% - Accent6 3 3 3" xfId="1235"/>
    <cellStyle name="20% - Accent6 3 3 3 2" xfId="1236"/>
    <cellStyle name="20% - Accent6 3 3 3 3" xfId="1237"/>
    <cellStyle name="20% - Accent6 3 3 4" xfId="1238"/>
    <cellStyle name="20% - Accent6 3 3 4 2" xfId="1239"/>
    <cellStyle name="20% - Accent6 3 3 5" xfId="1240"/>
    <cellStyle name="20% - Accent6 3 4" xfId="1241"/>
    <cellStyle name="20% - Accent6 3 4 2" xfId="1242"/>
    <cellStyle name="20% - Accent6 3 4 2 2" xfId="1243"/>
    <cellStyle name="20% - Accent6 3 4 3" xfId="1244"/>
    <cellStyle name="20% - Accent6 3 4 3 2" xfId="1245"/>
    <cellStyle name="20% - Accent6 3 4 4" xfId="1246"/>
    <cellStyle name="20% - Accent6 3 4 5" xfId="1247"/>
    <cellStyle name="20% - Accent6 3 5" xfId="1248"/>
    <cellStyle name="20% - Accent6 3 5 2" xfId="1249"/>
    <cellStyle name="20% - Accent6 3 5 2 2" xfId="1250"/>
    <cellStyle name="20% - Accent6 3 5 3" xfId="1251"/>
    <cellStyle name="20% - Accent6 3 5 4" xfId="1252"/>
    <cellStyle name="20% - Accent6 3 6" xfId="1253"/>
    <cellStyle name="20% - Accent6 3 6 2" xfId="1254"/>
    <cellStyle name="20% - Accent6 3 6 3" xfId="1255"/>
    <cellStyle name="20% - Accent6 3 7" xfId="1256"/>
    <cellStyle name="20% - Accent6 3 7 2" xfId="1257"/>
    <cellStyle name="20% - Accent6 3 7 3" xfId="1258"/>
    <cellStyle name="20% - Accent6 3 8" xfId="1259"/>
    <cellStyle name="20% - Accent6 3 8 2" xfId="1260"/>
    <cellStyle name="20% - Accent6 3 9" xfId="1261"/>
    <cellStyle name="20% - Accent6 4" xfId="1262"/>
    <cellStyle name="20% - Accent6 4 10" xfId="1263"/>
    <cellStyle name="20% - Accent6 4 2" xfId="1264"/>
    <cellStyle name="20% - Accent6 4 2 2" xfId="1265"/>
    <cellStyle name="20% - Accent6 4 2 2 2" xfId="1266"/>
    <cellStyle name="20% - Accent6 4 2 2 2 2" xfId="1267"/>
    <cellStyle name="20% - Accent6 4 2 2 3" xfId="1268"/>
    <cellStyle name="20% - Accent6 4 2 2 4" xfId="1269"/>
    <cellStyle name="20% - Accent6 4 2 3" xfId="1270"/>
    <cellStyle name="20% - Accent6 4 2 3 2" xfId="1271"/>
    <cellStyle name="20% - Accent6 4 2 3 3" xfId="1272"/>
    <cellStyle name="20% - Accent6 4 2 4" xfId="1273"/>
    <cellStyle name="20% - Accent6 4 2 4 2" xfId="1274"/>
    <cellStyle name="20% - Accent6 4 2 4 3" xfId="1275"/>
    <cellStyle name="20% - Accent6 4 2 5" xfId="1276"/>
    <cellStyle name="20% - Accent6 4 2 5 2" xfId="1277"/>
    <cellStyle name="20% - Accent6 4 2 6" xfId="1278"/>
    <cellStyle name="20% - Accent6 4 2 7" xfId="1279"/>
    <cellStyle name="20% - Accent6 4 3" xfId="1280"/>
    <cellStyle name="20% - Accent6 4 3 2" xfId="1281"/>
    <cellStyle name="20% - Accent6 4 3 2 2" xfId="1282"/>
    <cellStyle name="20% - Accent6 4 3 3" xfId="1283"/>
    <cellStyle name="20% - Accent6 4 3 4" xfId="1284"/>
    <cellStyle name="20% - Accent6 4 4" xfId="1285"/>
    <cellStyle name="20% - Accent6 4 4 2" xfId="1286"/>
    <cellStyle name="20% - Accent6 4 4 2 2" xfId="1287"/>
    <cellStyle name="20% - Accent6 4 4 3" xfId="1288"/>
    <cellStyle name="20% - Accent6 4 4 4" xfId="1289"/>
    <cellStyle name="20% - Accent6 4 5" xfId="1290"/>
    <cellStyle name="20% - Accent6 4 5 2" xfId="1291"/>
    <cellStyle name="20% - Accent6 4 5 3" xfId="1292"/>
    <cellStyle name="20% - Accent6 4 6" xfId="1293"/>
    <cellStyle name="20% - Accent6 4 6 2" xfId="1294"/>
    <cellStyle name="20% - Accent6 4 6 3" xfId="1295"/>
    <cellStyle name="20% - Accent6 4 7" xfId="1296"/>
    <cellStyle name="20% - Accent6 4 7 2" xfId="1297"/>
    <cellStyle name="20% - Accent6 4 7 3" xfId="1298"/>
    <cellStyle name="20% - Accent6 4 8" xfId="1299"/>
    <cellStyle name="20% - Accent6 4 8 2" xfId="1300"/>
    <cellStyle name="20% - Accent6 4 9" xfId="1301"/>
    <cellStyle name="20% - Accent6 5" xfId="1302"/>
    <cellStyle name="20% - Accent6 5 2" xfId="1303"/>
    <cellStyle name="20% - Accent6 5 2 2" xfId="1304"/>
    <cellStyle name="20% - Accent6 5 2 2 2" xfId="1305"/>
    <cellStyle name="20% - Accent6 5 2 2 3" xfId="1306"/>
    <cellStyle name="20% - Accent6 5 2 3" xfId="1307"/>
    <cellStyle name="20% - Accent6 5 2 3 2" xfId="1308"/>
    <cellStyle name="20% - Accent6 5 2 4" xfId="1309"/>
    <cellStyle name="20% - Accent6 5 2 5" xfId="1310"/>
    <cellStyle name="20% - Accent6 5 2 6" xfId="1311"/>
    <cellStyle name="20% - Accent6 5 3" xfId="1312"/>
    <cellStyle name="20% - Accent6 5 3 2" xfId="1313"/>
    <cellStyle name="20% - Accent6 5 3 2 2" xfId="1314"/>
    <cellStyle name="20% - Accent6 5 3 3" xfId="1315"/>
    <cellStyle name="20% - Accent6 5 3 4" xfId="1316"/>
    <cellStyle name="20% - Accent6 5 4" xfId="1317"/>
    <cellStyle name="20% - Accent6 5 4 2" xfId="1318"/>
    <cellStyle name="20% - Accent6 5 4 3" xfId="1319"/>
    <cellStyle name="20% - Accent6 5 5" xfId="1320"/>
    <cellStyle name="20% - Accent6 5 5 2" xfId="1321"/>
    <cellStyle name="20% - Accent6 5 5 3" xfId="1322"/>
    <cellStyle name="20% - Accent6 5 6" xfId="1323"/>
    <cellStyle name="20% - Accent6 5 6 2" xfId="1324"/>
    <cellStyle name="20% - Accent6 5 7" xfId="1325"/>
    <cellStyle name="20% - Accent6 5 8" xfId="1326"/>
    <cellStyle name="20% - Accent6 6" xfId="1327"/>
    <cellStyle name="20% - Accent6 6 2" xfId="1328"/>
    <cellStyle name="20% - Accent6 6 2 2" xfId="1329"/>
    <cellStyle name="20% - Accent6 6 2 2 2" xfId="1330"/>
    <cellStyle name="20% - Accent6 6 2 3" xfId="1331"/>
    <cellStyle name="20% - Accent6 6 2 4" xfId="1332"/>
    <cellStyle name="20% - Accent6 6 3" xfId="1333"/>
    <cellStyle name="20% - Accent6 6 3 2" xfId="1334"/>
    <cellStyle name="20% - Accent6 6 3 2 2" xfId="1335"/>
    <cellStyle name="20% - Accent6 6 3 3" xfId="1336"/>
    <cellStyle name="20% - Accent6 6 3 4" xfId="1337"/>
    <cellStyle name="20% - Accent6 6 4" xfId="1338"/>
    <cellStyle name="20% - Accent6 6 4 2" xfId="1339"/>
    <cellStyle name="20% - Accent6 6 4 3" xfId="1340"/>
    <cellStyle name="20% - Accent6 6 5" xfId="1341"/>
    <cellStyle name="20% - Accent6 6 5 2" xfId="1342"/>
    <cellStyle name="20% - Accent6 6 6" xfId="1343"/>
    <cellStyle name="20% - Accent6 6 7" xfId="1344"/>
    <cellStyle name="20% - Accent6 7" xfId="1345"/>
    <cellStyle name="20% - Accent6 7 2" xfId="1346"/>
    <cellStyle name="20% - Accent6 7 2 2" xfId="1347"/>
    <cellStyle name="20% - Accent6 7 2 2 2" xfId="1348"/>
    <cellStyle name="20% - Accent6 7 2 3" xfId="1349"/>
    <cellStyle name="20% - Accent6 7 2 4" xfId="1350"/>
    <cellStyle name="20% - Accent6 7 3" xfId="1351"/>
    <cellStyle name="20% - Accent6 7 3 2" xfId="1352"/>
    <cellStyle name="20% - Accent6 7 3 3" xfId="1353"/>
    <cellStyle name="20% - Accent6 7 4" xfId="1354"/>
    <cellStyle name="20% - Accent6 7 4 2" xfId="1355"/>
    <cellStyle name="20% - Accent6 7 5" xfId="1356"/>
    <cellStyle name="20% - Accent6 8" xfId="1357"/>
    <cellStyle name="20% - Accent6 8 2" xfId="1358"/>
    <cellStyle name="20% - Accent6 8 2 2" xfId="1359"/>
    <cellStyle name="20% - Accent6 8 3" xfId="1360"/>
    <cellStyle name="20% - Accent6 8 3 2" xfId="1361"/>
    <cellStyle name="20% - Accent6 8 4" xfId="1362"/>
    <cellStyle name="20% - Accent6 8 5" xfId="1363"/>
    <cellStyle name="20% - Accent6 9" xfId="1364"/>
    <cellStyle name="20% - Accent6 9 2" xfId="1365"/>
    <cellStyle name="20% - Accent6 9 2 2" xfId="1366"/>
    <cellStyle name="20% - Accent6 9 3" xfId="1367"/>
    <cellStyle name="20% - Accent6 9 3 2" xfId="1368"/>
    <cellStyle name="20% - Accent6 9 4" xfId="1369"/>
    <cellStyle name="20% - Accent6 9 5" xfId="1370"/>
    <cellStyle name="40% - Accent1" xfId="1371"/>
    <cellStyle name="40% - Accent1 10" xfId="1372"/>
    <cellStyle name="40% - Accent1 10 2" xfId="1373"/>
    <cellStyle name="40% - Accent1 10 3" xfId="1374"/>
    <cellStyle name="40% - Accent1 11" xfId="1375"/>
    <cellStyle name="40% - Accent1 11 2" xfId="1376"/>
    <cellStyle name="40% - Accent1 11 3" xfId="1377"/>
    <cellStyle name="40% - Accent1 12" xfId="1378"/>
    <cellStyle name="40% - Accent1 12 2" xfId="1379"/>
    <cellStyle name="40% - Accent1 13" xfId="1380"/>
    <cellStyle name="40% - Accent1 14" xfId="1381"/>
    <cellStyle name="40% - Accent1 2" xfId="1382"/>
    <cellStyle name="40% - Accent1 2 10" xfId="1383"/>
    <cellStyle name="40% - Accent1 2 2" xfId="1384"/>
    <cellStyle name="40% - Accent1 2 2 2" xfId="1385"/>
    <cellStyle name="40% - Accent1 2 2 2 2" xfId="1386"/>
    <cellStyle name="40% - Accent1 2 2 2 2 2" xfId="1387"/>
    <cellStyle name="40% - Accent1 2 2 2 3" xfId="1388"/>
    <cellStyle name="40% - Accent1 2 2 2 4" xfId="1389"/>
    <cellStyle name="40% - Accent1 2 2 3" xfId="1390"/>
    <cellStyle name="40% - Accent1 2 2 3 2" xfId="1391"/>
    <cellStyle name="40% - Accent1 2 2 3 2 2" xfId="1392"/>
    <cellStyle name="40% - Accent1 2 2 3 3" xfId="1393"/>
    <cellStyle name="40% - Accent1 2 2 3 4" xfId="1394"/>
    <cellStyle name="40% - Accent1 2 2 4" xfId="1395"/>
    <cellStyle name="40% - Accent1 2 2 4 2" xfId="1396"/>
    <cellStyle name="40% - Accent1 2 2 4 3" xfId="1397"/>
    <cellStyle name="40% - Accent1 2 2 5" xfId="1398"/>
    <cellStyle name="40% - Accent1 2 2 5 2" xfId="1399"/>
    <cellStyle name="40% - Accent1 2 2 6" xfId="1400"/>
    <cellStyle name="40% - Accent1 2 2 7" xfId="1401"/>
    <cellStyle name="40% - Accent1 2 3" xfId="1402"/>
    <cellStyle name="40% - Accent1 2 3 2" xfId="1403"/>
    <cellStyle name="40% - Accent1 2 3 2 2" xfId="1404"/>
    <cellStyle name="40% - Accent1 2 3 2 2 2" xfId="1405"/>
    <cellStyle name="40% - Accent1 2 3 2 3" xfId="1406"/>
    <cellStyle name="40% - Accent1 2 3 2 4" xfId="1407"/>
    <cellStyle name="40% - Accent1 2 3 3" xfId="1408"/>
    <cellStyle name="40% - Accent1 2 3 3 2" xfId="1409"/>
    <cellStyle name="40% - Accent1 2 3 3 3" xfId="1410"/>
    <cellStyle name="40% - Accent1 2 3 4" xfId="1411"/>
    <cellStyle name="40% - Accent1 2 3 4 2" xfId="1412"/>
    <cellStyle name="40% - Accent1 2 3 5" xfId="1413"/>
    <cellStyle name="40% - Accent1 2 4" xfId="1414"/>
    <cellStyle name="40% - Accent1 2 4 2" xfId="1415"/>
    <cellStyle name="40% - Accent1 2 4 2 2" xfId="1416"/>
    <cellStyle name="40% - Accent1 2 4 3" xfId="1417"/>
    <cellStyle name="40% - Accent1 2 4 3 2" xfId="1418"/>
    <cellStyle name="40% - Accent1 2 4 4" xfId="1419"/>
    <cellStyle name="40% - Accent1 2 4 5" xfId="1420"/>
    <cellStyle name="40% - Accent1 2 5" xfId="1421"/>
    <cellStyle name="40% - Accent1 2 5 2" xfId="1422"/>
    <cellStyle name="40% - Accent1 2 5 2 2" xfId="1423"/>
    <cellStyle name="40% - Accent1 2 5 3" xfId="1424"/>
    <cellStyle name="40% - Accent1 2 5 4" xfId="1425"/>
    <cellStyle name="40% - Accent1 2 6" xfId="1426"/>
    <cellStyle name="40% - Accent1 2 6 2" xfId="1427"/>
    <cellStyle name="40% - Accent1 2 6 3" xfId="1428"/>
    <cellStyle name="40% - Accent1 2 7" xfId="1429"/>
    <cellStyle name="40% - Accent1 2 7 2" xfId="1430"/>
    <cellStyle name="40% - Accent1 2 7 3" xfId="1431"/>
    <cellStyle name="40% - Accent1 2 8" xfId="1432"/>
    <cellStyle name="40% - Accent1 2 8 2" xfId="1433"/>
    <cellStyle name="40% - Accent1 2 9" xfId="1434"/>
    <cellStyle name="40% - Accent1 3" xfId="1435"/>
    <cellStyle name="40% - Accent1 3 10" xfId="1436"/>
    <cellStyle name="40% - Accent1 3 2" xfId="1437"/>
    <cellStyle name="40% - Accent1 3 2 2" xfId="1438"/>
    <cellStyle name="40% - Accent1 3 2 2 2" xfId="1439"/>
    <cellStyle name="40% - Accent1 3 2 2 2 2" xfId="1440"/>
    <cellStyle name="40% - Accent1 3 2 2 3" xfId="1441"/>
    <cellStyle name="40% - Accent1 3 2 2 4" xfId="1442"/>
    <cellStyle name="40% - Accent1 3 2 3" xfId="1443"/>
    <cellStyle name="40% - Accent1 3 2 3 2" xfId="1444"/>
    <cellStyle name="40% - Accent1 3 2 3 2 2" xfId="1445"/>
    <cellStyle name="40% - Accent1 3 2 3 3" xfId="1446"/>
    <cellStyle name="40% - Accent1 3 2 3 4" xfId="1447"/>
    <cellStyle name="40% - Accent1 3 2 4" xfId="1448"/>
    <cellStyle name="40% - Accent1 3 2 4 2" xfId="1449"/>
    <cellStyle name="40% - Accent1 3 2 4 3" xfId="1450"/>
    <cellStyle name="40% - Accent1 3 2 5" xfId="1451"/>
    <cellStyle name="40% - Accent1 3 2 5 2" xfId="1452"/>
    <cellStyle name="40% - Accent1 3 2 6" xfId="1453"/>
    <cellStyle name="40% - Accent1 3 2 7" xfId="1454"/>
    <cellStyle name="40% - Accent1 3 3" xfId="1455"/>
    <cellStyle name="40% - Accent1 3 3 2" xfId="1456"/>
    <cellStyle name="40% - Accent1 3 3 2 2" xfId="1457"/>
    <cellStyle name="40% - Accent1 3 3 2 2 2" xfId="1458"/>
    <cellStyle name="40% - Accent1 3 3 2 3" xfId="1459"/>
    <cellStyle name="40% - Accent1 3 3 2 4" xfId="1460"/>
    <cellStyle name="40% - Accent1 3 3 3" xfId="1461"/>
    <cellStyle name="40% - Accent1 3 3 3 2" xfId="1462"/>
    <cellStyle name="40% - Accent1 3 3 3 3" xfId="1463"/>
    <cellStyle name="40% - Accent1 3 3 4" xfId="1464"/>
    <cellStyle name="40% - Accent1 3 3 4 2" xfId="1465"/>
    <cellStyle name="40% - Accent1 3 3 5" xfId="1466"/>
    <cellStyle name="40% - Accent1 3 4" xfId="1467"/>
    <cellStyle name="40% - Accent1 3 4 2" xfId="1468"/>
    <cellStyle name="40% - Accent1 3 4 2 2" xfId="1469"/>
    <cellStyle name="40% - Accent1 3 4 3" xfId="1470"/>
    <cellStyle name="40% - Accent1 3 4 3 2" xfId="1471"/>
    <cellStyle name="40% - Accent1 3 4 4" xfId="1472"/>
    <cellStyle name="40% - Accent1 3 4 5" xfId="1473"/>
    <cellStyle name="40% - Accent1 3 5" xfId="1474"/>
    <cellStyle name="40% - Accent1 3 5 2" xfId="1475"/>
    <cellStyle name="40% - Accent1 3 5 2 2" xfId="1476"/>
    <cellStyle name="40% - Accent1 3 5 3" xfId="1477"/>
    <cellStyle name="40% - Accent1 3 5 4" xfId="1478"/>
    <cellStyle name="40% - Accent1 3 6" xfId="1479"/>
    <cellStyle name="40% - Accent1 3 6 2" xfId="1480"/>
    <cellStyle name="40% - Accent1 3 6 3" xfId="1481"/>
    <cellStyle name="40% - Accent1 3 7" xfId="1482"/>
    <cellStyle name="40% - Accent1 3 7 2" xfId="1483"/>
    <cellStyle name="40% - Accent1 3 7 3" xfId="1484"/>
    <cellStyle name="40% - Accent1 3 8" xfId="1485"/>
    <cellStyle name="40% - Accent1 3 8 2" xfId="1486"/>
    <cellStyle name="40% - Accent1 3 9" xfId="1487"/>
    <cellStyle name="40% - Accent1 4" xfId="1488"/>
    <cellStyle name="40% - Accent1 4 10" xfId="1489"/>
    <cellStyle name="40% - Accent1 4 2" xfId="1490"/>
    <cellStyle name="40% - Accent1 4 2 2" xfId="1491"/>
    <cellStyle name="40% - Accent1 4 2 2 2" xfId="1492"/>
    <cellStyle name="40% - Accent1 4 2 2 2 2" xfId="1493"/>
    <cellStyle name="40% - Accent1 4 2 2 3" xfId="1494"/>
    <cellStyle name="40% - Accent1 4 2 2 4" xfId="1495"/>
    <cellStyle name="40% - Accent1 4 2 3" xfId="1496"/>
    <cellStyle name="40% - Accent1 4 2 3 2" xfId="1497"/>
    <cellStyle name="40% - Accent1 4 2 3 3" xfId="1498"/>
    <cellStyle name="40% - Accent1 4 2 4" xfId="1499"/>
    <cellStyle name="40% - Accent1 4 2 4 2" xfId="1500"/>
    <cellStyle name="40% - Accent1 4 2 4 3" xfId="1501"/>
    <cellStyle name="40% - Accent1 4 2 5" xfId="1502"/>
    <cellStyle name="40% - Accent1 4 2 5 2" xfId="1503"/>
    <cellStyle name="40% - Accent1 4 2 6" xfId="1504"/>
    <cellStyle name="40% - Accent1 4 2 7" xfId="1505"/>
    <cellStyle name="40% - Accent1 4 3" xfId="1506"/>
    <cellStyle name="40% - Accent1 4 3 2" xfId="1507"/>
    <cellStyle name="40% - Accent1 4 3 2 2" xfId="1508"/>
    <cellStyle name="40% - Accent1 4 3 3" xfId="1509"/>
    <cellStyle name="40% - Accent1 4 3 4" xfId="1510"/>
    <cellStyle name="40% - Accent1 4 4" xfId="1511"/>
    <cellStyle name="40% - Accent1 4 4 2" xfId="1512"/>
    <cellStyle name="40% - Accent1 4 4 2 2" xfId="1513"/>
    <cellStyle name="40% - Accent1 4 4 3" xfId="1514"/>
    <cellStyle name="40% - Accent1 4 4 4" xfId="1515"/>
    <cellStyle name="40% - Accent1 4 5" xfId="1516"/>
    <cellStyle name="40% - Accent1 4 5 2" xfId="1517"/>
    <cellStyle name="40% - Accent1 4 5 3" xfId="1518"/>
    <cellStyle name="40% - Accent1 4 6" xfId="1519"/>
    <cellStyle name="40% - Accent1 4 6 2" xfId="1520"/>
    <cellStyle name="40% - Accent1 4 6 3" xfId="1521"/>
    <cellStyle name="40% - Accent1 4 7" xfId="1522"/>
    <cellStyle name="40% - Accent1 4 7 2" xfId="1523"/>
    <cellStyle name="40% - Accent1 4 7 3" xfId="1524"/>
    <cellStyle name="40% - Accent1 4 8" xfId="1525"/>
    <cellStyle name="40% - Accent1 4 8 2" xfId="1526"/>
    <cellStyle name="40% - Accent1 4 9" xfId="1527"/>
    <cellStyle name="40% - Accent1 5" xfId="1528"/>
    <cellStyle name="40% - Accent1 5 2" xfId="1529"/>
    <cellStyle name="40% - Accent1 5 2 2" xfId="1530"/>
    <cellStyle name="40% - Accent1 5 2 2 2" xfId="1531"/>
    <cellStyle name="40% - Accent1 5 2 2 3" xfId="1532"/>
    <cellStyle name="40% - Accent1 5 2 3" xfId="1533"/>
    <cellStyle name="40% - Accent1 5 2 3 2" xfId="1534"/>
    <cellStyle name="40% - Accent1 5 2 4" xfId="1535"/>
    <cellStyle name="40% - Accent1 5 2 5" xfId="1536"/>
    <cellStyle name="40% - Accent1 5 2 6" xfId="1537"/>
    <cellStyle name="40% - Accent1 5 3" xfId="1538"/>
    <cellStyle name="40% - Accent1 5 3 2" xfId="1539"/>
    <cellStyle name="40% - Accent1 5 3 2 2" xfId="1540"/>
    <cellStyle name="40% - Accent1 5 3 3" xfId="1541"/>
    <cellStyle name="40% - Accent1 5 3 4" xfId="1542"/>
    <cellStyle name="40% - Accent1 5 4" xfId="1543"/>
    <cellStyle name="40% - Accent1 5 4 2" xfId="1544"/>
    <cellStyle name="40% - Accent1 5 4 3" xfId="1545"/>
    <cellStyle name="40% - Accent1 5 5" xfId="1546"/>
    <cellStyle name="40% - Accent1 5 5 2" xfId="1547"/>
    <cellStyle name="40% - Accent1 5 5 3" xfId="1548"/>
    <cellStyle name="40% - Accent1 5 6" xfId="1549"/>
    <cellStyle name="40% - Accent1 5 6 2" xfId="1550"/>
    <cellStyle name="40% - Accent1 5 7" xfId="1551"/>
    <cellStyle name="40% - Accent1 5 8" xfId="1552"/>
    <cellStyle name="40% - Accent1 6" xfId="1553"/>
    <cellStyle name="40% - Accent1 6 2" xfId="1554"/>
    <cellStyle name="40% - Accent1 6 2 2" xfId="1555"/>
    <cellStyle name="40% - Accent1 6 2 2 2" xfId="1556"/>
    <cellStyle name="40% - Accent1 6 2 3" xfId="1557"/>
    <cellStyle name="40% - Accent1 6 2 4" xfId="1558"/>
    <cellStyle name="40% - Accent1 6 3" xfId="1559"/>
    <cellStyle name="40% - Accent1 6 3 2" xfId="1560"/>
    <cellStyle name="40% - Accent1 6 3 2 2" xfId="1561"/>
    <cellStyle name="40% - Accent1 6 3 3" xfId="1562"/>
    <cellStyle name="40% - Accent1 6 3 4" xfId="1563"/>
    <cellStyle name="40% - Accent1 6 4" xfId="1564"/>
    <cellStyle name="40% - Accent1 6 4 2" xfId="1565"/>
    <cellStyle name="40% - Accent1 6 4 3" xfId="1566"/>
    <cellStyle name="40% - Accent1 6 5" xfId="1567"/>
    <cellStyle name="40% - Accent1 6 5 2" xfId="1568"/>
    <cellStyle name="40% - Accent1 6 6" xfId="1569"/>
    <cellStyle name="40% - Accent1 6 7" xfId="1570"/>
    <cellStyle name="40% - Accent1 7" xfId="1571"/>
    <cellStyle name="40% - Accent1 7 2" xfId="1572"/>
    <cellStyle name="40% - Accent1 7 2 2" xfId="1573"/>
    <cellStyle name="40% - Accent1 7 2 2 2" xfId="1574"/>
    <cellStyle name="40% - Accent1 7 2 3" xfId="1575"/>
    <cellStyle name="40% - Accent1 7 2 4" xfId="1576"/>
    <cellStyle name="40% - Accent1 7 3" xfId="1577"/>
    <cellStyle name="40% - Accent1 7 3 2" xfId="1578"/>
    <cellStyle name="40% - Accent1 7 3 3" xfId="1579"/>
    <cellStyle name="40% - Accent1 7 4" xfId="1580"/>
    <cellStyle name="40% - Accent1 7 4 2" xfId="1581"/>
    <cellStyle name="40% - Accent1 7 5" xfId="1582"/>
    <cellStyle name="40% - Accent1 8" xfId="1583"/>
    <cellStyle name="40% - Accent1 8 2" xfId="1584"/>
    <cellStyle name="40% - Accent1 8 2 2" xfId="1585"/>
    <cellStyle name="40% - Accent1 8 3" xfId="1586"/>
    <cellStyle name="40% - Accent1 8 3 2" xfId="1587"/>
    <cellStyle name="40% - Accent1 8 4" xfId="1588"/>
    <cellStyle name="40% - Accent1 8 5" xfId="1589"/>
    <cellStyle name="40% - Accent1 9" xfId="1590"/>
    <cellStyle name="40% - Accent1 9 2" xfId="1591"/>
    <cellStyle name="40% - Accent1 9 2 2" xfId="1592"/>
    <cellStyle name="40% - Accent1 9 3" xfId="1593"/>
    <cellStyle name="40% - Accent1 9 3 2" xfId="1594"/>
    <cellStyle name="40% - Accent1 9 4" xfId="1595"/>
    <cellStyle name="40% - Accent1 9 5" xfId="1596"/>
    <cellStyle name="40% - Accent2" xfId="1597"/>
    <cellStyle name="40% - Accent2 10" xfId="1598"/>
    <cellStyle name="40% - Accent2 10 2" xfId="1599"/>
    <cellStyle name="40% - Accent2 10 3" xfId="1600"/>
    <cellStyle name="40% - Accent2 11" xfId="1601"/>
    <cellStyle name="40% - Accent2 11 2" xfId="1602"/>
    <cellStyle name="40% - Accent2 11 3" xfId="1603"/>
    <cellStyle name="40% - Accent2 12" xfId="1604"/>
    <cellStyle name="40% - Accent2 12 2" xfId="1605"/>
    <cellStyle name="40% - Accent2 13" xfId="1606"/>
    <cellStyle name="40% - Accent2 14" xfId="1607"/>
    <cellStyle name="40% - Accent2 2" xfId="1608"/>
    <cellStyle name="40% - Accent2 2 10" xfId="1609"/>
    <cellStyle name="40% - Accent2 2 2" xfId="1610"/>
    <cellStyle name="40% - Accent2 2 2 2" xfId="1611"/>
    <cellStyle name="40% - Accent2 2 2 2 2" xfId="1612"/>
    <cellStyle name="40% - Accent2 2 2 2 2 2" xfId="1613"/>
    <cellStyle name="40% - Accent2 2 2 2 3" xfId="1614"/>
    <cellStyle name="40% - Accent2 2 2 2 4" xfId="1615"/>
    <cellStyle name="40% - Accent2 2 2 3" xfId="1616"/>
    <cellStyle name="40% - Accent2 2 2 3 2" xfId="1617"/>
    <cellStyle name="40% - Accent2 2 2 3 2 2" xfId="1618"/>
    <cellStyle name="40% - Accent2 2 2 3 3" xfId="1619"/>
    <cellStyle name="40% - Accent2 2 2 3 4" xfId="1620"/>
    <cellStyle name="40% - Accent2 2 2 4" xfId="1621"/>
    <cellStyle name="40% - Accent2 2 2 4 2" xfId="1622"/>
    <cellStyle name="40% - Accent2 2 2 4 3" xfId="1623"/>
    <cellStyle name="40% - Accent2 2 2 5" xfId="1624"/>
    <cellStyle name="40% - Accent2 2 2 5 2" xfId="1625"/>
    <cellStyle name="40% - Accent2 2 2 6" xfId="1626"/>
    <cellStyle name="40% - Accent2 2 2 7" xfId="1627"/>
    <cellStyle name="40% - Accent2 2 3" xfId="1628"/>
    <cellStyle name="40% - Accent2 2 3 2" xfId="1629"/>
    <cellStyle name="40% - Accent2 2 3 2 2" xfId="1630"/>
    <cellStyle name="40% - Accent2 2 3 2 2 2" xfId="1631"/>
    <cellStyle name="40% - Accent2 2 3 2 3" xfId="1632"/>
    <cellStyle name="40% - Accent2 2 3 2 4" xfId="1633"/>
    <cellStyle name="40% - Accent2 2 3 3" xfId="1634"/>
    <cellStyle name="40% - Accent2 2 3 3 2" xfId="1635"/>
    <cellStyle name="40% - Accent2 2 3 3 3" xfId="1636"/>
    <cellStyle name="40% - Accent2 2 3 4" xfId="1637"/>
    <cellStyle name="40% - Accent2 2 3 4 2" xfId="1638"/>
    <cellStyle name="40% - Accent2 2 3 5" xfId="1639"/>
    <cellStyle name="40% - Accent2 2 4" xfId="1640"/>
    <cellStyle name="40% - Accent2 2 4 2" xfId="1641"/>
    <cellStyle name="40% - Accent2 2 4 2 2" xfId="1642"/>
    <cellStyle name="40% - Accent2 2 4 3" xfId="1643"/>
    <cellStyle name="40% - Accent2 2 4 3 2" xfId="1644"/>
    <cellStyle name="40% - Accent2 2 4 4" xfId="1645"/>
    <cellStyle name="40% - Accent2 2 4 5" xfId="1646"/>
    <cellStyle name="40% - Accent2 2 5" xfId="1647"/>
    <cellStyle name="40% - Accent2 2 5 2" xfId="1648"/>
    <cellStyle name="40% - Accent2 2 5 2 2" xfId="1649"/>
    <cellStyle name="40% - Accent2 2 5 3" xfId="1650"/>
    <cellStyle name="40% - Accent2 2 5 4" xfId="1651"/>
    <cellStyle name="40% - Accent2 2 6" xfId="1652"/>
    <cellStyle name="40% - Accent2 2 6 2" xfId="1653"/>
    <cellStyle name="40% - Accent2 2 6 3" xfId="1654"/>
    <cellStyle name="40% - Accent2 2 7" xfId="1655"/>
    <cellStyle name="40% - Accent2 2 7 2" xfId="1656"/>
    <cellStyle name="40% - Accent2 2 7 3" xfId="1657"/>
    <cellStyle name="40% - Accent2 2 8" xfId="1658"/>
    <cellStyle name="40% - Accent2 2 8 2" xfId="1659"/>
    <cellStyle name="40% - Accent2 2 9" xfId="1660"/>
    <cellStyle name="40% - Accent2 3" xfId="1661"/>
    <cellStyle name="40% - Accent2 3 10" xfId="1662"/>
    <cellStyle name="40% - Accent2 3 2" xfId="1663"/>
    <cellStyle name="40% - Accent2 3 2 2" xfId="1664"/>
    <cellStyle name="40% - Accent2 3 2 2 2" xfId="1665"/>
    <cellStyle name="40% - Accent2 3 2 2 2 2" xfId="1666"/>
    <cellStyle name="40% - Accent2 3 2 2 3" xfId="1667"/>
    <cellStyle name="40% - Accent2 3 2 2 4" xfId="1668"/>
    <cellStyle name="40% - Accent2 3 2 3" xfId="1669"/>
    <cellStyle name="40% - Accent2 3 2 3 2" xfId="1670"/>
    <cellStyle name="40% - Accent2 3 2 3 2 2" xfId="1671"/>
    <cellStyle name="40% - Accent2 3 2 3 3" xfId="1672"/>
    <cellStyle name="40% - Accent2 3 2 3 4" xfId="1673"/>
    <cellStyle name="40% - Accent2 3 2 4" xfId="1674"/>
    <cellStyle name="40% - Accent2 3 2 4 2" xfId="1675"/>
    <cellStyle name="40% - Accent2 3 2 4 3" xfId="1676"/>
    <cellStyle name="40% - Accent2 3 2 5" xfId="1677"/>
    <cellStyle name="40% - Accent2 3 2 5 2" xfId="1678"/>
    <cellStyle name="40% - Accent2 3 2 6" xfId="1679"/>
    <cellStyle name="40% - Accent2 3 2 7" xfId="1680"/>
    <cellStyle name="40% - Accent2 3 3" xfId="1681"/>
    <cellStyle name="40% - Accent2 3 3 2" xfId="1682"/>
    <cellStyle name="40% - Accent2 3 3 2 2" xfId="1683"/>
    <cellStyle name="40% - Accent2 3 3 2 2 2" xfId="1684"/>
    <cellStyle name="40% - Accent2 3 3 2 3" xfId="1685"/>
    <cellStyle name="40% - Accent2 3 3 2 4" xfId="1686"/>
    <cellStyle name="40% - Accent2 3 3 3" xfId="1687"/>
    <cellStyle name="40% - Accent2 3 3 3 2" xfId="1688"/>
    <cellStyle name="40% - Accent2 3 3 3 3" xfId="1689"/>
    <cellStyle name="40% - Accent2 3 3 4" xfId="1690"/>
    <cellStyle name="40% - Accent2 3 3 4 2" xfId="1691"/>
    <cellStyle name="40% - Accent2 3 3 5" xfId="1692"/>
    <cellStyle name="40% - Accent2 3 4" xfId="1693"/>
    <cellStyle name="40% - Accent2 3 4 2" xfId="1694"/>
    <cellStyle name="40% - Accent2 3 4 2 2" xfId="1695"/>
    <cellStyle name="40% - Accent2 3 4 3" xfId="1696"/>
    <cellStyle name="40% - Accent2 3 4 3 2" xfId="1697"/>
    <cellStyle name="40% - Accent2 3 4 4" xfId="1698"/>
    <cellStyle name="40% - Accent2 3 4 5" xfId="1699"/>
    <cellStyle name="40% - Accent2 3 5" xfId="1700"/>
    <cellStyle name="40% - Accent2 3 5 2" xfId="1701"/>
    <cellStyle name="40% - Accent2 3 5 2 2" xfId="1702"/>
    <cellStyle name="40% - Accent2 3 5 3" xfId="1703"/>
    <cellStyle name="40% - Accent2 3 5 4" xfId="1704"/>
    <cellStyle name="40% - Accent2 3 6" xfId="1705"/>
    <cellStyle name="40% - Accent2 3 6 2" xfId="1706"/>
    <cellStyle name="40% - Accent2 3 6 3" xfId="1707"/>
    <cellStyle name="40% - Accent2 3 7" xfId="1708"/>
    <cellStyle name="40% - Accent2 3 7 2" xfId="1709"/>
    <cellStyle name="40% - Accent2 3 7 3" xfId="1710"/>
    <cellStyle name="40% - Accent2 3 8" xfId="1711"/>
    <cellStyle name="40% - Accent2 3 8 2" xfId="1712"/>
    <cellStyle name="40% - Accent2 3 9" xfId="1713"/>
    <cellStyle name="40% - Accent2 4" xfId="1714"/>
    <cellStyle name="40% - Accent2 4 10" xfId="1715"/>
    <cellStyle name="40% - Accent2 4 2" xfId="1716"/>
    <cellStyle name="40% - Accent2 4 2 2" xfId="1717"/>
    <cellStyle name="40% - Accent2 4 2 2 2" xfId="1718"/>
    <cellStyle name="40% - Accent2 4 2 2 2 2" xfId="1719"/>
    <cellStyle name="40% - Accent2 4 2 2 3" xfId="1720"/>
    <cellStyle name="40% - Accent2 4 2 2 4" xfId="1721"/>
    <cellStyle name="40% - Accent2 4 2 3" xfId="1722"/>
    <cellStyle name="40% - Accent2 4 2 3 2" xfId="1723"/>
    <cellStyle name="40% - Accent2 4 2 3 3" xfId="1724"/>
    <cellStyle name="40% - Accent2 4 2 4" xfId="1725"/>
    <cellStyle name="40% - Accent2 4 2 4 2" xfId="1726"/>
    <cellStyle name="40% - Accent2 4 2 4 3" xfId="1727"/>
    <cellStyle name="40% - Accent2 4 2 5" xfId="1728"/>
    <cellStyle name="40% - Accent2 4 2 5 2" xfId="1729"/>
    <cellStyle name="40% - Accent2 4 2 6" xfId="1730"/>
    <cellStyle name="40% - Accent2 4 2 7" xfId="1731"/>
    <cellStyle name="40% - Accent2 4 3" xfId="1732"/>
    <cellStyle name="40% - Accent2 4 3 2" xfId="1733"/>
    <cellStyle name="40% - Accent2 4 3 2 2" xfId="1734"/>
    <cellStyle name="40% - Accent2 4 3 3" xfId="1735"/>
    <cellStyle name="40% - Accent2 4 3 4" xfId="1736"/>
    <cellStyle name="40% - Accent2 4 4" xfId="1737"/>
    <cellStyle name="40% - Accent2 4 4 2" xfId="1738"/>
    <cellStyle name="40% - Accent2 4 4 2 2" xfId="1739"/>
    <cellStyle name="40% - Accent2 4 4 3" xfId="1740"/>
    <cellStyle name="40% - Accent2 4 4 4" xfId="1741"/>
    <cellStyle name="40% - Accent2 4 5" xfId="1742"/>
    <cellStyle name="40% - Accent2 4 5 2" xfId="1743"/>
    <cellStyle name="40% - Accent2 4 5 3" xfId="1744"/>
    <cellStyle name="40% - Accent2 4 6" xfId="1745"/>
    <cellStyle name="40% - Accent2 4 6 2" xfId="1746"/>
    <cellStyle name="40% - Accent2 4 6 3" xfId="1747"/>
    <cellStyle name="40% - Accent2 4 7" xfId="1748"/>
    <cellStyle name="40% - Accent2 4 7 2" xfId="1749"/>
    <cellStyle name="40% - Accent2 4 7 3" xfId="1750"/>
    <cellStyle name="40% - Accent2 4 8" xfId="1751"/>
    <cellStyle name="40% - Accent2 4 8 2" xfId="1752"/>
    <cellStyle name="40% - Accent2 4 9" xfId="1753"/>
    <cellStyle name="40% - Accent2 5" xfId="1754"/>
    <cellStyle name="40% - Accent2 5 2" xfId="1755"/>
    <cellStyle name="40% - Accent2 5 2 2" xfId="1756"/>
    <cellStyle name="40% - Accent2 5 2 2 2" xfId="1757"/>
    <cellStyle name="40% - Accent2 5 2 2 3" xfId="1758"/>
    <cellStyle name="40% - Accent2 5 2 3" xfId="1759"/>
    <cellStyle name="40% - Accent2 5 2 3 2" xfId="1760"/>
    <cellStyle name="40% - Accent2 5 2 4" xfId="1761"/>
    <cellStyle name="40% - Accent2 5 2 5" xfId="1762"/>
    <cellStyle name="40% - Accent2 5 2 6" xfId="1763"/>
    <cellStyle name="40% - Accent2 5 3" xfId="1764"/>
    <cellStyle name="40% - Accent2 5 3 2" xfId="1765"/>
    <cellStyle name="40% - Accent2 5 3 2 2" xfId="1766"/>
    <cellStyle name="40% - Accent2 5 3 3" xfId="1767"/>
    <cellStyle name="40% - Accent2 5 3 4" xfId="1768"/>
    <cellStyle name="40% - Accent2 5 4" xfId="1769"/>
    <cellStyle name="40% - Accent2 5 4 2" xfId="1770"/>
    <cellStyle name="40% - Accent2 5 4 3" xfId="1771"/>
    <cellStyle name="40% - Accent2 5 5" xfId="1772"/>
    <cellStyle name="40% - Accent2 5 5 2" xfId="1773"/>
    <cellStyle name="40% - Accent2 5 5 3" xfId="1774"/>
    <cellStyle name="40% - Accent2 5 6" xfId="1775"/>
    <cellStyle name="40% - Accent2 5 6 2" xfId="1776"/>
    <cellStyle name="40% - Accent2 5 7" xfId="1777"/>
    <cellStyle name="40% - Accent2 5 8" xfId="1778"/>
    <cellStyle name="40% - Accent2 6" xfId="1779"/>
    <cellStyle name="40% - Accent2 6 2" xfId="1780"/>
    <cellStyle name="40% - Accent2 6 2 2" xfId="1781"/>
    <cellStyle name="40% - Accent2 6 2 2 2" xfId="1782"/>
    <cellStyle name="40% - Accent2 6 2 3" xfId="1783"/>
    <cellStyle name="40% - Accent2 6 2 4" xfId="1784"/>
    <cellStyle name="40% - Accent2 6 3" xfId="1785"/>
    <cellStyle name="40% - Accent2 6 3 2" xfId="1786"/>
    <cellStyle name="40% - Accent2 6 3 2 2" xfId="1787"/>
    <cellStyle name="40% - Accent2 6 3 3" xfId="1788"/>
    <cellStyle name="40% - Accent2 6 3 4" xfId="1789"/>
    <cellStyle name="40% - Accent2 6 4" xfId="1790"/>
    <cellStyle name="40% - Accent2 6 4 2" xfId="1791"/>
    <cellStyle name="40% - Accent2 6 4 3" xfId="1792"/>
    <cellStyle name="40% - Accent2 6 5" xfId="1793"/>
    <cellStyle name="40% - Accent2 6 5 2" xfId="1794"/>
    <cellStyle name="40% - Accent2 6 6" xfId="1795"/>
    <cellStyle name="40% - Accent2 6 7" xfId="1796"/>
    <cellStyle name="40% - Accent2 7" xfId="1797"/>
    <cellStyle name="40% - Accent2 7 2" xfId="1798"/>
    <cellStyle name="40% - Accent2 7 2 2" xfId="1799"/>
    <cellStyle name="40% - Accent2 7 2 2 2" xfId="1800"/>
    <cellStyle name="40% - Accent2 7 2 3" xfId="1801"/>
    <cellStyle name="40% - Accent2 7 2 4" xfId="1802"/>
    <cellStyle name="40% - Accent2 7 3" xfId="1803"/>
    <cellStyle name="40% - Accent2 7 3 2" xfId="1804"/>
    <cellStyle name="40% - Accent2 7 3 3" xfId="1805"/>
    <cellStyle name="40% - Accent2 7 4" xfId="1806"/>
    <cellStyle name="40% - Accent2 7 4 2" xfId="1807"/>
    <cellStyle name="40% - Accent2 7 5" xfId="1808"/>
    <cellStyle name="40% - Accent2 8" xfId="1809"/>
    <cellStyle name="40% - Accent2 8 2" xfId="1810"/>
    <cellStyle name="40% - Accent2 8 2 2" xfId="1811"/>
    <cellStyle name="40% - Accent2 8 3" xfId="1812"/>
    <cellStyle name="40% - Accent2 8 3 2" xfId="1813"/>
    <cellStyle name="40% - Accent2 8 4" xfId="1814"/>
    <cellStyle name="40% - Accent2 8 5" xfId="1815"/>
    <cellStyle name="40% - Accent2 9" xfId="1816"/>
    <cellStyle name="40% - Accent2 9 2" xfId="1817"/>
    <cellStyle name="40% - Accent2 9 2 2" xfId="1818"/>
    <cellStyle name="40% - Accent2 9 3" xfId="1819"/>
    <cellStyle name="40% - Accent2 9 3 2" xfId="1820"/>
    <cellStyle name="40% - Accent2 9 4" xfId="1821"/>
    <cellStyle name="40% - Accent2 9 5" xfId="1822"/>
    <cellStyle name="40% - Accent3" xfId="1823"/>
    <cellStyle name="40% - Accent3 10" xfId="1824"/>
    <cellStyle name="40% - Accent3 10 2" xfId="1825"/>
    <cellStyle name="40% - Accent3 10 3" xfId="1826"/>
    <cellStyle name="40% - Accent3 11" xfId="1827"/>
    <cellStyle name="40% - Accent3 11 2" xfId="1828"/>
    <cellStyle name="40% - Accent3 11 3" xfId="1829"/>
    <cellStyle name="40% - Accent3 12" xfId="1830"/>
    <cellStyle name="40% - Accent3 12 2" xfId="1831"/>
    <cellStyle name="40% - Accent3 13" xfId="1832"/>
    <cellStyle name="40% - Accent3 14" xfId="1833"/>
    <cellStyle name="40% - Accent3 2" xfId="1834"/>
    <cellStyle name="40% - Accent3 2 10" xfId="1835"/>
    <cellStyle name="40% - Accent3 2 2" xfId="1836"/>
    <cellStyle name="40% - Accent3 2 2 2" xfId="1837"/>
    <cellStyle name="40% - Accent3 2 2 2 2" xfId="1838"/>
    <cellStyle name="40% - Accent3 2 2 2 2 2" xfId="1839"/>
    <cellStyle name="40% - Accent3 2 2 2 3" xfId="1840"/>
    <cellStyle name="40% - Accent3 2 2 2 4" xfId="1841"/>
    <cellStyle name="40% - Accent3 2 2 3" xfId="1842"/>
    <cellStyle name="40% - Accent3 2 2 3 2" xfId="1843"/>
    <cellStyle name="40% - Accent3 2 2 3 2 2" xfId="1844"/>
    <cellStyle name="40% - Accent3 2 2 3 3" xfId="1845"/>
    <cellStyle name="40% - Accent3 2 2 3 4" xfId="1846"/>
    <cellStyle name="40% - Accent3 2 2 4" xfId="1847"/>
    <cellStyle name="40% - Accent3 2 2 4 2" xfId="1848"/>
    <cellStyle name="40% - Accent3 2 2 4 3" xfId="1849"/>
    <cellStyle name="40% - Accent3 2 2 5" xfId="1850"/>
    <cellStyle name="40% - Accent3 2 2 5 2" xfId="1851"/>
    <cellStyle name="40% - Accent3 2 2 6" xfId="1852"/>
    <cellStyle name="40% - Accent3 2 2 7" xfId="1853"/>
    <cellStyle name="40% - Accent3 2 3" xfId="1854"/>
    <cellStyle name="40% - Accent3 2 3 2" xfId="1855"/>
    <cellStyle name="40% - Accent3 2 3 2 2" xfId="1856"/>
    <cellStyle name="40% - Accent3 2 3 2 2 2" xfId="1857"/>
    <cellStyle name="40% - Accent3 2 3 2 3" xfId="1858"/>
    <cellStyle name="40% - Accent3 2 3 2 4" xfId="1859"/>
    <cellStyle name="40% - Accent3 2 3 3" xfId="1860"/>
    <cellStyle name="40% - Accent3 2 3 3 2" xfId="1861"/>
    <cellStyle name="40% - Accent3 2 3 3 3" xfId="1862"/>
    <cellStyle name="40% - Accent3 2 3 4" xfId="1863"/>
    <cellStyle name="40% - Accent3 2 3 4 2" xfId="1864"/>
    <cellStyle name="40% - Accent3 2 3 5" xfId="1865"/>
    <cellStyle name="40% - Accent3 2 4" xfId="1866"/>
    <cellStyle name="40% - Accent3 2 4 2" xfId="1867"/>
    <cellStyle name="40% - Accent3 2 4 2 2" xfId="1868"/>
    <cellStyle name="40% - Accent3 2 4 3" xfId="1869"/>
    <cellStyle name="40% - Accent3 2 4 3 2" xfId="1870"/>
    <cellStyle name="40% - Accent3 2 4 4" xfId="1871"/>
    <cellStyle name="40% - Accent3 2 4 5" xfId="1872"/>
    <cellStyle name="40% - Accent3 2 5" xfId="1873"/>
    <cellStyle name="40% - Accent3 2 5 2" xfId="1874"/>
    <cellStyle name="40% - Accent3 2 5 2 2" xfId="1875"/>
    <cellStyle name="40% - Accent3 2 5 3" xfId="1876"/>
    <cellStyle name="40% - Accent3 2 5 4" xfId="1877"/>
    <cellStyle name="40% - Accent3 2 6" xfId="1878"/>
    <cellStyle name="40% - Accent3 2 6 2" xfId="1879"/>
    <cellStyle name="40% - Accent3 2 6 3" xfId="1880"/>
    <cellStyle name="40% - Accent3 2 7" xfId="1881"/>
    <cellStyle name="40% - Accent3 2 7 2" xfId="1882"/>
    <cellStyle name="40% - Accent3 2 7 3" xfId="1883"/>
    <cellStyle name="40% - Accent3 2 8" xfId="1884"/>
    <cellStyle name="40% - Accent3 2 8 2" xfId="1885"/>
    <cellStyle name="40% - Accent3 2 9" xfId="1886"/>
    <cellStyle name="40% - Accent3 3" xfId="1887"/>
    <cellStyle name="40% - Accent3 3 10" xfId="1888"/>
    <cellStyle name="40% - Accent3 3 2" xfId="1889"/>
    <cellStyle name="40% - Accent3 3 2 2" xfId="1890"/>
    <cellStyle name="40% - Accent3 3 2 2 2" xfId="1891"/>
    <cellStyle name="40% - Accent3 3 2 2 2 2" xfId="1892"/>
    <cellStyle name="40% - Accent3 3 2 2 3" xfId="1893"/>
    <cellStyle name="40% - Accent3 3 2 2 4" xfId="1894"/>
    <cellStyle name="40% - Accent3 3 2 3" xfId="1895"/>
    <cellStyle name="40% - Accent3 3 2 3 2" xfId="1896"/>
    <cellStyle name="40% - Accent3 3 2 3 2 2" xfId="1897"/>
    <cellStyle name="40% - Accent3 3 2 3 3" xfId="1898"/>
    <cellStyle name="40% - Accent3 3 2 3 4" xfId="1899"/>
    <cellStyle name="40% - Accent3 3 2 4" xfId="1900"/>
    <cellStyle name="40% - Accent3 3 2 4 2" xfId="1901"/>
    <cellStyle name="40% - Accent3 3 2 4 3" xfId="1902"/>
    <cellStyle name="40% - Accent3 3 2 5" xfId="1903"/>
    <cellStyle name="40% - Accent3 3 2 5 2" xfId="1904"/>
    <cellStyle name="40% - Accent3 3 2 6" xfId="1905"/>
    <cellStyle name="40% - Accent3 3 2 7" xfId="1906"/>
    <cellStyle name="40% - Accent3 3 3" xfId="1907"/>
    <cellStyle name="40% - Accent3 3 3 2" xfId="1908"/>
    <cellStyle name="40% - Accent3 3 3 2 2" xfId="1909"/>
    <cellStyle name="40% - Accent3 3 3 2 2 2" xfId="1910"/>
    <cellStyle name="40% - Accent3 3 3 2 3" xfId="1911"/>
    <cellStyle name="40% - Accent3 3 3 2 4" xfId="1912"/>
    <cellStyle name="40% - Accent3 3 3 3" xfId="1913"/>
    <cellStyle name="40% - Accent3 3 3 3 2" xfId="1914"/>
    <cellStyle name="40% - Accent3 3 3 3 3" xfId="1915"/>
    <cellStyle name="40% - Accent3 3 3 4" xfId="1916"/>
    <cellStyle name="40% - Accent3 3 3 4 2" xfId="1917"/>
    <cellStyle name="40% - Accent3 3 3 5" xfId="1918"/>
    <cellStyle name="40% - Accent3 3 4" xfId="1919"/>
    <cellStyle name="40% - Accent3 3 4 2" xfId="1920"/>
    <cellStyle name="40% - Accent3 3 4 2 2" xfId="1921"/>
    <cellStyle name="40% - Accent3 3 4 3" xfId="1922"/>
    <cellStyle name="40% - Accent3 3 4 3 2" xfId="1923"/>
    <cellStyle name="40% - Accent3 3 4 4" xfId="1924"/>
    <cellStyle name="40% - Accent3 3 4 5" xfId="1925"/>
    <cellStyle name="40% - Accent3 3 5" xfId="1926"/>
    <cellStyle name="40% - Accent3 3 5 2" xfId="1927"/>
    <cellStyle name="40% - Accent3 3 5 2 2" xfId="1928"/>
    <cellStyle name="40% - Accent3 3 5 3" xfId="1929"/>
    <cellStyle name="40% - Accent3 3 5 4" xfId="1930"/>
    <cellStyle name="40% - Accent3 3 6" xfId="1931"/>
    <cellStyle name="40% - Accent3 3 6 2" xfId="1932"/>
    <cellStyle name="40% - Accent3 3 6 3" xfId="1933"/>
    <cellStyle name="40% - Accent3 3 7" xfId="1934"/>
    <cellStyle name="40% - Accent3 3 7 2" xfId="1935"/>
    <cellStyle name="40% - Accent3 3 7 3" xfId="1936"/>
    <cellStyle name="40% - Accent3 3 8" xfId="1937"/>
    <cellStyle name="40% - Accent3 3 8 2" xfId="1938"/>
    <cellStyle name="40% - Accent3 3 9" xfId="1939"/>
    <cellStyle name="40% - Accent3 4" xfId="1940"/>
    <cellStyle name="40% - Accent3 4 10" xfId="1941"/>
    <cellStyle name="40% - Accent3 4 2" xfId="1942"/>
    <cellStyle name="40% - Accent3 4 2 2" xfId="1943"/>
    <cellStyle name="40% - Accent3 4 2 2 2" xfId="1944"/>
    <cellStyle name="40% - Accent3 4 2 2 2 2" xfId="1945"/>
    <cellStyle name="40% - Accent3 4 2 2 3" xfId="1946"/>
    <cellStyle name="40% - Accent3 4 2 2 4" xfId="1947"/>
    <cellStyle name="40% - Accent3 4 2 3" xfId="1948"/>
    <cellStyle name="40% - Accent3 4 2 3 2" xfId="1949"/>
    <cellStyle name="40% - Accent3 4 2 3 3" xfId="1950"/>
    <cellStyle name="40% - Accent3 4 2 4" xfId="1951"/>
    <cellStyle name="40% - Accent3 4 2 4 2" xfId="1952"/>
    <cellStyle name="40% - Accent3 4 2 4 3" xfId="1953"/>
    <cellStyle name="40% - Accent3 4 2 5" xfId="1954"/>
    <cellStyle name="40% - Accent3 4 2 5 2" xfId="1955"/>
    <cellStyle name="40% - Accent3 4 2 6" xfId="1956"/>
    <cellStyle name="40% - Accent3 4 2 7" xfId="1957"/>
    <cellStyle name="40% - Accent3 4 3" xfId="1958"/>
    <cellStyle name="40% - Accent3 4 3 2" xfId="1959"/>
    <cellStyle name="40% - Accent3 4 3 2 2" xfId="1960"/>
    <cellStyle name="40% - Accent3 4 3 3" xfId="1961"/>
    <cellStyle name="40% - Accent3 4 3 4" xfId="1962"/>
    <cellStyle name="40% - Accent3 4 4" xfId="1963"/>
    <cellStyle name="40% - Accent3 4 4 2" xfId="1964"/>
    <cellStyle name="40% - Accent3 4 4 2 2" xfId="1965"/>
    <cellStyle name="40% - Accent3 4 4 3" xfId="1966"/>
    <cellStyle name="40% - Accent3 4 4 4" xfId="1967"/>
    <cellStyle name="40% - Accent3 4 5" xfId="1968"/>
    <cellStyle name="40% - Accent3 4 5 2" xfId="1969"/>
    <cellStyle name="40% - Accent3 4 5 3" xfId="1970"/>
    <cellStyle name="40% - Accent3 4 6" xfId="1971"/>
    <cellStyle name="40% - Accent3 4 6 2" xfId="1972"/>
    <cellStyle name="40% - Accent3 4 6 3" xfId="1973"/>
    <cellStyle name="40% - Accent3 4 7" xfId="1974"/>
    <cellStyle name="40% - Accent3 4 7 2" xfId="1975"/>
    <cellStyle name="40% - Accent3 4 7 3" xfId="1976"/>
    <cellStyle name="40% - Accent3 4 8" xfId="1977"/>
    <cellStyle name="40% - Accent3 4 8 2" xfId="1978"/>
    <cellStyle name="40% - Accent3 4 9" xfId="1979"/>
    <cellStyle name="40% - Accent3 5" xfId="1980"/>
    <cellStyle name="40% - Accent3 5 2" xfId="1981"/>
    <cellStyle name="40% - Accent3 5 2 2" xfId="1982"/>
    <cellStyle name="40% - Accent3 5 2 2 2" xfId="1983"/>
    <cellStyle name="40% - Accent3 5 2 2 3" xfId="1984"/>
    <cellStyle name="40% - Accent3 5 2 3" xfId="1985"/>
    <cellStyle name="40% - Accent3 5 2 3 2" xfId="1986"/>
    <cellStyle name="40% - Accent3 5 2 4" xfId="1987"/>
    <cellStyle name="40% - Accent3 5 2 5" xfId="1988"/>
    <cellStyle name="40% - Accent3 5 2 6" xfId="1989"/>
    <cellStyle name="40% - Accent3 5 3" xfId="1990"/>
    <cellStyle name="40% - Accent3 5 3 2" xfId="1991"/>
    <cellStyle name="40% - Accent3 5 3 2 2" xfId="1992"/>
    <cellStyle name="40% - Accent3 5 3 3" xfId="1993"/>
    <cellStyle name="40% - Accent3 5 3 4" xfId="1994"/>
    <cellStyle name="40% - Accent3 5 4" xfId="1995"/>
    <cellStyle name="40% - Accent3 5 4 2" xfId="1996"/>
    <cellStyle name="40% - Accent3 5 4 3" xfId="1997"/>
    <cellStyle name="40% - Accent3 5 5" xfId="1998"/>
    <cellStyle name="40% - Accent3 5 5 2" xfId="1999"/>
    <cellStyle name="40% - Accent3 5 5 3" xfId="2000"/>
    <cellStyle name="40% - Accent3 5 6" xfId="2001"/>
    <cellStyle name="40% - Accent3 5 6 2" xfId="2002"/>
    <cellStyle name="40% - Accent3 5 7" xfId="2003"/>
    <cellStyle name="40% - Accent3 5 8" xfId="2004"/>
    <cellStyle name="40% - Accent3 6" xfId="2005"/>
    <cellStyle name="40% - Accent3 6 2" xfId="2006"/>
    <cellStyle name="40% - Accent3 6 2 2" xfId="2007"/>
    <cellStyle name="40% - Accent3 6 2 2 2" xfId="2008"/>
    <cellStyle name="40% - Accent3 6 2 3" xfId="2009"/>
    <cellStyle name="40% - Accent3 6 2 4" xfId="2010"/>
    <cellStyle name="40% - Accent3 6 3" xfId="2011"/>
    <cellStyle name="40% - Accent3 6 3 2" xfId="2012"/>
    <cellStyle name="40% - Accent3 6 3 2 2" xfId="2013"/>
    <cellStyle name="40% - Accent3 6 3 3" xfId="2014"/>
    <cellStyle name="40% - Accent3 6 3 4" xfId="2015"/>
    <cellStyle name="40% - Accent3 6 4" xfId="2016"/>
    <cellStyle name="40% - Accent3 6 4 2" xfId="2017"/>
    <cellStyle name="40% - Accent3 6 4 3" xfId="2018"/>
    <cellStyle name="40% - Accent3 6 5" xfId="2019"/>
    <cellStyle name="40% - Accent3 6 5 2" xfId="2020"/>
    <cellStyle name="40% - Accent3 6 6" xfId="2021"/>
    <cellStyle name="40% - Accent3 6 7" xfId="2022"/>
    <cellStyle name="40% - Accent3 7" xfId="2023"/>
    <cellStyle name="40% - Accent3 7 2" xfId="2024"/>
    <cellStyle name="40% - Accent3 7 2 2" xfId="2025"/>
    <cellStyle name="40% - Accent3 7 2 2 2" xfId="2026"/>
    <cellStyle name="40% - Accent3 7 2 3" xfId="2027"/>
    <cellStyle name="40% - Accent3 7 2 4" xfId="2028"/>
    <cellStyle name="40% - Accent3 7 3" xfId="2029"/>
    <cellStyle name="40% - Accent3 7 3 2" xfId="2030"/>
    <cellStyle name="40% - Accent3 7 3 3" xfId="2031"/>
    <cellStyle name="40% - Accent3 7 4" xfId="2032"/>
    <cellStyle name="40% - Accent3 7 4 2" xfId="2033"/>
    <cellStyle name="40% - Accent3 7 5" xfId="2034"/>
    <cellStyle name="40% - Accent3 8" xfId="2035"/>
    <cellStyle name="40% - Accent3 8 2" xfId="2036"/>
    <cellStyle name="40% - Accent3 8 2 2" xfId="2037"/>
    <cellStyle name="40% - Accent3 8 3" xfId="2038"/>
    <cellStyle name="40% - Accent3 8 3 2" xfId="2039"/>
    <cellStyle name="40% - Accent3 8 4" xfId="2040"/>
    <cellStyle name="40% - Accent3 8 5" xfId="2041"/>
    <cellStyle name="40% - Accent3 9" xfId="2042"/>
    <cellStyle name="40% - Accent3 9 2" xfId="2043"/>
    <cellStyle name="40% - Accent3 9 2 2" xfId="2044"/>
    <cellStyle name="40% - Accent3 9 3" xfId="2045"/>
    <cellStyle name="40% - Accent3 9 3 2" xfId="2046"/>
    <cellStyle name="40% - Accent3 9 4" xfId="2047"/>
    <cellStyle name="40% - Accent3 9 5" xfId="2048"/>
    <cellStyle name="40% - Accent4" xfId="2049"/>
    <cellStyle name="40% - Accent4 10" xfId="2050"/>
    <cellStyle name="40% - Accent4 10 2" xfId="2051"/>
    <cellStyle name="40% - Accent4 10 3" xfId="2052"/>
    <cellStyle name="40% - Accent4 11" xfId="2053"/>
    <cellStyle name="40% - Accent4 11 2" xfId="2054"/>
    <cellStyle name="40% - Accent4 11 3" xfId="2055"/>
    <cellStyle name="40% - Accent4 12" xfId="2056"/>
    <cellStyle name="40% - Accent4 12 2" xfId="2057"/>
    <cellStyle name="40% - Accent4 13" xfId="2058"/>
    <cellStyle name="40% - Accent4 14" xfId="2059"/>
    <cellStyle name="40% - Accent4 2" xfId="2060"/>
    <cellStyle name="40% - Accent4 2 10" xfId="2061"/>
    <cellStyle name="40% - Accent4 2 2" xfId="2062"/>
    <cellStyle name="40% - Accent4 2 2 2" xfId="2063"/>
    <cellStyle name="40% - Accent4 2 2 2 2" xfId="2064"/>
    <cellStyle name="40% - Accent4 2 2 2 2 2" xfId="2065"/>
    <cellStyle name="40% - Accent4 2 2 2 3" xfId="2066"/>
    <cellStyle name="40% - Accent4 2 2 2 4" xfId="2067"/>
    <cellStyle name="40% - Accent4 2 2 3" xfId="2068"/>
    <cellStyle name="40% - Accent4 2 2 3 2" xfId="2069"/>
    <cellStyle name="40% - Accent4 2 2 3 2 2" xfId="2070"/>
    <cellStyle name="40% - Accent4 2 2 3 3" xfId="2071"/>
    <cellStyle name="40% - Accent4 2 2 3 4" xfId="2072"/>
    <cellStyle name="40% - Accent4 2 2 4" xfId="2073"/>
    <cellStyle name="40% - Accent4 2 2 4 2" xfId="2074"/>
    <cellStyle name="40% - Accent4 2 2 4 3" xfId="2075"/>
    <cellStyle name="40% - Accent4 2 2 5" xfId="2076"/>
    <cellStyle name="40% - Accent4 2 2 5 2" xfId="2077"/>
    <cellStyle name="40% - Accent4 2 2 6" xfId="2078"/>
    <cellStyle name="40% - Accent4 2 2 7" xfId="2079"/>
    <cellStyle name="40% - Accent4 2 3" xfId="2080"/>
    <cellStyle name="40% - Accent4 2 3 2" xfId="2081"/>
    <cellStyle name="40% - Accent4 2 3 2 2" xfId="2082"/>
    <cellStyle name="40% - Accent4 2 3 2 2 2" xfId="2083"/>
    <cellStyle name="40% - Accent4 2 3 2 3" xfId="2084"/>
    <cellStyle name="40% - Accent4 2 3 2 4" xfId="2085"/>
    <cellStyle name="40% - Accent4 2 3 3" xfId="2086"/>
    <cellStyle name="40% - Accent4 2 3 3 2" xfId="2087"/>
    <cellStyle name="40% - Accent4 2 3 3 3" xfId="2088"/>
    <cellStyle name="40% - Accent4 2 3 4" xfId="2089"/>
    <cellStyle name="40% - Accent4 2 3 4 2" xfId="2090"/>
    <cellStyle name="40% - Accent4 2 3 5" xfId="2091"/>
    <cellStyle name="40% - Accent4 2 4" xfId="2092"/>
    <cellStyle name="40% - Accent4 2 4 2" xfId="2093"/>
    <cellStyle name="40% - Accent4 2 4 2 2" xfId="2094"/>
    <cellStyle name="40% - Accent4 2 4 3" xfId="2095"/>
    <cellStyle name="40% - Accent4 2 4 3 2" xfId="2096"/>
    <cellStyle name="40% - Accent4 2 4 4" xfId="2097"/>
    <cellStyle name="40% - Accent4 2 4 5" xfId="2098"/>
    <cellStyle name="40% - Accent4 2 5" xfId="2099"/>
    <cellStyle name="40% - Accent4 2 5 2" xfId="2100"/>
    <cellStyle name="40% - Accent4 2 5 2 2" xfId="2101"/>
    <cellStyle name="40% - Accent4 2 5 3" xfId="2102"/>
    <cellStyle name="40% - Accent4 2 5 4" xfId="2103"/>
    <cellStyle name="40% - Accent4 2 6" xfId="2104"/>
    <cellStyle name="40% - Accent4 2 6 2" xfId="2105"/>
    <cellStyle name="40% - Accent4 2 6 3" xfId="2106"/>
    <cellStyle name="40% - Accent4 2 7" xfId="2107"/>
    <cellStyle name="40% - Accent4 2 7 2" xfId="2108"/>
    <cellStyle name="40% - Accent4 2 7 3" xfId="2109"/>
    <cellStyle name="40% - Accent4 2 8" xfId="2110"/>
    <cellStyle name="40% - Accent4 2 8 2" xfId="2111"/>
    <cellStyle name="40% - Accent4 2 9" xfId="2112"/>
    <cellStyle name="40% - Accent4 3" xfId="2113"/>
    <cellStyle name="40% - Accent4 3 10" xfId="2114"/>
    <cellStyle name="40% - Accent4 3 2" xfId="2115"/>
    <cellStyle name="40% - Accent4 3 2 2" xfId="2116"/>
    <cellStyle name="40% - Accent4 3 2 2 2" xfId="2117"/>
    <cellStyle name="40% - Accent4 3 2 2 2 2" xfId="2118"/>
    <cellStyle name="40% - Accent4 3 2 2 3" xfId="2119"/>
    <cellStyle name="40% - Accent4 3 2 2 4" xfId="2120"/>
    <cellStyle name="40% - Accent4 3 2 3" xfId="2121"/>
    <cellStyle name="40% - Accent4 3 2 3 2" xfId="2122"/>
    <cellStyle name="40% - Accent4 3 2 3 2 2" xfId="2123"/>
    <cellStyle name="40% - Accent4 3 2 3 3" xfId="2124"/>
    <cellStyle name="40% - Accent4 3 2 3 4" xfId="2125"/>
    <cellStyle name="40% - Accent4 3 2 4" xfId="2126"/>
    <cellStyle name="40% - Accent4 3 2 4 2" xfId="2127"/>
    <cellStyle name="40% - Accent4 3 2 4 3" xfId="2128"/>
    <cellStyle name="40% - Accent4 3 2 5" xfId="2129"/>
    <cellStyle name="40% - Accent4 3 2 5 2" xfId="2130"/>
    <cellStyle name="40% - Accent4 3 2 6" xfId="2131"/>
    <cellStyle name="40% - Accent4 3 2 7" xfId="2132"/>
    <cellStyle name="40% - Accent4 3 3" xfId="2133"/>
    <cellStyle name="40% - Accent4 3 3 2" xfId="2134"/>
    <cellStyle name="40% - Accent4 3 3 2 2" xfId="2135"/>
    <cellStyle name="40% - Accent4 3 3 2 2 2" xfId="2136"/>
    <cellStyle name="40% - Accent4 3 3 2 3" xfId="2137"/>
    <cellStyle name="40% - Accent4 3 3 2 4" xfId="2138"/>
    <cellStyle name="40% - Accent4 3 3 3" xfId="2139"/>
    <cellStyle name="40% - Accent4 3 3 3 2" xfId="2140"/>
    <cellStyle name="40% - Accent4 3 3 3 3" xfId="2141"/>
    <cellStyle name="40% - Accent4 3 3 4" xfId="2142"/>
    <cellStyle name="40% - Accent4 3 3 4 2" xfId="2143"/>
    <cellStyle name="40% - Accent4 3 3 5" xfId="2144"/>
    <cellStyle name="40% - Accent4 3 4" xfId="2145"/>
    <cellStyle name="40% - Accent4 3 4 2" xfId="2146"/>
    <cellStyle name="40% - Accent4 3 4 2 2" xfId="2147"/>
    <cellStyle name="40% - Accent4 3 4 3" xfId="2148"/>
    <cellStyle name="40% - Accent4 3 4 3 2" xfId="2149"/>
    <cellStyle name="40% - Accent4 3 4 4" xfId="2150"/>
    <cellStyle name="40% - Accent4 3 4 5" xfId="2151"/>
    <cellStyle name="40% - Accent4 3 5" xfId="2152"/>
    <cellStyle name="40% - Accent4 3 5 2" xfId="2153"/>
    <cellStyle name="40% - Accent4 3 5 2 2" xfId="2154"/>
    <cellStyle name="40% - Accent4 3 5 3" xfId="2155"/>
    <cellStyle name="40% - Accent4 3 5 4" xfId="2156"/>
    <cellStyle name="40% - Accent4 3 6" xfId="2157"/>
    <cellStyle name="40% - Accent4 3 6 2" xfId="2158"/>
    <cellStyle name="40% - Accent4 3 6 3" xfId="2159"/>
    <cellStyle name="40% - Accent4 3 7" xfId="2160"/>
    <cellStyle name="40% - Accent4 3 7 2" xfId="2161"/>
    <cellStyle name="40% - Accent4 3 7 3" xfId="2162"/>
    <cellStyle name="40% - Accent4 3 8" xfId="2163"/>
    <cellStyle name="40% - Accent4 3 8 2" xfId="2164"/>
    <cellStyle name="40% - Accent4 3 9" xfId="2165"/>
    <cellStyle name="40% - Accent4 4" xfId="2166"/>
    <cellStyle name="40% - Accent4 4 10" xfId="2167"/>
    <cellStyle name="40% - Accent4 4 2" xfId="2168"/>
    <cellStyle name="40% - Accent4 4 2 2" xfId="2169"/>
    <cellStyle name="40% - Accent4 4 2 2 2" xfId="2170"/>
    <cellStyle name="40% - Accent4 4 2 2 2 2" xfId="2171"/>
    <cellStyle name="40% - Accent4 4 2 2 3" xfId="2172"/>
    <cellStyle name="40% - Accent4 4 2 2 4" xfId="2173"/>
    <cellStyle name="40% - Accent4 4 2 3" xfId="2174"/>
    <cellStyle name="40% - Accent4 4 2 3 2" xfId="2175"/>
    <cellStyle name="40% - Accent4 4 2 3 3" xfId="2176"/>
    <cellStyle name="40% - Accent4 4 2 4" xfId="2177"/>
    <cellStyle name="40% - Accent4 4 2 4 2" xfId="2178"/>
    <cellStyle name="40% - Accent4 4 2 4 3" xfId="2179"/>
    <cellStyle name="40% - Accent4 4 2 5" xfId="2180"/>
    <cellStyle name="40% - Accent4 4 2 5 2" xfId="2181"/>
    <cellStyle name="40% - Accent4 4 2 6" xfId="2182"/>
    <cellStyle name="40% - Accent4 4 2 7" xfId="2183"/>
    <cellStyle name="40% - Accent4 4 3" xfId="2184"/>
    <cellStyle name="40% - Accent4 4 3 2" xfId="2185"/>
    <cellStyle name="40% - Accent4 4 3 2 2" xfId="2186"/>
    <cellStyle name="40% - Accent4 4 3 3" xfId="2187"/>
    <cellStyle name="40% - Accent4 4 3 4" xfId="2188"/>
    <cellStyle name="40% - Accent4 4 4" xfId="2189"/>
    <cellStyle name="40% - Accent4 4 4 2" xfId="2190"/>
    <cellStyle name="40% - Accent4 4 4 2 2" xfId="2191"/>
    <cellStyle name="40% - Accent4 4 4 3" xfId="2192"/>
    <cellStyle name="40% - Accent4 4 4 4" xfId="2193"/>
    <cellStyle name="40% - Accent4 4 5" xfId="2194"/>
    <cellStyle name="40% - Accent4 4 5 2" xfId="2195"/>
    <cellStyle name="40% - Accent4 4 5 3" xfId="2196"/>
    <cellStyle name="40% - Accent4 4 6" xfId="2197"/>
    <cellStyle name="40% - Accent4 4 6 2" xfId="2198"/>
    <cellStyle name="40% - Accent4 4 6 3" xfId="2199"/>
    <cellStyle name="40% - Accent4 4 7" xfId="2200"/>
    <cellStyle name="40% - Accent4 4 7 2" xfId="2201"/>
    <cellStyle name="40% - Accent4 4 7 3" xfId="2202"/>
    <cellStyle name="40% - Accent4 4 8" xfId="2203"/>
    <cellStyle name="40% - Accent4 4 8 2" xfId="2204"/>
    <cellStyle name="40% - Accent4 4 9" xfId="2205"/>
    <cellStyle name="40% - Accent4 5" xfId="2206"/>
    <cellStyle name="40% - Accent4 5 2" xfId="2207"/>
    <cellStyle name="40% - Accent4 5 2 2" xfId="2208"/>
    <cellStyle name="40% - Accent4 5 2 2 2" xfId="2209"/>
    <cellStyle name="40% - Accent4 5 2 2 3" xfId="2210"/>
    <cellStyle name="40% - Accent4 5 2 3" xfId="2211"/>
    <cellStyle name="40% - Accent4 5 2 3 2" xfId="2212"/>
    <cellStyle name="40% - Accent4 5 2 4" xfId="2213"/>
    <cellStyle name="40% - Accent4 5 2 5" xfId="2214"/>
    <cellStyle name="40% - Accent4 5 2 6" xfId="2215"/>
    <cellStyle name="40% - Accent4 5 3" xfId="2216"/>
    <cellStyle name="40% - Accent4 5 3 2" xfId="2217"/>
    <cellStyle name="40% - Accent4 5 3 2 2" xfId="2218"/>
    <cellStyle name="40% - Accent4 5 3 3" xfId="2219"/>
    <cellStyle name="40% - Accent4 5 3 4" xfId="2220"/>
    <cellStyle name="40% - Accent4 5 4" xfId="2221"/>
    <cellStyle name="40% - Accent4 5 4 2" xfId="2222"/>
    <cellStyle name="40% - Accent4 5 4 3" xfId="2223"/>
    <cellStyle name="40% - Accent4 5 5" xfId="2224"/>
    <cellStyle name="40% - Accent4 5 5 2" xfId="2225"/>
    <cellStyle name="40% - Accent4 5 5 3" xfId="2226"/>
    <cellStyle name="40% - Accent4 5 6" xfId="2227"/>
    <cellStyle name="40% - Accent4 5 6 2" xfId="2228"/>
    <cellStyle name="40% - Accent4 5 7" xfId="2229"/>
    <cellStyle name="40% - Accent4 5 8" xfId="2230"/>
    <cellStyle name="40% - Accent4 6" xfId="2231"/>
    <cellStyle name="40% - Accent4 6 2" xfId="2232"/>
    <cellStyle name="40% - Accent4 6 2 2" xfId="2233"/>
    <cellStyle name="40% - Accent4 6 2 2 2" xfId="2234"/>
    <cellStyle name="40% - Accent4 6 2 3" xfId="2235"/>
    <cellStyle name="40% - Accent4 6 2 4" xfId="2236"/>
    <cellStyle name="40% - Accent4 6 3" xfId="2237"/>
    <cellStyle name="40% - Accent4 6 3 2" xfId="2238"/>
    <cellStyle name="40% - Accent4 6 3 2 2" xfId="2239"/>
    <cellStyle name="40% - Accent4 6 3 3" xfId="2240"/>
    <cellStyle name="40% - Accent4 6 3 4" xfId="2241"/>
    <cellStyle name="40% - Accent4 6 4" xfId="2242"/>
    <cellStyle name="40% - Accent4 6 4 2" xfId="2243"/>
    <cellStyle name="40% - Accent4 6 4 3" xfId="2244"/>
    <cellStyle name="40% - Accent4 6 5" xfId="2245"/>
    <cellStyle name="40% - Accent4 6 5 2" xfId="2246"/>
    <cellStyle name="40% - Accent4 6 6" xfId="2247"/>
    <cellStyle name="40% - Accent4 6 7" xfId="2248"/>
    <cellStyle name="40% - Accent4 7" xfId="2249"/>
    <cellStyle name="40% - Accent4 7 2" xfId="2250"/>
    <cellStyle name="40% - Accent4 7 2 2" xfId="2251"/>
    <cellStyle name="40% - Accent4 7 2 2 2" xfId="2252"/>
    <cellStyle name="40% - Accent4 7 2 3" xfId="2253"/>
    <cellStyle name="40% - Accent4 7 2 4" xfId="2254"/>
    <cellStyle name="40% - Accent4 7 3" xfId="2255"/>
    <cellStyle name="40% - Accent4 7 3 2" xfId="2256"/>
    <cellStyle name="40% - Accent4 7 3 3" xfId="2257"/>
    <cellStyle name="40% - Accent4 7 4" xfId="2258"/>
    <cellStyle name="40% - Accent4 7 4 2" xfId="2259"/>
    <cellStyle name="40% - Accent4 7 5" xfId="2260"/>
    <cellStyle name="40% - Accent4 8" xfId="2261"/>
    <cellStyle name="40% - Accent4 8 2" xfId="2262"/>
    <cellStyle name="40% - Accent4 8 2 2" xfId="2263"/>
    <cellStyle name="40% - Accent4 8 3" xfId="2264"/>
    <cellStyle name="40% - Accent4 8 3 2" xfId="2265"/>
    <cellStyle name="40% - Accent4 8 4" xfId="2266"/>
    <cellStyle name="40% - Accent4 8 5" xfId="2267"/>
    <cellStyle name="40% - Accent4 9" xfId="2268"/>
    <cellStyle name="40% - Accent4 9 2" xfId="2269"/>
    <cellStyle name="40% - Accent4 9 2 2" xfId="2270"/>
    <cellStyle name="40% - Accent4 9 3" xfId="2271"/>
    <cellStyle name="40% - Accent4 9 3 2" xfId="2272"/>
    <cellStyle name="40% - Accent4 9 4" xfId="2273"/>
    <cellStyle name="40% - Accent4 9 5" xfId="2274"/>
    <cellStyle name="40% - Accent5" xfId="2275"/>
    <cellStyle name="40% - Accent5 10" xfId="2276"/>
    <cellStyle name="40% - Accent5 10 2" xfId="2277"/>
    <cellStyle name="40% - Accent5 10 3" xfId="2278"/>
    <cellStyle name="40% - Accent5 11" xfId="2279"/>
    <cellStyle name="40% - Accent5 11 2" xfId="2280"/>
    <cellStyle name="40% - Accent5 11 3" xfId="2281"/>
    <cellStyle name="40% - Accent5 12" xfId="2282"/>
    <cellStyle name="40% - Accent5 12 2" xfId="2283"/>
    <cellStyle name="40% - Accent5 13" xfId="2284"/>
    <cellStyle name="40% - Accent5 14" xfId="2285"/>
    <cellStyle name="40% - Accent5 2" xfId="2286"/>
    <cellStyle name="40% - Accent5 2 10" xfId="2287"/>
    <cellStyle name="40% - Accent5 2 2" xfId="2288"/>
    <cellStyle name="40% - Accent5 2 2 2" xfId="2289"/>
    <cellStyle name="40% - Accent5 2 2 2 2" xfId="2290"/>
    <cellStyle name="40% - Accent5 2 2 2 2 2" xfId="2291"/>
    <cellStyle name="40% - Accent5 2 2 2 3" xfId="2292"/>
    <cellStyle name="40% - Accent5 2 2 2 4" xfId="2293"/>
    <cellStyle name="40% - Accent5 2 2 3" xfId="2294"/>
    <cellStyle name="40% - Accent5 2 2 3 2" xfId="2295"/>
    <cellStyle name="40% - Accent5 2 2 3 2 2" xfId="2296"/>
    <cellStyle name="40% - Accent5 2 2 3 3" xfId="2297"/>
    <cellStyle name="40% - Accent5 2 2 3 4" xfId="2298"/>
    <cellStyle name="40% - Accent5 2 2 4" xfId="2299"/>
    <cellStyle name="40% - Accent5 2 2 4 2" xfId="2300"/>
    <cellStyle name="40% - Accent5 2 2 4 3" xfId="2301"/>
    <cellStyle name="40% - Accent5 2 2 5" xfId="2302"/>
    <cellStyle name="40% - Accent5 2 2 5 2" xfId="2303"/>
    <cellStyle name="40% - Accent5 2 2 6" xfId="2304"/>
    <cellStyle name="40% - Accent5 2 2 7" xfId="2305"/>
    <cellStyle name="40% - Accent5 2 3" xfId="2306"/>
    <cellStyle name="40% - Accent5 2 3 2" xfId="2307"/>
    <cellStyle name="40% - Accent5 2 3 2 2" xfId="2308"/>
    <cellStyle name="40% - Accent5 2 3 2 2 2" xfId="2309"/>
    <cellStyle name="40% - Accent5 2 3 2 3" xfId="2310"/>
    <cellStyle name="40% - Accent5 2 3 2 4" xfId="2311"/>
    <cellStyle name="40% - Accent5 2 3 3" xfId="2312"/>
    <cellStyle name="40% - Accent5 2 3 3 2" xfId="2313"/>
    <cellStyle name="40% - Accent5 2 3 3 3" xfId="2314"/>
    <cellStyle name="40% - Accent5 2 3 4" xfId="2315"/>
    <cellStyle name="40% - Accent5 2 3 4 2" xfId="2316"/>
    <cellStyle name="40% - Accent5 2 3 5" xfId="2317"/>
    <cellStyle name="40% - Accent5 2 4" xfId="2318"/>
    <cellStyle name="40% - Accent5 2 4 2" xfId="2319"/>
    <cellStyle name="40% - Accent5 2 4 2 2" xfId="2320"/>
    <cellStyle name="40% - Accent5 2 4 3" xfId="2321"/>
    <cellStyle name="40% - Accent5 2 4 3 2" xfId="2322"/>
    <cellStyle name="40% - Accent5 2 4 4" xfId="2323"/>
    <cellStyle name="40% - Accent5 2 4 5" xfId="2324"/>
    <cellStyle name="40% - Accent5 2 5" xfId="2325"/>
    <cellStyle name="40% - Accent5 2 5 2" xfId="2326"/>
    <cellStyle name="40% - Accent5 2 5 2 2" xfId="2327"/>
    <cellStyle name="40% - Accent5 2 5 3" xfId="2328"/>
    <cellStyle name="40% - Accent5 2 5 4" xfId="2329"/>
    <cellStyle name="40% - Accent5 2 6" xfId="2330"/>
    <cellStyle name="40% - Accent5 2 6 2" xfId="2331"/>
    <cellStyle name="40% - Accent5 2 6 3" xfId="2332"/>
    <cellStyle name="40% - Accent5 2 7" xfId="2333"/>
    <cellStyle name="40% - Accent5 2 7 2" xfId="2334"/>
    <cellStyle name="40% - Accent5 2 7 3" xfId="2335"/>
    <cellStyle name="40% - Accent5 2 8" xfId="2336"/>
    <cellStyle name="40% - Accent5 2 8 2" xfId="2337"/>
    <cellStyle name="40% - Accent5 2 9" xfId="2338"/>
    <cellStyle name="40% - Accent5 3" xfId="2339"/>
    <cellStyle name="40% - Accent5 3 10" xfId="2340"/>
    <cellStyle name="40% - Accent5 3 2" xfId="2341"/>
    <cellStyle name="40% - Accent5 3 2 2" xfId="2342"/>
    <cellStyle name="40% - Accent5 3 2 2 2" xfId="2343"/>
    <cellStyle name="40% - Accent5 3 2 2 2 2" xfId="2344"/>
    <cellStyle name="40% - Accent5 3 2 2 3" xfId="2345"/>
    <cellStyle name="40% - Accent5 3 2 2 4" xfId="2346"/>
    <cellStyle name="40% - Accent5 3 2 3" xfId="2347"/>
    <cellStyle name="40% - Accent5 3 2 3 2" xfId="2348"/>
    <cellStyle name="40% - Accent5 3 2 3 2 2" xfId="2349"/>
    <cellStyle name="40% - Accent5 3 2 3 3" xfId="2350"/>
    <cellStyle name="40% - Accent5 3 2 3 4" xfId="2351"/>
    <cellStyle name="40% - Accent5 3 2 4" xfId="2352"/>
    <cellStyle name="40% - Accent5 3 2 4 2" xfId="2353"/>
    <cellStyle name="40% - Accent5 3 2 4 3" xfId="2354"/>
    <cellStyle name="40% - Accent5 3 2 5" xfId="2355"/>
    <cellStyle name="40% - Accent5 3 2 5 2" xfId="2356"/>
    <cellStyle name="40% - Accent5 3 2 6" xfId="2357"/>
    <cellStyle name="40% - Accent5 3 2 7" xfId="2358"/>
    <cellStyle name="40% - Accent5 3 3" xfId="2359"/>
    <cellStyle name="40% - Accent5 3 3 2" xfId="2360"/>
    <cellStyle name="40% - Accent5 3 3 2 2" xfId="2361"/>
    <cellStyle name="40% - Accent5 3 3 2 2 2" xfId="2362"/>
    <cellStyle name="40% - Accent5 3 3 2 3" xfId="2363"/>
    <cellStyle name="40% - Accent5 3 3 2 4" xfId="2364"/>
    <cellStyle name="40% - Accent5 3 3 3" xfId="2365"/>
    <cellStyle name="40% - Accent5 3 3 3 2" xfId="2366"/>
    <cellStyle name="40% - Accent5 3 3 3 3" xfId="2367"/>
    <cellStyle name="40% - Accent5 3 3 4" xfId="2368"/>
    <cellStyle name="40% - Accent5 3 3 4 2" xfId="2369"/>
    <cellStyle name="40% - Accent5 3 3 5" xfId="2370"/>
    <cellStyle name="40% - Accent5 3 4" xfId="2371"/>
    <cellStyle name="40% - Accent5 3 4 2" xfId="2372"/>
    <cellStyle name="40% - Accent5 3 4 2 2" xfId="2373"/>
    <cellStyle name="40% - Accent5 3 4 3" xfId="2374"/>
    <cellStyle name="40% - Accent5 3 4 3 2" xfId="2375"/>
    <cellStyle name="40% - Accent5 3 4 4" xfId="2376"/>
    <cellStyle name="40% - Accent5 3 4 5" xfId="2377"/>
    <cellStyle name="40% - Accent5 3 5" xfId="2378"/>
    <cellStyle name="40% - Accent5 3 5 2" xfId="2379"/>
    <cellStyle name="40% - Accent5 3 5 2 2" xfId="2380"/>
    <cellStyle name="40% - Accent5 3 5 3" xfId="2381"/>
    <cellStyle name="40% - Accent5 3 5 4" xfId="2382"/>
    <cellStyle name="40% - Accent5 3 6" xfId="2383"/>
    <cellStyle name="40% - Accent5 3 6 2" xfId="2384"/>
    <cellStyle name="40% - Accent5 3 6 3" xfId="2385"/>
    <cellStyle name="40% - Accent5 3 7" xfId="2386"/>
    <cellStyle name="40% - Accent5 3 7 2" xfId="2387"/>
    <cellStyle name="40% - Accent5 3 7 3" xfId="2388"/>
    <cellStyle name="40% - Accent5 3 8" xfId="2389"/>
    <cellStyle name="40% - Accent5 3 8 2" xfId="2390"/>
    <cellStyle name="40% - Accent5 3 9" xfId="2391"/>
    <cellStyle name="40% - Accent5 4" xfId="2392"/>
    <cellStyle name="40% - Accent5 4 10" xfId="2393"/>
    <cellStyle name="40% - Accent5 4 2" xfId="2394"/>
    <cellStyle name="40% - Accent5 4 2 2" xfId="2395"/>
    <cellStyle name="40% - Accent5 4 2 2 2" xfId="2396"/>
    <cellStyle name="40% - Accent5 4 2 2 2 2" xfId="2397"/>
    <cellStyle name="40% - Accent5 4 2 2 3" xfId="2398"/>
    <cellStyle name="40% - Accent5 4 2 2 4" xfId="2399"/>
    <cellStyle name="40% - Accent5 4 2 3" xfId="2400"/>
    <cellStyle name="40% - Accent5 4 2 3 2" xfId="2401"/>
    <cellStyle name="40% - Accent5 4 2 3 3" xfId="2402"/>
    <cellStyle name="40% - Accent5 4 2 4" xfId="2403"/>
    <cellStyle name="40% - Accent5 4 2 4 2" xfId="2404"/>
    <cellStyle name="40% - Accent5 4 2 4 3" xfId="2405"/>
    <cellStyle name="40% - Accent5 4 2 5" xfId="2406"/>
    <cellStyle name="40% - Accent5 4 2 5 2" xfId="2407"/>
    <cellStyle name="40% - Accent5 4 2 6" xfId="2408"/>
    <cellStyle name="40% - Accent5 4 2 7" xfId="2409"/>
    <cellStyle name="40% - Accent5 4 3" xfId="2410"/>
    <cellStyle name="40% - Accent5 4 3 2" xfId="2411"/>
    <cellStyle name="40% - Accent5 4 3 2 2" xfId="2412"/>
    <cellStyle name="40% - Accent5 4 3 3" xfId="2413"/>
    <cellStyle name="40% - Accent5 4 3 4" xfId="2414"/>
    <cellStyle name="40% - Accent5 4 4" xfId="2415"/>
    <cellStyle name="40% - Accent5 4 4 2" xfId="2416"/>
    <cellStyle name="40% - Accent5 4 4 2 2" xfId="2417"/>
    <cellStyle name="40% - Accent5 4 4 3" xfId="2418"/>
    <cellStyle name="40% - Accent5 4 4 4" xfId="2419"/>
    <cellStyle name="40% - Accent5 4 5" xfId="2420"/>
    <cellStyle name="40% - Accent5 4 5 2" xfId="2421"/>
    <cellStyle name="40% - Accent5 4 5 3" xfId="2422"/>
    <cellStyle name="40% - Accent5 4 6" xfId="2423"/>
    <cellStyle name="40% - Accent5 4 6 2" xfId="2424"/>
    <cellStyle name="40% - Accent5 4 6 3" xfId="2425"/>
    <cellStyle name="40% - Accent5 4 7" xfId="2426"/>
    <cellStyle name="40% - Accent5 4 7 2" xfId="2427"/>
    <cellStyle name="40% - Accent5 4 7 3" xfId="2428"/>
    <cellStyle name="40% - Accent5 4 8" xfId="2429"/>
    <cellStyle name="40% - Accent5 4 8 2" xfId="2430"/>
    <cellStyle name="40% - Accent5 4 9" xfId="2431"/>
    <cellStyle name="40% - Accent5 5" xfId="2432"/>
    <cellStyle name="40% - Accent5 5 2" xfId="2433"/>
    <cellStyle name="40% - Accent5 5 2 2" xfId="2434"/>
    <cellStyle name="40% - Accent5 5 2 2 2" xfId="2435"/>
    <cellStyle name="40% - Accent5 5 2 2 3" xfId="2436"/>
    <cellStyle name="40% - Accent5 5 2 3" xfId="2437"/>
    <cellStyle name="40% - Accent5 5 2 3 2" xfId="2438"/>
    <cellStyle name="40% - Accent5 5 2 4" xfId="2439"/>
    <cellStyle name="40% - Accent5 5 2 5" xfId="2440"/>
    <cellStyle name="40% - Accent5 5 2 6" xfId="2441"/>
    <cellStyle name="40% - Accent5 5 3" xfId="2442"/>
    <cellStyle name="40% - Accent5 5 3 2" xfId="2443"/>
    <cellStyle name="40% - Accent5 5 3 2 2" xfId="2444"/>
    <cellStyle name="40% - Accent5 5 3 3" xfId="2445"/>
    <cellStyle name="40% - Accent5 5 3 4" xfId="2446"/>
    <cellStyle name="40% - Accent5 5 4" xfId="2447"/>
    <cellStyle name="40% - Accent5 5 4 2" xfId="2448"/>
    <cellStyle name="40% - Accent5 5 4 3" xfId="2449"/>
    <cellStyle name="40% - Accent5 5 5" xfId="2450"/>
    <cellStyle name="40% - Accent5 5 5 2" xfId="2451"/>
    <cellStyle name="40% - Accent5 5 5 3" xfId="2452"/>
    <cellStyle name="40% - Accent5 5 6" xfId="2453"/>
    <cellStyle name="40% - Accent5 5 6 2" xfId="2454"/>
    <cellStyle name="40% - Accent5 5 7" xfId="2455"/>
    <cellStyle name="40% - Accent5 5 8" xfId="2456"/>
    <cellStyle name="40% - Accent5 6" xfId="2457"/>
    <cellStyle name="40% - Accent5 6 2" xfId="2458"/>
    <cellStyle name="40% - Accent5 6 2 2" xfId="2459"/>
    <cellStyle name="40% - Accent5 6 2 2 2" xfId="2460"/>
    <cellStyle name="40% - Accent5 6 2 3" xfId="2461"/>
    <cellStyle name="40% - Accent5 6 2 4" xfId="2462"/>
    <cellStyle name="40% - Accent5 6 3" xfId="2463"/>
    <cellStyle name="40% - Accent5 6 3 2" xfId="2464"/>
    <cellStyle name="40% - Accent5 6 3 2 2" xfId="2465"/>
    <cellStyle name="40% - Accent5 6 3 3" xfId="2466"/>
    <cellStyle name="40% - Accent5 6 3 4" xfId="2467"/>
    <cellStyle name="40% - Accent5 6 4" xfId="2468"/>
    <cellStyle name="40% - Accent5 6 4 2" xfId="2469"/>
    <cellStyle name="40% - Accent5 6 4 3" xfId="2470"/>
    <cellStyle name="40% - Accent5 6 5" xfId="2471"/>
    <cellStyle name="40% - Accent5 6 5 2" xfId="2472"/>
    <cellStyle name="40% - Accent5 6 6" xfId="2473"/>
    <cellStyle name="40% - Accent5 6 7" xfId="2474"/>
    <cellStyle name="40% - Accent5 7" xfId="2475"/>
    <cellStyle name="40% - Accent5 7 2" xfId="2476"/>
    <cellStyle name="40% - Accent5 7 2 2" xfId="2477"/>
    <cellStyle name="40% - Accent5 7 2 2 2" xfId="2478"/>
    <cellStyle name="40% - Accent5 7 2 3" xfId="2479"/>
    <cellStyle name="40% - Accent5 7 2 4" xfId="2480"/>
    <cellStyle name="40% - Accent5 7 3" xfId="2481"/>
    <cellStyle name="40% - Accent5 7 3 2" xfId="2482"/>
    <cellStyle name="40% - Accent5 7 3 3" xfId="2483"/>
    <cellStyle name="40% - Accent5 7 4" xfId="2484"/>
    <cellStyle name="40% - Accent5 7 4 2" xfId="2485"/>
    <cellStyle name="40% - Accent5 7 5" xfId="2486"/>
    <cellStyle name="40% - Accent5 8" xfId="2487"/>
    <cellStyle name="40% - Accent5 8 2" xfId="2488"/>
    <cellStyle name="40% - Accent5 8 2 2" xfId="2489"/>
    <cellStyle name="40% - Accent5 8 3" xfId="2490"/>
    <cellStyle name="40% - Accent5 8 3 2" xfId="2491"/>
    <cellStyle name="40% - Accent5 8 4" xfId="2492"/>
    <cellStyle name="40% - Accent5 8 5" xfId="2493"/>
    <cellStyle name="40% - Accent5 9" xfId="2494"/>
    <cellStyle name="40% - Accent5 9 2" xfId="2495"/>
    <cellStyle name="40% - Accent5 9 2 2" xfId="2496"/>
    <cellStyle name="40% - Accent5 9 3" xfId="2497"/>
    <cellStyle name="40% - Accent5 9 3 2" xfId="2498"/>
    <cellStyle name="40% - Accent5 9 4" xfId="2499"/>
    <cellStyle name="40% - Accent5 9 5" xfId="2500"/>
    <cellStyle name="40% - Accent6" xfId="2501"/>
    <cellStyle name="40% - Accent6 10" xfId="2502"/>
    <cellStyle name="40% - Accent6 10 2" xfId="2503"/>
    <cellStyle name="40% - Accent6 10 3" xfId="2504"/>
    <cellStyle name="40% - Accent6 11" xfId="2505"/>
    <cellStyle name="40% - Accent6 11 2" xfId="2506"/>
    <cellStyle name="40% - Accent6 11 3" xfId="2507"/>
    <cellStyle name="40% - Accent6 12" xfId="2508"/>
    <cellStyle name="40% - Accent6 12 2" xfId="2509"/>
    <cellStyle name="40% - Accent6 13" xfId="2510"/>
    <cellStyle name="40% - Accent6 14" xfId="2511"/>
    <cellStyle name="40% - Accent6 2" xfId="2512"/>
    <cellStyle name="40% - Accent6 2 10" xfId="2513"/>
    <cellStyle name="40% - Accent6 2 2" xfId="2514"/>
    <cellStyle name="40% - Accent6 2 2 2" xfId="2515"/>
    <cellStyle name="40% - Accent6 2 2 2 2" xfId="2516"/>
    <cellStyle name="40% - Accent6 2 2 2 2 2" xfId="2517"/>
    <cellStyle name="40% - Accent6 2 2 2 3" xfId="2518"/>
    <cellStyle name="40% - Accent6 2 2 2 4" xfId="2519"/>
    <cellStyle name="40% - Accent6 2 2 3" xfId="2520"/>
    <cellStyle name="40% - Accent6 2 2 3 2" xfId="2521"/>
    <cellStyle name="40% - Accent6 2 2 3 2 2" xfId="2522"/>
    <cellStyle name="40% - Accent6 2 2 3 3" xfId="2523"/>
    <cellStyle name="40% - Accent6 2 2 3 4" xfId="2524"/>
    <cellStyle name="40% - Accent6 2 2 4" xfId="2525"/>
    <cellStyle name="40% - Accent6 2 2 4 2" xfId="2526"/>
    <cellStyle name="40% - Accent6 2 2 4 3" xfId="2527"/>
    <cellStyle name="40% - Accent6 2 2 5" xfId="2528"/>
    <cellStyle name="40% - Accent6 2 2 5 2" xfId="2529"/>
    <cellStyle name="40% - Accent6 2 2 6" xfId="2530"/>
    <cellStyle name="40% - Accent6 2 2 7" xfId="2531"/>
    <cellStyle name="40% - Accent6 2 3" xfId="2532"/>
    <cellStyle name="40% - Accent6 2 3 2" xfId="2533"/>
    <cellStyle name="40% - Accent6 2 3 2 2" xfId="2534"/>
    <cellStyle name="40% - Accent6 2 3 2 2 2" xfId="2535"/>
    <cellStyle name="40% - Accent6 2 3 2 3" xfId="2536"/>
    <cellStyle name="40% - Accent6 2 3 2 4" xfId="2537"/>
    <cellStyle name="40% - Accent6 2 3 3" xfId="2538"/>
    <cellStyle name="40% - Accent6 2 3 3 2" xfId="2539"/>
    <cellStyle name="40% - Accent6 2 3 3 3" xfId="2540"/>
    <cellStyle name="40% - Accent6 2 3 4" xfId="2541"/>
    <cellStyle name="40% - Accent6 2 3 4 2" xfId="2542"/>
    <cellStyle name="40% - Accent6 2 3 5" xfId="2543"/>
    <cellStyle name="40% - Accent6 2 4" xfId="2544"/>
    <cellStyle name="40% - Accent6 2 4 2" xfId="2545"/>
    <cellStyle name="40% - Accent6 2 4 2 2" xfId="2546"/>
    <cellStyle name="40% - Accent6 2 4 3" xfId="2547"/>
    <cellStyle name="40% - Accent6 2 4 3 2" xfId="2548"/>
    <cellStyle name="40% - Accent6 2 4 4" xfId="2549"/>
    <cellStyle name="40% - Accent6 2 4 5" xfId="2550"/>
    <cellStyle name="40% - Accent6 2 5" xfId="2551"/>
    <cellStyle name="40% - Accent6 2 5 2" xfId="2552"/>
    <cellStyle name="40% - Accent6 2 5 2 2" xfId="2553"/>
    <cellStyle name="40% - Accent6 2 5 3" xfId="2554"/>
    <cellStyle name="40% - Accent6 2 5 4" xfId="2555"/>
    <cellStyle name="40% - Accent6 2 6" xfId="2556"/>
    <cellStyle name="40% - Accent6 2 6 2" xfId="2557"/>
    <cellStyle name="40% - Accent6 2 6 3" xfId="2558"/>
    <cellStyle name="40% - Accent6 2 7" xfId="2559"/>
    <cellStyle name="40% - Accent6 2 7 2" xfId="2560"/>
    <cellStyle name="40% - Accent6 2 7 3" xfId="2561"/>
    <cellStyle name="40% - Accent6 2 8" xfId="2562"/>
    <cellStyle name="40% - Accent6 2 8 2" xfId="2563"/>
    <cellStyle name="40% - Accent6 2 9" xfId="2564"/>
    <cellStyle name="40% - Accent6 3" xfId="2565"/>
    <cellStyle name="40% - Accent6 3 10" xfId="2566"/>
    <cellStyle name="40% - Accent6 3 2" xfId="2567"/>
    <cellStyle name="40% - Accent6 3 2 2" xfId="2568"/>
    <cellStyle name="40% - Accent6 3 2 2 2" xfId="2569"/>
    <cellStyle name="40% - Accent6 3 2 2 2 2" xfId="2570"/>
    <cellStyle name="40% - Accent6 3 2 2 3" xfId="2571"/>
    <cellStyle name="40% - Accent6 3 2 2 4" xfId="2572"/>
    <cellStyle name="40% - Accent6 3 2 3" xfId="2573"/>
    <cellStyle name="40% - Accent6 3 2 3 2" xfId="2574"/>
    <cellStyle name="40% - Accent6 3 2 3 2 2" xfId="2575"/>
    <cellStyle name="40% - Accent6 3 2 3 3" xfId="2576"/>
    <cellStyle name="40% - Accent6 3 2 3 4" xfId="2577"/>
    <cellStyle name="40% - Accent6 3 2 4" xfId="2578"/>
    <cellStyle name="40% - Accent6 3 2 4 2" xfId="2579"/>
    <cellStyle name="40% - Accent6 3 2 4 3" xfId="2580"/>
    <cellStyle name="40% - Accent6 3 2 5" xfId="2581"/>
    <cellStyle name="40% - Accent6 3 2 5 2" xfId="2582"/>
    <cellStyle name="40% - Accent6 3 2 6" xfId="2583"/>
    <cellStyle name="40% - Accent6 3 2 7" xfId="2584"/>
    <cellStyle name="40% - Accent6 3 3" xfId="2585"/>
    <cellStyle name="40% - Accent6 3 3 2" xfId="2586"/>
    <cellStyle name="40% - Accent6 3 3 2 2" xfId="2587"/>
    <cellStyle name="40% - Accent6 3 3 2 2 2" xfId="2588"/>
    <cellStyle name="40% - Accent6 3 3 2 3" xfId="2589"/>
    <cellStyle name="40% - Accent6 3 3 2 4" xfId="2590"/>
    <cellStyle name="40% - Accent6 3 3 3" xfId="2591"/>
    <cellStyle name="40% - Accent6 3 3 3 2" xfId="2592"/>
    <cellStyle name="40% - Accent6 3 3 3 3" xfId="2593"/>
    <cellStyle name="40% - Accent6 3 3 4" xfId="2594"/>
    <cellStyle name="40% - Accent6 3 3 4 2" xfId="2595"/>
    <cellStyle name="40% - Accent6 3 3 5" xfId="2596"/>
    <cellStyle name="40% - Accent6 3 4" xfId="2597"/>
    <cellStyle name="40% - Accent6 3 4 2" xfId="2598"/>
    <cellStyle name="40% - Accent6 3 4 2 2" xfId="2599"/>
    <cellStyle name="40% - Accent6 3 4 3" xfId="2600"/>
    <cellStyle name="40% - Accent6 3 4 3 2" xfId="2601"/>
    <cellStyle name="40% - Accent6 3 4 4" xfId="2602"/>
    <cellStyle name="40% - Accent6 3 4 5" xfId="2603"/>
    <cellStyle name="40% - Accent6 3 5" xfId="2604"/>
    <cellStyle name="40% - Accent6 3 5 2" xfId="2605"/>
    <cellStyle name="40% - Accent6 3 5 2 2" xfId="2606"/>
    <cellStyle name="40% - Accent6 3 5 3" xfId="2607"/>
    <cellStyle name="40% - Accent6 3 5 4" xfId="2608"/>
    <cellStyle name="40% - Accent6 3 6" xfId="2609"/>
    <cellStyle name="40% - Accent6 3 6 2" xfId="2610"/>
    <cellStyle name="40% - Accent6 3 6 3" xfId="2611"/>
    <cellStyle name="40% - Accent6 3 7" xfId="2612"/>
    <cellStyle name="40% - Accent6 3 7 2" xfId="2613"/>
    <cellStyle name="40% - Accent6 3 7 3" xfId="2614"/>
    <cellStyle name="40% - Accent6 3 8" xfId="2615"/>
    <cellStyle name="40% - Accent6 3 8 2" xfId="2616"/>
    <cellStyle name="40% - Accent6 3 9" xfId="2617"/>
    <cellStyle name="40% - Accent6 4" xfId="2618"/>
    <cellStyle name="40% - Accent6 4 10" xfId="2619"/>
    <cellStyle name="40% - Accent6 4 2" xfId="2620"/>
    <cellStyle name="40% - Accent6 4 2 2" xfId="2621"/>
    <cellStyle name="40% - Accent6 4 2 2 2" xfId="2622"/>
    <cellStyle name="40% - Accent6 4 2 2 2 2" xfId="2623"/>
    <cellStyle name="40% - Accent6 4 2 2 3" xfId="2624"/>
    <cellStyle name="40% - Accent6 4 2 2 4" xfId="2625"/>
    <cellStyle name="40% - Accent6 4 2 3" xfId="2626"/>
    <cellStyle name="40% - Accent6 4 2 3 2" xfId="2627"/>
    <cellStyle name="40% - Accent6 4 2 3 3" xfId="2628"/>
    <cellStyle name="40% - Accent6 4 2 4" xfId="2629"/>
    <cellStyle name="40% - Accent6 4 2 4 2" xfId="2630"/>
    <cellStyle name="40% - Accent6 4 2 4 3" xfId="2631"/>
    <cellStyle name="40% - Accent6 4 2 5" xfId="2632"/>
    <cellStyle name="40% - Accent6 4 2 5 2" xfId="2633"/>
    <cellStyle name="40% - Accent6 4 2 6" xfId="2634"/>
    <cellStyle name="40% - Accent6 4 2 7" xfId="2635"/>
    <cellStyle name="40% - Accent6 4 3" xfId="2636"/>
    <cellStyle name="40% - Accent6 4 3 2" xfId="2637"/>
    <cellStyle name="40% - Accent6 4 3 2 2" xfId="2638"/>
    <cellStyle name="40% - Accent6 4 3 3" xfId="2639"/>
    <cellStyle name="40% - Accent6 4 3 4" xfId="2640"/>
    <cellStyle name="40% - Accent6 4 4" xfId="2641"/>
    <cellStyle name="40% - Accent6 4 4 2" xfId="2642"/>
    <cellStyle name="40% - Accent6 4 4 2 2" xfId="2643"/>
    <cellStyle name="40% - Accent6 4 4 3" xfId="2644"/>
    <cellStyle name="40% - Accent6 4 4 4" xfId="2645"/>
    <cellStyle name="40% - Accent6 4 5" xfId="2646"/>
    <cellStyle name="40% - Accent6 4 5 2" xfId="2647"/>
    <cellStyle name="40% - Accent6 4 5 3" xfId="2648"/>
    <cellStyle name="40% - Accent6 4 6" xfId="2649"/>
    <cellStyle name="40% - Accent6 4 6 2" xfId="2650"/>
    <cellStyle name="40% - Accent6 4 6 3" xfId="2651"/>
    <cellStyle name="40% - Accent6 4 7" xfId="2652"/>
    <cellStyle name="40% - Accent6 4 7 2" xfId="2653"/>
    <cellStyle name="40% - Accent6 4 7 3" xfId="2654"/>
    <cellStyle name="40% - Accent6 4 8" xfId="2655"/>
    <cellStyle name="40% - Accent6 4 8 2" xfId="2656"/>
    <cellStyle name="40% - Accent6 4 9" xfId="2657"/>
    <cellStyle name="40% - Accent6 5" xfId="2658"/>
    <cellStyle name="40% - Accent6 5 2" xfId="2659"/>
    <cellStyle name="40% - Accent6 5 2 2" xfId="2660"/>
    <cellStyle name="40% - Accent6 5 2 2 2" xfId="2661"/>
    <cellStyle name="40% - Accent6 5 2 2 3" xfId="2662"/>
    <cellStyle name="40% - Accent6 5 2 3" xfId="2663"/>
    <cellStyle name="40% - Accent6 5 2 3 2" xfId="2664"/>
    <cellStyle name="40% - Accent6 5 2 4" xfId="2665"/>
    <cellStyle name="40% - Accent6 5 2 5" xfId="2666"/>
    <cellStyle name="40% - Accent6 5 2 6" xfId="2667"/>
    <cellStyle name="40% - Accent6 5 3" xfId="2668"/>
    <cellStyle name="40% - Accent6 5 3 2" xfId="2669"/>
    <cellStyle name="40% - Accent6 5 3 2 2" xfId="2670"/>
    <cellStyle name="40% - Accent6 5 3 3" xfId="2671"/>
    <cellStyle name="40% - Accent6 5 3 4" xfId="2672"/>
    <cellStyle name="40% - Accent6 5 4" xfId="2673"/>
    <cellStyle name="40% - Accent6 5 4 2" xfId="2674"/>
    <cellStyle name="40% - Accent6 5 4 3" xfId="2675"/>
    <cellStyle name="40% - Accent6 5 5" xfId="2676"/>
    <cellStyle name="40% - Accent6 5 5 2" xfId="2677"/>
    <cellStyle name="40% - Accent6 5 5 3" xfId="2678"/>
    <cellStyle name="40% - Accent6 5 6" xfId="2679"/>
    <cellStyle name="40% - Accent6 5 6 2" xfId="2680"/>
    <cellStyle name="40% - Accent6 5 7" xfId="2681"/>
    <cellStyle name="40% - Accent6 5 8" xfId="2682"/>
    <cellStyle name="40% - Accent6 6" xfId="2683"/>
    <cellStyle name="40% - Accent6 6 2" xfId="2684"/>
    <cellStyle name="40% - Accent6 6 2 2" xfId="2685"/>
    <cellStyle name="40% - Accent6 6 2 2 2" xfId="2686"/>
    <cellStyle name="40% - Accent6 6 2 3" xfId="2687"/>
    <cellStyle name="40% - Accent6 6 2 4" xfId="2688"/>
    <cellStyle name="40% - Accent6 6 3" xfId="2689"/>
    <cellStyle name="40% - Accent6 6 3 2" xfId="2690"/>
    <cellStyle name="40% - Accent6 6 3 2 2" xfId="2691"/>
    <cellStyle name="40% - Accent6 6 3 3" xfId="2692"/>
    <cellStyle name="40% - Accent6 6 3 4" xfId="2693"/>
    <cellStyle name="40% - Accent6 6 4" xfId="2694"/>
    <cellStyle name="40% - Accent6 6 4 2" xfId="2695"/>
    <cellStyle name="40% - Accent6 6 4 3" xfId="2696"/>
    <cellStyle name="40% - Accent6 6 5" xfId="2697"/>
    <cellStyle name="40% - Accent6 6 5 2" xfId="2698"/>
    <cellStyle name="40% - Accent6 6 6" xfId="2699"/>
    <cellStyle name="40% - Accent6 6 7" xfId="2700"/>
    <cellStyle name="40% - Accent6 7" xfId="2701"/>
    <cellStyle name="40% - Accent6 7 2" xfId="2702"/>
    <cellStyle name="40% - Accent6 7 2 2" xfId="2703"/>
    <cellStyle name="40% - Accent6 7 2 2 2" xfId="2704"/>
    <cellStyle name="40% - Accent6 7 2 3" xfId="2705"/>
    <cellStyle name="40% - Accent6 7 2 4" xfId="2706"/>
    <cellStyle name="40% - Accent6 7 3" xfId="2707"/>
    <cellStyle name="40% - Accent6 7 3 2" xfId="2708"/>
    <cellStyle name="40% - Accent6 7 3 3" xfId="2709"/>
    <cellStyle name="40% - Accent6 7 4" xfId="2710"/>
    <cellStyle name="40% - Accent6 7 4 2" xfId="2711"/>
    <cellStyle name="40% - Accent6 7 5" xfId="2712"/>
    <cellStyle name="40% - Accent6 8" xfId="2713"/>
    <cellStyle name="40% - Accent6 8 2" xfId="2714"/>
    <cellStyle name="40% - Accent6 8 2 2" xfId="2715"/>
    <cellStyle name="40% - Accent6 8 3" xfId="2716"/>
    <cellStyle name="40% - Accent6 8 3 2" xfId="2717"/>
    <cellStyle name="40% - Accent6 8 4" xfId="2718"/>
    <cellStyle name="40% - Accent6 8 5" xfId="2719"/>
    <cellStyle name="40% - Accent6 9" xfId="2720"/>
    <cellStyle name="40% - Accent6 9 2" xfId="2721"/>
    <cellStyle name="40% - Accent6 9 2 2" xfId="2722"/>
    <cellStyle name="40% - Accent6 9 3" xfId="2723"/>
    <cellStyle name="40% - Accent6 9 3 2" xfId="2724"/>
    <cellStyle name="40% - Accent6 9 4" xfId="2725"/>
    <cellStyle name="40% - Accent6 9 5" xfId="2726"/>
    <cellStyle name="60% - Accent1" xfId="2727"/>
    <cellStyle name="60% - Accent2" xfId="2728"/>
    <cellStyle name="60% - Accent3" xfId="2729"/>
    <cellStyle name="60% - Accent4" xfId="2730"/>
    <cellStyle name="60% - Accent5" xfId="2731"/>
    <cellStyle name="60% - Accent6" xfId="2732"/>
    <cellStyle name="Accent1" xfId="2733"/>
    <cellStyle name="Accent2" xfId="2734"/>
    <cellStyle name="Accent3" xfId="2735"/>
    <cellStyle name="Accent4" xfId="2736"/>
    <cellStyle name="Accent5" xfId="2737"/>
    <cellStyle name="Accent6" xfId="2738"/>
    <cellStyle name="Bad" xfId="2739"/>
    <cellStyle name="Bilješka" xfId="2740"/>
    <cellStyle name="Bilješka 2" xfId="2741"/>
    <cellStyle name="Bilješka 2 10" xfId="2742"/>
    <cellStyle name="Bilješka 2 10 2" xfId="2743"/>
    <cellStyle name="Bilješka 2 10 3" xfId="2744"/>
    <cellStyle name="Bilješka 2 11" xfId="2745"/>
    <cellStyle name="Bilješka 2 11 2" xfId="2746"/>
    <cellStyle name="Bilješka 2 11 3" xfId="2747"/>
    <cellStyle name="Bilješka 2 12" xfId="2748"/>
    <cellStyle name="Bilješka 2 12 2" xfId="2749"/>
    <cellStyle name="Bilješka 2 13" xfId="2750"/>
    <cellStyle name="Bilješka 2 14" xfId="2751"/>
    <cellStyle name="Bilješka 2 2" xfId="2752"/>
    <cellStyle name="Bilješka 2 2 10" xfId="2753"/>
    <cellStyle name="Bilješka 2 2 2" xfId="2754"/>
    <cellStyle name="Bilješka 2 2 2 2" xfId="2755"/>
    <cellStyle name="Bilješka 2 2 2 2 2" xfId="2756"/>
    <cellStyle name="Bilješka 2 2 2 2 2 2" xfId="2757"/>
    <cellStyle name="Bilješka 2 2 2 2 3" xfId="2758"/>
    <cellStyle name="Bilješka 2 2 2 2 4" xfId="2759"/>
    <cellStyle name="Bilješka 2 2 2 3" xfId="2760"/>
    <cellStyle name="Bilješka 2 2 2 3 2" xfId="2761"/>
    <cellStyle name="Bilješka 2 2 2 3 2 2" xfId="2762"/>
    <cellStyle name="Bilješka 2 2 2 3 3" xfId="2763"/>
    <cellStyle name="Bilješka 2 2 2 3 4" xfId="2764"/>
    <cellStyle name="Bilješka 2 2 2 4" xfId="2765"/>
    <cellStyle name="Bilješka 2 2 2 4 2" xfId="2766"/>
    <cellStyle name="Bilješka 2 2 2 4 3" xfId="2767"/>
    <cellStyle name="Bilješka 2 2 2 5" xfId="2768"/>
    <cellStyle name="Bilješka 2 2 2 5 2" xfId="2769"/>
    <cellStyle name="Bilješka 2 2 2 6" xfId="2770"/>
    <cellStyle name="Bilješka 2 2 2 7" xfId="2771"/>
    <cellStyle name="Bilješka 2 2 3" xfId="2772"/>
    <cellStyle name="Bilješka 2 2 3 2" xfId="2773"/>
    <cellStyle name="Bilješka 2 2 3 2 2" xfId="2774"/>
    <cellStyle name="Bilješka 2 2 3 2 2 2" xfId="2775"/>
    <cellStyle name="Bilješka 2 2 3 2 3" xfId="2776"/>
    <cellStyle name="Bilješka 2 2 3 2 4" xfId="2777"/>
    <cellStyle name="Bilješka 2 2 3 3" xfId="2778"/>
    <cellStyle name="Bilješka 2 2 3 3 2" xfId="2779"/>
    <cellStyle name="Bilješka 2 2 3 3 3" xfId="2780"/>
    <cellStyle name="Bilješka 2 2 3 4" xfId="2781"/>
    <cellStyle name="Bilješka 2 2 3 4 2" xfId="2782"/>
    <cellStyle name="Bilješka 2 2 3 5" xfId="2783"/>
    <cellStyle name="Bilješka 2 2 4" xfId="2784"/>
    <cellStyle name="Bilješka 2 2 4 2" xfId="2785"/>
    <cellStyle name="Bilješka 2 2 4 2 2" xfId="2786"/>
    <cellStyle name="Bilješka 2 2 4 3" xfId="2787"/>
    <cellStyle name="Bilješka 2 2 4 3 2" xfId="2788"/>
    <cellStyle name="Bilješka 2 2 4 4" xfId="2789"/>
    <cellStyle name="Bilješka 2 2 4 5" xfId="2790"/>
    <cellStyle name="Bilješka 2 2 5" xfId="2791"/>
    <cellStyle name="Bilješka 2 2 5 2" xfId="2792"/>
    <cellStyle name="Bilješka 2 2 5 2 2" xfId="2793"/>
    <cellStyle name="Bilješka 2 2 5 3" xfId="2794"/>
    <cellStyle name="Bilješka 2 2 5 4" xfId="2795"/>
    <cellStyle name="Bilješka 2 2 6" xfId="2796"/>
    <cellStyle name="Bilješka 2 2 6 2" xfId="2797"/>
    <cellStyle name="Bilješka 2 2 6 3" xfId="2798"/>
    <cellStyle name="Bilješka 2 2 7" xfId="2799"/>
    <cellStyle name="Bilješka 2 2 7 2" xfId="2800"/>
    <cellStyle name="Bilješka 2 2 7 3" xfId="2801"/>
    <cellStyle name="Bilješka 2 2 8" xfId="2802"/>
    <cellStyle name="Bilješka 2 2 8 2" xfId="2803"/>
    <cellStyle name="Bilješka 2 2 9" xfId="2804"/>
    <cellStyle name="Bilješka 2 3" xfId="2805"/>
    <cellStyle name="Bilješka 2 3 10" xfId="2806"/>
    <cellStyle name="Bilješka 2 3 2" xfId="2807"/>
    <cellStyle name="Bilješka 2 3 2 2" xfId="2808"/>
    <cellStyle name="Bilješka 2 3 2 2 2" xfId="2809"/>
    <cellStyle name="Bilješka 2 3 2 2 2 2" xfId="2810"/>
    <cellStyle name="Bilješka 2 3 2 2 3" xfId="2811"/>
    <cellStyle name="Bilješka 2 3 2 2 4" xfId="2812"/>
    <cellStyle name="Bilješka 2 3 2 3" xfId="2813"/>
    <cellStyle name="Bilješka 2 3 2 3 2" xfId="2814"/>
    <cellStyle name="Bilješka 2 3 2 3 2 2" xfId="2815"/>
    <cellStyle name="Bilješka 2 3 2 3 3" xfId="2816"/>
    <cellStyle name="Bilješka 2 3 2 3 4" xfId="2817"/>
    <cellStyle name="Bilješka 2 3 2 4" xfId="2818"/>
    <cellStyle name="Bilješka 2 3 2 4 2" xfId="2819"/>
    <cellStyle name="Bilješka 2 3 2 4 3" xfId="2820"/>
    <cellStyle name="Bilješka 2 3 2 5" xfId="2821"/>
    <cellStyle name="Bilješka 2 3 2 5 2" xfId="2822"/>
    <cellStyle name="Bilješka 2 3 2 6" xfId="2823"/>
    <cellStyle name="Bilješka 2 3 2 7" xfId="2824"/>
    <cellStyle name="Bilješka 2 3 3" xfId="2825"/>
    <cellStyle name="Bilješka 2 3 3 2" xfId="2826"/>
    <cellStyle name="Bilješka 2 3 3 2 2" xfId="2827"/>
    <cellStyle name="Bilješka 2 3 3 2 2 2" xfId="2828"/>
    <cellStyle name="Bilješka 2 3 3 2 3" xfId="2829"/>
    <cellStyle name="Bilješka 2 3 3 2 4" xfId="2830"/>
    <cellStyle name="Bilješka 2 3 3 3" xfId="2831"/>
    <cellStyle name="Bilješka 2 3 3 3 2" xfId="2832"/>
    <cellStyle name="Bilješka 2 3 3 3 3" xfId="2833"/>
    <cellStyle name="Bilješka 2 3 3 4" xfId="2834"/>
    <cellStyle name="Bilješka 2 3 3 4 2" xfId="2835"/>
    <cellStyle name="Bilješka 2 3 3 5" xfId="2836"/>
    <cellStyle name="Bilješka 2 3 4" xfId="2837"/>
    <cellStyle name="Bilješka 2 3 4 2" xfId="2838"/>
    <cellStyle name="Bilješka 2 3 4 2 2" xfId="2839"/>
    <cellStyle name="Bilješka 2 3 4 3" xfId="2840"/>
    <cellStyle name="Bilješka 2 3 4 3 2" xfId="2841"/>
    <cellStyle name="Bilješka 2 3 4 4" xfId="2842"/>
    <cellStyle name="Bilješka 2 3 4 5" xfId="2843"/>
    <cellStyle name="Bilješka 2 3 5" xfId="2844"/>
    <cellStyle name="Bilješka 2 3 5 2" xfId="2845"/>
    <cellStyle name="Bilješka 2 3 5 2 2" xfId="2846"/>
    <cellStyle name="Bilješka 2 3 5 3" xfId="2847"/>
    <cellStyle name="Bilješka 2 3 5 4" xfId="2848"/>
    <cellStyle name="Bilješka 2 3 6" xfId="2849"/>
    <cellStyle name="Bilješka 2 3 6 2" xfId="2850"/>
    <cellStyle name="Bilješka 2 3 6 3" xfId="2851"/>
    <cellStyle name="Bilješka 2 3 7" xfId="2852"/>
    <cellStyle name="Bilješka 2 3 7 2" xfId="2853"/>
    <cellStyle name="Bilješka 2 3 7 3" xfId="2854"/>
    <cellStyle name="Bilješka 2 3 8" xfId="2855"/>
    <cellStyle name="Bilješka 2 3 8 2" xfId="2856"/>
    <cellStyle name="Bilješka 2 3 9" xfId="2857"/>
    <cellStyle name="Bilješka 2 4" xfId="2858"/>
    <cellStyle name="Bilješka 2 4 10" xfId="2859"/>
    <cellStyle name="Bilješka 2 4 2" xfId="2860"/>
    <cellStyle name="Bilješka 2 4 2 2" xfId="2861"/>
    <cellStyle name="Bilješka 2 4 2 2 2" xfId="2862"/>
    <cellStyle name="Bilješka 2 4 2 2 2 2" xfId="2863"/>
    <cellStyle name="Bilješka 2 4 2 2 3" xfId="2864"/>
    <cellStyle name="Bilješka 2 4 2 2 4" xfId="2865"/>
    <cellStyle name="Bilješka 2 4 2 3" xfId="2866"/>
    <cellStyle name="Bilješka 2 4 2 3 2" xfId="2867"/>
    <cellStyle name="Bilješka 2 4 2 3 3" xfId="2868"/>
    <cellStyle name="Bilješka 2 4 2 4" xfId="2869"/>
    <cellStyle name="Bilješka 2 4 2 4 2" xfId="2870"/>
    <cellStyle name="Bilješka 2 4 2 4 3" xfId="2871"/>
    <cellStyle name="Bilješka 2 4 2 5" xfId="2872"/>
    <cellStyle name="Bilješka 2 4 2 5 2" xfId="2873"/>
    <cellStyle name="Bilješka 2 4 2 6" xfId="2874"/>
    <cellStyle name="Bilješka 2 4 2 7" xfId="2875"/>
    <cellStyle name="Bilješka 2 4 3" xfId="2876"/>
    <cellStyle name="Bilješka 2 4 3 2" xfId="2877"/>
    <cellStyle name="Bilješka 2 4 3 2 2" xfId="2878"/>
    <cellStyle name="Bilješka 2 4 3 3" xfId="2879"/>
    <cellStyle name="Bilješka 2 4 3 4" xfId="2880"/>
    <cellStyle name="Bilješka 2 4 4" xfId="2881"/>
    <cellStyle name="Bilješka 2 4 4 2" xfId="2882"/>
    <cellStyle name="Bilješka 2 4 4 2 2" xfId="2883"/>
    <cellStyle name="Bilješka 2 4 4 3" xfId="2884"/>
    <cellStyle name="Bilješka 2 4 4 4" xfId="2885"/>
    <cellStyle name="Bilješka 2 4 5" xfId="2886"/>
    <cellStyle name="Bilješka 2 4 5 2" xfId="2887"/>
    <cellStyle name="Bilješka 2 4 5 3" xfId="2888"/>
    <cellStyle name="Bilješka 2 4 6" xfId="2889"/>
    <cellStyle name="Bilješka 2 4 6 2" xfId="2890"/>
    <cellStyle name="Bilješka 2 4 6 3" xfId="2891"/>
    <cellStyle name="Bilješka 2 4 7" xfId="2892"/>
    <cellStyle name="Bilješka 2 4 7 2" xfId="2893"/>
    <cellStyle name="Bilješka 2 4 7 3" xfId="2894"/>
    <cellStyle name="Bilješka 2 4 8" xfId="2895"/>
    <cellStyle name="Bilješka 2 4 8 2" xfId="2896"/>
    <cellStyle name="Bilješka 2 4 9" xfId="2897"/>
    <cellStyle name="Bilješka 2 5" xfId="2898"/>
    <cellStyle name="Bilješka 2 5 2" xfId="2899"/>
    <cellStyle name="Bilješka 2 5 2 2" xfId="2900"/>
    <cellStyle name="Bilješka 2 5 2 2 2" xfId="2901"/>
    <cellStyle name="Bilješka 2 5 2 2 3" xfId="2902"/>
    <cellStyle name="Bilješka 2 5 2 3" xfId="2903"/>
    <cellStyle name="Bilješka 2 5 2 3 2" xfId="2904"/>
    <cellStyle name="Bilješka 2 5 2 4" xfId="2905"/>
    <cellStyle name="Bilješka 2 5 2 5" xfId="2906"/>
    <cellStyle name="Bilješka 2 5 2 6" xfId="2907"/>
    <cellStyle name="Bilješka 2 5 3" xfId="2908"/>
    <cellStyle name="Bilješka 2 5 3 2" xfId="2909"/>
    <cellStyle name="Bilješka 2 5 3 2 2" xfId="2910"/>
    <cellStyle name="Bilješka 2 5 3 3" xfId="2911"/>
    <cellStyle name="Bilješka 2 5 3 4" xfId="2912"/>
    <cellStyle name="Bilješka 2 5 4" xfId="2913"/>
    <cellStyle name="Bilješka 2 5 4 2" xfId="2914"/>
    <cellStyle name="Bilješka 2 5 4 3" xfId="2915"/>
    <cellStyle name="Bilješka 2 5 5" xfId="2916"/>
    <cellStyle name="Bilješka 2 5 5 2" xfId="2917"/>
    <cellStyle name="Bilješka 2 5 5 3" xfId="2918"/>
    <cellStyle name="Bilješka 2 5 6" xfId="2919"/>
    <cellStyle name="Bilješka 2 5 6 2" xfId="2920"/>
    <cellStyle name="Bilješka 2 5 7" xfId="2921"/>
    <cellStyle name="Bilješka 2 5 8" xfId="2922"/>
    <cellStyle name="Bilješka 2 6" xfId="2923"/>
    <cellStyle name="Bilješka 2 6 2" xfId="2924"/>
    <cellStyle name="Bilješka 2 6 2 2" xfId="2925"/>
    <cellStyle name="Bilješka 2 6 2 2 2" xfId="2926"/>
    <cellStyle name="Bilješka 2 6 2 3" xfId="2927"/>
    <cellStyle name="Bilješka 2 6 2 4" xfId="2928"/>
    <cellStyle name="Bilješka 2 6 3" xfId="2929"/>
    <cellStyle name="Bilješka 2 6 3 2" xfId="2930"/>
    <cellStyle name="Bilješka 2 6 3 2 2" xfId="2931"/>
    <cellStyle name="Bilješka 2 6 3 3" xfId="2932"/>
    <cellStyle name="Bilješka 2 6 3 4" xfId="2933"/>
    <cellStyle name="Bilješka 2 6 4" xfId="2934"/>
    <cellStyle name="Bilješka 2 6 4 2" xfId="2935"/>
    <cellStyle name="Bilješka 2 6 4 3" xfId="2936"/>
    <cellStyle name="Bilješka 2 6 5" xfId="2937"/>
    <cellStyle name="Bilješka 2 6 5 2" xfId="2938"/>
    <cellStyle name="Bilješka 2 6 6" xfId="2939"/>
    <cellStyle name="Bilješka 2 6 7" xfId="2940"/>
    <cellStyle name="Bilješka 2 7" xfId="2941"/>
    <cellStyle name="Bilješka 2 7 2" xfId="2942"/>
    <cellStyle name="Bilješka 2 7 2 2" xfId="2943"/>
    <cellStyle name="Bilješka 2 7 2 2 2" xfId="2944"/>
    <cellStyle name="Bilješka 2 7 2 3" xfId="2945"/>
    <cellStyle name="Bilješka 2 7 2 4" xfId="2946"/>
    <cellStyle name="Bilješka 2 7 3" xfId="2947"/>
    <cellStyle name="Bilješka 2 7 3 2" xfId="2948"/>
    <cellStyle name="Bilješka 2 7 3 3" xfId="2949"/>
    <cellStyle name="Bilješka 2 7 4" xfId="2950"/>
    <cellStyle name="Bilješka 2 7 4 2" xfId="2951"/>
    <cellStyle name="Bilješka 2 7 5" xfId="2952"/>
    <cellStyle name="Bilješka 2 8" xfId="2953"/>
    <cellStyle name="Bilješka 2 8 2" xfId="2954"/>
    <cellStyle name="Bilješka 2 8 2 2" xfId="2955"/>
    <cellStyle name="Bilješka 2 8 3" xfId="2956"/>
    <cellStyle name="Bilješka 2 8 3 2" xfId="2957"/>
    <cellStyle name="Bilješka 2 8 4" xfId="2958"/>
    <cellStyle name="Bilješka 2 8 5" xfId="2959"/>
    <cellStyle name="Bilješka 2 9" xfId="2960"/>
    <cellStyle name="Bilješka 2 9 2" xfId="2961"/>
    <cellStyle name="Bilješka 2 9 2 2" xfId="2962"/>
    <cellStyle name="Bilješka 2 9 3" xfId="2963"/>
    <cellStyle name="Bilješka 2 9 3 2" xfId="2964"/>
    <cellStyle name="Bilješka 2 9 4" xfId="2965"/>
    <cellStyle name="Bilješka 2 9 5" xfId="2966"/>
    <cellStyle name="Calculation" xfId="2967"/>
    <cellStyle name="Check Cell" xfId="2968"/>
    <cellStyle name="Comma" xfId="2969"/>
    <cellStyle name="Comma [0]" xfId="2970"/>
    <cellStyle name="Currency" xfId="2971"/>
    <cellStyle name="Currency [0]" xfId="2972"/>
    <cellStyle name="Dobro" xfId="2973"/>
    <cellStyle name="Explanatory Text" xfId="2974"/>
    <cellStyle name="Good" xfId="2975"/>
    <cellStyle name="Heading 1" xfId="2976"/>
    <cellStyle name="Heading 2" xfId="2977"/>
    <cellStyle name="Heading 3" xfId="2978"/>
    <cellStyle name="Heading 4" xfId="2979"/>
    <cellStyle name="Hyperlink" xfId="2980"/>
    <cellStyle name="Hyperlink 2" xfId="2981"/>
    <cellStyle name="Hyperlink 3" xfId="2982"/>
    <cellStyle name="Hyperlink 3 2" xfId="2983"/>
    <cellStyle name="Input" xfId="2984"/>
    <cellStyle name="Izlaz" xfId="2985"/>
    <cellStyle name="Linked Cell" xfId="2986"/>
    <cellStyle name="Naslov" xfId="2987"/>
    <cellStyle name="Neutral" xfId="2988"/>
    <cellStyle name="Normal 2" xfId="2989"/>
    <cellStyle name="Normal 2 10" xfId="2990"/>
    <cellStyle name="Normal 2 10 2" xfId="2991"/>
    <cellStyle name="Normal 2 10 2 2" xfId="2992"/>
    <cellStyle name="Normal 2 10 2 2 2" xfId="2993"/>
    <cellStyle name="Normal 2 10 2 3" xfId="2994"/>
    <cellStyle name="Normal 2 10 2 4" xfId="2995"/>
    <cellStyle name="Normal 2 10 3" xfId="2996"/>
    <cellStyle name="Normal 2 10 3 2" xfId="2997"/>
    <cellStyle name="Normal 2 10 3 2 2" xfId="2998"/>
    <cellStyle name="Normal 2 10 3 3" xfId="2999"/>
    <cellStyle name="Normal 2 10 3 4" xfId="3000"/>
    <cellStyle name="Normal 2 10 4" xfId="3001"/>
    <cellStyle name="Normal 2 10 4 2" xfId="3002"/>
    <cellStyle name="Normal 2 10 4 3" xfId="3003"/>
    <cellStyle name="Normal 2 10 5" xfId="3004"/>
    <cellStyle name="Normal 2 10 5 2" xfId="3005"/>
    <cellStyle name="Normal 2 10 6" xfId="3006"/>
    <cellStyle name="Normal 2 11" xfId="3007"/>
    <cellStyle name="Normal 2 11 2" xfId="3008"/>
    <cellStyle name="Normal 2 11 2 2" xfId="3009"/>
    <cellStyle name="Normal 2 11 2 2 2" xfId="3010"/>
    <cellStyle name="Normal 2 11 2 3" xfId="3011"/>
    <cellStyle name="Normal 2 11 2 4" xfId="3012"/>
    <cellStyle name="Normal 2 11 3" xfId="3013"/>
    <cellStyle name="Normal 2 11 3 2" xfId="3014"/>
    <cellStyle name="Normal 2 11 3 3" xfId="3015"/>
    <cellStyle name="Normal 2 11 4" xfId="3016"/>
    <cellStyle name="Normal 2 11 5" xfId="3017"/>
    <cellStyle name="Normal 2 12" xfId="3018"/>
    <cellStyle name="Normal 2 12 2" xfId="3019"/>
    <cellStyle name="Normal 2 12 2 2" xfId="3020"/>
    <cellStyle name="Normal 2 12 3" xfId="3021"/>
    <cellStyle name="Normal 2 12 3 2" xfId="3022"/>
    <cellStyle name="Normal 2 12 4" xfId="3023"/>
    <cellStyle name="Normal 2 12 5" xfId="3024"/>
    <cellStyle name="Normal 2 13" xfId="3025"/>
    <cellStyle name="Normal 2 13 2" xfId="3026"/>
    <cellStyle name="Normal 2 13 2 2" xfId="3027"/>
    <cellStyle name="Normal 2 13 3" xfId="3028"/>
    <cellStyle name="Normal 2 13 4" xfId="3029"/>
    <cellStyle name="Normal 2 14" xfId="3030"/>
    <cellStyle name="Normal 2 14 2" xfId="3031"/>
    <cellStyle name="Normal 2 14 3" xfId="3032"/>
    <cellStyle name="Normal 2 15" xfId="3033"/>
    <cellStyle name="Normal 2 15 2" xfId="3034"/>
    <cellStyle name="Normal 2 16" xfId="3035"/>
    <cellStyle name="Normal 2 17" xfId="3036"/>
    <cellStyle name="Normal 2 2" xfId="3037"/>
    <cellStyle name="Normal 2 3" xfId="3038"/>
    <cellStyle name="Normal 2 3 10" xfId="3039"/>
    <cellStyle name="Normal 2 3 10 2" xfId="3040"/>
    <cellStyle name="Normal 2 3 10 3" xfId="3041"/>
    <cellStyle name="Normal 2 3 11" xfId="3042"/>
    <cellStyle name="Normal 2 3 11 2" xfId="3043"/>
    <cellStyle name="Normal 2 3 12" xfId="3044"/>
    <cellStyle name="Normal 2 3 13" xfId="3045"/>
    <cellStyle name="Normal 2 3 2" xfId="3046"/>
    <cellStyle name="Normal 2 3 2 10" xfId="3047"/>
    <cellStyle name="Normal 2 3 2 2" xfId="3048"/>
    <cellStyle name="Normal 2 3 2 2 2" xfId="3049"/>
    <cellStyle name="Normal 2 3 2 2 2 2" xfId="3050"/>
    <cellStyle name="Normal 2 3 2 2 2 2 2" xfId="3051"/>
    <cellStyle name="Normal 2 3 2 2 2 3" xfId="3052"/>
    <cellStyle name="Normal 2 3 2 2 2 4" xfId="3053"/>
    <cellStyle name="Normal 2 3 2 2 3" xfId="3054"/>
    <cellStyle name="Normal 2 3 2 2 3 2" xfId="3055"/>
    <cellStyle name="Normal 2 3 2 2 3 2 2" xfId="3056"/>
    <cellStyle name="Normal 2 3 2 2 3 3" xfId="3057"/>
    <cellStyle name="Normal 2 3 2 2 3 4" xfId="3058"/>
    <cellStyle name="Normal 2 3 2 2 4" xfId="3059"/>
    <cellStyle name="Normal 2 3 2 2 4 2" xfId="3060"/>
    <cellStyle name="Normal 2 3 2 2 4 3" xfId="3061"/>
    <cellStyle name="Normal 2 3 2 2 5" xfId="3062"/>
    <cellStyle name="Normal 2 3 2 2 5 2" xfId="3063"/>
    <cellStyle name="Normal 2 3 2 2 6" xfId="3064"/>
    <cellStyle name="Normal 2 3 2 2 7" xfId="3065"/>
    <cellStyle name="Normal 2 3 2 3" xfId="3066"/>
    <cellStyle name="Normal 2 3 2 3 2" xfId="3067"/>
    <cellStyle name="Normal 2 3 2 3 2 2" xfId="3068"/>
    <cellStyle name="Normal 2 3 2 3 2 2 2" xfId="3069"/>
    <cellStyle name="Normal 2 3 2 3 2 3" xfId="3070"/>
    <cellStyle name="Normal 2 3 2 3 2 4" xfId="3071"/>
    <cellStyle name="Normal 2 3 2 3 3" xfId="3072"/>
    <cellStyle name="Normal 2 3 2 3 3 2" xfId="3073"/>
    <cellStyle name="Normal 2 3 2 3 3 3" xfId="3074"/>
    <cellStyle name="Normal 2 3 2 3 4" xfId="3075"/>
    <cellStyle name="Normal 2 3 2 3 4 2" xfId="3076"/>
    <cellStyle name="Normal 2 3 2 3 5" xfId="3077"/>
    <cellStyle name="Normal 2 3 2 4" xfId="3078"/>
    <cellStyle name="Normal 2 3 2 4 2" xfId="3079"/>
    <cellStyle name="Normal 2 3 2 4 2 2" xfId="3080"/>
    <cellStyle name="Normal 2 3 2 4 3" xfId="3081"/>
    <cellStyle name="Normal 2 3 2 4 3 2" xfId="3082"/>
    <cellStyle name="Normal 2 3 2 4 4" xfId="3083"/>
    <cellStyle name="Normal 2 3 2 4 5" xfId="3084"/>
    <cellStyle name="Normal 2 3 2 5" xfId="3085"/>
    <cellStyle name="Normal 2 3 2 5 2" xfId="3086"/>
    <cellStyle name="Normal 2 3 2 5 2 2" xfId="3087"/>
    <cellStyle name="Normal 2 3 2 5 3" xfId="3088"/>
    <cellStyle name="Normal 2 3 2 5 4" xfId="3089"/>
    <cellStyle name="Normal 2 3 2 6" xfId="3090"/>
    <cellStyle name="Normal 2 3 2 6 2" xfId="3091"/>
    <cellStyle name="Normal 2 3 2 6 3" xfId="3092"/>
    <cellStyle name="Normal 2 3 2 7" xfId="3093"/>
    <cellStyle name="Normal 2 3 2 7 2" xfId="3094"/>
    <cellStyle name="Normal 2 3 2 7 3" xfId="3095"/>
    <cellStyle name="Normal 2 3 2 8" xfId="3096"/>
    <cellStyle name="Normal 2 3 2 8 2" xfId="3097"/>
    <cellStyle name="Normal 2 3 2 9" xfId="3098"/>
    <cellStyle name="Normal 2 3 3" xfId="3099"/>
    <cellStyle name="Normal 2 3 3 10" xfId="3100"/>
    <cellStyle name="Normal 2 3 3 2" xfId="3101"/>
    <cellStyle name="Normal 2 3 3 2 2" xfId="3102"/>
    <cellStyle name="Normal 2 3 3 2 2 2" xfId="3103"/>
    <cellStyle name="Normal 2 3 3 2 2 2 2" xfId="3104"/>
    <cellStyle name="Normal 2 3 3 2 2 3" xfId="3105"/>
    <cellStyle name="Normal 2 3 3 2 2 4" xfId="3106"/>
    <cellStyle name="Normal 2 3 3 2 3" xfId="3107"/>
    <cellStyle name="Normal 2 3 3 2 3 2" xfId="3108"/>
    <cellStyle name="Normal 2 3 3 2 3 3" xfId="3109"/>
    <cellStyle name="Normal 2 3 3 2 4" xfId="3110"/>
    <cellStyle name="Normal 2 3 3 2 4 2" xfId="3111"/>
    <cellStyle name="Normal 2 3 3 2 4 3" xfId="3112"/>
    <cellStyle name="Normal 2 3 3 2 5" xfId="3113"/>
    <cellStyle name="Normal 2 3 3 2 5 2" xfId="3114"/>
    <cellStyle name="Normal 2 3 3 2 6" xfId="3115"/>
    <cellStyle name="Normal 2 3 3 2 7" xfId="3116"/>
    <cellStyle name="Normal 2 3 3 3" xfId="3117"/>
    <cellStyle name="Normal 2 3 3 3 2" xfId="3118"/>
    <cellStyle name="Normal 2 3 3 3 2 2" xfId="3119"/>
    <cellStyle name="Normal 2 3 3 3 3" xfId="3120"/>
    <cellStyle name="Normal 2 3 3 3 4" xfId="3121"/>
    <cellStyle name="Normal 2 3 3 4" xfId="3122"/>
    <cellStyle name="Normal 2 3 3 4 2" xfId="3123"/>
    <cellStyle name="Normal 2 3 3 4 2 2" xfId="3124"/>
    <cellStyle name="Normal 2 3 3 4 3" xfId="3125"/>
    <cellStyle name="Normal 2 3 3 4 4" xfId="3126"/>
    <cellStyle name="Normal 2 3 3 5" xfId="3127"/>
    <cellStyle name="Normal 2 3 3 5 2" xfId="3128"/>
    <cellStyle name="Normal 2 3 3 5 3" xfId="3129"/>
    <cellStyle name="Normal 2 3 3 6" xfId="3130"/>
    <cellStyle name="Normal 2 3 3 6 2" xfId="3131"/>
    <cellStyle name="Normal 2 3 3 6 3" xfId="3132"/>
    <cellStyle name="Normal 2 3 3 7" xfId="3133"/>
    <cellStyle name="Normal 2 3 3 7 2" xfId="3134"/>
    <cellStyle name="Normal 2 3 3 7 3" xfId="3135"/>
    <cellStyle name="Normal 2 3 3 8" xfId="3136"/>
    <cellStyle name="Normal 2 3 3 8 2" xfId="3137"/>
    <cellStyle name="Normal 2 3 3 9" xfId="3138"/>
    <cellStyle name="Normal 2 3 4" xfId="3139"/>
    <cellStyle name="Normal 2 3 4 2" xfId="3140"/>
    <cellStyle name="Normal 2 3 4 2 2" xfId="3141"/>
    <cellStyle name="Normal 2 3 4 2 2 2" xfId="3142"/>
    <cellStyle name="Normal 2 3 4 2 2 3" xfId="3143"/>
    <cellStyle name="Normal 2 3 4 2 3" xfId="3144"/>
    <cellStyle name="Normal 2 3 4 2 3 2" xfId="3145"/>
    <cellStyle name="Normal 2 3 4 2 4" xfId="3146"/>
    <cellStyle name="Normal 2 3 4 2 5" xfId="3147"/>
    <cellStyle name="Normal 2 3 4 2 6" xfId="3148"/>
    <cellStyle name="Normal 2 3 4 3" xfId="3149"/>
    <cellStyle name="Normal 2 3 4 3 2" xfId="3150"/>
    <cellStyle name="Normal 2 3 4 3 3" xfId="3151"/>
    <cellStyle name="Normal 2 3 4 4" xfId="3152"/>
    <cellStyle name="Normal 2 3 4 4 2" xfId="3153"/>
    <cellStyle name="Normal 2 3 4 4 3" xfId="3154"/>
    <cellStyle name="Normal 2 3 4 5" xfId="3155"/>
    <cellStyle name="Normal 2 3 4 5 2" xfId="3156"/>
    <cellStyle name="Normal 2 3 4 5 3" xfId="3157"/>
    <cellStyle name="Normal 2 3 4 6" xfId="3158"/>
    <cellStyle name="Normal 2 3 4 6 2" xfId="3159"/>
    <cellStyle name="Normal 2 3 4 7" xfId="3160"/>
    <cellStyle name="Normal 2 3 4 8" xfId="3161"/>
    <cellStyle name="Normal 2 3 5" xfId="3162"/>
    <cellStyle name="Normal 2 3 5 2" xfId="3163"/>
    <cellStyle name="Normal 2 3 5 2 2" xfId="3164"/>
    <cellStyle name="Normal 2 3 5 2 2 2" xfId="3165"/>
    <cellStyle name="Normal 2 3 5 2 3" xfId="3166"/>
    <cellStyle name="Normal 2 3 5 2 4" xfId="3167"/>
    <cellStyle name="Normal 2 3 5 3" xfId="3168"/>
    <cellStyle name="Normal 2 3 5 3 2" xfId="3169"/>
    <cellStyle name="Normal 2 3 5 3 3" xfId="3170"/>
    <cellStyle name="Normal 2 3 5 4" xfId="3171"/>
    <cellStyle name="Normal 2 3 5 4 2" xfId="3172"/>
    <cellStyle name="Normal 2 3 5 4 3" xfId="3173"/>
    <cellStyle name="Normal 2 3 5 5" xfId="3174"/>
    <cellStyle name="Normal 2 3 5 5 2" xfId="3175"/>
    <cellStyle name="Normal 2 3 5 6" xfId="3176"/>
    <cellStyle name="Normal 2 3 5 7" xfId="3177"/>
    <cellStyle name="Normal 2 3 6" xfId="3178"/>
    <cellStyle name="Normal 2 3 6 2" xfId="3179"/>
    <cellStyle name="Normal 2 3 6 2 2" xfId="3180"/>
    <cellStyle name="Normal 2 3 6 2 2 2" xfId="3181"/>
    <cellStyle name="Normal 2 3 6 2 3" xfId="3182"/>
    <cellStyle name="Normal 2 3 6 2 4" xfId="3183"/>
    <cellStyle name="Normal 2 3 6 3" xfId="3184"/>
    <cellStyle name="Normal 2 3 6 3 2" xfId="3185"/>
    <cellStyle name="Normal 2 3 6 3 3" xfId="3186"/>
    <cellStyle name="Normal 2 3 6 4" xfId="3187"/>
    <cellStyle name="Normal 2 3 6 5" xfId="3188"/>
    <cellStyle name="Normal 2 3 7" xfId="3189"/>
    <cellStyle name="Normal 2 3 7 2" xfId="3190"/>
    <cellStyle name="Normal 2 3 7 2 2" xfId="3191"/>
    <cellStyle name="Normal 2 3 7 3" xfId="3192"/>
    <cellStyle name="Normal 2 3 7 3 2" xfId="3193"/>
    <cellStyle name="Normal 2 3 7 4" xfId="3194"/>
    <cellStyle name="Normal 2 3 7 5" xfId="3195"/>
    <cellStyle name="Normal 2 3 8" xfId="3196"/>
    <cellStyle name="Normal 2 3 8 2" xfId="3197"/>
    <cellStyle name="Normal 2 3 8 3" xfId="3198"/>
    <cellStyle name="Normal 2 3 9" xfId="3199"/>
    <cellStyle name="Normal 2 3 9 2" xfId="3200"/>
    <cellStyle name="Normal 2 3 9 3" xfId="3201"/>
    <cellStyle name="Normal 2 4" xfId="3202"/>
    <cellStyle name="Normal 2 4 10" xfId="3203"/>
    <cellStyle name="Normal 2 4 2" xfId="3204"/>
    <cellStyle name="Normal 2 4 2 2" xfId="3205"/>
    <cellStyle name="Normal 2 4 2 2 2" xfId="3206"/>
    <cellStyle name="Normal 2 4 2 2 2 2" xfId="3207"/>
    <cellStyle name="Normal 2 4 2 2 3" xfId="3208"/>
    <cellStyle name="Normal 2 4 2 2 4" xfId="3209"/>
    <cellStyle name="Normal 2 4 2 3" xfId="3210"/>
    <cellStyle name="Normal 2 4 2 3 2" xfId="3211"/>
    <cellStyle name="Normal 2 4 2 3 2 2" xfId="3212"/>
    <cellStyle name="Normal 2 4 2 3 3" xfId="3213"/>
    <cellStyle name="Normal 2 4 2 3 4" xfId="3214"/>
    <cellStyle name="Normal 2 4 2 4" xfId="3215"/>
    <cellStyle name="Normal 2 4 2 4 2" xfId="3216"/>
    <cellStyle name="Normal 2 4 2 4 3" xfId="3217"/>
    <cellStyle name="Normal 2 4 2 5" xfId="3218"/>
    <cellStyle name="Normal 2 4 2 5 2" xfId="3219"/>
    <cellStyle name="Normal 2 4 2 6" xfId="3220"/>
    <cellStyle name="Normal 2 4 2 7" xfId="3221"/>
    <cellStyle name="Normal 2 4 3" xfId="3222"/>
    <cellStyle name="Normal 2 4 3 2" xfId="3223"/>
    <cellStyle name="Normal 2 4 3 2 2" xfId="3224"/>
    <cellStyle name="Normal 2 4 3 2 2 2" xfId="3225"/>
    <cellStyle name="Normal 2 4 3 2 3" xfId="3226"/>
    <cellStyle name="Normal 2 4 3 2 4" xfId="3227"/>
    <cellStyle name="Normal 2 4 3 3" xfId="3228"/>
    <cellStyle name="Normal 2 4 3 3 2" xfId="3229"/>
    <cellStyle name="Normal 2 4 3 3 3" xfId="3230"/>
    <cellStyle name="Normal 2 4 3 4" xfId="3231"/>
    <cellStyle name="Normal 2 4 3 4 2" xfId="3232"/>
    <cellStyle name="Normal 2 4 3 5" xfId="3233"/>
    <cellStyle name="Normal 2 4 4" xfId="3234"/>
    <cellStyle name="Normal 2 4 4 2" xfId="3235"/>
    <cellStyle name="Normal 2 4 4 2 2" xfId="3236"/>
    <cellStyle name="Normal 2 4 4 3" xfId="3237"/>
    <cellStyle name="Normal 2 4 4 3 2" xfId="3238"/>
    <cellStyle name="Normal 2 4 4 4" xfId="3239"/>
    <cellStyle name="Normal 2 4 4 5" xfId="3240"/>
    <cellStyle name="Normal 2 4 5" xfId="3241"/>
    <cellStyle name="Normal 2 4 5 2" xfId="3242"/>
    <cellStyle name="Normal 2 4 5 2 2" xfId="3243"/>
    <cellStyle name="Normal 2 4 5 3" xfId="3244"/>
    <cellStyle name="Normal 2 4 5 4" xfId="3245"/>
    <cellStyle name="Normal 2 4 6" xfId="3246"/>
    <cellStyle name="Normal 2 4 6 2" xfId="3247"/>
    <cellStyle name="Normal 2 4 6 3" xfId="3248"/>
    <cellStyle name="Normal 2 4 7" xfId="3249"/>
    <cellStyle name="Normal 2 4 7 2" xfId="3250"/>
    <cellStyle name="Normal 2 4 7 3" xfId="3251"/>
    <cellStyle name="Normal 2 4 8" xfId="3252"/>
    <cellStyle name="Normal 2 4 8 2" xfId="3253"/>
    <cellStyle name="Normal 2 4 9" xfId="3254"/>
    <cellStyle name="Normal 2 5" xfId="3255"/>
    <cellStyle name="Normal 2 5 10" xfId="3256"/>
    <cellStyle name="Normal 2 5 2" xfId="3257"/>
    <cellStyle name="Normal 2 5 2 2" xfId="3258"/>
    <cellStyle name="Normal 2 5 2 2 2" xfId="3259"/>
    <cellStyle name="Normal 2 5 2 2 2 2" xfId="3260"/>
    <cellStyle name="Normal 2 5 2 2 3" xfId="3261"/>
    <cellStyle name="Normal 2 5 2 2 4" xfId="3262"/>
    <cellStyle name="Normal 2 5 2 3" xfId="3263"/>
    <cellStyle name="Normal 2 5 2 3 2" xfId="3264"/>
    <cellStyle name="Normal 2 5 2 3 2 2" xfId="3265"/>
    <cellStyle name="Normal 2 5 2 3 3" xfId="3266"/>
    <cellStyle name="Normal 2 5 2 3 4" xfId="3267"/>
    <cellStyle name="Normal 2 5 2 4" xfId="3268"/>
    <cellStyle name="Normal 2 5 2 4 2" xfId="3269"/>
    <cellStyle name="Normal 2 5 2 4 3" xfId="3270"/>
    <cellStyle name="Normal 2 5 2 5" xfId="3271"/>
    <cellStyle name="Normal 2 5 2 5 2" xfId="3272"/>
    <cellStyle name="Normal 2 5 2 6" xfId="3273"/>
    <cellStyle name="Normal 2 5 2 7" xfId="3274"/>
    <cellStyle name="Normal 2 5 3" xfId="3275"/>
    <cellStyle name="Normal 2 5 3 2" xfId="3276"/>
    <cellStyle name="Normal 2 5 3 2 2" xfId="3277"/>
    <cellStyle name="Normal 2 5 3 2 2 2" xfId="3278"/>
    <cellStyle name="Normal 2 5 3 2 3" xfId="3279"/>
    <cellStyle name="Normal 2 5 3 2 4" xfId="3280"/>
    <cellStyle name="Normal 2 5 3 3" xfId="3281"/>
    <cellStyle name="Normal 2 5 3 3 2" xfId="3282"/>
    <cellStyle name="Normal 2 5 3 3 3" xfId="3283"/>
    <cellStyle name="Normal 2 5 3 4" xfId="3284"/>
    <cellStyle name="Normal 2 5 3 4 2" xfId="3285"/>
    <cellStyle name="Normal 2 5 3 5" xfId="3286"/>
    <cellStyle name="Normal 2 5 4" xfId="3287"/>
    <cellStyle name="Normal 2 5 4 2" xfId="3288"/>
    <cellStyle name="Normal 2 5 4 2 2" xfId="3289"/>
    <cellStyle name="Normal 2 5 4 3" xfId="3290"/>
    <cellStyle name="Normal 2 5 4 3 2" xfId="3291"/>
    <cellStyle name="Normal 2 5 4 4" xfId="3292"/>
    <cellStyle name="Normal 2 5 4 5" xfId="3293"/>
    <cellStyle name="Normal 2 5 5" xfId="3294"/>
    <cellStyle name="Normal 2 5 5 2" xfId="3295"/>
    <cellStyle name="Normal 2 5 5 2 2" xfId="3296"/>
    <cellStyle name="Normal 2 5 5 3" xfId="3297"/>
    <cellStyle name="Normal 2 5 5 4" xfId="3298"/>
    <cellStyle name="Normal 2 5 6" xfId="3299"/>
    <cellStyle name="Normal 2 5 6 2" xfId="3300"/>
    <cellStyle name="Normal 2 5 6 3" xfId="3301"/>
    <cellStyle name="Normal 2 5 7" xfId="3302"/>
    <cellStyle name="Normal 2 5 7 2" xfId="3303"/>
    <cellStyle name="Normal 2 5 7 3" xfId="3304"/>
    <cellStyle name="Normal 2 5 8" xfId="3305"/>
    <cellStyle name="Normal 2 5 8 2" xfId="3306"/>
    <cellStyle name="Normal 2 5 9" xfId="3307"/>
    <cellStyle name="Normal 2 6" xfId="3308"/>
    <cellStyle name="Normal 2 6 10" xfId="3309"/>
    <cellStyle name="Normal 2 6 2" xfId="3310"/>
    <cellStyle name="Normal 2 6 2 2" xfId="3311"/>
    <cellStyle name="Normal 2 6 2 2 2" xfId="3312"/>
    <cellStyle name="Normal 2 6 2 2 2 2" xfId="3313"/>
    <cellStyle name="Normal 2 6 2 2 3" xfId="3314"/>
    <cellStyle name="Normal 2 6 2 2 4" xfId="3315"/>
    <cellStyle name="Normal 2 6 2 3" xfId="3316"/>
    <cellStyle name="Normal 2 6 2 3 2" xfId="3317"/>
    <cellStyle name="Normal 2 6 2 3 3" xfId="3318"/>
    <cellStyle name="Normal 2 6 2 4" xfId="3319"/>
    <cellStyle name="Normal 2 6 2 4 2" xfId="3320"/>
    <cellStyle name="Normal 2 6 2 4 3" xfId="3321"/>
    <cellStyle name="Normal 2 6 2 5" xfId="3322"/>
    <cellStyle name="Normal 2 6 2 5 2" xfId="3323"/>
    <cellStyle name="Normal 2 6 2 6" xfId="3324"/>
    <cellStyle name="Normal 2 6 2 7" xfId="3325"/>
    <cellStyle name="Normal 2 6 3" xfId="3326"/>
    <cellStyle name="Normal 2 6 3 2" xfId="3327"/>
    <cellStyle name="Normal 2 6 3 2 2" xfId="3328"/>
    <cellStyle name="Normal 2 6 3 2 3" xfId="3329"/>
    <cellStyle name="Normal 2 6 3 3" xfId="3330"/>
    <cellStyle name="Normal 2 6 3 3 2" xfId="3331"/>
    <cellStyle name="Normal 2 6 3 3 3" xfId="3332"/>
    <cellStyle name="Normal 2 6 3 4" xfId="3333"/>
    <cellStyle name="Normal 2 6 3 5" xfId="3334"/>
    <cellStyle name="Normal 2 6 4" xfId="3335"/>
    <cellStyle name="Normal 2 6 4 2" xfId="3336"/>
    <cellStyle name="Normal 2 6 4 2 2" xfId="3337"/>
    <cellStyle name="Normal 2 6 4 3" xfId="3338"/>
    <cellStyle name="Normal 2 6 4 4" xfId="3339"/>
    <cellStyle name="Normal 2 6 5" xfId="3340"/>
    <cellStyle name="Normal 2 6 5 2" xfId="3341"/>
    <cellStyle name="Normal 2 6 5 3" xfId="3342"/>
    <cellStyle name="Normal 2 6 6" xfId="3343"/>
    <cellStyle name="Normal 2 6 6 2" xfId="3344"/>
    <cellStyle name="Normal 2 6 6 3" xfId="3345"/>
    <cellStyle name="Normal 2 6 7" xfId="3346"/>
    <cellStyle name="Normal 2 6 7 2" xfId="3347"/>
    <cellStyle name="Normal 2 6 7 3" xfId="3348"/>
    <cellStyle name="Normal 2 6 8" xfId="3349"/>
    <cellStyle name="Normal 2 6 8 2" xfId="3350"/>
    <cellStyle name="Normal 2 6 9" xfId="3351"/>
    <cellStyle name="Normal 2 7" xfId="3352"/>
    <cellStyle name="Normal 2 7 2" xfId="3353"/>
    <cellStyle name="Normal 2 7 2 2" xfId="3354"/>
    <cellStyle name="Normal 2 7 2 2 2" xfId="3355"/>
    <cellStyle name="Normal 2 7 2 2 2 2" xfId="3356"/>
    <cellStyle name="Normal 2 7 2 2 3" xfId="3357"/>
    <cellStyle name="Normal 2 7 2 2 4" xfId="3358"/>
    <cellStyle name="Normal 2 7 2 3" xfId="3359"/>
    <cellStyle name="Normal 2 7 2 3 2" xfId="3360"/>
    <cellStyle name="Normal 2 7 2 3 3" xfId="3361"/>
    <cellStyle name="Normal 2 7 2 4" xfId="3362"/>
    <cellStyle name="Normal 2 7 2 4 2" xfId="3363"/>
    <cellStyle name="Normal 2 7 2 4 3" xfId="3364"/>
    <cellStyle name="Normal 2 7 2 5" xfId="3365"/>
    <cellStyle name="Normal 2 7 2 5 2" xfId="3366"/>
    <cellStyle name="Normal 2 7 2 6" xfId="3367"/>
    <cellStyle name="Normal 2 7 2 7" xfId="3368"/>
    <cellStyle name="Normal 2 7 3" xfId="3369"/>
    <cellStyle name="Normal 2 7 3 2" xfId="3370"/>
    <cellStyle name="Normal 2 7 3 2 2" xfId="3371"/>
    <cellStyle name="Normal 2 7 3 2 3" xfId="3372"/>
    <cellStyle name="Normal 2 7 3 3" xfId="3373"/>
    <cellStyle name="Normal 2 7 3 3 2" xfId="3374"/>
    <cellStyle name="Normal 2 7 3 3 3" xfId="3375"/>
    <cellStyle name="Normal 2 7 3 4" xfId="3376"/>
    <cellStyle name="Normal 2 7 3 5" xfId="3377"/>
    <cellStyle name="Normal 2 7 4" xfId="3378"/>
    <cellStyle name="Normal 2 7 4 2" xfId="3379"/>
    <cellStyle name="Normal 2 7 4 2 2" xfId="3380"/>
    <cellStyle name="Normal 2 7 4 3" xfId="3381"/>
    <cellStyle name="Normal 2 7 4 4" xfId="3382"/>
    <cellStyle name="Normal 2 7 5" xfId="3383"/>
    <cellStyle name="Normal 2 7 5 2" xfId="3384"/>
    <cellStyle name="Normal 2 7 5 3" xfId="3385"/>
    <cellStyle name="Normal 2 7 6" xfId="3386"/>
    <cellStyle name="Normal 2 7 6 2" xfId="3387"/>
    <cellStyle name="Normal 2 7 7" xfId="3388"/>
    <cellStyle name="Normal 2 7 8" xfId="3389"/>
    <cellStyle name="Normal 2 8" xfId="3390"/>
    <cellStyle name="Normal 2 8 2" xfId="3391"/>
    <cellStyle name="Normal 2 8 2 2" xfId="3392"/>
    <cellStyle name="Normal 2 8 2 2 2" xfId="3393"/>
    <cellStyle name="Normal 2 8 2 2 2 2" xfId="3394"/>
    <cellStyle name="Normal 2 8 2 2 3" xfId="3395"/>
    <cellStyle name="Normal 2 8 2 2 4" xfId="3396"/>
    <cellStyle name="Normal 2 8 2 3" xfId="3397"/>
    <cellStyle name="Normal 2 8 2 3 2" xfId="3398"/>
    <cellStyle name="Normal 2 8 2 3 3" xfId="3399"/>
    <cellStyle name="Normal 2 8 2 4" xfId="3400"/>
    <cellStyle name="Normal 2 8 2 5" xfId="3401"/>
    <cellStyle name="Normal 2 8 2 6" xfId="3402"/>
    <cellStyle name="Normal 2 8 2 7" xfId="3403"/>
    <cellStyle name="Normal 2 8 3" xfId="3404"/>
    <cellStyle name="Normal 2 8 3 2" xfId="3405"/>
    <cellStyle name="Normal 2 8 3 2 2" xfId="3406"/>
    <cellStyle name="Normal 2 8 3 3" xfId="3407"/>
    <cellStyle name="Normal 2 8 3 4" xfId="3408"/>
    <cellStyle name="Normal 2 8 4" xfId="3409"/>
    <cellStyle name="Normal 2 8 4 2" xfId="3410"/>
    <cellStyle name="Normal 2 8 4 2 2" xfId="3411"/>
    <cellStyle name="Normal 2 8 4 3" xfId="3412"/>
    <cellStyle name="Normal 2 8 4 4" xfId="3413"/>
    <cellStyle name="Normal 2 8 5" xfId="3414"/>
    <cellStyle name="Normal 2 8 5 2" xfId="3415"/>
    <cellStyle name="Normal 2 8 5 3" xfId="3416"/>
    <cellStyle name="Normal 2 8 6" xfId="3417"/>
    <cellStyle name="Normal 2 8 6 2" xfId="3418"/>
    <cellStyle name="Normal 2 8 7" xfId="3419"/>
    <cellStyle name="Normal 2 8 8" xfId="3420"/>
    <cellStyle name="Normal 2 9" xfId="3421"/>
    <cellStyle name="Normal 2 9 2" xfId="3422"/>
    <cellStyle name="Normal 2 9 2 2" xfId="3423"/>
    <cellStyle name="Normal 2 9 2 2 2" xfId="3424"/>
    <cellStyle name="Normal 2 9 2 3" xfId="3425"/>
    <cellStyle name="Normal 2 9 2 4" xfId="3426"/>
    <cellStyle name="Normal 2 9 3" xfId="3427"/>
    <cellStyle name="Normal 2 9 3 2" xfId="3428"/>
    <cellStyle name="Normal 2 9 3 2 2" xfId="3429"/>
    <cellStyle name="Normal 2 9 3 3" xfId="3430"/>
    <cellStyle name="Normal 2 9 3 4" xfId="3431"/>
    <cellStyle name="Normal 2 9 4" xfId="3432"/>
    <cellStyle name="Normal 2 9 4 2" xfId="3433"/>
    <cellStyle name="Normal 2 9 4 3" xfId="3434"/>
    <cellStyle name="Normal 2 9 5" xfId="3435"/>
    <cellStyle name="Normal 2 9 5 2" xfId="3436"/>
    <cellStyle name="Normal 2 9 6" xfId="3437"/>
    <cellStyle name="Normal 2 9 7" xfId="3438"/>
    <cellStyle name="Normal 3" xfId="3439"/>
    <cellStyle name="Normal 3 2" xfId="3440"/>
    <cellStyle name="Normal 3 2 2" xfId="3441"/>
    <cellStyle name="Normal 3 3" xfId="3442"/>
    <cellStyle name="Normal 4" xfId="3443"/>
    <cellStyle name="Normal 5" xfId="3444"/>
    <cellStyle name="Normal_TFI-POD" xfId="3445"/>
    <cellStyle name="Note" xfId="3446"/>
    <cellStyle name="Obično 10" xfId="3447"/>
    <cellStyle name="Obično 11" xfId="3448"/>
    <cellStyle name="Obično 13" xfId="3449"/>
    <cellStyle name="Obično 14" xfId="3450"/>
    <cellStyle name="Obično 2" xfId="3451"/>
    <cellStyle name="Obično 2 10" xfId="3452"/>
    <cellStyle name="Obično 2 10 2" xfId="3453"/>
    <cellStyle name="Obično 2 10 2 2" xfId="3454"/>
    <cellStyle name="Obično 2 10 3" xfId="3455"/>
    <cellStyle name="Obično 2 10 3 2" xfId="3456"/>
    <cellStyle name="Obično 2 10 4" xfId="3457"/>
    <cellStyle name="Obično 2 10 5" xfId="3458"/>
    <cellStyle name="Obično 2 11" xfId="3459"/>
    <cellStyle name="Obično 2 11 2" xfId="3460"/>
    <cellStyle name="Obično 2 11 3" xfId="3461"/>
    <cellStyle name="Obično 2 12" xfId="3462"/>
    <cellStyle name="Obično 2 12 2" xfId="3463"/>
    <cellStyle name="Obično 2 12 3" xfId="3464"/>
    <cellStyle name="Obično 2 13" xfId="3465"/>
    <cellStyle name="Obično 2 13 2" xfId="3466"/>
    <cellStyle name="Obično 2 14" xfId="3467"/>
    <cellStyle name="Obično 2 15" xfId="3468"/>
    <cellStyle name="Obično 2 2" xfId="3469"/>
    <cellStyle name="Obično 2 2 10" xfId="3470"/>
    <cellStyle name="Obično 2 2 2" xfId="3471"/>
    <cellStyle name="Obično 2 2 2 2" xfId="3472"/>
    <cellStyle name="Obično 2 2 2 2 2" xfId="3473"/>
    <cellStyle name="Obično 2 2 2 2 2 2" xfId="3474"/>
    <cellStyle name="Obično 2 2 2 2 3" xfId="3475"/>
    <cellStyle name="Obično 2 2 2 2 4" xfId="3476"/>
    <cellStyle name="Obično 2 2 2 3" xfId="3477"/>
    <cellStyle name="Obično 2 2 2 3 2" xfId="3478"/>
    <cellStyle name="Obično 2 2 2 3 2 2" xfId="3479"/>
    <cellStyle name="Obično 2 2 2 3 3" xfId="3480"/>
    <cellStyle name="Obično 2 2 2 3 4" xfId="3481"/>
    <cellStyle name="Obično 2 2 2 4" xfId="3482"/>
    <cellStyle name="Obično 2 2 2 4 2" xfId="3483"/>
    <cellStyle name="Obično 2 2 2 4 3" xfId="3484"/>
    <cellStyle name="Obično 2 2 2 5" xfId="3485"/>
    <cellStyle name="Obično 2 2 2 5 2" xfId="3486"/>
    <cellStyle name="Obično 2 2 2 6" xfId="3487"/>
    <cellStyle name="Obično 2 2 2 7" xfId="3488"/>
    <cellStyle name="Obično 2 2 3" xfId="3489"/>
    <cellStyle name="Obično 2 2 3 2" xfId="3490"/>
    <cellStyle name="Obično 2 2 3 2 2" xfId="3491"/>
    <cellStyle name="Obično 2 2 3 2 2 2" xfId="3492"/>
    <cellStyle name="Obično 2 2 3 2 3" xfId="3493"/>
    <cellStyle name="Obično 2 2 3 2 4" xfId="3494"/>
    <cellStyle name="Obično 2 2 3 3" xfId="3495"/>
    <cellStyle name="Obično 2 2 3 3 2" xfId="3496"/>
    <cellStyle name="Obično 2 2 3 3 3" xfId="3497"/>
    <cellStyle name="Obično 2 2 3 4" xfId="3498"/>
    <cellStyle name="Obično 2 2 3 4 2" xfId="3499"/>
    <cellStyle name="Obično 2 2 3 5" xfId="3500"/>
    <cellStyle name="Obično 2 2 4" xfId="3501"/>
    <cellStyle name="Obično 2 2 4 2" xfId="3502"/>
    <cellStyle name="Obično 2 2 4 2 2" xfId="3503"/>
    <cellStyle name="Obično 2 2 4 3" xfId="3504"/>
    <cellStyle name="Obično 2 2 4 3 2" xfId="3505"/>
    <cellStyle name="Obično 2 2 4 4" xfId="3506"/>
    <cellStyle name="Obično 2 2 4 5" xfId="3507"/>
    <cellStyle name="Obično 2 2 5" xfId="3508"/>
    <cellStyle name="Obično 2 2 5 2" xfId="3509"/>
    <cellStyle name="Obično 2 2 5 2 2" xfId="3510"/>
    <cellStyle name="Obično 2 2 5 3" xfId="3511"/>
    <cellStyle name="Obično 2 2 5 4" xfId="3512"/>
    <cellStyle name="Obično 2 2 6" xfId="3513"/>
    <cellStyle name="Obično 2 2 6 2" xfId="3514"/>
    <cellStyle name="Obično 2 2 6 3" xfId="3515"/>
    <cellStyle name="Obično 2 2 7" xfId="3516"/>
    <cellStyle name="Obično 2 2 7 2" xfId="3517"/>
    <cellStyle name="Obično 2 2 7 3" xfId="3518"/>
    <cellStyle name="Obično 2 2 8" xfId="3519"/>
    <cellStyle name="Obično 2 2 8 2" xfId="3520"/>
    <cellStyle name="Obično 2 2 9" xfId="3521"/>
    <cellStyle name="Obično 2 3" xfId="3522"/>
    <cellStyle name="Obično 2 3 10" xfId="3523"/>
    <cellStyle name="Obično 2 3 11" xfId="3524"/>
    <cellStyle name="Obično 2 3 2" xfId="3525"/>
    <cellStyle name="Obično 2 3 2 2" xfId="3526"/>
    <cellStyle name="Obično 2 3 2 2 2" xfId="3527"/>
    <cellStyle name="Obično 2 3 2 2 3" xfId="3528"/>
    <cellStyle name="Obično 2 3 2 3" xfId="3529"/>
    <cellStyle name="Obično 2 3 2 3 2" xfId="3530"/>
    <cellStyle name="Obično 2 3 2 4" xfId="3531"/>
    <cellStyle name="Obično 2 3 2 5" xfId="3532"/>
    <cellStyle name="Obično 2 3 2 5 2" xfId="3533"/>
    <cellStyle name="Obično 2 3 2 6" xfId="3534"/>
    <cellStyle name="Obično 2 3 2 7" xfId="3535"/>
    <cellStyle name="Obično 2 3 3" xfId="3536"/>
    <cellStyle name="Obično 2 3 3 2" xfId="3537"/>
    <cellStyle name="Obično 2 3 3 2 2" xfId="3538"/>
    <cellStyle name="Obično 2 3 3 3" xfId="3539"/>
    <cellStyle name="Obično 2 3 3 3 2" xfId="3540"/>
    <cellStyle name="Obično 2 3 3 4" xfId="3541"/>
    <cellStyle name="Obično 2 3 4" xfId="3542"/>
    <cellStyle name="Obično 2 3 4 2" xfId="3543"/>
    <cellStyle name="Obično 2 3 4 2 2" xfId="3544"/>
    <cellStyle name="Obično 2 3 4 3" xfId="3545"/>
    <cellStyle name="Obično 2 3 4 4" xfId="3546"/>
    <cellStyle name="Obično 2 3 5" xfId="3547"/>
    <cellStyle name="Obično 2 3 5 2" xfId="3548"/>
    <cellStyle name="Obično 2 3 5 2 2" xfId="3549"/>
    <cellStyle name="Obično 2 3 5 3" xfId="3550"/>
    <cellStyle name="Obično 2 3 5 4" xfId="3551"/>
    <cellStyle name="Obično 2 3 6" xfId="3552"/>
    <cellStyle name="Obično 2 3 7" xfId="3553"/>
    <cellStyle name="Obično 2 3 7 2" xfId="3554"/>
    <cellStyle name="Obično 2 3 7 3" xfId="3555"/>
    <cellStyle name="Obično 2 3 8" xfId="3556"/>
    <cellStyle name="Obično 2 3 8 2" xfId="3557"/>
    <cellStyle name="Obično 2 3 9" xfId="3558"/>
    <cellStyle name="Obično 2 3 9 2" xfId="3559"/>
    <cellStyle name="Obično 2 4" xfId="3560"/>
    <cellStyle name="Obično 2 4 10" xfId="3561"/>
    <cellStyle name="Obično 2 4 2" xfId="3562"/>
    <cellStyle name="Obično 2 4 2 2" xfId="3563"/>
    <cellStyle name="Obično 2 4 2 2 2" xfId="3564"/>
    <cellStyle name="Obično 2 4 2 2 2 2" xfId="3565"/>
    <cellStyle name="Obično 2 4 2 2 3" xfId="3566"/>
    <cellStyle name="Obično 2 4 2 2 4" xfId="3567"/>
    <cellStyle name="Obično 2 4 2 3" xfId="3568"/>
    <cellStyle name="Obično 2 4 2 3 2" xfId="3569"/>
    <cellStyle name="Obično 2 4 2 3 3" xfId="3570"/>
    <cellStyle name="Obično 2 4 2 4" xfId="3571"/>
    <cellStyle name="Obično 2 4 2 4 2" xfId="3572"/>
    <cellStyle name="Obično 2 4 2 4 3" xfId="3573"/>
    <cellStyle name="Obično 2 4 2 5" xfId="3574"/>
    <cellStyle name="Obično 2 4 2 5 2" xfId="3575"/>
    <cellStyle name="Obično 2 4 2 6" xfId="3576"/>
    <cellStyle name="Obično 2 4 2 7" xfId="3577"/>
    <cellStyle name="Obično 2 4 3" xfId="3578"/>
    <cellStyle name="Obično 2 4 3 2" xfId="3579"/>
    <cellStyle name="Obično 2 4 3 2 2" xfId="3580"/>
    <cellStyle name="Obično 2 4 3 2 3" xfId="3581"/>
    <cellStyle name="Obično 2 4 3 3" xfId="3582"/>
    <cellStyle name="Obično 2 4 3 3 2" xfId="3583"/>
    <cellStyle name="Obično 2 4 3 3 3" xfId="3584"/>
    <cellStyle name="Obično 2 4 3 4" xfId="3585"/>
    <cellStyle name="Obično 2 4 3 5" xfId="3586"/>
    <cellStyle name="Obično 2 4 4" xfId="3587"/>
    <cellStyle name="Obično 2 4 4 2" xfId="3588"/>
    <cellStyle name="Obično 2 4 4 2 2" xfId="3589"/>
    <cellStyle name="Obično 2 4 4 3" xfId="3590"/>
    <cellStyle name="Obično 2 4 4 4" xfId="3591"/>
    <cellStyle name="Obično 2 4 5" xfId="3592"/>
    <cellStyle name="Obično 2 4 5 2" xfId="3593"/>
    <cellStyle name="Obično 2 4 5 3" xfId="3594"/>
    <cellStyle name="Obično 2 4 6" xfId="3595"/>
    <cellStyle name="Obično 2 4 6 2" xfId="3596"/>
    <cellStyle name="Obično 2 4 6 3" xfId="3597"/>
    <cellStyle name="Obično 2 4 7" xfId="3598"/>
    <cellStyle name="Obično 2 4 7 2" xfId="3599"/>
    <cellStyle name="Obično 2 4 7 3" xfId="3600"/>
    <cellStyle name="Obično 2 4 8" xfId="3601"/>
    <cellStyle name="Obično 2 4 8 2" xfId="3602"/>
    <cellStyle name="Obično 2 4 9" xfId="3603"/>
    <cellStyle name="Obično 2 5" xfId="3604"/>
    <cellStyle name="Obično 2 5 2" xfId="3605"/>
    <cellStyle name="Obično 2 5 2 2" xfId="3606"/>
    <cellStyle name="Obično 2 5 2 2 2" xfId="3607"/>
    <cellStyle name="Obično 2 5 2 2 3" xfId="3608"/>
    <cellStyle name="Obično 2 5 2 3" xfId="3609"/>
    <cellStyle name="Obično 2 5 2 3 2" xfId="3610"/>
    <cellStyle name="Obično 2 5 2 3 3" xfId="3611"/>
    <cellStyle name="Obično 2 5 2 4" xfId="3612"/>
    <cellStyle name="Obično 2 5 2 5" xfId="3613"/>
    <cellStyle name="Obično 2 5 3" xfId="3614"/>
    <cellStyle name="Obično 2 5 3 2" xfId="3615"/>
    <cellStyle name="Obično 2 5 3 2 2" xfId="3616"/>
    <cellStyle name="Obično 2 5 3 3" xfId="3617"/>
    <cellStyle name="Obično 2 5 3 4" xfId="3618"/>
    <cellStyle name="Obično 2 5 4" xfId="3619"/>
    <cellStyle name="Obično 2 5 4 2" xfId="3620"/>
    <cellStyle name="Obično 2 5 4 3" xfId="3621"/>
    <cellStyle name="Obično 2 5 5" xfId="3622"/>
    <cellStyle name="Obično 2 5 5 2" xfId="3623"/>
    <cellStyle name="Obično 2 5 5 3" xfId="3624"/>
    <cellStyle name="Obično 2 6" xfId="3625"/>
    <cellStyle name="Obično 2 6 2" xfId="3626"/>
    <cellStyle name="Obično 2 6 2 2" xfId="3627"/>
    <cellStyle name="Obično 2 6 2 2 2" xfId="3628"/>
    <cellStyle name="Obično 2 6 2 2 3" xfId="3629"/>
    <cellStyle name="Obično 2 6 2 3" xfId="3630"/>
    <cellStyle name="Obično 2 6 2 3 2" xfId="3631"/>
    <cellStyle name="Obično 2 6 2 4" xfId="3632"/>
    <cellStyle name="Obično 2 6 2 5" xfId="3633"/>
    <cellStyle name="Obično 2 6 2 6" xfId="3634"/>
    <cellStyle name="Obično 2 6 3" xfId="3635"/>
    <cellStyle name="Obično 2 6 3 2" xfId="3636"/>
    <cellStyle name="Obično 2 6 3 2 2" xfId="3637"/>
    <cellStyle name="Obično 2 6 3 3" xfId="3638"/>
    <cellStyle name="Obično 2 6 3 4" xfId="3639"/>
    <cellStyle name="Obično 2 6 4" xfId="3640"/>
    <cellStyle name="Obično 2 6 4 2" xfId="3641"/>
    <cellStyle name="Obično 2 6 4 3" xfId="3642"/>
    <cellStyle name="Obično 2 6 5" xfId="3643"/>
    <cellStyle name="Obično 2 6 5 2" xfId="3644"/>
    <cellStyle name="Obično 2 6 5 3" xfId="3645"/>
    <cellStyle name="Obično 2 6 6" xfId="3646"/>
    <cellStyle name="Obično 2 6 6 2" xfId="3647"/>
    <cellStyle name="Obično 2 6 7" xfId="3648"/>
    <cellStyle name="Obično 2 6 8" xfId="3649"/>
    <cellStyle name="Obično 2 7" xfId="3650"/>
    <cellStyle name="Obično 2 7 2" xfId="3651"/>
    <cellStyle name="Obično 2 7 2 2" xfId="3652"/>
    <cellStyle name="Obično 2 7 2 2 2" xfId="3653"/>
    <cellStyle name="Obično 2 7 2 3" xfId="3654"/>
    <cellStyle name="Obično 2 7 2 4" xfId="3655"/>
    <cellStyle name="Obično 2 7 3" xfId="3656"/>
    <cellStyle name="Obično 2 7 3 2" xfId="3657"/>
    <cellStyle name="Obično 2 7 3 2 2" xfId="3658"/>
    <cellStyle name="Obično 2 7 3 3" xfId="3659"/>
    <cellStyle name="Obično 2 7 3 4" xfId="3660"/>
    <cellStyle name="Obično 2 7 4" xfId="3661"/>
    <cellStyle name="Obično 2 7 4 2" xfId="3662"/>
    <cellStyle name="Obično 2 7 4 3" xfId="3663"/>
    <cellStyle name="Obično 2 7 5" xfId="3664"/>
    <cellStyle name="Obično 2 7 5 2" xfId="3665"/>
    <cellStyle name="Obično 2 7 6" xfId="3666"/>
    <cellStyle name="Obično 2 7 7" xfId="3667"/>
    <cellStyle name="Obično 2 8" xfId="3668"/>
    <cellStyle name="Obično 2 8 2" xfId="3669"/>
    <cellStyle name="Obično 2 8 2 2" xfId="3670"/>
    <cellStyle name="Obično 2 8 2 2 2" xfId="3671"/>
    <cellStyle name="Obično 2 8 2 3" xfId="3672"/>
    <cellStyle name="Obično 2 8 2 4" xfId="3673"/>
    <cellStyle name="Obično 2 8 3" xfId="3674"/>
    <cellStyle name="Obično 2 8 3 2" xfId="3675"/>
    <cellStyle name="Obično 2 8 3 3" xfId="3676"/>
    <cellStyle name="Obično 2 8 4" xfId="3677"/>
    <cellStyle name="Obično 2 8 4 2" xfId="3678"/>
    <cellStyle name="Obično 2 8 5" xfId="3679"/>
    <cellStyle name="Obično 2 9" xfId="3680"/>
    <cellStyle name="Obično 2 9 2" xfId="3681"/>
    <cellStyle name="Obično 2 9 2 2" xfId="3682"/>
    <cellStyle name="Obično 2 9 3" xfId="3683"/>
    <cellStyle name="Obično 2 9 3 2" xfId="3684"/>
    <cellStyle name="Obično 2 9 4" xfId="3685"/>
    <cellStyle name="Obično 2 9 5" xfId="3686"/>
    <cellStyle name="Obično 3" xfId="3687"/>
    <cellStyle name="Obično 5" xfId="3688"/>
    <cellStyle name="Obično 6" xfId="3689"/>
    <cellStyle name="Obično 7" xfId="3690"/>
    <cellStyle name="Obično 8" xfId="3691"/>
    <cellStyle name="Obično 9" xfId="3692"/>
    <cellStyle name="Obično_Knjiga2" xfId="3693"/>
    <cellStyle name="Output" xfId="3694"/>
    <cellStyle name="Percent" xfId="3695"/>
    <cellStyle name="Percent 2" xfId="3696"/>
    <cellStyle name="Percent 3" xfId="3697"/>
    <cellStyle name="Percent 3 2" xfId="3698"/>
    <cellStyle name="Style 1" xfId="3699"/>
    <cellStyle name="Style 1 2" xfId="3700"/>
    <cellStyle name="Style 1 2 2" xfId="3701"/>
    <cellStyle name="Tekst upozorenja" xfId="3702"/>
    <cellStyle name="Title" xfId="3703"/>
    <cellStyle name="Total" xfId="3704"/>
    <cellStyle name="Warning Text" xfId="3705"/>
    <cellStyle name="Zarez 2" xfId="3706"/>
    <cellStyle name="Zarez 2 10" xfId="3707"/>
    <cellStyle name="Zarez 2 10 2" xfId="3708"/>
    <cellStyle name="Zarez 2 10 3" xfId="3709"/>
    <cellStyle name="Zarez 2 11" xfId="3710"/>
    <cellStyle name="Zarez 2 11 2" xfId="3711"/>
    <cellStyle name="Zarez 2 11 3" xfId="3712"/>
    <cellStyle name="Zarez 2 12" xfId="3713"/>
    <cellStyle name="Zarez 2 12 2" xfId="3714"/>
    <cellStyle name="Zarez 2 13" xfId="3715"/>
    <cellStyle name="Zarez 2 14" xfId="3716"/>
    <cellStyle name="Zarez 2 2" xfId="3717"/>
    <cellStyle name="Zarez 2 2 10" xfId="3718"/>
    <cellStyle name="Zarez 2 2 2" xfId="3719"/>
    <cellStyle name="Zarez 2 2 2 2" xfId="3720"/>
    <cellStyle name="Zarez 2 2 2 2 2" xfId="3721"/>
    <cellStyle name="Zarez 2 2 2 2 2 2" xfId="3722"/>
    <cellStyle name="Zarez 2 2 2 2 3" xfId="3723"/>
    <cellStyle name="Zarez 2 2 2 2 4" xfId="3724"/>
    <cellStyle name="Zarez 2 2 2 3" xfId="3725"/>
    <cellStyle name="Zarez 2 2 2 3 2" xfId="3726"/>
    <cellStyle name="Zarez 2 2 2 3 2 2" xfId="3727"/>
    <cellStyle name="Zarez 2 2 2 3 3" xfId="3728"/>
    <cellStyle name="Zarez 2 2 2 3 4" xfId="3729"/>
    <cellStyle name="Zarez 2 2 2 4" xfId="3730"/>
    <cellStyle name="Zarez 2 2 2 4 2" xfId="3731"/>
    <cellStyle name="Zarez 2 2 2 4 3" xfId="3732"/>
    <cellStyle name="Zarez 2 2 2 5" xfId="3733"/>
    <cellStyle name="Zarez 2 2 2 5 2" xfId="3734"/>
    <cellStyle name="Zarez 2 2 2 6" xfId="3735"/>
    <cellStyle name="Zarez 2 2 2 7" xfId="3736"/>
    <cellStyle name="Zarez 2 2 3" xfId="3737"/>
    <cellStyle name="Zarez 2 2 3 2" xfId="3738"/>
    <cellStyle name="Zarez 2 2 3 2 2" xfId="3739"/>
    <cellStyle name="Zarez 2 2 3 2 2 2" xfId="3740"/>
    <cellStyle name="Zarez 2 2 3 2 3" xfId="3741"/>
    <cellStyle name="Zarez 2 2 3 2 4" xfId="3742"/>
    <cellStyle name="Zarez 2 2 3 3" xfId="3743"/>
    <cellStyle name="Zarez 2 2 3 3 2" xfId="3744"/>
    <cellStyle name="Zarez 2 2 3 3 3" xfId="3745"/>
    <cellStyle name="Zarez 2 2 3 4" xfId="3746"/>
    <cellStyle name="Zarez 2 2 3 4 2" xfId="3747"/>
    <cellStyle name="Zarez 2 2 3 5" xfId="3748"/>
    <cellStyle name="Zarez 2 2 4" xfId="3749"/>
    <cellStyle name="Zarez 2 2 4 2" xfId="3750"/>
    <cellStyle name="Zarez 2 2 4 2 2" xfId="3751"/>
    <cellStyle name="Zarez 2 2 4 3" xfId="3752"/>
    <cellStyle name="Zarez 2 2 4 3 2" xfId="3753"/>
    <cellStyle name="Zarez 2 2 4 4" xfId="3754"/>
    <cellStyle name="Zarez 2 2 4 5" xfId="3755"/>
    <cellStyle name="Zarez 2 2 5" xfId="3756"/>
    <cellStyle name="Zarez 2 2 5 2" xfId="3757"/>
    <cellStyle name="Zarez 2 2 5 2 2" xfId="3758"/>
    <cellStyle name="Zarez 2 2 5 3" xfId="3759"/>
    <cellStyle name="Zarez 2 2 5 4" xfId="3760"/>
    <cellStyle name="Zarez 2 2 6" xfId="3761"/>
    <cellStyle name="Zarez 2 2 6 2" xfId="3762"/>
    <cellStyle name="Zarez 2 2 6 3" xfId="3763"/>
    <cellStyle name="Zarez 2 2 7" xfId="3764"/>
    <cellStyle name="Zarez 2 2 7 2" xfId="3765"/>
    <cellStyle name="Zarez 2 2 7 3" xfId="3766"/>
    <cellStyle name="Zarez 2 2 8" xfId="3767"/>
    <cellStyle name="Zarez 2 2 8 2" xfId="3768"/>
    <cellStyle name="Zarez 2 2 9" xfId="3769"/>
    <cellStyle name="Zarez 2 3" xfId="3770"/>
    <cellStyle name="Zarez 2 3 10" xfId="3771"/>
    <cellStyle name="Zarez 2 3 2" xfId="3772"/>
    <cellStyle name="Zarez 2 3 2 2" xfId="3773"/>
    <cellStyle name="Zarez 2 3 2 2 2" xfId="3774"/>
    <cellStyle name="Zarez 2 3 2 2 2 2" xfId="3775"/>
    <cellStyle name="Zarez 2 3 2 2 3" xfId="3776"/>
    <cellStyle name="Zarez 2 3 2 2 4" xfId="3777"/>
    <cellStyle name="Zarez 2 3 2 3" xfId="3778"/>
    <cellStyle name="Zarez 2 3 2 3 2" xfId="3779"/>
    <cellStyle name="Zarez 2 3 2 3 2 2" xfId="3780"/>
    <cellStyle name="Zarez 2 3 2 3 3" xfId="3781"/>
    <cellStyle name="Zarez 2 3 2 3 4" xfId="3782"/>
    <cellStyle name="Zarez 2 3 2 4" xfId="3783"/>
    <cellStyle name="Zarez 2 3 2 4 2" xfId="3784"/>
    <cellStyle name="Zarez 2 3 2 4 3" xfId="3785"/>
    <cellStyle name="Zarez 2 3 2 5" xfId="3786"/>
    <cellStyle name="Zarez 2 3 2 5 2" xfId="3787"/>
    <cellStyle name="Zarez 2 3 2 6" xfId="3788"/>
    <cellStyle name="Zarez 2 3 2 7" xfId="3789"/>
    <cellStyle name="Zarez 2 3 3" xfId="3790"/>
    <cellStyle name="Zarez 2 3 3 2" xfId="3791"/>
    <cellStyle name="Zarez 2 3 3 2 2" xfId="3792"/>
    <cellStyle name="Zarez 2 3 3 2 2 2" xfId="3793"/>
    <cellStyle name="Zarez 2 3 3 2 3" xfId="3794"/>
    <cellStyle name="Zarez 2 3 3 2 4" xfId="3795"/>
    <cellStyle name="Zarez 2 3 3 3" xfId="3796"/>
    <cellStyle name="Zarez 2 3 3 3 2" xfId="3797"/>
    <cellStyle name="Zarez 2 3 3 3 3" xfId="3798"/>
    <cellStyle name="Zarez 2 3 3 4" xfId="3799"/>
    <cellStyle name="Zarez 2 3 3 4 2" xfId="3800"/>
    <cellStyle name="Zarez 2 3 3 5" xfId="3801"/>
    <cellStyle name="Zarez 2 3 4" xfId="3802"/>
    <cellStyle name="Zarez 2 3 4 2" xfId="3803"/>
    <cellStyle name="Zarez 2 3 4 2 2" xfId="3804"/>
    <cellStyle name="Zarez 2 3 4 3" xfId="3805"/>
    <cellStyle name="Zarez 2 3 4 3 2" xfId="3806"/>
    <cellStyle name="Zarez 2 3 4 4" xfId="3807"/>
    <cellStyle name="Zarez 2 3 4 5" xfId="3808"/>
    <cellStyle name="Zarez 2 3 5" xfId="3809"/>
    <cellStyle name="Zarez 2 3 5 2" xfId="3810"/>
    <cellStyle name="Zarez 2 3 5 2 2" xfId="3811"/>
    <cellStyle name="Zarez 2 3 5 3" xfId="3812"/>
    <cellStyle name="Zarez 2 3 5 4" xfId="3813"/>
    <cellStyle name="Zarez 2 3 6" xfId="3814"/>
    <cellStyle name="Zarez 2 3 6 2" xfId="3815"/>
    <cellStyle name="Zarez 2 3 6 3" xfId="3816"/>
    <cellStyle name="Zarez 2 3 7" xfId="3817"/>
    <cellStyle name="Zarez 2 3 7 2" xfId="3818"/>
    <cellStyle name="Zarez 2 3 7 3" xfId="3819"/>
    <cellStyle name="Zarez 2 3 8" xfId="3820"/>
    <cellStyle name="Zarez 2 3 8 2" xfId="3821"/>
    <cellStyle name="Zarez 2 3 9" xfId="3822"/>
    <cellStyle name="Zarez 2 4" xfId="3823"/>
    <cellStyle name="Zarez 2 4 10" xfId="3824"/>
    <cellStyle name="Zarez 2 4 2" xfId="3825"/>
    <cellStyle name="Zarez 2 4 2 2" xfId="3826"/>
    <cellStyle name="Zarez 2 4 2 2 2" xfId="3827"/>
    <cellStyle name="Zarez 2 4 2 2 2 2" xfId="3828"/>
    <cellStyle name="Zarez 2 4 2 2 3" xfId="3829"/>
    <cellStyle name="Zarez 2 4 2 2 4" xfId="3830"/>
    <cellStyle name="Zarez 2 4 2 3" xfId="3831"/>
    <cellStyle name="Zarez 2 4 2 3 2" xfId="3832"/>
    <cellStyle name="Zarez 2 4 2 3 3" xfId="3833"/>
    <cellStyle name="Zarez 2 4 2 4" xfId="3834"/>
    <cellStyle name="Zarez 2 4 2 4 2" xfId="3835"/>
    <cellStyle name="Zarez 2 4 2 4 3" xfId="3836"/>
    <cellStyle name="Zarez 2 4 2 5" xfId="3837"/>
    <cellStyle name="Zarez 2 4 2 5 2" xfId="3838"/>
    <cellStyle name="Zarez 2 4 2 6" xfId="3839"/>
    <cellStyle name="Zarez 2 4 2 7" xfId="3840"/>
    <cellStyle name="Zarez 2 4 3" xfId="3841"/>
    <cellStyle name="Zarez 2 4 3 2" xfId="3842"/>
    <cellStyle name="Zarez 2 4 3 2 2" xfId="3843"/>
    <cellStyle name="Zarez 2 4 3 3" xfId="3844"/>
    <cellStyle name="Zarez 2 4 3 4" xfId="3845"/>
    <cellStyle name="Zarez 2 4 4" xfId="3846"/>
    <cellStyle name="Zarez 2 4 4 2" xfId="3847"/>
    <cellStyle name="Zarez 2 4 4 2 2" xfId="3848"/>
    <cellStyle name="Zarez 2 4 4 3" xfId="3849"/>
    <cellStyle name="Zarez 2 4 4 4" xfId="3850"/>
    <cellStyle name="Zarez 2 4 5" xfId="3851"/>
    <cellStyle name="Zarez 2 4 5 2" xfId="3852"/>
    <cellStyle name="Zarez 2 4 5 3" xfId="3853"/>
    <cellStyle name="Zarez 2 4 6" xfId="3854"/>
    <cellStyle name="Zarez 2 4 6 2" xfId="3855"/>
    <cellStyle name="Zarez 2 4 6 3" xfId="3856"/>
    <cellStyle name="Zarez 2 4 7" xfId="3857"/>
    <cellStyle name="Zarez 2 4 7 2" xfId="3858"/>
    <cellStyle name="Zarez 2 4 7 3" xfId="3859"/>
    <cellStyle name="Zarez 2 4 8" xfId="3860"/>
    <cellStyle name="Zarez 2 4 8 2" xfId="3861"/>
    <cellStyle name="Zarez 2 4 9" xfId="3862"/>
    <cellStyle name="Zarez 2 5" xfId="3863"/>
    <cellStyle name="Zarez 2 5 2" xfId="3864"/>
    <cellStyle name="Zarez 2 5 2 2" xfId="3865"/>
    <cellStyle name="Zarez 2 5 2 2 2" xfId="3866"/>
    <cellStyle name="Zarez 2 5 2 2 3" xfId="3867"/>
    <cellStyle name="Zarez 2 5 2 3" xfId="3868"/>
    <cellStyle name="Zarez 2 5 2 3 2" xfId="3869"/>
    <cellStyle name="Zarez 2 5 2 4" xfId="3870"/>
    <cellStyle name="Zarez 2 5 2 5" xfId="3871"/>
    <cellStyle name="Zarez 2 5 2 6" xfId="3872"/>
    <cellStyle name="Zarez 2 5 3" xfId="3873"/>
    <cellStyle name="Zarez 2 5 3 2" xfId="3874"/>
    <cellStyle name="Zarez 2 5 3 2 2" xfId="3875"/>
    <cellStyle name="Zarez 2 5 3 3" xfId="3876"/>
    <cellStyle name="Zarez 2 5 3 4" xfId="3877"/>
    <cellStyle name="Zarez 2 5 4" xfId="3878"/>
    <cellStyle name="Zarez 2 5 4 2" xfId="3879"/>
    <cellStyle name="Zarez 2 5 4 3" xfId="3880"/>
    <cellStyle name="Zarez 2 5 5" xfId="3881"/>
    <cellStyle name="Zarez 2 5 5 2" xfId="3882"/>
    <cellStyle name="Zarez 2 5 5 3" xfId="3883"/>
    <cellStyle name="Zarez 2 5 6" xfId="3884"/>
    <cellStyle name="Zarez 2 5 6 2" xfId="3885"/>
    <cellStyle name="Zarez 2 5 7" xfId="3886"/>
    <cellStyle name="Zarez 2 5 8" xfId="3887"/>
    <cellStyle name="Zarez 2 6" xfId="3888"/>
    <cellStyle name="Zarez 2 6 2" xfId="3889"/>
    <cellStyle name="Zarez 2 6 2 2" xfId="3890"/>
    <cellStyle name="Zarez 2 6 2 2 2" xfId="3891"/>
    <cellStyle name="Zarez 2 6 2 3" xfId="3892"/>
    <cellStyle name="Zarez 2 6 2 4" xfId="3893"/>
    <cellStyle name="Zarez 2 6 3" xfId="3894"/>
    <cellStyle name="Zarez 2 6 3 2" xfId="3895"/>
    <cellStyle name="Zarez 2 6 3 2 2" xfId="3896"/>
    <cellStyle name="Zarez 2 6 3 3" xfId="3897"/>
    <cellStyle name="Zarez 2 6 3 4" xfId="3898"/>
    <cellStyle name="Zarez 2 6 4" xfId="3899"/>
    <cellStyle name="Zarez 2 6 4 2" xfId="3900"/>
    <cellStyle name="Zarez 2 6 4 3" xfId="3901"/>
    <cellStyle name="Zarez 2 6 5" xfId="3902"/>
    <cellStyle name="Zarez 2 6 5 2" xfId="3903"/>
    <cellStyle name="Zarez 2 6 6" xfId="3904"/>
    <cellStyle name="Zarez 2 6 7" xfId="3905"/>
    <cellStyle name="Zarez 2 7" xfId="3906"/>
    <cellStyle name="Zarez 2 7 2" xfId="3907"/>
    <cellStyle name="Zarez 2 7 2 2" xfId="3908"/>
    <cellStyle name="Zarez 2 7 2 2 2" xfId="3909"/>
    <cellStyle name="Zarez 2 7 2 3" xfId="3910"/>
    <cellStyle name="Zarez 2 7 2 4" xfId="3911"/>
    <cellStyle name="Zarez 2 7 3" xfId="3912"/>
    <cellStyle name="Zarez 2 7 3 2" xfId="3913"/>
    <cellStyle name="Zarez 2 7 3 3" xfId="3914"/>
    <cellStyle name="Zarez 2 7 4" xfId="3915"/>
    <cellStyle name="Zarez 2 7 4 2" xfId="3916"/>
    <cellStyle name="Zarez 2 7 5" xfId="3917"/>
    <cellStyle name="Zarez 2 8" xfId="3918"/>
    <cellStyle name="Zarez 2 8 2" xfId="3919"/>
    <cellStyle name="Zarez 2 8 2 2" xfId="3920"/>
    <cellStyle name="Zarez 2 8 3" xfId="3921"/>
    <cellStyle name="Zarez 2 8 3 2" xfId="3922"/>
    <cellStyle name="Zarez 2 8 4" xfId="3923"/>
    <cellStyle name="Zarez 2 8 5" xfId="3924"/>
    <cellStyle name="Zarez 2 9" xfId="3925"/>
    <cellStyle name="Zarez 2 9 2" xfId="3926"/>
    <cellStyle name="Zarez 2 9 2 2" xfId="3927"/>
    <cellStyle name="Zarez 2 9 3" xfId="3928"/>
    <cellStyle name="Zarez 2 9 3 2" xfId="3929"/>
    <cellStyle name="Zarez 2 9 4" xfId="3930"/>
    <cellStyle name="Zarez 2 9 5" xfId="3931"/>
  </cellStyles>
  <dxfs count="10">
    <dxf>
      <font>
        <color indexed="9"/>
      </font>
      <fill>
        <patternFill patternType="solid">
          <bgColor indexed="10"/>
        </patternFill>
      </fill>
    </dxf>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I24" sqref="I24"/>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
      <c r="A1" t="s">
        <v>95</v>
      </c>
      <c r="B1"/>
      <c r="C1"/>
      <c r="D1"/>
      <c r="E1"/>
      <c r="F1"/>
      <c r="G1"/>
      <c r="H1"/>
      <c r="I1"/>
      <c r="J1" s="10"/>
      <c r="K1" s="10"/>
      <c r="L1" s="10"/>
    </row>
    <row r="2" spans="1:12" ht="12.75" customHeight="1">
      <c r="A2" t="s">
        <v>96</v>
      </c>
      <c r="B2"/>
      <c r="C2"/>
      <c r="D2"/>
      <c r="E2" s="96" t="s">
        <v>594</v>
      </c>
      <c r="F2"/>
      <c r="G2" s="12" t="s">
        <v>97</v>
      </c>
      <c r="H2" s="96" t="s">
        <v>606</v>
      </c>
      <c r="I2" s="68"/>
      <c r="J2" s="10"/>
      <c r="K2" s="10"/>
      <c r="L2" s="10"/>
    </row>
    <row r="3" spans="1:12" ht="12.75">
      <c r="A3" s="69"/>
      <c r="B3" s="13"/>
      <c r="C3" s="13"/>
      <c r="D3" s="13"/>
      <c r="E3" s="14"/>
      <c r="F3" s="14"/>
      <c r="G3" s="13"/>
      <c r="H3" s="13"/>
      <c r="I3"/>
      <c r="J3" s="10"/>
      <c r="K3" s="10"/>
      <c r="L3" s="10"/>
    </row>
    <row r="4" spans="1:12" ht="15" customHeight="1">
      <c r="A4" t="s">
        <v>126</v>
      </c>
      <c r="B4"/>
      <c r="C4"/>
      <c r="D4"/>
      <c r="E4"/>
      <c r="F4"/>
      <c r="G4"/>
      <c r="H4"/>
      <c r="I4"/>
      <c r="J4" s="10"/>
      <c r="K4" s="10"/>
      <c r="L4" s="10"/>
    </row>
    <row r="5" spans="1:12" ht="12.75">
      <c r="A5"/>
      <c r="B5" s="23"/>
      <c r="C5" s="23"/>
      <c r="D5" s="23"/>
      <c r="E5" s="16"/>
      <c r="F5" s="71"/>
      <c r="G5" s="17"/>
      <c r="H5" s="18"/>
      <c r="I5"/>
      <c r="J5" s="10"/>
      <c r="K5" s="10"/>
      <c r="L5" s="10"/>
    </row>
    <row r="6" spans="1:12" ht="12.75">
      <c r="A6" t="s">
        <v>98</v>
      </c>
      <c r="B6"/>
      <c r="C6" t="s">
        <v>63</v>
      </c>
      <c r="D6"/>
      <c r="E6"/>
      <c r="F6"/>
      <c r="G6"/>
      <c r="H6"/>
      <c r="I6"/>
      <c r="J6" s="10"/>
      <c r="K6" s="10"/>
      <c r="L6" s="10"/>
    </row>
    <row r="7" spans="1:12" ht="12.75">
      <c r="A7"/>
      <c r="B7"/>
      <c r="C7" s="23"/>
      <c r="D7" s="23"/>
      <c r="E7"/>
      <c r="F7"/>
      <c r="G7"/>
      <c r="H7"/>
      <c r="I7"/>
      <c r="J7" s="10"/>
      <c r="K7" s="10"/>
      <c r="L7" s="10"/>
    </row>
    <row r="8" spans="1:12" ht="12.75" customHeight="1">
      <c r="A8" t="s">
        <v>99</v>
      </c>
      <c r="B8"/>
      <c r="C8" t="s">
        <v>64</v>
      </c>
      <c r="D8"/>
      <c r="E8"/>
      <c r="F8"/>
      <c r="G8"/>
      <c r="H8"/>
      <c r="I8"/>
      <c r="J8" s="10"/>
      <c r="K8" s="10"/>
      <c r="L8" s="10"/>
    </row>
    <row r="9" spans="1:12" ht="12.75">
      <c r="A9"/>
      <c r="B9"/>
      <c r="C9"/>
      <c r="D9"/>
      <c r="E9" s="23"/>
      <c r="F9" s="23"/>
      <c r="G9" s="23"/>
      <c r="H9" s="23"/>
      <c r="I9"/>
      <c r="J9" s="10"/>
      <c r="K9" s="10"/>
      <c r="L9" s="10"/>
    </row>
    <row r="10" spans="1:12" ht="12.75" customHeight="1">
      <c r="A10" t="s">
        <v>100</v>
      </c>
      <c r="B10"/>
      <c r="C10" t="s">
        <v>65</v>
      </c>
      <c r="D10"/>
      <c r="E10" s="23"/>
      <c r="F10" s="23"/>
      <c r="G10" s="23"/>
      <c r="H10" s="23"/>
      <c r="I10"/>
      <c r="J10" s="10"/>
      <c r="K10" s="10"/>
      <c r="L10" s="10"/>
    </row>
    <row r="11" spans="1:12" ht="12.75">
      <c r="A11"/>
      <c r="B11"/>
      <c r="C11" s="23"/>
      <c r="D11" s="23"/>
      <c r="E11" s="23"/>
      <c r="F11" s="23"/>
      <c r="G11" s="23"/>
      <c r="H11" s="23"/>
      <c r="I11"/>
      <c r="J11" s="10"/>
      <c r="K11" s="10"/>
      <c r="L11" s="10"/>
    </row>
    <row r="12" spans="1:12" ht="12.75">
      <c r="A12" t="s">
        <v>101</v>
      </c>
      <c r="B12"/>
      <c r="C12" t="s">
        <v>66</v>
      </c>
      <c r="D12"/>
      <c r="E12"/>
      <c r="F12"/>
      <c r="G12"/>
      <c r="H12"/>
      <c r="I12"/>
      <c r="J12" s="10"/>
      <c r="K12" s="10"/>
      <c r="L12" s="10"/>
    </row>
    <row r="13" spans="1:12" ht="12.75">
      <c r="A13"/>
      <c r="B13"/>
      <c r="C13"/>
      <c r="D13" s="23"/>
      <c r="E13" s="23"/>
      <c r="F13" s="23"/>
      <c r="G13" s="23"/>
      <c r="H13" s="23"/>
      <c r="I13"/>
      <c r="J13" s="10"/>
      <c r="K13" s="10"/>
      <c r="L13" s="10"/>
    </row>
    <row r="14" spans="1:12" ht="12.75">
      <c r="A14" t="s">
        <v>102</v>
      </c>
      <c r="B14"/>
      <c r="C14">
        <v>10010</v>
      </c>
      <c r="D14"/>
      <c r="E14" s="23"/>
      <c r="F14" t="s">
        <v>67</v>
      </c>
      <c r="G14"/>
      <c r="H14"/>
      <c r="I14"/>
      <c r="J14" s="10"/>
      <c r="K14" s="10"/>
      <c r="L14" s="10"/>
    </row>
    <row r="15" spans="1:12" ht="12.75">
      <c r="A15"/>
      <c r="B15"/>
      <c r="C15" s="23"/>
      <c r="D15" s="23"/>
      <c r="E15" s="23"/>
      <c r="F15" s="23"/>
      <c r="G15" s="23"/>
      <c r="H15" s="23"/>
      <c r="I15"/>
      <c r="J15" s="10"/>
      <c r="K15" s="10"/>
      <c r="L15" s="10"/>
    </row>
    <row r="16" spans="1:12" ht="12.75">
      <c r="A16" t="s">
        <v>103</v>
      </c>
      <c r="B16"/>
      <c r="C16" t="s">
        <v>68</v>
      </c>
      <c r="D16"/>
      <c r="E16"/>
      <c r="F16"/>
      <c r="G16"/>
      <c r="H16"/>
      <c r="I16"/>
      <c r="J16" s="10"/>
      <c r="K16" s="10"/>
      <c r="L16" s="10"/>
    </row>
    <row r="17" spans="1:12" ht="12.75">
      <c r="A17"/>
      <c r="B17"/>
      <c r="C17" s="23"/>
      <c r="D17" s="23"/>
      <c r="E17" s="23"/>
      <c r="F17" s="23"/>
      <c r="G17" s="23"/>
      <c r="H17" s="23"/>
      <c r="I17"/>
      <c r="J17" s="10"/>
      <c r="K17" s="10"/>
      <c r="L17" s="10"/>
    </row>
    <row r="18" spans="1:12" ht="12.75">
      <c r="A18" t="s">
        <v>104</v>
      </c>
      <c r="B18"/>
      <c r="C18" t="s">
        <v>69</v>
      </c>
      <c r="D18"/>
      <c r="E18"/>
      <c r="F18"/>
      <c r="G18"/>
      <c r="H18"/>
      <c r="I18"/>
      <c r="J18" s="10"/>
      <c r="K18" s="10"/>
      <c r="L18" s="10"/>
    </row>
    <row r="19" spans="1:12" ht="12.75">
      <c r="A19"/>
      <c r="B19"/>
      <c r="C19"/>
      <c r="D19" s="23"/>
      <c r="E19" s="23"/>
      <c r="F19" s="23"/>
      <c r="G19" s="23"/>
      <c r="H19" s="23"/>
      <c r="I19"/>
      <c r="J19" s="10"/>
      <c r="K19" s="10"/>
      <c r="L19" s="10"/>
    </row>
    <row r="20" spans="1:12" ht="12.75">
      <c r="A20" t="s">
        <v>105</v>
      </c>
      <c r="B20"/>
      <c r="C20" t="s">
        <v>70</v>
      </c>
      <c r="D20"/>
      <c r="E20"/>
      <c r="F20"/>
      <c r="G20"/>
      <c r="H20"/>
      <c r="I20"/>
      <c r="J20" s="10"/>
      <c r="K20" s="10"/>
      <c r="L20" s="10"/>
    </row>
    <row r="21" spans="1:12" ht="12.75">
      <c r="A21"/>
      <c r="B21"/>
      <c r="C21"/>
      <c r="D21" s="23"/>
      <c r="E21" s="23"/>
      <c r="F21" s="23"/>
      <c r="G21" s="23"/>
      <c r="H21" s="23"/>
      <c r="I21"/>
      <c r="J21" s="10"/>
      <c r="K21" s="10"/>
      <c r="L21" s="10"/>
    </row>
    <row r="22" spans="1:12" ht="12.75">
      <c r="A22" t="s">
        <v>106</v>
      </c>
      <c r="B22"/>
      <c r="C22" s="97">
        <v>133</v>
      </c>
      <c r="D22"/>
      <c r="E22"/>
      <c r="F22"/>
      <c r="G22"/>
      <c r="H22"/>
      <c r="I22" s="74"/>
      <c r="J22" s="10"/>
      <c r="K22" s="10"/>
      <c r="L22" s="10"/>
    </row>
    <row r="23" spans="1:12" ht="12.75">
      <c r="A23"/>
      <c r="B23"/>
      <c r="C23" s="23"/>
      <c r="D23" s="23"/>
      <c r="E23" s="23"/>
      <c r="F23" s="23"/>
      <c r="G23" s="23"/>
      <c r="H23" s="23"/>
      <c r="I23"/>
      <c r="J23" s="10"/>
      <c r="K23" s="10"/>
      <c r="L23" s="10"/>
    </row>
    <row r="24" spans="1:12" ht="12.75">
      <c r="A24" t="s">
        <v>107</v>
      </c>
      <c r="B24"/>
      <c r="C24" s="97">
        <v>21</v>
      </c>
      <c r="D24"/>
      <c r="E24"/>
      <c r="F24"/>
      <c r="G24"/>
      <c r="H24" t="s">
        <v>108</v>
      </c>
      <c r="I24">
        <v>391</v>
      </c>
      <c r="J24" s="10"/>
      <c r="K24" s="10"/>
      <c r="L24" s="10"/>
    </row>
    <row r="25" spans="1:12" ht="12.75">
      <c r="A25"/>
      <c r="B25"/>
      <c r="C25" s="23"/>
      <c r="D25" s="23"/>
      <c r="E25" s="23"/>
      <c r="F25" s="23"/>
      <c r="G25"/>
      <c r="H25" t="s">
        <v>109</v>
      </c>
      <c r="I25"/>
      <c r="J25" s="10"/>
      <c r="K25" s="10"/>
      <c r="L25" s="10"/>
    </row>
    <row r="26" spans="1:12" ht="12.75">
      <c r="A26" t="s">
        <v>110</v>
      </c>
      <c r="B26"/>
      <c r="C26" s="98" t="s">
        <v>115</v>
      </c>
      <c r="D26" s="24"/>
      <c r="E26"/>
      <c r="F26" s="23"/>
      <c r="G26" t="s">
        <v>111</v>
      </c>
      <c r="H26"/>
      <c r="I26" s="99" t="s">
        <v>564</v>
      </c>
      <c r="J26" s="10"/>
      <c r="K26" s="10"/>
      <c r="L26" s="10"/>
    </row>
    <row r="27" spans="1:12" ht="12.75">
      <c r="A27"/>
      <c r="B27"/>
      <c r="C27" s="23"/>
      <c r="D27" s="23"/>
      <c r="E27" s="23"/>
      <c r="F27" s="23"/>
      <c r="G27" s="23"/>
      <c r="H27" s="23"/>
      <c r="I27"/>
      <c r="J27" s="10"/>
      <c r="K27" s="10"/>
      <c r="L27" s="10"/>
    </row>
    <row r="28" spans="1:12" ht="12.75">
      <c r="A28" t="s">
        <v>112</v>
      </c>
      <c r="B28"/>
      <c r="C28"/>
      <c r="D28"/>
      <c r="E28" t="s">
        <v>113</v>
      </c>
      <c r="F28"/>
      <c r="G28"/>
      <c r="H28" t="s">
        <v>114</v>
      </c>
      <c r="I28"/>
      <c r="J28" s="10"/>
      <c r="K28" s="10"/>
      <c r="L28" s="10"/>
    </row>
    <row r="29" spans="1:12" ht="12.75">
      <c r="A29" s="76"/>
      <c r="B29" s="32"/>
      <c r="C29" s="32"/>
      <c r="D29" s="25"/>
      <c r="E29" s="15"/>
      <c r="F29" s="15"/>
      <c r="G29" s="15"/>
      <c r="H29" s="26"/>
      <c r="I29" s="75"/>
      <c r="J29" s="10"/>
      <c r="K29" s="10"/>
      <c r="L29" s="10"/>
    </row>
    <row r="30" spans="1:12" ht="12.75">
      <c r="A30" t="s">
        <v>74</v>
      </c>
      <c r="B30"/>
      <c r="C30"/>
      <c r="D30"/>
      <c r="E30" t="s">
        <v>75</v>
      </c>
      <c r="F30"/>
      <c r="G30"/>
      <c r="H30" t="s">
        <v>76</v>
      </c>
      <c r="I30"/>
      <c r="J30" s="10"/>
      <c r="K30" s="10"/>
      <c r="L30" s="10"/>
    </row>
    <row r="31" spans="1:12" ht="12.75">
      <c r="A31" s="72"/>
      <c r="B31" s="21"/>
      <c r="C31" s="20"/>
      <c r="D31"/>
      <c r="E31"/>
      <c r="F31"/>
      <c r="G31"/>
      <c r="H31" s="15"/>
      <c r="I31" s="77"/>
      <c r="J31" s="10"/>
      <c r="K31" s="10"/>
      <c r="L31" s="10"/>
    </row>
    <row r="32" spans="1:12" ht="12.75">
      <c r="A32" t="s">
        <v>79</v>
      </c>
      <c r="B32"/>
      <c r="C32"/>
      <c r="D32"/>
      <c r="E32" t="s">
        <v>78</v>
      </c>
      <c r="F32"/>
      <c r="G32"/>
      <c r="H32" t="s">
        <v>77</v>
      </c>
      <c r="I32"/>
      <c r="J32" s="10"/>
      <c r="K32" s="10"/>
      <c r="L32" s="10"/>
    </row>
    <row r="33" spans="1:12" ht="12.75">
      <c r="A33" s="72"/>
      <c r="B33" s="21"/>
      <c r="C33" s="20"/>
      <c r="D33" s="27"/>
      <c r="E33" s="27"/>
      <c r="F33" s="27"/>
      <c r="G33" s="28"/>
      <c r="H33" s="15"/>
      <c r="I33" s="78"/>
      <c r="J33" s="10"/>
      <c r="K33" s="10"/>
      <c r="L33" s="10"/>
    </row>
    <row r="34" spans="1:12" ht="24.75" customHeight="1">
      <c r="A34" t="s">
        <v>571</v>
      </c>
      <c r="B34"/>
      <c r="C34"/>
      <c r="D34"/>
      <c r="E34" t="s">
        <v>572</v>
      </c>
      <c r="F34"/>
      <c r="G34"/>
      <c r="H34" t="s">
        <v>573</v>
      </c>
      <c r="I34"/>
      <c r="J34" s="10"/>
      <c r="K34" s="10"/>
      <c r="L34" s="10"/>
    </row>
    <row r="35" spans="1:12" ht="12.75">
      <c r="A35" s="72"/>
      <c r="B35" s="21"/>
      <c r="C35" s="20"/>
      <c r="D35" s="27"/>
      <c r="E35" s="27"/>
      <c r="F35" s="27"/>
      <c r="G35" s="28"/>
      <c r="H35" s="15"/>
      <c r="I35" s="78"/>
      <c r="J35" s="10"/>
      <c r="K35" s="10"/>
      <c r="L35" s="10"/>
    </row>
    <row r="36" spans="1:12" ht="12.75">
      <c r="A36"/>
      <c r="B36"/>
      <c r="C36"/>
      <c r="D36"/>
      <c r="E36"/>
      <c r="F36"/>
      <c r="G36"/>
      <c r="H36"/>
      <c r="I36"/>
      <c r="J36" s="10"/>
      <c r="K36" s="10"/>
      <c r="L36" s="10"/>
    </row>
    <row r="37" spans="1:12" ht="12.75">
      <c r="A37" s="79"/>
      <c r="B37" s="29"/>
      <c r="C37"/>
      <c r="D37"/>
      <c r="E37" s="15"/>
      <c r="F37"/>
      <c r="G37"/>
      <c r="H37" s="15"/>
      <c r="I37" s="73"/>
      <c r="J37" s="10"/>
      <c r="K37" s="10"/>
      <c r="L37" s="10"/>
    </row>
    <row r="38" spans="1:12" ht="12.75">
      <c r="A38"/>
      <c r="B38"/>
      <c r="C38"/>
      <c r="D38"/>
      <c r="E38"/>
      <c r="F38"/>
      <c r="G38"/>
      <c r="H38"/>
      <c r="I38"/>
      <c r="J38" s="10"/>
      <c r="K38" s="10"/>
      <c r="L38" s="10"/>
    </row>
    <row r="39" spans="1:12" ht="12.75">
      <c r="A39" s="79"/>
      <c r="B39" s="29"/>
      <c r="C39" s="30"/>
      <c r="D39" s="31"/>
      <c r="E39" s="15"/>
      <c r="F39" s="30"/>
      <c r="G39" s="31"/>
      <c r="H39" s="15"/>
      <c r="I39" s="73"/>
      <c r="J39" s="10"/>
      <c r="K39" s="10"/>
      <c r="L39" s="10"/>
    </row>
    <row r="40" spans="1:12" ht="12.75">
      <c r="A40"/>
      <c r="B40"/>
      <c r="C40"/>
      <c r="D40"/>
      <c r="E40"/>
      <c r="F40"/>
      <c r="G40"/>
      <c r="H40"/>
      <c r="I40"/>
      <c r="J40" s="10"/>
      <c r="K40" s="10"/>
      <c r="L40" s="10"/>
    </row>
    <row r="41" spans="1:12" ht="12.75">
      <c r="A41" s="100"/>
      <c r="B41" s="32"/>
      <c r="C41" s="32"/>
      <c r="D41" s="32"/>
      <c r="E41" s="22"/>
      <c r="F41" s="101"/>
      <c r="G41" s="101"/>
      <c r="H41" s="102"/>
      <c r="I41" s="80"/>
      <c r="J41" s="10"/>
      <c r="K41" s="10"/>
      <c r="L41" s="10"/>
    </row>
    <row r="42" spans="1:12" ht="12.75">
      <c r="A42" s="79"/>
      <c r="B42" s="29"/>
      <c r="C42" s="30"/>
      <c r="D42" s="31"/>
      <c r="E42" s="15"/>
      <c r="F42" s="30"/>
      <c r="G42" s="31"/>
      <c r="H42" s="15"/>
      <c r="I42" s="73"/>
      <c r="J42" s="10"/>
      <c r="K42" s="10"/>
      <c r="L42" s="10"/>
    </row>
    <row r="43" spans="1:12" ht="12.75">
      <c r="A43" s="81"/>
      <c r="B43" s="33"/>
      <c r="C43" s="33"/>
      <c r="D43" s="19"/>
      <c r="E43" s="19"/>
      <c r="F43" s="33"/>
      <c r="G43" s="19"/>
      <c r="H43" s="19"/>
      <c r="I43" s="82"/>
      <c r="J43" s="10"/>
      <c r="K43" s="10"/>
      <c r="L43" s="10"/>
    </row>
    <row r="44" spans="1:12" ht="12.75" customHeight="1">
      <c r="A44" t="s">
        <v>116</v>
      </c>
      <c r="B44"/>
      <c r="C44"/>
      <c r="D44"/>
      <c r="E44" s="25"/>
      <c r="F44"/>
      <c r="G44"/>
      <c r="H44"/>
      <c r="I44"/>
      <c r="J44" s="10"/>
      <c r="K44" s="10"/>
      <c r="L44" s="10"/>
    </row>
    <row r="45" spans="1:12" ht="12.75">
      <c r="A45"/>
      <c r="B45"/>
      <c r="C45"/>
      <c r="D45"/>
      <c r="E45" s="15"/>
      <c r="F45"/>
      <c r="G45"/>
      <c r="H45" s="34"/>
      <c r="I45" s="83"/>
      <c r="J45" s="10"/>
      <c r="K45" s="10"/>
      <c r="L45" s="10"/>
    </row>
    <row r="46" spans="1:12" ht="12.75" customHeight="1">
      <c r="A46" t="s">
        <v>117</v>
      </c>
      <c r="B46"/>
      <c r="C46" t="s">
        <v>71</v>
      </c>
      <c r="D46"/>
      <c r="E46"/>
      <c r="F46"/>
      <c r="G46"/>
      <c r="H46"/>
      <c r="I46"/>
      <c r="J46" s="10"/>
      <c r="K46" s="10"/>
      <c r="L46" s="10"/>
    </row>
    <row r="47" spans="1:12" ht="12.75">
      <c r="A47"/>
      <c r="B47"/>
      <c r="C47" s="20" t="s">
        <v>51</v>
      </c>
      <c r="D47" s="15"/>
      <c r="E47" s="15"/>
      <c r="F47" s="15"/>
      <c r="G47" s="15"/>
      <c r="H47" s="15"/>
      <c r="I47" s="73"/>
      <c r="J47" s="10"/>
      <c r="K47" s="10"/>
      <c r="L47" s="10"/>
    </row>
    <row r="48" spans="1:12" ht="12.75">
      <c r="A48" t="s">
        <v>118</v>
      </c>
      <c r="B48"/>
      <c r="C48" t="s">
        <v>72</v>
      </c>
      <c r="D48"/>
      <c r="E48"/>
      <c r="F48" s="15"/>
      <c r="G48" s="43" t="s">
        <v>52</v>
      </c>
      <c r="H48" t="s">
        <v>80</v>
      </c>
      <c r="I48"/>
      <c r="J48" s="10"/>
      <c r="K48" s="10"/>
      <c r="L48" s="10"/>
    </row>
    <row r="49" spans="1:12" ht="12.75">
      <c r="A49"/>
      <c r="B49"/>
      <c r="C49" s="20"/>
      <c r="D49" s="15"/>
      <c r="E49" s="15"/>
      <c r="F49" s="15"/>
      <c r="G49" s="15"/>
      <c r="H49" s="15"/>
      <c r="I49" s="73"/>
      <c r="J49" s="10"/>
      <c r="K49" s="10"/>
      <c r="L49" s="10"/>
    </row>
    <row r="50" spans="1:12" ht="12.75" customHeight="1">
      <c r="A50" t="s">
        <v>119</v>
      </c>
      <c r="B50"/>
      <c r="C50" t="s">
        <v>73</v>
      </c>
      <c r="D50"/>
      <c r="E50"/>
      <c r="F50"/>
      <c r="G50"/>
      <c r="H50"/>
      <c r="I50"/>
      <c r="J50" s="10"/>
      <c r="K50" s="10"/>
      <c r="L50" s="10"/>
    </row>
    <row r="51" spans="1:12" ht="12.75">
      <c r="A51"/>
      <c r="B51"/>
      <c r="C51" s="15"/>
      <c r="D51" s="15"/>
      <c r="E51" s="15"/>
      <c r="F51" s="15"/>
      <c r="G51" s="15"/>
      <c r="H51" s="15"/>
      <c r="I51" s="73"/>
      <c r="J51" s="10"/>
      <c r="K51" s="10"/>
      <c r="L51" s="10"/>
    </row>
    <row r="52" spans="1:12" ht="12.75">
      <c r="A52" t="s">
        <v>120</v>
      </c>
      <c r="B52"/>
      <c r="C52" t="s">
        <v>557</v>
      </c>
      <c r="D52"/>
      <c r="E52"/>
      <c r="F52"/>
      <c r="G52"/>
      <c r="H52"/>
      <c r="I52"/>
      <c r="J52" s="10"/>
      <c r="K52" s="10"/>
      <c r="L52" s="10"/>
    </row>
    <row r="53" spans="1:12" ht="12.75">
      <c r="A53"/>
      <c r="B53"/>
      <c r="C53" t="s">
        <v>53</v>
      </c>
      <c r="D53"/>
      <c r="E53"/>
      <c r="F53"/>
      <c r="G53"/>
      <c r="H53"/>
      <c r="I53" s="85"/>
      <c r="J53" s="10"/>
      <c r="K53" s="10"/>
      <c r="L53" s="10"/>
    </row>
    <row r="54" spans="1:12" ht="12.75">
      <c r="A54" s="84"/>
      <c r="B54" s="19"/>
      <c r="C54" s="35"/>
      <c r="D54" s="35"/>
      <c r="E54" s="35"/>
      <c r="F54" s="35"/>
      <c r="G54" s="35"/>
      <c r="H54" s="35"/>
      <c r="I54" s="85"/>
      <c r="J54" s="10"/>
      <c r="K54" s="10"/>
      <c r="L54" s="10"/>
    </row>
    <row r="55" spans="1:12" ht="12.75">
      <c r="A55" s="84"/>
      <c r="B55" t="s">
        <v>127</v>
      </c>
      <c r="C55"/>
      <c r="D55"/>
      <c r="E55"/>
      <c r="F55" s="42"/>
      <c r="G55" s="42"/>
      <c r="H55" s="42"/>
      <c r="I55" s="86"/>
      <c r="J55" s="10"/>
      <c r="K55" s="10"/>
      <c r="L55" s="10"/>
    </row>
    <row r="56" spans="1:12" ht="12.75">
      <c r="A56" s="84"/>
      <c r="B56" t="s">
        <v>121</v>
      </c>
      <c r="C56"/>
      <c r="D56"/>
      <c r="E56"/>
      <c r="F56"/>
      <c r="G56"/>
      <c r="H56"/>
      <c r="I56"/>
      <c r="J56" s="10"/>
      <c r="K56" s="10"/>
      <c r="L56" s="10"/>
    </row>
    <row r="57" spans="1:12" ht="12.75">
      <c r="A57" s="84"/>
      <c r="B57" t="s">
        <v>122</v>
      </c>
      <c r="C57"/>
      <c r="D57"/>
      <c r="E57"/>
      <c r="F57"/>
      <c r="G57"/>
      <c r="H57"/>
      <c r="I57" s="86"/>
      <c r="J57" s="10"/>
      <c r="K57" s="10"/>
      <c r="L57" s="10"/>
    </row>
    <row r="58" spans="1:12" ht="12.75">
      <c r="A58" s="84"/>
      <c r="B58" t="s">
        <v>123</v>
      </c>
      <c r="C58"/>
      <c r="D58"/>
      <c r="E58"/>
      <c r="F58"/>
      <c r="G58"/>
      <c r="H58"/>
      <c r="I58"/>
      <c r="J58" s="10"/>
      <c r="K58" s="10"/>
      <c r="L58" s="10"/>
    </row>
    <row r="59" spans="1:12" ht="12.75">
      <c r="A59" s="84"/>
      <c r="B59" t="s">
        <v>124</v>
      </c>
      <c r="C59"/>
      <c r="D59"/>
      <c r="E59"/>
      <c r="F59"/>
      <c r="G59"/>
      <c r="H59"/>
      <c r="I59"/>
      <c r="J59" s="10"/>
      <c r="K59" s="10"/>
      <c r="L59" s="10"/>
    </row>
    <row r="60" spans="1:12" ht="12.75">
      <c r="A60" s="84"/>
      <c r="B60" s="87"/>
      <c r="C60" s="88"/>
      <c r="D60" s="88"/>
      <c r="E60" s="88"/>
      <c r="F60" s="88"/>
      <c r="G60" s="88"/>
      <c r="H60" s="88"/>
      <c r="I60" s="89"/>
      <c r="J60" s="10"/>
      <c r="K60" s="10"/>
      <c r="L60" s="10"/>
    </row>
    <row r="61" spans="1:12" ht="13.5" thickBot="1">
      <c r="A61" s="90" t="s">
        <v>54</v>
      </c>
      <c r="B61" s="15"/>
      <c r="C61" s="15"/>
      <c r="D61" s="15"/>
      <c r="E61" s="15"/>
      <c r="F61" s="15"/>
      <c r="G61" s="36"/>
      <c r="H61" s="37"/>
      <c r="I61" s="91"/>
      <c r="J61" s="10"/>
      <c r="K61" s="10"/>
      <c r="L61" s="10"/>
    </row>
    <row r="62" spans="1:12" ht="12.75">
      <c r="A62" s="70"/>
      <c r="B62" s="15"/>
      <c r="C62" s="15"/>
      <c r="D62" s="15"/>
      <c r="E62" s="19" t="s">
        <v>55</v>
      </c>
      <c r="F62" s="32"/>
      <c r="G62" t="s">
        <v>125</v>
      </c>
      <c r="H62"/>
      <c r="I62"/>
      <c r="J62" s="10"/>
      <c r="K62" s="10"/>
      <c r="L62" s="10"/>
    </row>
    <row r="63" spans="1:12" ht="12.75">
      <c r="A63" s="92"/>
      <c r="B63" s="93"/>
      <c r="C63" s="94"/>
      <c r="D63" s="94"/>
      <c r="E63" s="94"/>
      <c r="F63" s="94"/>
      <c r="G63"/>
      <c r="H63"/>
      <c r="I63" s="95"/>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s>
  <conditionalFormatting sqref="H29">
    <cfRule type="cellIs" priority="2" dxfId="9" operator="equal" stopIfTrue="1">
      <formula>"DA"</formula>
    </cfRule>
  </conditionalFormatting>
  <conditionalFormatting sqref="H2">
    <cfRule type="cellIs" priority="3" dxfId="0" operator="lessThan" stopIfTrue="1">
      <formula>'GENERAL INFORMATION'!#REF!</formula>
    </cfRule>
  </conditionalFormatting>
  <conditionalFormatting sqref="H2">
    <cfRule type="cellIs" priority="1" dxfId="0" operator="lessThan" stopIfTrue="1">
      <formula>'GENERAL INFORMATION'!#REF!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orientation="portrait" paperSize="9" scale="80" r:id="rId4"/>
</worksheet>
</file>

<file path=xl/worksheets/sheet2.xml><?xml version="1.0" encoding="utf-8"?>
<worksheet xmlns="http://schemas.openxmlformats.org/spreadsheetml/2006/main" xmlns:r="http://schemas.openxmlformats.org/officeDocument/2006/relationships">
  <dimension ref="A1:O71"/>
  <sheetViews>
    <sheetView zoomScaleSheetLayoutView="110" zoomScalePageLayoutView="0" workbookViewId="0" topLeftCell="A1">
      <selection activeCell="J53" sqref="J53:M53"/>
    </sheetView>
  </sheetViews>
  <sheetFormatPr defaultColWidth="9.140625" defaultRowHeight="12.75"/>
  <cols>
    <col min="1" max="9" width="9.140625" style="44" customWidth="1"/>
    <col min="10" max="13" width="10.7109375" style="44" customWidth="1"/>
    <col min="14" max="14" width="9.140625" style="44" customWidth="1"/>
    <col min="15" max="15" width="16.00390625" style="44" customWidth="1"/>
    <col min="16" max="16384" width="9.140625" style="44" customWidth="1"/>
  </cols>
  <sheetData>
    <row r="1" spans="1:13" ht="15">
      <c r="A1" t="s">
        <v>234</v>
      </c>
      <c r="B1"/>
      <c r="C1"/>
      <c r="D1"/>
      <c r="E1"/>
      <c r="F1"/>
      <c r="G1"/>
      <c r="H1"/>
      <c r="I1"/>
      <c r="J1"/>
      <c r="K1"/>
      <c r="L1"/>
      <c r="M1"/>
    </row>
    <row r="2" spans="1:13" ht="12.75" customHeight="1">
      <c r="A2" t="s">
        <v>607</v>
      </c>
      <c r="B2"/>
      <c r="C2"/>
      <c r="D2"/>
      <c r="E2"/>
      <c r="F2"/>
      <c r="G2"/>
      <c r="H2"/>
      <c r="I2"/>
      <c r="J2"/>
      <c r="K2"/>
      <c r="L2"/>
      <c r="M2"/>
    </row>
    <row r="3" spans="1:13" ht="12.75" customHeight="1">
      <c r="A3" t="s">
        <v>129</v>
      </c>
      <c r="B3"/>
      <c r="C3"/>
      <c r="D3"/>
      <c r="E3"/>
      <c r="F3"/>
      <c r="G3"/>
      <c r="H3"/>
      <c r="I3"/>
      <c r="J3"/>
      <c r="K3"/>
      <c r="L3"/>
      <c r="M3"/>
    </row>
    <row r="4" spans="1:13" ht="12.75">
      <c r="A4" t="s">
        <v>130</v>
      </c>
      <c r="B4"/>
      <c r="C4"/>
      <c r="D4"/>
      <c r="E4"/>
      <c r="F4"/>
      <c r="G4"/>
      <c r="H4"/>
      <c r="I4" t="s">
        <v>235</v>
      </c>
      <c r="J4" t="s">
        <v>132</v>
      </c>
      <c r="K4"/>
      <c r="L4" t="s">
        <v>133</v>
      </c>
      <c r="M4"/>
    </row>
    <row r="5" spans="1:13" ht="12.75">
      <c r="A5"/>
      <c r="B5"/>
      <c r="C5"/>
      <c r="D5"/>
      <c r="E5"/>
      <c r="F5"/>
      <c r="G5"/>
      <c r="H5"/>
      <c r="I5" s="47"/>
      <c r="J5" t="s">
        <v>237</v>
      </c>
      <c r="K5" t="s">
        <v>236</v>
      </c>
      <c r="L5" t="s">
        <v>237</v>
      </c>
      <c r="M5" t="s">
        <v>236</v>
      </c>
    </row>
    <row r="6" spans="1:13" ht="12.75">
      <c r="A6">
        <v>1</v>
      </c>
      <c r="B6"/>
      <c r="C6"/>
      <c r="D6"/>
      <c r="E6"/>
      <c r="F6"/>
      <c r="G6"/>
      <c r="H6"/>
      <c r="I6" s="51">
        <v>2</v>
      </c>
      <c r="J6" s="49">
        <v>3</v>
      </c>
      <c r="K6" s="49">
        <v>4</v>
      </c>
      <c r="L6" s="49">
        <v>5</v>
      </c>
      <c r="M6" s="49">
        <v>6</v>
      </c>
    </row>
    <row r="7" spans="1:13" ht="12.75">
      <c r="A7" t="s">
        <v>238</v>
      </c>
      <c r="B7"/>
      <c r="C7"/>
      <c r="D7"/>
      <c r="E7"/>
      <c r="F7"/>
      <c r="G7"/>
      <c r="H7"/>
      <c r="I7" s="3">
        <v>111</v>
      </c>
      <c r="J7">
        <f>SUM(J8:J9)</f>
        <v>286067822</v>
      </c>
      <c r="K7">
        <f>SUM(K8:K9)</f>
        <v>143800107</v>
      </c>
      <c r="L7">
        <f>SUM(L8:L9)</f>
        <v>267097724</v>
      </c>
      <c r="M7">
        <f>SUM(M8:M9)</f>
        <v>131887045</v>
      </c>
    </row>
    <row r="8" spans="1:15" ht="12.75">
      <c r="A8" t="s">
        <v>239</v>
      </c>
      <c r="B8"/>
      <c r="C8"/>
      <c r="D8"/>
      <c r="E8"/>
      <c r="F8"/>
      <c r="G8"/>
      <c r="H8"/>
      <c r="I8" s="1">
        <v>112</v>
      </c>
      <c r="J8">
        <v>283806522</v>
      </c>
      <c r="K8">
        <v>142950842</v>
      </c>
      <c r="L8">
        <v>263092176</v>
      </c>
      <c r="M8">
        <v>128806066</v>
      </c>
      <c r="O8"/>
    </row>
    <row r="9" spans="1:15" ht="12.75">
      <c r="A9" t="s">
        <v>240</v>
      </c>
      <c r="B9"/>
      <c r="C9"/>
      <c r="D9"/>
      <c r="E9"/>
      <c r="F9"/>
      <c r="G9"/>
      <c r="H9"/>
      <c r="I9" s="1">
        <v>113</v>
      </c>
      <c r="J9">
        <v>2261300</v>
      </c>
      <c r="K9">
        <v>849265</v>
      </c>
      <c r="L9">
        <v>4005548</v>
      </c>
      <c r="M9">
        <v>3080979</v>
      </c>
      <c r="O9"/>
    </row>
    <row r="10" spans="1:13" ht="12.75">
      <c r="A10" t="s">
        <v>241</v>
      </c>
      <c r="B10"/>
      <c r="C10"/>
      <c r="D10"/>
      <c r="E10"/>
      <c r="F10"/>
      <c r="G10"/>
      <c r="H10"/>
      <c r="I10" s="1">
        <v>114</v>
      </c>
      <c r="J10">
        <f>J11+J12+J16+J20+J21+J22+J25+J26</f>
        <v>268826724</v>
      </c>
      <c r="K10">
        <f>K11+K12+K16+K20+K21+K22+K25+K26</f>
        <v>134144461</v>
      </c>
      <c r="L10">
        <f>L11+L12+L16+L20+L21+L22+L25+L26</f>
        <v>253049593</v>
      </c>
      <c r="M10">
        <f>M11+M12+M16+M20+M21+M22+M25+M26</f>
        <v>130880511</v>
      </c>
    </row>
    <row r="11" spans="1:13" ht="12.75">
      <c r="A11" t="s">
        <v>255</v>
      </c>
      <c r="B11"/>
      <c r="C11"/>
      <c r="D11"/>
      <c r="E11"/>
      <c r="F11"/>
      <c r="G11"/>
      <c r="H11"/>
      <c r="I11" s="1">
        <v>115</v>
      </c>
      <c r="J11">
        <v>0</v>
      </c>
      <c r="K11">
        <v>0</v>
      </c>
      <c r="L11">
        <v>0</v>
      </c>
      <c r="M11">
        <v>0</v>
      </c>
    </row>
    <row r="12" spans="1:13" ht="12.75">
      <c r="A12" t="s">
        <v>256</v>
      </c>
      <c r="B12"/>
      <c r="C12"/>
      <c r="D12"/>
      <c r="E12"/>
      <c r="F12"/>
      <c r="G12"/>
      <c r="H12"/>
      <c r="I12" s="1">
        <v>116</v>
      </c>
      <c r="J12">
        <f>SUM(J13:J15)</f>
        <v>207086110</v>
      </c>
      <c r="K12">
        <f>SUM(K13:K15)</f>
        <v>103496198</v>
      </c>
      <c r="L12">
        <f>SUM(L13:L15)</f>
        <v>187275534</v>
      </c>
      <c r="M12">
        <f>SUM(M13:M15)</f>
        <v>96641738</v>
      </c>
    </row>
    <row r="13" spans="1:13" ht="12.75" customHeight="1">
      <c r="A13" t="s">
        <v>257</v>
      </c>
      <c r="B13"/>
      <c r="C13"/>
      <c r="D13"/>
      <c r="E13"/>
      <c r="F13"/>
      <c r="G13"/>
      <c r="H13"/>
      <c r="I13" s="1">
        <v>117</v>
      </c>
      <c r="J13">
        <v>1565612</v>
      </c>
      <c r="K13">
        <v>877502</v>
      </c>
      <c r="L13">
        <v>1121064</v>
      </c>
      <c r="M13">
        <v>526747</v>
      </c>
    </row>
    <row r="14" spans="1:13" ht="12.75" customHeight="1">
      <c r="A14" t="s">
        <v>258</v>
      </c>
      <c r="B14"/>
      <c r="C14"/>
      <c r="D14"/>
      <c r="E14"/>
      <c r="F14"/>
      <c r="G14"/>
      <c r="H14"/>
      <c r="I14" s="1">
        <v>118</v>
      </c>
      <c r="J14">
        <v>9789075</v>
      </c>
      <c r="K14">
        <v>3625252</v>
      </c>
      <c r="L14">
        <v>898275</v>
      </c>
      <c r="M14">
        <v>501415</v>
      </c>
    </row>
    <row r="15" spans="1:13" ht="12.75" customHeight="1">
      <c r="A15" t="s">
        <v>259</v>
      </c>
      <c r="B15"/>
      <c r="C15"/>
      <c r="D15"/>
      <c r="E15"/>
      <c r="F15"/>
      <c r="G15"/>
      <c r="H15"/>
      <c r="I15" s="1">
        <v>119</v>
      </c>
      <c r="J15">
        <v>195731423</v>
      </c>
      <c r="K15">
        <v>98993444</v>
      </c>
      <c r="L15">
        <v>185256195</v>
      </c>
      <c r="M15">
        <v>95613576</v>
      </c>
    </row>
    <row r="16" spans="1:13" ht="12.75">
      <c r="A16" t="s">
        <v>265</v>
      </c>
      <c r="B16"/>
      <c r="C16"/>
      <c r="D16"/>
      <c r="E16"/>
      <c r="F16"/>
      <c r="G16"/>
      <c r="H16"/>
      <c r="I16" s="1">
        <v>120</v>
      </c>
      <c r="J16">
        <f>SUM(J17:J19)</f>
        <v>25953092</v>
      </c>
      <c r="K16">
        <f>SUM(K17:K19)</f>
        <v>12900449</v>
      </c>
      <c r="L16">
        <f>SUM(L17:L19)</f>
        <v>25615944</v>
      </c>
      <c r="M16">
        <f>SUM(M17:M19)</f>
        <v>12920386</v>
      </c>
    </row>
    <row r="17" spans="1:13" ht="12.75" customHeight="1">
      <c r="A17" t="s">
        <v>260</v>
      </c>
      <c r="B17"/>
      <c r="C17"/>
      <c r="D17"/>
      <c r="E17"/>
      <c r="F17"/>
      <c r="G17"/>
      <c r="H17"/>
      <c r="I17" s="1">
        <v>121</v>
      </c>
      <c r="J17">
        <v>14457411</v>
      </c>
      <c r="K17">
        <v>7221127</v>
      </c>
      <c r="L17">
        <v>14394535</v>
      </c>
      <c r="M17">
        <v>7263104</v>
      </c>
    </row>
    <row r="18" spans="1:13" ht="12.75" customHeight="1">
      <c r="A18" t="s">
        <v>261</v>
      </c>
      <c r="B18"/>
      <c r="C18"/>
      <c r="D18"/>
      <c r="E18"/>
      <c r="F18"/>
      <c r="G18"/>
      <c r="H18"/>
      <c r="I18" s="1">
        <v>122</v>
      </c>
      <c r="J18">
        <v>7815764</v>
      </c>
      <c r="K18">
        <v>3913543</v>
      </c>
      <c r="L18">
        <v>7844027</v>
      </c>
      <c r="M18">
        <v>3953696</v>
      </c>
    </row>
    <row r="19" spans="1:13" ht="12.75" customHeight="1">
      <c r="A19" t="s">
        <v>262</v>
      </c>
      <c r="B19"/>
      <c r="C19"/>
      <c r="D19"/>
      <c r="E19"/>
      <c r="F19"/>
      <c r="G19"/>
      <c r="H19"/>
      <c r="I19" s="1">
        <v>123</v>
      </c>
      <c r="J19">
        <v>3679917</v>
      </c>
      <c r="K19">
        <v>1765779</v>
      </c>
      <c r="L19">
        <v>3377382</v>
      </c>
      <c r="M19">
        <v>1703586</v>
      </c>
    </row>
    <row r="20" spans="1:13" ht="12.75">
      <c r="A20" t="s">
        <v>263</v>
      </c>
      <c r="B20"/>
      <c r="C20"/>
      <c r="D20"/>
      <c r="E20"/>
      <c r="F20"/>
      <c r="G20"/>
      <c r="H20"/>
      <c r="I20" s="1">
        <v>124</v>
      </c>
      <c r="J20">
        <v>27680164</v>
      </c>
      <c r="K20">
        <v>13660961</v>
      </c>
      <c r="L20">
        <v>26929455</v>
      </c>
      <c r="M20">
        <v>13463991</v>
      </c>
    </row>
    <row r="21" spans="1:13" ht="12.75">
      <c r="A21" t="s">
        <v>264</v>
      </c>
      <c r="B21"/>
      <c r="C21"/>
      <c r="D21"/>
      <c r="E21"/>
      <c r="F21"/>
      <c r="G21"/>
      <c r="H21"/>
      <c r="I21" s="1">
        <v>125</v>
      </c>
      <c r="J21">
        <v>5956651</v>
      </c>
      <c r="K21">
        <v>3031633</v>
      </c>
      <c r="L21">
        <v>7892523</v>
      </c>
      <c r="M21">
        <v>4889731</v>
      </c>
    </row>
    <row r="22" spans="1:13" ht="12.75">
      <c r="A22" t="s">
        <v>266</v>
      </c>
      <c r="B22"/>
      <c r="C22"/>
      <c r="D22"/>
      <c r="E22"/>
      <c r="F22"/>
      <c r="G22"/>
      <c r="H22"/>
      <c r="I22" s="1">
        <v>126</v>
      </c>
      <c r="J22">
        <f>SUM(J23:J24)</f>
        <v>2150707</v>
      </c>
      <c r="K22">
        <f>SUM(K23:K24)</f>
        <v>1055220</v>
      </c>
      <c r="L22">
        <f>SUM(L23:L24)</f>
        <v>5336137</v>
      </c>
      <c r="M22">
        <f>SUM(M23:M24)</f>
        <v>2964665</v>
      </c>
    </row>
    <row r="23" spans="1:13" ht="12.75" customHeight="1">
      <c r="A23" t="s">
        <v>267</v>
      </c>
      <c r="B23"/>
      <c r="C23"/>
      <c r="D23"/>
      <c r="E23"/>
      <c r="F23"/>
      <c r="G23"/>
      <c r="H23"/>
      <c r="I23" s="1">
        <v>127</v>
      </c>
      <c r="J23">
        <v>0</v>
      </c>
      <c r="K23">
        <v>0</v>
      </c>
      <c r="L23">
        <v>1635734</v>
      </c>
      <c r="M23">
        <v>216622</v>
      </c>
    </row>
    <row r="24" spans="1:13" ht="12.75" customHeight="1">
      <c r="A24" t="s">
        <v>268</v>
      </c>
      <c r="B24"/>
      <c r="C24"/>
      <c r="D24"/>
      <c r="E24"/>
      <c r="F24"/>
      <c r="G24"/>
      <c r="H24"/>
      <c r="I24" s="1">
        <v>128</v>
      </c>
      <c r="J24">
        <v>2150707</v>
      </c>
      <c r="K24">
        <v>1055220</v>
      </c>
      <c r="L24">
        <v>3700403</v>
      </c>
      <c r="M24">
        <v>2748043</v>
      </c>
    </row>
    <row r="25" spans="1:13" ht="12.75">
      <c r="A25" t="s">
        <v>269</v>
      </c>
      <c r="B25"/>
      <c r="C25"/>
      <c r="D25"/>
      <c r="E25"/>
      <c r="F25"/>
      <c r="G25"/>
      <c r="H25"/>
      <c r="I25" s="1">
        <v>129</v>
      </c>
      <c r="J25">
        <v>0</v>
      </c>
      <c r="K25">
        <v>0</v>
      </c>
      <c r="L25">
        <v>0</v>
      </c>
      <c r="M25">
        <v>0</v>
      </c>
    </row>
    <row r="26" spans="1:13" ht="12.75">
      <c r="A26" t="s">
        <v>270</v>
      </c>
      <c r="B26"/>
      <c r="C26"/>
      <c r="D26"/>
      <c r="E26"/>
      <c r="F26"/>
      <c r="G26"/>
      <c r="H26"/>
      <c r="I26" s="1">
        <v>130</v>
      </c>
      <c r="J26">
        <v>0</v>
      </c>
      <c r="K26">
        <v>0</v>
      </c>
      <c r="L26">
        <v>0</v>
      </c>
      <c r="M26">
        <v>0</v>
      </c>
    </row>
    <row r="27" spans="1:13" ht="12.75">
      <c r="A27" t="s">
        <v>271</v>
      </c>
      <c r="B27"/>
      <c r="C27"/>
      <c r="D27"/>
      <c r="E27"/>
      <c r="F27"/>
      <c r="G27"/>
      <c r="H27"/>
      <c r="I27" s="1">
        <v>131</v>
      </c>
      <c r="J27">
        <f>SUM(J28:J32)</f>
        <v>4180513</v>
      </c>
      <c r="K27">
        <f>SUM(K28:K32)</f>
        <v>510552</v>
      </c>
      <c r="L27">
        <f>SUM(L28:L32)</f>
        <v>9956215</v>
      </c>
      <c r="M27">
        <f>SUM(M28:M32)</f>
        <v>8195554</v>
      </c>
    </row>
    <row r="28" spans="1:13" ht="27.75" customHeight="1">
      <c r="A28" t="s">
        <v>272</v>
      </c>
      <c r="B28"/>
      <c r="C28"/>
      <c r="D28"/>
      <c r="E28"/>
      <c r="F28"/>
      <c r="G28"/>
      <c r="H28"/>
      <c r="I28" s="1">
        <v>132</v>
      </c>
      <c r="J28">
        <v>0</v>
      </c>
      <c r="K28">
        <v>0</v>
      </c>
      <c r="L28">
        <v>0</v>
      </c>
      <c r="M28">
        <v>0</v>
      </c>
    </row>
    <row r="29" spans="1:13" ht="26.25" customHeight="1">
      <c r="A29" t="s">
        <v>273</v>
      </c>
      <c r="B29"/>
      <c r="C29"/>
      <c r="D29"/>
      <c r="E29"/>
      <c r="F29"/>
      <c r="G29"/>
      <c r="H29"/>
      <c r="I29" s="1">
        <v>133</v>
      </c>
      <c r="J29">
        <v>4180513</v>
      </c>
      <c r="K29">
        <v>510552</v>
      </c>
      <c r="L29">
        <v>9956215</v>
      </c>
      <c r="M29">
        <v>8195554</v>
      </c>
    </row>
    <row r="30" spans="1:13" ht="12.75">
      <c r="A30" t="s">
        <v>274</v>
      </c>
      <c r="B30"/>
      <c r="C30"/>
      <c r="D30"/>
      <c r="E30"/>
      <c r="F30"/>
      <c r="G30"/>
      <c r="H30"/>
      <c r="I30" s="1">
        <v>134</v>
      </c>
      <c r="J30">
        <v>0</v>
      </c>
      <c r="K30">
        <v>0</v>
      </c>
      <c r="L30">
        <v>0</v>
      </c>
      <c r="M30">
        <v>0</v>
      </c>
    </row>
    <row r="31" spans="1:13" ht="12.75">
      <c r="A31" t="s">
        <v>275</v>
      </c>
      <c r="B31"/>
      <c r="C31"/>
      <c r="D31"/>
      <c r="E31"/>
      <c r="F31"/>
      <c r="G31"/>
      <c r="H31"/>
      <c r="I31" s="1">
        <v>135</v>
      </c>
      <c r="J31">
        <v>0</v>
      </c>
      <c r="K31">
        <v>0</v>
      </c>
      <c r="L31">
        <v>0</v>
      </c>
      <c r="M31">
        <v>0</v>
      </c>
    </row>
    <row r="32" spans="1:13" ht="12.75">
      <c r="A32" t="s">
        <v>276</v>
      </c>
      <c r="B32"/>
      <c r="C32"/>
      <c r="D32"/>
      <c r="E32"/>
      <c r="F32"/>
      <c r="G32"/>
      <c r="H32"/>
      <c r="I32" s="1">
        <v>136</v>
      </c>
      <c r="J32">
        <v>0</v>
      </c>
      <c r="K32">
        <v>0</v>
      </c>
      <c r="L32">
        <v>0</v>
      </c>
      <c r="M32">
        <v>0</v>
      </c>
    </row>
    <row r="33" spans="1:13" ht="12.75">
      <c r="A33" t="s">
        <v>277</v>
      </c>
      <c r="B33"/>
      <c r="C33"/>
      <c r="D33"/>
      <c r="E33"/>
      <c r="F33"/>
      <c r="G33"/>
      <c r="H33"/>
      <c r="I33" s="1">
        <v>137</v>
      </c>
      <c r="J33">
        <f>SUM(J34:J37)</f>
        <v>38136486</v>
      </c>
      <c r="K33">
        <f>SUM(K34:K37)</f>
        <v>18788740</v>
      </c>
      <c r="L33">
        <f>SUM(L34:L37)</f>
        <v>50844660</v>
      </c>
      <c r="M33">
        <f>SUM(M34:M37)</f>
        <v>25027221</v>
      </c>
    </row>
    <row r="34" spans="1:13" ht="27.75" customHeight="1">
      <c r="A34" t="s">
        <v>278</v>
      </c>
      <c r="B34"/>
      <c r="C34"/>
      <c r="D34"/>
      <c r="E34"/>
      <c r="F34"/>
      <c r="G34"/>
      <c r="H34"/>
      <c r="I34" s="1">
        <v>138</v>
      </c>
      <c r="J34">
        <v>0</v>
      </c>
      <c r="K34">
        <v>0</v>
      </c>
      <c r="L34">
        <v>0</v>
      </c>
      <c r="M34">
        <v>0</v>
      </c>
    </row>
    <row r="35" spans="1:13" ht="25.5" customHeight="1">
      <c r="A35" t="s">
        <v>279</v>
      </c>
      <c r="B35"/>
      <c r="C35"/>
      <c r="D35"/>
      <c r="E35"/>
      <c r="F35"/>
      <c r="G35"/>
      <c r="H35"/>
      <c r="I35" s="1">
        <v>139</v>
      </c>
      <c r="J35">
        <v>38136486</v>
      </c>
      <c r="K35">
        <v>18788740</v>
      </c>
      <c r="L35">
        <v>50844660</v>
      </c>
      <c r="M35">
        <v>25027221</v>
      </c>
    </row>
    <row r="36" spans="1:13" ht="12.75">
      <c r="A36" t="s">
        <v>280</v>
      </c>
      <c r="B36"/>
      <c r="C36"/>
      <c r="D36"/>
      <c r="E36"/>
      <c r="F36"/>
      <c r="G36"/>
      <c r="H36"/>
      <c r="I36" s="1">
        <v>140</v>
      </c>
      <c r="J36">
        <v>0</v>
      </c>
      <c r="K36">
        <v>0</v>
      </c>
      <c r="L36">
        <v>0</v>
      </c>
      <c r="M36">
        <v>0</v>
      </c>
    </row>
    <row r="37" spans="1:13" ht="12.75">
      <c r="A37" t="s">
        <v>281</v>
      </c>
      <c r="B37"/>
      <c r="C37"/>
      <c r="D37"/>
      <c r="E37"/>
      <c r="F37"/>
      <c r="G37"/>
      <c r="H37"/>
      <c r="I37" s="1">
        <v>141</v>
      </c>
      <c r="J37">
        <v>0</v>
      </c>
      <c r="K37">
        <v>0</v>
      </c>
      <c r="L37">
        <v>0</v>
      </c>
      <c r="M37">
        <v>0</v>
      </c>
    </row>
    <row r="38" spans="1:13" ht="12.75">
      <c r="A38" t="s">
        <v>282</v>
      </c>
      <c r="B38"/>
      <c r="C38"/>
      <c r="D38"/>
      <c r="E38"/>
      <c r="F38"/>
      <c r="G38"/>
      <c r="H38"/>
      <c r="I38" s="1">
        <v>142</v>
      </c>
      <c r="J38">
        <v>0</v>
      </c>
      <c r="K38">
        <v>0</v>
      </c>
      <c r="L38">
        <v>0</v>
      </c>
      <c r="M38">
        <v>0</v>
      </c>
    </row>
    <row r="39" spans="1:13" ht="12.75">
      <c r="A39" t="s">
        <v>283</v>
      </c>
      <c r="B39"/>
      <c r="C39"/>
      <c r="D39"/>
      <c r="E39"/>
      <c r="F39"/>
      <c r="G39"/>
      <c r="H39"/>
      <c r="I39" s="1">
        <v>143</v>
      </c>
      <c r="J39">
        <v>0</v>
      </c>
      <c r="K39">
        <v>0</v>
      </c>
      <c r="L39">
        <v>0</v>
      </c>
      <c r="M39">
        <v>0</v>
      </c>
    </row>
    <row r="40" spans="1:13" ht="12.75">
      <c r="A40" t="s">
        <v>254</v>
      </c>
      <c r="B40"/>
      <c r="C40"/>
      <c r="D40"/>
      <c r="E40"/>
      <c r="F40"/>
      <c r="G40"/>
      <c r="H40"/>
      <c r="I40" s="1">
        <v>144</v>
      </c>
      <c r="J40">
        <v>0</v>
      </c>
      <c r="K40">
        <v>0</v>
      </c>
      <c r="L40">
        <v>0</v>
      </c>
      <c r="M40">
        <v>0</v>
      </c>
    </row>
    <row r="41" spans="1:13" ht="12.75">
      <c r="A41" t="s">
        <v>253</v>
      </c>
      <c r="B41"/>
      <c r="C41"/>
      <c r="D41"/>
      <c r="E41"/>
      <c r="F41"/>
      <c r="G41"/>
      <c r="H41"/>
      <c r="I41" s="1">
        <v>145</v>
      </c>
      <c r="J41">
        <v>0</v>
      </c>
      <c r="K41">
        <v>0</v>
      </c>
      <c r="L41">
        <v>0</v>
      </c>
      <c r="M41">
        <v>0</v>
      </c>
    </row>
    <row r="42" spans="1:13" ht="12.75">
      <c r="A42" t="s">
        <v>252</v>
      </c>
      <c r="B42"/>
      <c r="C42"/>
      <c r="D42"/>
      <c r="E42"/>
      <c r="F42"/>
      <c r="G42"/>
      <c r="H42"/>
      <c r="I42" s="1">
        <v>146</v>
      </c>
      <c r="J42">
        <f>J7+J27+J38+J40</f>
        <v>290248335</v>
      </c>
      <c r="K42">
        <f>K7+K27+K38+K40</f>
        <v>144310659</v>
      </c>
      <c r="L42">
        <f>L7+L27+L38+L40</f>
        <v>277053939</v>
      </c>
      <c r="M42">
        <f>M7+M27+M38+M40</f>
        <v>140082599</v>
      </c>
    </row>
    <row r="43" spans="1:13" ht="12.75">
      <c r="A43" t="s">
        <v>251</v>
      </c>
      <c r="B43"/>
      <c r="C43"/>
      <c r="D43"/>
      <c r="E43"/>
      <c r="F43"/>
      <c r="G43"/>
      <c r="H43"/>
      <c r="I43" s="1">
        <v>147</v>
      </c>
      <c r="J43">
        <f>J10+J33+J39+J41</f>
        <v>306963210</v>
      </c>
      <c r="K43">
        <f>K10+K33+K39+K41</f>
        <v>152933201</v>
      </c>
      <c r="L43">
        <f>L10+L33+L39+L41</f>
        <v>303894253</v>
      </c>
      <c r="M43">
        <f>M10+M33+M39+M41</f>
        <v>155907732</v>
      </c>
    </row>
    <row r="44" spans="1:13" ht="12.75">
      <c r="A44" t="s">
        <v>248</v>
      </c>
      <c r="B44"/>
      <c r="C44"/>
      <c r="D44"/>
      <c r="E44"/>
      <c r="F44"/>
      <c r="G44"/>
      <c r="H44"/>
      <c r="I44" s="1">
        <v>148</v>
      </c>
      <c r="J44">
        <f>J42-J43</f>
        <v>-16714875</v>
      </c>
      <c r="K44">
        <f>K42-K43</f>
        <v>-8622542</v>
      </c>
      <c r="L44">
        <f>L42-L43</f>
        <v>-26840314</v>
      </c>
      <c r="M44">
        <f>M42-M43</f>
        <v>-15825133</v>
      </c>
    </row>
    <row r="45" spans="1:13" ht="12.75">
      <c r="A45" t="s">
        <v>250</v>
      </c>
      <c r="B45"/>
      <c r="C45"/>
      <c r="D45"/>
      <c r="E45"/>
      <c r="F45"/>
      <c r="G45"/>
      <c r="H45"/>
      <c r="I45" s="1">
        <v>149</v>
      </c>
      <c r="J45">
        <f>IF(J42&gt;J43,J42-J43,0)</f>
        <v>0</v>
      </c>
      <c r="K45">
        <f>IF(K42&gt;K43,K42-K43,0)</f>
        <v>0</v>
      </c>
      <c r="L45">
        <f>IF(L42&gt;L43,L42-L43,0)</f>
        <v>0</v>
      </c>
      <c r="M45">
        <f>IF(M42&gt;M43,M42-M43,0)</f>
        <v>0</v>
      </c>
    </row>
    <row r="46" spans="1:13" ht="12.75">
      <c r="A46" t="s">
        <v>249</v>
      </c>
      <c r="B46"/>
      <c r="C46"/>
      <c r="D46"/>
      <c r="E46"/>
      <c r="F46"/>
      <c r="G46"/>
      <c r="H46"/>
      <c r="I46" s="1">
        <v>150</v>
      </c>
      <c r="J46">
        <f>IF(J43&gt;J42,J43-J42,0)</f>
        <v>16714875</v>
      </c>
      <c r="K46">
        <f>IF(K43&gt;K42,K43-K42,0)</f>
        <v>8622542</v>
      </c>
      <c r="L46">
        <f>IF(L43&gt;L42,L43-L42,0)</f>
        <v>26840314</v>
      </c>
      <c r="M46">
        <f>IF(M43&gt;M42,M43-M42,0)</f>
        <v>15825133</v>
      </c>
    </row>
    <row r="47" spans="1:13" ht="12.75">
      <c r="A47" t="s">
        <v>247</v>
      </c>
      <c r="B47"/>
      <c r="C47"/>
      <c r="D47"/>
      <c r="E47"/>
      <c r="F47"/>
      <c r="G47"/>
      <c r="H47"/>
      <c r="I47" s="1">
        <v>151</v>
      </c>
      <c r="J47"/>
      <c r="K47"/>
      <c r="L47"/>
      <c r="M47"/>
    </row>
    <row r="48" spans="1:13" ht="12.75">
      <c r="A48" t="s">
        <v>246</v>
      </c>
      <c r="B48"/>
      <c r="C48"/>
      <c r="D48"/>
      <c r="E48"/>
      <c r="F48"/>
      <c r="G48"/>
      <c r="H48"/>
      <c r="I48" s="1">
        <v>152</v>
      </c>
      <c r="J48">
        <f>J44-J47</f>
        <v>-16714875</v>
      </c>
      <c r="K48">
        <f>K44-K47</f>
        <v>-8622542</v>
      </c>
      <c r="L48">
        <f>L44-L47</f>
        <v>-26840314</v>
      </c>
      <c r="M48">
        <f>M44-M47</f>
        <v>-15825133</v>
      </c>
    </row>
    <row r="49" spans="1:13" ht="12.75">
      <c r="A49" t="s">
        <v>244</v>
      </c>
      <c r="B49"/>
      <c r="C49"/>
      <c r="D49"/>
      <c r="E49"/>
      <c r="F49"/>
      <c r="G49"/>
      <c r="H49"/>
      <c r="I49" s="1">
        <v>153</v>
      </c>
      <c r="J49">
        <f>IF(J48&gt;0,J48,0)</f>
        <v>0</v>
      </c>
      <c r="K49">
        <f>IF(K48&gt;0,K48,0)</f>
        <v>0</v>
      </c>
      <c r="L49">
        <f>IF(L48&gt;0,L48,0)</f>
        <v>0</v>
      </c>
      <c r="M49">
        <f>IF(M48&gt;0,M48,0)</f>
        <v>0</v>
      </c>
    </row>
    <row r="50" spans="1:13" ht="12.75">
      <c r="A50" t="s">
        <v>245</v>
      </c>
      <c r="B50"/>
      <c r="C50"/>
      <c r="D50"/>
      <c r="E50"/>
      <c r="F50"/>
      <c r="G50"/>
      <c r="H50"/>
      <c r="I50" s="2">
        <v>154</v>
      </c>
      <c r="J50">
        <f>IF(J48&lt;0,-J48,0)</f>
        <v>16714875</v>
      </c>
      <c r="K50">
        <f>IF(K48&lt;0,-K48,0)</f>
        <v>8622542</v>
      </c>
      <c r="L50">
        <f>IF(L48&lt;0,-L48,0)</f>
        <v>26840314</v>
      </c>
      <c r="M50">
        <f>IF(M48&lt;0,-M48,0)</f>
        <v>15825133</v>
      </c>
    </row>
    <row r="51" spans="1:13" ht="12.75" customHeight="1">
      <c r="A51" t="s">
        <v>243</v>
      </c>
      <c r="B51"/>
      <c r="C51"/>
      <c r="D51"/>
      <c r="E51"/>
      <c r="F51"/>
      <c r="G51"/>
      <c r="H51"/>
      <c r="I51"/>
      <c r="J51"/>
      <c r="K51"/>
      <c r="L51"/>
      <c r="M51"/>
    </row>
    <row r="52" spans="1:13" ht="12.75" customHeight="1">
      <c r="A52" t="s">
        <v>242</v>
      </c>
      <c r="B52"/>
      <c r="C52"/>
      <c r="D52"/>
      <c r="E52"/>
      <c r="F52"/>
      <c r="G52"/>
      <c r="H52"/>
      <c r="I52" s="1"/>
      <c r="J52" s="7"/>
      <c r="K52" s="7"/>
      <c r="L52" s="7"/>
      <c r="M52"/>
    </row>
    <row r="53" spans="1:13" ht="12.75" customHeight="1">
      <c r="A53" t="s">
        <v>231</v>
      </c>
      <c r="B53"/>
      <c r="C53"/>
      <c r="D53"/>
      <c r="E53"/>
      <c r="F53"/>
      <c r="G53"/>
      <c r="H53"/>
      <c r="I53" s="1">
        <v>155</v>
      </c>
      <c r="J53">
        <f>$J$48</f>
        <v>-16714875</v>
      </c>
      <c r="K53">
        <f>$K$48</f>
        <v>-8622542</v>
      </c>
      <c r="L53">
        <f>$L$48</f>
        <v>-26840314</v>
      </c>
      <c r="M53">
        <f>$M$48</f>
        <v>-15825133</v>
      </c>
    </row>
    <row r="54" spans="1:13" ht="12.75" customHeight="1">
      <c r="A54" t="s">
        <v>230</v>
      </c>
      <c r="B54"/>
      <c r="C54"/>
      <c r="D54"/>
      <c r="E54"/>
      <c r="F54"/>
      <c r="G54"/>
      <c r="H54"/>
      <c r="I54" s="1">
        <v>156</v>
      </c>
      <c r="J54">
        <v>0</v>
      </c>
      <c r="K54">
        <v>0</v>
      </c>
      <c r="L54"/>
      <c r="M54"/>
    </row>
    <row r="55" spans="1:13" ht="12.75" customHeight="1">
      <c r="A55" t="s">
        <v>284</v>
      </c>
      <c r="B55"/>
      <c r="C55"/>
      <c r="D55"/>
      <c r="E55"/>
      <c r="F55"/>
      <c r="G55"/>
      <c r="H55"/>
      <c r="I55"/>
      <c r="J55"/>
      <c r="K55"/>
      <c r="L55"/>
      <c r="M55"/>
    </row>
    <row r="56" spans="1:13" ht="12.75">
      <c r="A56" t="s">
        <v>285</v>
      </c>
      <c r="B56"/>
      <c r="C56"/>
      <c r="D56"/>
      <c r="E56"/>
      <c r="F56"/>
      <c r="G56"/>
      <c r="H56"/>
      <c r="I56" s="9">
        <v>157</v>
      </c>
      <c r="J56">
        <f>J48</f>
        <v>-16714875</v>
      </c>
      <c r="K56">
        <f>K48</f>
        <v>-8622542</v>
      </c>
      <c r="L56" s="6">
        <f>L48</f>
        <v>-26840314</v>
      </c>
      <c r="M56" s="6">
        <f>M48</f>
        <v>-15825133</v>
      </c>
    </row>
    <row r="57" spans="1:13" ht="12.75">
      <c r="A57" t="s">
        <v>286</v>
      </c>
      <c r="B57"/>
      <c r="C57"/>
      <c r="D57"/>
      <c r="E57"/>
      <c r="F57"/>
      <c r="G57"/>
      <c r="H57"/>
      <c r="I57" s="1">
        <v>158</v>
      </c>
      <c r="J57" s="45">
        <f>SUM(J58:J64)</f>
        <v>0</v>
      </c>
      <c r="K57" s="45">
        <f>SUM(K58:K64)</f>
        <v>0</v>
      </c>
      <c r="L57" s="45">
        <f>SUM(L58:L64)</f>
        <v>0</v>
      </c>
      <c r="M57" s="45">
        <f>SUM(M58:M64)</f>
        <v>0</v>
      </c>
    </row>
    <row r="58" spans="1:13" ht="12.75" customHeight="1">
      <c r="A58" t="s">
        <v>288</v>
      </c>
      <c r="B58"/>
      <c r="C58"/>
      <c r="D58"/>
      <c r="E58"/>
      <c r="F58"/>
      <c r="G58"/>
      <c r="H58"/>
      <c r="I58" s="1">
        <v>159</v>
      </c>
      <c r="J58" s="7">
        <v>0</v>
      </c>
      <c r="K58" s="7">
        <v>0</v>
      </c>
      <c r="L58" s="7"/>
      <c r="M58" s="7"/>
    </row>
    <row r="59" spans="1:13" ht="12.75">
      <c r="A59" t="s">
        <v>565</v>
      </c>
      <c r="B59"/>
      <c r="C59"/>
      <c r="D59"/>
      <c r="E59"/>
      <c r="F59"/>
      <c r="G59"/>
      <c r="H59"/>
      <c r="I59" s="1">
        <v>160</v>
      </c>
      <c r="J59">
        <v>0</v>
      </c>
      <c r="K59">
        <v>0</v>
      </c>
      <c r="L59" s="7"/>
      <c r="M59" s="7"/>
    </row>
    <row r="60" spans="1:13" ht="12.75" customHeight="1">
      <c r="A60" t="s">
        <v>289</v>
      </c>
      <c r="B60"/>
      <c r="C60"/>
      <c r="D60"/>
      <c r="E60"/>
      <c r="F60"/>
      <c r="G60"/>
      <c r="H60"/>
      <c r="I60" s="1">
        <v>161</v>
      </c>
      <c r="J60">
        <v>0</v>
      </c>
      <c r="K60">
        <v>0</v>
      </c>
      <c r="L60" s="7"/>
      <c r="M60" s="7"/>
    </row>
    <row r="61" spans="1:13" ht="12.75" customHeight="1">
      <c r="A61" t="s">
        <v>290</v>
      </c>
      <c r="B61"/>
      <c r="C61"/>
      <c r="D61"/>
      <c r="E61"/>
      <c r="F61"/>
      <c r="G61"/>
      <c r="H61"/>
      <c r="I61" s="1">
        <v>162</v>
      </c>
      <c r="J61">
        <v>0</v>
      </c>
      <c r="K61">
        <v>0</v>
      </c>
      <c r="L61" s="7"/>
      <c r="M61" s="7"/>
    </row>
    <row r="62" spans="1:13" ht="12.75" customHeight="1">
      <c r="A62" t="s">
        <v>291</v>
      </c>
      <c r="B62"/>
      <c r="C62"/>
      <c r="D62"/>
      <c r="E62"/>
      <c r="F62"/>
      <c r="G62"/>
      <c r="H62"/>
      <c r="I62" s="1">
        <v>163</v>
      </c>
      <c r="J62">
        <v>0</v>
      </c>
      <c r="K62">
        <v>0</v>
      </c>
      <c r="L62" s="7"/>
      <c r="M62" s="7"/>
    </row>
    <row r="63" spans="1:13" ht="12.75" customHeight="1">
      <c r="A63" t="s">
        <v>292</v>
      </c>
      <c r="B63"/>
      <c r="C63"/>
      <c r="D63"/>
      <c r="E63"/>
      <c r="F63"/>
      <c r="G63"/>
      <c r="H63"/>
      <c r="I63" s="1">
        <v>164</v>
      </c>
      <c r="J63">
        <v>0</v>
      </c>
      <c r="K63">
        <v>0</v>
      </c>
      <c r="L63" s="7"/>
      <c r="M63" s="7"/>
    </row>
    <row r="64" spans="1:13" ht="12.75" customHeight="1">
      <c r="A64" t="s">
        <v>293</v>
      </c>
      <c r="B64"/>
      <c r="C64"/>
      <c r="D64"/>
      <c r="E64"/>
      <c r="F64"/>
      <c r="G64"/>
      <c r="H64"/>
      <c r="I64" s="1">
        <v>165</v>
      </c>
      <c r="J64">
        <v>0</v>
      </c>
      <c r="K64">
        <v>0</v>
      </c>
      <c r="L64" s="7"/>
      <c r="M64" s="7"/>
    </row>
    <row r="65" spans="1:13" ht="12.75" customHeight="1">
      <c r="A65" t="s">
        <v>287</v>
      </c>
      <c r="B65"/>
      <c r="C65"/>
      <c r="D65"/>
      <c r="E65"/>
      <c r="F65"/>
      <c r="G65"/>
      <c r="H65"/>
      <c r="I65" s="1">
        <v>166</v>
      </c>
      <c r="J65">
        <v>0</v>
      </c>
      <c r="K65">
        <v>0</v>
      </c>
      <c r="L65" s="7"/>
      <c r="M65" s="7"/>
    </row>
    <row r="66" spans="1:13" ht="12.75" customHeight="1">
      <c r="A66" t="s">
        <v>294</v>
      </c>
      <c r="B66"/>
      <c r="C66"/>
      <c r="D66"/>
      <c r="E66"/>
      <c r="F66"/>
      <c r="G66"/>
      <c r="H66"/>
      <c r="I66" s="1">
        <v>167</v>
      </c>
      <c r="J66" s="45">
        <f>J57-J65</f>
        <v>0</v>
      </c>
      <c r="K66" s="45">
        <f>K57-K65</f>
        <v>0</v>
      </c>
      <c r="L66" s="45">
        <f>L57-L65</f>
        <v>0</v>
      </c>
      <c r="M66" s="45">
        <f>M57-M65</f>
        <v>0</v>
      </c>
    </row>
    <row r="67" spans="1:13" ht="12.75" customHeight="1">
      <c r="A67" t="s">
        <v>295</v>
      </c>
      <c r="B67"/>
      <c r="C67"/>
      <c r="D67"/>
      <c r="E67"/>
      <c r="F67"/>
      <c r="G67"/>
      <c r="H67"/>
      <c r="I67" s="1">
        <v>168</v>
      </c>
      <c r="J67" s="50">
        <f>J56+J66</f>
        <v>-16714875</v>
      </c>
      <c r="K67" s="50">
        <f>K56+K66</f>
        <v>-8622542</v>
      </c>
      <c r="L67" s="50">
        <f>L56+L66</f>
        <v>-26840314</v>
      </c>
      <c r="M67" s="50">
        <f>M56+M66</f>
        <v>-15825133</v>
      </c>
    </row>
    <row r="68" spans="1:13" ht="12.75" customHeight="1">
      <c r="A68" t="s">
        <v>296</v>
      </c>
      <c r="B68"/>
      <c r="C68"/>
      <c r="D68"/>
      <c r="E68"/>
      <c r="F68"/>
      <c r="G68"/>
      <c r="H68"/>
      <c r="I68"/>
      <c r="J68"/>
      <c r="K68"/>
      <c r="L68"/>
      <c r="M68"/>
    </row>
    <row r="69" spans="1:13" ht="12.75" customHeight="1">
      <c r="A69" t="s">
        <v>297</v>
      </c>
      <c r="B69"/>
      <c r="C69"/>
      <c r="D69"/>
      <c r="E69"/>
      <c r="F69"/>
      <c r="G69"/>
      <c r="H69"/>
      <c r="I69"/>
      <c r="J69"/>
      <c r="K69"/>
      <c r="L69"/>
      <c r="M69"/>
    </row>
    <row r="70" spans="1:13" ht="12.75">
      <c r="A70" t="s">
        <v>231</v>
      </c>
      <c r="B70"/>
      <c r="C70"/>
      <c r="D70"/>
      <c r="E70"/>
      <c r="F70"/>
      <c r="G70"/>
      <c r="H70"/>
      <c r="I70" s="9">
        <v>169</v>
      </c>
      <c r="J70" s="6">
        <f>J67</f>
        <v>-16714875</v>
      </c>
      <c r="K70">
        <f>K67</f>
        <v>-8622542</v>
      </c>
      <c r="L70">
        <f>L67</f>
        <v>-26840314</v>
      </c>
      <c r="M70">
        <f>M67</f>
        <v>-15825133</v>
      </c>
    </row>
    <row r="71" spans="1:13" ht="12.75">
      <c r="A71" t="s">
        <v>230</v>
      </c>
      <c r="B71"/>
      <c r="C71"/>
      <c r="D71"/>
      <c r="E71"/>
      <c r="F71"/>
      <c r="G71"/>
      <c r="H71"/>
      <c r="I71" s="4">
        <v>170</v>
      </c>
      <c r="J71" s="8">
        <f>J54</f>
        <v>0</v>
      </c>
      <c r="K71" s="8">
        <f>K54</f>
        <v>0</v>
      </c>
      <c r="L71">
        <f>L54</f>
        <v>0</v>
      </c>
      <c r="M71">
        <f>M54</f>
        <v>0</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dataValidations count="3">
    <dataValidation type="whole" operator="notEqual" allowBlank="1" showInputMessage="1" showErrorMessage="1" errorTitle="Pogrešan unos" error="Mogu se unijeti samo cjelobrojne vrijednosti." sqref="M53 J70:M71 J47:L47 J53:L54 J56:M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34:K41 K42:M46 K8:K9 K17:K21 M25:M26 K23:K26 L30:M32 K28:K32 K33:M33 L34:M34 K27:M27 L28:M28 K22:M22 K10:M10 K16:M16 K13:K15 K12:M12 J7:J10 J12:J46 K7:M7 J48:M50 L24:L26 L36:M41">
      <formula1>0</formula1>
    </dataValidation>
  </dataValidations>
  <printOptions/>
  <pageMargins left="0.75" right="0.75" top="1" bottom="1" header="0.5" footer="0.5"/>
  <pageSetup orientation="portrait" paperSize="9" scale="70" r:id="rId1"/>
  <ignoredErrors>
    <ignoredError sqref="J17:M19 A71:I71 A70:I70 A57:M69 J29:M29 J27:M27 J22:M22 J20:M21 J16:M16 J24:M24 J23:M23 M52 J33:M50 J25:M26 J28:M28 J54:M54 J30:M32" formulaRange="1"/>
    <ignoredError sqref="A1:M1 A10:I12 A8:I9 A13:I15 A3:M6 B2:M2 A7:I7" unlockedFormula="1"/>
    <ignoredError sqref="A52:L52 A54:I54 A29:I29 A30:I32 A24:I24 A17:I19 A53:I53 A55:M55 A28:I28 A25:I26 A33:I50 A51:M51 A22:I22 A23:I23 A16:I16 A56:K56 A20:I21 A27:I27 L56:M56 J70:M70 J71:K71 L71:M71 J53:M53" formulaRange="1" unlockedFormula="1"/>
  </ignoredErrors>
</worksheet>
</file>

<file path=xl/worksheets/sheet3.xml><?xml version="1.0" encoding="utf-8"?>
<worksheet xmlns="http://schemas.openxmlformats.org/spreadsheetml/2006/main" xmlns:r="http://schemas.openxmlformats.org/officeDocument/2006/relationships">
  <dimension ref="A1:K124"/>
  <sheetViews>
    <sheetView zoomScaleSheetLayoutView="110" zoomScalePageLayoutView="0" workbookViewId="0" topLeftCell="A66">
      <selection activeCell="K66" sqref="K66"/>
    </sheetView>
  </sheetViews>
  <sheetFormatPr defaultColWidth="9.140625" defaultRowHeight="12.75"/>
  <cols>
    <col min="1" max="9" width="9.140625" style="44" customWidth="1"/>
    <col min="10" max="10" width="15.421875" style="44" customWidth="1"/>
    <col min="11" max="11" width="15.28125" style="44" customWidth="1"/>
    <col min="12" max="16384" width="9.140625" style="44" customWidth="1"/>
  </cols>
  <sheetData>
    <row r="1" spans="1:11" ht="15">
      <c r="A1" t="s">
        <v>128</v>
      </c>
      <c r="B1"/>
      <c r="C1"/>
      <c r="D1"/>
      <c r="E1"/>
      <c r="F1"/>
      <c r="G1"/>
      <c r="H1"/>
      <c r="I1"/>
      <c r="J1"/>
      <c r="K1"/>
    </row>
    <row r="2" spans="1:11" ht="12.75" customHeight="1">
      <c r="A2" t="s">
        <v>608</v>
      </c>
      <c r="B2"/>
      <c r="C2"/>
      <c r="D2"/>
      <c r="E2"/>
      <c r="F2"/>
      <c r="G2"/>
      <c r="H2"/>
      <c r="I2"/>
      <c r="J2"/>
      <c r="K2"/>
    </row>
    <row r="3" spans="1:11" ht="12.75">
      <c r="A3" t="s">
        <v>129</v>
      </c>
      <c r="B3"/>
      <c r="C3"/>
      <c r="D3"/>
      <c r="E3"/>
      <c r="F3"/>
      <c r="G3"/>
      <c r="H3"/>
      <c r="I3"/>
      <c r="J3"/>
      <c r="K3"/>
    </row>
    <row r="4" spans="1:11" ht="12.75">
      <c r="A4" t="s">
        <v>130</v>
      </c>
      <c r="B4"/>
      <c r="C4"/>
      <c r="D4"/>
      <c r="E4"/>
      <c r="F4"/>
      <c r="G4"/>
      <c r="H4"/>
      <c r="I4" t="s">
        <v>131</v>
      </c>
      <c r="J4" s="48" t="s">
        <v>132</v>
      </c>
      <c r="K4" t="s">
        <v>133</v>
      </c>
    </row>
    <row r="5" spans="1:11" ht="12.75">
      <c r="A5">
        <v>1</v>
      </c>
      <c r="B5"/>
      <c r="C5"/>
      <c r="D5"/>
      <c r="E5"/>
      <c r="F5"/>
      <c r="G5"/>
      <c r="H5"/>
      <c r="I5" s="46">
        <v>2</v>
      </c>
      <c r="J5">
        <v>3</v>
      </c>
      <c r="K5">
        <v>4</v>
      </c>
    </row>
    <row r="6" spans="1:11" ht="12.75">
      <c r="A6" t="s">
        <v>134</v>
      </c>
      <c r="B6"/>
      <c r="C6"/>
      <c r="D6"/>
      <c r="E6"/>
      <c r="F6"/>
      <c r="G6"/>
      <c r="H6"/>
      <c r="I6"/>
      <c r="J6"/>
      <c r="K6"/>
    </row>
    <row r="7" spans="1:11" ht="12.75">
      <c r="A7" t="s">
        <v>135</v>
      </c>
      <c r="B7"/>
      <c r="C7"/>
      <c r="D7"/>
      <c r="E7"/>
      <c r="F7"/>
      <c r="G7"/>
      <c r="H7"/>
      <c r="I7" s="3">
        <v>1</v>
      </c>
      <c r="J7">
        <v>0</v>
      </c>
      <c r="K7">
        <v>0</v>
      </c>
    </row>
    <row r="8" spans="1:11" ht="12.75">
      <c r="A8" t="s">
        <v>136</v>
      </c>
      <c r="B8"/>
      <c r="C8"/>
      <c r="D8"/>
      <c r="E8"/>
      <c r="F8"/>
      <c r="G8"/>
      <c r="H8"/>
      <c r="I8" s="1">
        <v>2</v>
      </c>
      <c r="J8">
        <f>J9+J16+J26+J35+J39</f>
        <v>397633543</v>
      </c>
      <c r="K8">
        <f>K9+K16+K26+K35+K39</f>
        <v>379176715</v>
      </c>
    </row>
    <row r="9" spans="1:11" ht="12.75">
      <c r="A9" t="s">
        <v>137</v>
      </c>
      <c r="B9"/>
      <c r="C9"/>
      <c r="D9"/>
      <c r="E9"/>
      <c r="F9"/>
      <c r="G9"/>
      <c r="H9"/>
      <c r="I9" s="1">
        <v>3</v>
      </c>
      <c r="J9">
        <f>SUM(J10:J15)</f>
        <v>20876030</v>
      </c>
      <c r="K9">
        <f>SUM(K10:K15)</f>
        <v>18855309</v>
      </c>
    </row>
    <row r="10" spans="1:11" ht="12.75" customHeight="1">
      <c r="A10" t="s">
        <v>138</v>
      </c>
      <c r="B10"/>
      <c r="C10"/>
      <c r="D10"/>
      <c r="E10"/>
      <c r="F10"/>
      <c r="G10"/>
      <c r="H10"/>
      <c r="I10" s="1">
        <v>4</v>
      </c>
      <c r="J10">
        <v>0</v>
      </c>
      <c r="K10">
        <v>0</v>
      </c>
    </row>
    <row r="11" spans="1:11" ht="12.75" customHeight="1">
      <c r="A11" t="s">
        <v>139</v>
      </c>
      <c r="B11"/>
      <c r="C11"/>
      <c r="D11"/>
      <c r="E11"/>
      <c r="F11"/>
      <c r="G11"/>
      <c r="H11"/>
      <c r="I11" s="1">
        <v>5</v>
      </c>
      <c r="J11">
        <v>20876030</v>
      </c>
      <c r="K11">
        <v>18855309</v>
      </c>
    </row>
    <row r="12" spans="1:11" ht="12.75" customHeight="1">
      <c r="A12" t="s">
        <v>21</v>
      </c>
      <c r="B12"/>
      <c r="C12"/>
      <c r="D12"/>
      <c r="E12"/>
      <c r="F12"/>
      <c r="G12"/>
      <c r="H12"/>
      <c r="I12" s="1">
        <v>6</v>
      </c>
      <c r="J12">
        <v>0</v>
      </c>
      <c r="K12">
        <v>0</v>
      </c>
    </row>
    <row r="13" spans="1:11" ht="12.75" customHeight="1">
      <c r="A13" t="s">
        <v>140</v>
      </c>
      <c r="B13"/>
      <c r="C13"/>
      <c r="D13"/>
      <c r="E13"/>
      <c r="F13"/>
      <c r="G13"/>
      <c r="H13"/>
      <c r="I13" s="1">
        <v>7</v>
      </c>
      <c r="J13">
        <v>0</v>
      </c>
      <c r="K13">
        <v>0</v>
      </c>
    </row>
    <row r="14" spans="1:11" ht="12.75" customHeight="1">
      <c r="A14" t="s">
        <v>141</v>
      </c>
      <c r="B14"/>
      <c r="C14"/>
      <c r="D14"/>
      <c r="E14"/>
      <c r="F14"/>
      <c r="G14"/>
      <c r="H14"/>
      <c r="I14" s="1">
        <v>8</v>
      </c>
      <c r="J14">
        <v>0</v>
      </c>
      <c r="K14">
        <v>0</v>
      </c>
    </row>
    <row r="15" spans="1:11" ht="12.75" customHeight="1">
      <c r="A15" t="s">
        <v>142</v>
      </c>
      <c r="B15"/>
      <c r="C15"/>
      <c r="D15"/>
      <c r="E15"/>
      <c r="F15"/>
      <c r="G15"/>
      <c r="H15"/>
      <c r="I15" s="1">
        <v>9</v>
      </c>
      <c r="J15">
        <v>0</v>
      </c>
      <c r="K15">
        <v>0</v>
      </c>
    </row>
    <row r="16" spans="1:11" ht="12.75">
      <c r="A16" t="s">
        <v>143</v>
      </c>
      <c r="B16"/>
      <c r="C16"/>
      <c r="D16"/>
      <c r="E16"/>
      <c r="F16"/>
      <c r="G16"/>
      <c r="H16"/>
      <c r="I16" s="1">
        <v>10</v>
      </c>
      <c r="J16">
        <f>SUM(J17:J25)</f>
        <v>373193013</v>
      </c>
      <c r="K16">
        <f>SUM(K17:K25)</f>
        <v>356851325</v>
      </c>
    </row>
    <row r="17" spans="1:11" ht="12.75" customHeight="1">
      <c r="A17" t="s">
        <v>144</v>
      </c>
      <c r="B17"/>
      <c r="C17"/>
      <c r="D17"/>
      <c r="E17"/>
      <c r="F17"/>
      <c r="G17"/>
      <c r="H17"/>
      <c r="I17" s="1">
        <v>11</v>
      </c>
      <c r="J17">
        <v>23269</v>
      </c>
      <c r="K17">
        <v>23269</v>
      </c>
    </row>
    <row r="18" spans="1:11" ht="12.75" customHeight="1">
      <c r="A18" t="s">
        <v>145</v>
      </c>
      <c r="B18"/>
      <c r="C18"/>
      <c r="D18"/>
      <c r="E18"/>
      <c r="F18"/>
      <c r="G18"/>
      <c r="H18"/>
      <c r="I18" s="1">
        <v>12</v>
      </c>
      <c r="J18">
        <v>21478201</v>
      </c>
      <c r="K18">
        <v>21111180</v>
      </c>
    </row>
    <row r="19" spans="1:11" ht="12.75" customHeight="1">
      <c r="A19" t="s">
        <v>146</v>
      </c>
      <c r="B19"/>
      <c r="C19"/>
      <c r="D19"/>
      <c r="E19"/>
      <c r="F19"/>
      <c r="G19"/>
      <c r="H19"/>
      <c r="I19" s="1">
        <v>13</v>
      </c>
      <c r="J19">
        <v>340766940</v>
      </c>
      <c r="K19">
        <v>327064922</v>
      </c>
    </row>
    <row r="20" spans="1:11" ht="12.75" customHeight="1">
      <c r="A20" t="s">
        <v>147</v>
      </c>
      <c r="B20"/>
      <c r="C20"/>
      <c r="D20"/>
      <c r="E20"/>
      <c r="F20"/>
      <c r="G20"/>
      <c r="H20"/>
      <c r="I20" s="1">
        <v>14</v>
      </c>
      <c r="J20">
        <v>1052514</v>
      </c>
      <c r="K20">
        <v>1592612</v>
      </c>
    </row>
    <row r="21" spans="1:11" ht="12.75" customHeight="1">
      <c r="A21" t="s">
        <v>148</v>
      </c>
      <c r="B21"/>
      <c r="C21"/>
      <c r="D21"/>
      <c r="E21"/>
      <c r="F21"/>
      <c r="G21"/>
      <c r="H21"/>
      <c r="I21" s="1">
        <v>15</v>
      </c>
      <c r="J21">
        <v>0</v>
      </c>
      <c r="K21">
        <v>0</v>
      </c>
    </row>
    <row r="22" spans="1:11" ht="12.75" customHeight="1">
      <c r="A22" t="s">
        <v>149</v>
      </c>
      <c r="B22"/>
      <c r="C22"/>
      <c r="D22"/>
      <c r="E22"/>
      <c r="F22"/>
      <c r="G22"/>
      <c r="H22"/>
      <c r="I22" s="1">
        <v>16</v>
      </c>
      <c r="J22">
        <v>0</v>
      </c>
      <c r="K22">
        <v>0</v>
      </c>
    </row>
    <row r="23" spans="1:11" ht="12.75" customHeight="1">
      <c r="A23" t="s">
        <v>150</v>
      </c>
      <c r="B23"/>
      <c r="C23"/>
      <c r="D23"/>
      <c r="E23"/>
      <c r="F23"/>
      <c r="G23"/>
      <c r="H23"/>
      <c r="I23" s="1">
        <v>17</v>
      </c>
      <c r="J23">
        <v>9087578</v>
      </c>
      <c r="K23">
        <v>6323529</v>
      </c>
    </row>
    <row r="24" spans="1:11" ht="12.75" customHeight="1">
      <c r="A24" t="s">
        <v>151</v>
      </c>
      <c r="B24"/>
      <c r="C24"/>
      <c r="D24"/>
      <c r="E24"/>
      <c r="F24"/>
      <c r="G24"/>
      <c r="H24"/>
      <c r="I24" s="1">
        <v>18</v>
      </c>
      <c r="J24">
        <v>46822</v>
      </c>
      <c r="K24">
        <v>46822</v>
      </c>
    </row>
    <row r="25" spans="1:11" ht="12.75" customHeight="1">
      <c r="A25" t="s">
        <v>152</v>
      </c>
      <c r="B25"/>
      <c r="C25"/>
      <c r="D25"/>
      <c r="E25"/>
      <c r="F25"/>
      <c r="G25"/>
      <c r="H25"/>
      <c r="I25" s="1">
        <v>19</v>
      </c>
      <c r="J25">
        <v>737689</v>
      </c>
      <c r="K25">
        <v>688991</v>
      </c>
    </row>
    <row r="26" spans="1:11" ht="12.75">
      <c r="A26" t="s">
        <v>153</v>
      </c>
      <c r="B26"/>
      <c r="C26"/>
      <c r="D26"/>
      <c r="E26"/>
      <c r="F26"/>
      <c r="G26"/>
      <c r="H26"/>
      <c r="I26" s="1">
        <v>20</v>
      </c>
      <c r="J26">
        <f>SUM(J27:J34)</f>
        <v>3564500</v>
      </c>
      <c r="K26">
        <f>SUM(K27:K34)</f>
        <v>3470081</v>
      </c>
    </row>
    <row r="27" spans="1:11" ht="12.75" customHeight="1">
      <c r="A27" t="s">
        <v>154</v>
      </c>
      <c r="B27"/>
      <c r="C27"/>
      <c r="D27"/>
      <c r="E27"/>
      <c r="F27"/>
      <c r="G27"/>
      <c r="H27"/>
      <c r="I27" s="1">
        <v>21</v>
      </c>
      <c r="J27">
        <v>0</v>
      </c>
      <c r="K27">
        <v>0</v>
      </c>
    </row>
    <row r="28" spans="1:11" ht="12.75" customHeight="1">
      <c r="A28" t="s">
        <v>155</v>
      </c>
      <c r="B28"/>
      <c r="C28"/>
      <c r="D28"/>
      <c r="E28"/>
      <c r="F28"/>
      <c r="G28"/>
      <c r="H28"/>
      <c r="I28" s="1">
        <v>22</v>
      </c>
      <c r="J28">
        <v>0</v>
      </c>
      <c r="K28">
        <v>0</v>
      </c>
    </row>
    <row r="29" spans="1:11" ht="12.75" customHeight="1">
      <c r="A29" t="s">
        <v>156</v>
      </c>
      <c r="B29"/>
      <c r="C29"/>
      <c r="D29"/>
      <c r="E29"/>
      <c r="F29"/>
      <c r="G29"/>
      <c r="H29"/>
      <c r="I29" s="1">
        <v>23</v>
      </c>
      <c r="J29">
        <v>35000</v>
      </c>
      <c r="K29">
        <v>35000</v>
      </c>
    </row>
    <row r="30" spans="1:11" ht="12.75">
      <c r="A30" t="s">
        <v>188</v>
      </c>
      <c r="B30"/>
      <c r="C30"/>
      <c r="D30"/>
      <c r="E30"/>
      <c r="F30"/>
      <c r="G30"/>
      <c r="H30"/>
      <c r="I30" s="1">
        <v>24</v>
      </c>
      <c r="J30">
        <v>0</v>
      </c>
      <c r="K30">
        <v>0</v>
      </c>
    </row>
    <row r="31" spans="1:11" ht="12.75" customHeight="1">
      <c r="A31" t="s">
        <v>157</v>
      </c>
      <c r="B31"/>
      <c r="C31"/>
      <c r="D31"/>
      <c r="E31"/>
      <c r="F31"/>
      <c r="G31"/>
      <c r="H31"/>
      <c r="I31" s="1">
        <v>25</v>
      </c>
      <c r="J31">
        <v>0</v>
      </c>
      <c r="K31">
        <v>0</v>
      </c>
    </row>
    <row r="32" spans="1:11" ht="12.75" customHeight="1">
      <c r="A32" t="s">
        <v>158</v>
      </c>
      <c r="B32"/>
      <c r="C32"/>
      <c r="D32"/>
      <c r="E32"/>
      <c r="F32"/>
      <c r="G32"/>
      <c r="H32"/>
      <c r="I32" s="1">
        <v>26</v>
      </c>
      <c r="J32">
        <v>3529500</v>
      </c>
      <c r="K32">
        <v>3435081</v>
      </c>
    </row>
    <row r="33" spans="1:11" ht="12.75" customHeight="1">
      <c r="A33" t="s">
        <v>159</v>
      </c>
      <c r="B33"/>
      <c r="C33"/>
      <c r="D33"/>
      <c r="E33"/>
      <c r="F33"/>
      <c r="G33"/>
      <c r="H33"/>
      <c r="I33" s="1">
        <v>27</v>
      </c>
      <c r="J33">
        <v>0</v>
      </c>
      <c r="K33">
        <v>0</v>
      </c>
    </row>
    <row r="34" spans="1:11" ht="12.75" customHeight="1">
      <c r="A34" t="s">
        <v>160</v>
      </c>
      <c r="B34"/>
      <c r="C34"/>
      <c r="D34"/>
      <c r="E34"/>
      <c r="F34"/>
      <c r="G34"/>
      <c r="H34"/>
      <c r="I34" s="1">
        <v>28</v>
      </c>
      <c r="J34">
        <v>0</v>
      </c>
      <c r="K34">
        <v>0</v>
      </c>
    </row>
    <row r="35" spans="1:11" ht="12.75">
      <c r="A35" t="s">
        <v>161</v>
      </c>
      <c r="B35"/>
      <c r="C35"/>
      <c r="D35"/>
      <c r="E35"/>
      <c r="F35"/>
      <c r="G35"/>
      <c r="H35"/>
      <c r="I35" s="1">
        <v>29</v>
      </c>
      <c r="J35">
        <f>SUM(J36:J38)</f>
        <v>0</v>
      </c>
      <c r="K35">
        <f>SUM(K36:K38)</f>
        <v>0</v>
      </c>
    </row>
    <row r="36" spans="1:11" ht="12.75" customHeight="1">
      <c r="A36" t="s">
        <v>162</v>
      </c>
      <c r="B36"/>
      <c r="C36"/>
      <c r="D36"/>
      <c r="E36"/>
      <c r="F36"/>
      <c r="G36"/>
      <c r="H36"/>
      <c r="I36" s="1">
        <v>30</v>
      </c>
      <c r="J36">
        <v>0</v>
      </c>
      <c r="K36">
        <v>0</v>
      </c>
    </row>
    <row r="37" spans="1:11" ht="12.75" customHeight="1">
      <c r="A37" t="s">
        <v>163</v>
      </c>
      <c r="B37"/>
      <c r="C37"/>
      <c r="D37"/>
      <c r="E37"/>
      <c r="F37"/>
      <c r="G37"/>
      <c r="H37"/>
      <c r="I37" s="1">
        <v>31</v>
      </c>
      <c r="J37">
        <v>0</v>
      </c>
      <c r="K37">
        <v>0</v>
      </c>
    </row>
    <row r="38" spans="1:11" ht="12.75" customHeight="1">
      <c r="A38" t="s">
        <v>164</v>
      </c>
      <c r="B38"/>
      <c r="C38"/>
      <c r="D38"/>
      <c r="E38"/>
      <c r="F38"/>
      <c r="G38"/>
      <c r="H38"/>
      <c r="I38" s="1">
        <v>32</v>
      </c>
      <c r="J38">
        <v>0</v>
      </c>
      <c r="K38">
        <v>0</v>
      </c>
    </row>
    <row r="39" spans="1:11" ht="12.75" customHeight="1">
      <c r="A39" t="s">
        <v>165</v>
      </c>
      <c r="B39"/>
      <c r="C39"/>
      <c r="D39"/>
      <c r="E39"/>
      <c r="F39"/>
      <c r="G39"/>
      <c r="H39"/>
      <c r="I39" s="1">
        <v>33</v>
      </c>
      <c r="J39">
        <v>0</v>
      </c>
      <c r="K39">
        <v>0</v>
      </c>
    </row>
    <row r="40" spans="1:11" ht="12.75">
      <c r="A40" t="s">
        <v>166</v>
      </c>
      <c r="B40"/>
      <c r="C40"/>
      <c r="D40"/>
      <c r="E40"/>
      <c r="F40"/>
      <c r="G40"/>
      <c r="H40"/>
      <c r="I40" s="1">
        <v>34</v>
      </c>
      <c r="J40">
        <f>J41+J49+J56+J64</f>
        <v>85467994</v>
      </c>
      <c r="K40">
        <f>K41+K49+K56+K64</f>
        <v>137850090</v>
      </c>
    </row>
    <row r="41" spans="1:11" ht="12.75">
      <c r="A41" t="s">
        <v>167</v>
      </c>
      <c r="B41"/>
      <c r="C41"/>
      <c r="D41"/>
      <c r="E41"/>
      <c r="F41"/>
      <c r="G41"/>
      <c r="H41"/>
      <c r="I41" s="1">
        <v>35</v>
      </c>
      <c r="J41">
        <f>SUM(J42:J48)</f>
        <v>1283214</v>
      </c>
      <c r="K41">
        <f>SUM(K42:K48)</f>
        <v>2180039</v>
      </c>
    </row>
    <row r="42" spans="1:11" ht="12.75" customHeight="1">
      <c r="A42" t="s">
        <v>168</v>
      </c>
      <c r="B42"/>
      <c r="C42"/>
      <c r="D42"/>
      <c r="E42"/>
      <c r="F42"/>
      <c r="G42"/>
      <c r="H42"/>
      <c r="I42" s="1">
        <v>36</v>
      </c>
      <c r="J42">
        <v>0</v>
      </c>
      <c r="K42">
        <v>0</v>
      </c>
    </row>
    <row r="43" spans="1:11" ht="12.75" customHeight="1">
      <c r="A43" t="s">
        <v>169</v>
      </c>
      <c r="B43"/>
      <c r="C43"/>
      <c r="D43"/>
      <c r="E43"/>
      <c r="F43"/>
      <c r="G43"/>
      <c r="H43"/>
      <c r="I43" s="1">
        <v>37</v>
      </c>
      <c r="J43">
        <v>0</v>
      </c>
      <c r="K43">
        <v>0</v>
      </c>
    </row>
    <row r="44" spans="1:11" ht="12.75">
      <c r="A44" t="s">
        <v>170</v>
      </c>
      <c r="B44"/>
      <c r="C44"/>
      <c r="D44"/>
      <c r="E44"/>
      <c r="F44"/>
      <c r="G44"/>
      <c r="H44"/>
      <c r="I44" s="1">
        <v>38</v>
      </c>
      <c r="J44">
        <v>0</v>
      </c>
      <c r="K44">
        <v>0</v>
      </c>
    </row>
    <row r="45" spans="1:11" ht="12.75">
      <c r="A45" t="s">
        <v>171</v>
      </c>
      <c r="B45"/>
      <c r="C45"/>
      <c r="D45"/>
      <c r="E45"/>
      <c r="F45"/>
      <c r="G45"/>
      <c r="H45"/>
      <c r="I45" s="1">
        <v>39</v>
      </c>
      <c r="J45">
        <v>1283214</v>
      </c>
      <c r="K45">
        <v>2180039</v>
      </c>
    </row>
    <row r="46" spans="1:11" ht="12.75">
      <c r="A46" t="s">
        <v>172</v>
      </c>
      <c r="B46"/>
      <c r="C46"/>
      <c r="D46"/>
      <c r="E46"/>
      <c r="F46"/>
      <c r="G46"/>
      <c r="H46"/>
      <c r="I46" s="1">
        <v>40</v>
      </c>
      <c r="J46">
        <v>0</v>
      </c>
      <c r="K46">
        <v>0</v>
      </c>
    </row>
    <row r="47" spans="1:11" ht="12.75">
      <c r="A47" t="s">
        <v>173</v>
      </c>
      <c r="B47"/>
      <c r="C47"/>
      <c r="D47"/>
      <c r="E47"/>
      <c r="F47"/>
      <c r="G47"/>
      <c r="H47"/>
      <c r="I47" s="1">
        <v>41</v>
      </c>
      <c r="J47">
        <v>0</v>
      </c>
      <c r="K47">
        <v>0</v>
      </c>
    </row>
    <row r="48" spans="1:11" ht="12.75">
      <c r="A48" t="s">
        <v>174</v>
      </c>
      <c r="B48"/>
      <c r="C48"/>
      <c r="D48"/>
      <c r="E48"/>
      <c r="F48"/>
      <c r="G48"/>
      <c r="H48"/>
      <c r="I48" s="1">
        <v>42</v>
      </c>
      <c r="J48">
        <v>0</v>
      </c>
      <c r="K48">
        <v>0</v>
      </c>
    </row>
    <row r="49" spans="1:11" ht="12.75">
      <c r="A49" t="s">
        <v>175</v>
      </c>
      <c r="B49"/>
      <c r="C49"/>
      <c r="D49"/>
      <c r="E49"/>
      <c r="F49"/>
      <c r="G49"/>
      <c r="H49"/>
      <c r="I49" s="1">
        <v>43</v>
      </c>
      <c r="J49">
        <f>SUM(J50:J55)</f>
        <v>81776725</v>
      </c>
      <c r="K49">
        <f>SUM(K50:K55)</f>
        <v>101771156</v>
      </c>
    </row>
    <row r="50" spans="1:11" ht="12.75" customHeight="1">
      <c r="A50" t="s">
        <v>176</v>
      </c>
      <c r="B50"/>
      <c r="C50"/>
      <c r="D50"/>
      <c r="E50"/>
      <c r="F50"/>
      <c r="G50"/>
      <c r="H50"/>
      <c r="I50" s="1">
        <v>44</v>
      </c>
      <c r="J50">
        <v>0</v>
      </c>
      <c r="K50">
        <v>0</v>
      </c>
    </row>
    <row r="51" spans="1:11" ht="12.75" customHeight="1">
      <c r="A51" t="s">
        <v>177</v>
      </c>
      <c r="B51"/>
      <c r="C51"/>
      <c r="D51"/>
      <c r="E51"/>
      <c r="F51"/>
      <c r="G51"/>
      <c r="H51"/>
      <c r="I51" s="1">
        <v>45</v>
      </c>
      <c r="J51">
        <v>79809127</v>
      </c>
      <c r="K51">
        <v>94868491</v>
      </c>
    </row>
    <row r="52" spans="1:11" ht="12.75" customHeight="1">
      <c r="A52" t="s">
        <v>178</v>
      </c>
      <c r="B52"/>
      <c r="C52"/>
      <c r="D52"/>
      <c r="E52"/>
      <c r="F52"/>
      <c r="G52"/>
      <c r="H52"/>
      <c r="I52" s="1">
        <v>46</v>
      </c>
      <c r="J52">
        <v>0</v>
      </c>
      <c r="K52">
        <v>0</v>
      </c>
    </row>
    <row r="53" spans="1:11" ht="12.75" customHeight="1">
      <c r="A53" t="s">
        <v>179</v>
      </c>
      <c r="B53"/>
      <c r="C53"/>
      <c r="D53"/>
      <c r="E53"/>
      <c r="F53"/>
      <c r="G53"/>
      <c r="H53"/>
      <c r="I53" s="1">
        <v>47</v>
      </c>
      <c r="J53">
        <v>39010</v>
      </c>
      <c r="K53">
        <v>42503</v>
      </c>
    </row>
    <row r="54" spans="1:11" ht="12.75" customHeight="1">
      <c r="A54" t="s">
        <v>180</v>
      </c>
      <c r="B54"/>
      <c r="C54"/>
      <c r="D54"/>
      <c r="E54"/>
      <c r="F54"/>
      <c r="G54"/>
      <c r="H54"/>
      <c r="I54" s="1">
        <v>48</v>
      </c>
      <c r="J54">
        <v>828515</v>
      </c>
      <c r="K54">
        <v>478890</v>
      </c>
    </row>
    <row r="55" spans="1:11" ht="12.75" customHeight="1">
      <c r="A55" t="s">
        <v>181</v>
      </c>
      <c r="B55"/>
      <c r="C55"/>
      <c r="D55"/>
      <c r="E55"/>
      <c r="F55"/>
      <c r="G55"/>
      <c r="H55"/>
      <c r="I55" s="1">
        <v>49</v>
      </c>
      <c r="J55">
        <v>1100073</v>
      </c>
      <c r="K55">
        <v>6381272</v>
      </c>
    </row>
    <row r="56" spans="1:11" ht="12.75">
      <c r="A56" t="s">
        <v>182</v>
      </c>
      <c r="B56"/>
      <c r="C56"/>
      <c r="D56"/>
      <c r="E56"/>
      <c r="F56"/>
      <c r="G56"/>
      <c r="H56"/>
      <c r="I56" s="1">
        <v>50</v>
      </c>
      <c r="J56">
        <f>SUM(J57:J63)</f>
        <v>588199</v>
      </c>
      <c r="K56">
        <f>SUM(K57:K63)</f>
        <v>1080452</v>
      </c>
    </row>
    <row r="57" spans="1:11" ht="12.75" customHeight="1">
      <c r="A57" t="s">
        <v>154</v>
      </c>
      <c r="B57"/>
      <c r="C57"/>
      <c r="D57"/>
      <c r="E57"/>
      <c r="F57"/>
      <c r="G57"/>
      <c r="H57"/>
      <c r="I57" s="1">
        <v>51</v>
      </c>
      <c r="J57">
        <v>0</v>
      </c>
      <c r="K57">
        <v>0</v>
      </c>
    </row>
    <row r="58" spans="1:11" ht="12.75" customHeight="1">
      <c r="A58" t="s">
        <v>155</v>
      </c>
      <c r="B58"/>
      <c r="C58"/>
      <c r="D58"/>
      <c r="E58"/>
      <c r="F58"/>
      <c r="G58"/>
      <c r="H58"/>
      <c r="I58" s="1">
        <v>52</v>
      </c>
      <c r="J58">
        <v>0</v>
      </c>
      <c r="K58">
        <v>0</v>
      </c>
    </row>
    <row r="59" spans="1:11" ht="12.75" customHeight="1">
      <c r="A59" t="s">
        <v>156</v>
      </c>
      <c r="B59"/>
      <c r="C59"/>
      <c r="D59"/>
      <c r="E59"/>
      <c r="F59"/>
      <c r="G59"/>
      <c r="H59"/>
      <c r="I59" s="1">
        <v>53</v>
      </c>
      <c r="J59">
        <v>0</v>
      </c>
      <c r="K59">
        <v>0</v>
      </c>
    </row>
    <row r="60" spans="1:11" ht="12.75">
      <c r="A60" t="s">
        <v>188</v>
      </c>
      <c r="B60"/>
      <c r="C60"/>
      <c r="D60"/>
      <c r="E60"/>
      <c r="F60"/>
      <c r="G60"/>
      <c r="H60"/>
      <c r="I60" s="1">
        <v>54</v>
      </c>
      <c r="J60">
        <v>0</v>
      </c>
      <c r="K60">
        <v>0</v>
      </c>
    </row>
    <row r="61" spans="1:11" ht="12.75">
      <c r="A61" t="s">
        <v>157</v>
      </c>
      <c r="B61"/>
      <c r="C61"/>
      <c r="D61"/>
      <c r="E61"/>
      <c r="F61"/>
      <c r="G61"/>
      <c r="H61"/>
      <c r="I61" s="1">
        <v>55</v>
      </c>
      <c r="J61">
        <v>0</v>
      </c>
      <c r="K61">
        <v>0</v>
      </c>
    </row>
    <row r="62" spans="1:11" ht="12.75">
      <c r="A62" t="s">
        <v>158</v>
      </c>
      <c r="B62"/>
      <c r="C62"/>
      <c r="D62"/>
      <c r="E62"/>
      <c r="F62"/>
      <c r="G62"/>
      <c r="H62"/>
      <c r="I62" s="1">
        <v>56</v>
      </c>
      <c r="J62">
        <v>588199</v>
      </c>
      <c r="K62">
        <v>1080452</v>
      </c>
    </row>
    <row r="63" spans="1:11" ht="12.75">
      <c r="A63" t="s">
        <v>183</v>
      </c>
      <c r="B63"/>
      <c r="C63"/>
      <c r="D63"/>
      <c r="E63"/>
      <c r="F63"/>
      <c r="G63"/>
      <c r="H63"/>
      <c r="I63" s="1">
        <v>57</v>
      </c>
      <c r="J63">
        <v>0</v>
      </c>
      <c r="K63">
        <v>0</v>
      </c>
    </row>
    <row r="64" spans="1:11" ht="12.75" customHeight="1">
      <c r="A64" t="s">
        <v>184</v>
      </c>
      <c r="B64"/>
      <c r="C64"/>
      <c r="D64"/>
      <c r="E64"/>
      <c r="F64"/>
      <c r="G64"/>
      <c r="H64"/>
      <c r="I64" s="1">
        <v>58</v>
      </c>
      <c r="J64">
        <v>1819856</v>
      </c>
      <c r="K64">
        <v>32818443</v>
      </c>
    </row>
    <row r="65" spans="1:11" ht="12.75" customHeight="1">
      <c r="A65" t="s">
        <v>185</v>
      </c>
      <c r="B65"/>
      <c r="C65"/>
      <c r="D65"/>
      <c r="E65"/>
      <c r="F65"/>
      <c r="G65"/>
      <c r="H65"/>
      <c r="I65" s="1">
        <v>59</v>
      </c>
      <c r="J65">
        <v>50495031</v>
      </c>
      <c r="K65">
        <v>46621758</v>
      </c>
    </row>
    <row r="66" spans="1:11" ht="12.75">
      <c r="A66" t="s">
        <v>186</v>
      </c>
      <c r="B66"/>
      <c r="C66"/>
      <c r="D66"/>
      <c r="E66"/>
      <c r="F66"/>
      <c r="G66"/>
      <c r="H66"/>
      <c r="I66" s="1">
        <v>60</v>
      </c>
      <c r="J66">
        <f>J7+J8+J40+J65</f>
        <v>533596568</v>
      </c>
      <c r="K66">
        <f>K7+K8+K40+K65</f>
        <v>563648563</v>
      </c>
    </row>
    <row r="67" spans="1:11" ht="12.75">
      <c r="A67" t="s">
        <v>187</v>
      </c>
      <c r="B67"/>
      <c r="C67"/>
      <c r="D67"/>
      <c r="E67"/>
      <c r="F67"/>
      <c r="G67"/>
      <c r="H67"/>
      <c r="I67" s="4">
        <v>61</v>
      </c>
      <c r="J67">
        <v>1035973548</v>
      </c>
      <c r="K67">
        <v>1626752330</v>
      </c>
    </row>
    <row r="68" spans="1:11" ht="12.75">
      <c r="A68" t="s">
        <v>556</v>
      </c>
      <c r="B68"/>
      <c r="C68"/>
      <c r="D68"/>
      <c r="E68"/>
      <c r="F68"/>
      <c r="G68"/>
      <c r="H68"/>
      <c r="I68"/>
      <c r="J68"/>
      <c r="K68"/>
    </row>
    <row r="69" spans="1:11" ht="12.75">
      <c r="A69" t="s">
        <v>189</v>
      </c>
      <c r="B69"/>
      <c r="C69"/>
      <c r="D69"/>
      <c r="E69"/>
      <c r="F69"/>
      <c r="G69"/>
      <c r="H69"/>
      <c r="I69" s="3">
        <v>62</v>
      </c>
      <c r="J69">
        <f>J70+J71+J72+J78+J79+J82+J85</f>
        <v>-591569657</v>
      </c>
      <c r="K69">
        <f>K70+K71+K72+K78+K79+K82+K85</f>
        <v>-616731266</v>
      </c>
    </row>
    <row r="70" spans="1:11" ht="12.75" customHeight="1">
      <c r="A70" t="s">
        <v>190</v>
      </c>
      <c r="B70"/>
      <c r="C70"/>
      <c r="D70"/>
      <c r="E70"/>
      <c r="F70"/>
      <c r="G70"/>
      <c r="H70"/>
      <c r="I70" s="1">
        <v>63</v>
      </c>
      <c r="J70">
        <v>28200700</v>
      </c>
      <c r="K70">
        <v>28200700</v>
      </c>
    </row>
    <row r="71" spans="1:11" ht="12.75" customHeight="1">
      <c r="A71" t="s">
        <v>191</v>
      </c>
      <c r="B71"/>
      <c r="C71"/>
      <c r="D71"/>
      <c r="E71"/>
      <c r="F71"/>
      <c r="G71"/>
      <c r="H71"/>
      <c r="I71" s="1">
        <v>64</v>
      </c>
      <c r="J71">
        <v>194354000</v>
      </c>
      <c r="K71">
        <v>194354000</v>
      </c>
    </row>
    <row r="72" spans="1:11" ht="12.75">
      <c r="A72" t="s">
        <v>192</v>
      </c>
      <c r="B72"/>
      <c r="C72"/>
      <c r="D72"/>
      <c r="E72"/>
      <c r="F72"/>
      <c r="G72"/>
      <c r="H72"/>
      <c r="I72" s="1">
        <v>65</v>
      </c>
      <c r="J72">
        <f>J73+J74-J75+J76+J77</f>
        <v>0</v>
      </c>
      <c r="K72">
        <f>K73+K74-K75+K76+K77</f>
        <v>0</v>
      </c>
    </row>
    <row r="73" spans="1:11" ht="12.75" customHeight="1">
      <c r="A73" t="s">
        <v>193</v>
      </c>
      <c r="B73"/>
      <c r="C73"/>
      <c r="D73"/>
      <c r="E73"/>
      <c r="F73"/>
      <c r="G73"/>
      <c r="H73"/>
      <c r="I73" s="1">
        <v>66</v>
      </c>
      <c r="J73">
        <v>0</v>
      </c>
      <c r="K73">
        <v>0</v>
      </c>
    </row>
    <row r="74" spans="1:11" ht="12.75" customHeight="1">
      <c r="A74" t="s">
        <v>194</v>
      </c>
      <c r="B74"/>
      <c r="C74"/>
      <c r="D74"/>
      <c r="E74"/>
      <c r="F74"/>
      <c r="G74"/>
      <c r="H74"/>
      <c r="I74" s="1">
        <v>67</v>
      </c>
      <c r="J74">
        <v>0</v>
      </c>
      <c r="K74">
        <v>0</v>
      </c>
    </row>
    <row r="75" spans="1:11" ht="12.75" customHeight="1">
      <c r="A75" t="s">
        <v>195</v>
      </c>
      <c r="B75"/>
      <c r="C75"/>
      <c r="D75"/>
      <c r="E75"/>
      <c r="F75"/>
      <c r="G75"/>
      <c r="H75"/>
      <c r="I75" s="1">
        <v>68</v>
      </c>
      <c r="J75">
        <v>0</v>
      </c>
      <c r="K75">
        <v>0</v>
      </c>
    </row>
    <row r="76" spans="1:11" ht="12.75" customHeight="1">
      <c r="A76" t="s">
        <v>196</v>
      </c>
      <c r="B76"/>
      <c r="C76"/>
      <c r="D76"/>
      <c r="E76"/>
      <c r="F76"/>
      <c r="G76"/>
      <c r="H76"/>
      <c r="I76" s="1">
        <v>69</v>
      </c>
      <c r="J76">
        <v>0</v>
      </c>
      <c r="K76">
        <v>0</v>
      </c>
    </row>
    <row r="77" spans="1:11" ht="12.75" customHeight="1">
      <c r="A77" t="s">
        <v>197</v>
      </c>
      <c r="B77"/>
      <c r="C77"/>
      <c r="D77"/>
      <c r="E77"/>
      <c r="F77"/>
      <c r="G77"/>
      <c r="H77"/>
      <c r="I77" s="1">
        <v>70</v>
      </c>
      <c r="J77">
        <v>0</v>
      </c>
      <c r="K77">
        <v>0</v>
      </c>
    </row>
    <row r="78" spans="1:11" ht="12.75" customHeight="1">
      <c r="A78" t="s">
        <v>198</v>
      </c>
      <c r="B78"/>
      <c r="C78"/>
      <c r="D78"/>
      <c r="E78"/>
      <c r="F78"/>
      <c r="G78"/>
      <c r="H78"/>
      <c r="I78" s="1">
        <v>71</v>
      </c>
      <c r="J78">
        <v>0</v>
      </c>
      <c r="K78">
        <v>0</v>
      </c>
    </row>
    <row r="79" spans="1:11" ht="12.75">
      <c r="A79" t="s">
        <v>199</v>
      </c>
      <c r="B79"/>
      <c r="C79"/>
      <c r="D79"/>
      <c r="E79"/>
      <c r="F79"/>
      <c r="G79"/>
      <c r="H79"/>
      <c r="I79" s="1">
        <v>72</v>
      </c>
      <c r="J79">
        <f>J80-J81</f>
        <v>-709231838</v>
      </c>
      <c r="K79">
        <f>K80-K81</f>
        <v>-812445652</v>
      </c>
    </row>
    <row r="80" spans="1:11" ht="12.75">
      <c r="A80" t="s">
        <v>200</v>
      </c>
      <c r="B80"/>
      <c r="C80"/>
      <c r="D80"/>
      <c r="E80"/>
      <c r="F80"/>
      <c r="G80"/>
      <c r="H80"/>
      <c r="I80" s="1">
        <v>73</v>
      </c>
      <c r="J80">
        <v>0</v>
      </c>
      <c r="K80">
        <v>0</v>
      </c>
    </row>
    <row r="81" spans="1:11" ht="12.75">
      <c r="A81" t="s">
        <v>201</v>
      </c>
      <c r="B81"/>
      <c r="C81"/>
      <c r="D81"/>
      <c r="E81"/>
      <c r="F81"/>
      <c r="G81"/>
      <c r="H81"/>
      <c r="I81" s="1">
        <v>74</v>
      </c>
      <c r="J81">
        <v>709231838</v>
      </c>
      <c r="K81">
        <v>812445652</v>
      </c>
    </row>
    <row r="82" spans="1:11" ht="12.75">
      <c r="A82" t="s">
        <v>202</v>
      </c>
      <c r="B82"/>
      <c r="C82"/>
      <c r="D82"/>
      <c r="E82"/>
      <c r="F82"/>
      <c r="G82"/>
      <c r="H82"/>
      <c r="I82" s="1">
        <v>75</v>
      </c>
      <c r="J82">
        <f>J83-J84</f>
        <v>-104892519</v>
      </c>
      <c r="K82">
        <f>K83-K84</f>
        <v>-26840314</v>
      </c>
    </row>
    <row r="83" spans="1:11" ht="12.75">
      <c r="A83" t="s">
        <v>203</v>
      </c>
      <c r="B83"/>
      <c r="C83"/>
      <c r="D83"/>
      <c r="E83"/>
      <c r="F83"/>
      <c r="G83"/>
      <c r="H83"/>
      <c r="I83" s="1">
        <v>76</v>
      </c>
      <c r="J83">
        <v>0</v>
      </c>
      <c r="K83">
        <v>0</v>
      </c>
    </row>
    <row r="84" spans="1:11" ht="12.75">
      <c r="A84" t="s">
        <v>204</v>
      </c>
      <c r="B84"/>
      <c r="C84"/>
      <c r="D84"/>
      <c r="E84"/>
      <c r="F84"/>
      <c r="G84"/>
      <c r="H84"/>
      <c r="I84" s="1">
        <v>77</v>
      </c>
      <c r="J84">
        <v>104892519</v>
      </c>
      <c r="K84">
        <v>26840314</v>
      </c>
    </row>
    <row r="85" spans="1:11" ht="12.75">
      <c r="A85" t="s">
        <v>205</v>
      </c>
      <c r="B85"/>
      <c r="C85"/>
      <c r="D85"/>
      <c r="E85"/>
      <c r="F85"/>
      <c r="G85"/>
      <c r="H85"/>
      <c r="I85" s="1">
        <v>78</v>
      </c>
      <c r="J85">
        <v>0</v>
      </c>
      <c r="K85">
        <v>0</v>
      </c>
    </row>
    <row r="86" spans="1:11" ht="12.75">
      <c r="A86" t="s">
        <v>209</v>
      </c>
      <c r="B86"/>
      <c r="C86"/>
      <c r="D86"/>
      <c r="E86"/>
      <c r="F86"/>
      <c r="G86"/>
      <c r="H86"/>
      <c r="I86" s="1">
        <v>79</v>
      </c>
      <c r="J86">
        <f>SUM(J87:J89)</f>
        <v>2300170</v>
      </c>
      <c r="K86">
        <f>SUM(K87:K89)</f>
        <v>2300170</v>
      </c>
    </row>
    <row r="87" spans="1:11" ht="12.75">
      <c r="A87" t="s">
        <v>206</v>
      </c>
      <c r="B87"/>
      <c r="C87"/>
      <c r="D87"/>
      <c r="E87"/>
      <c r="F87"/>
      <c r="G87"/>
      <c r="H87"/>
      <c r="I87" s="1">
        <v>80</v>
      </c>
      <c r="J87">
        <v>2300170</v>
      </c>
      <c r="K87">
        <v>2300170</v>
      </c>
    </row>
    <row r="88" spans="1:11" ht="12.75" customHeight="1">
      <c r="A88" t="s">
        <v>207</v>
      </c>
      <c r="B88"/>
      <c r="C88"/>
      <c r="D88"/>
      <c r="E88"/>
      <c r="F88"/>
      <c r="G88"/>
      <c r="H88"/>
      <c r="I88" s="1">
        <v>81</v>
      </c>
      <c r="J88">
        <v>0</v>
      </c>
      <c r="K88">
        <v>0</v>
      </c>
    </row>
    <row r="89" spans="1:11" ht="12.75" customHeight="1">
      <c r="A89" t="s">
        <v>208</v>
      </c>
      <c r="B89"/>
      <c r="C89"/>
      <c r="D89"/>
      <c r="E89"/>
      <c r="F89"/>
      <c r="G89"/>
      <c r="H89"/>
      <c r="I89" s="1">
        <v>82</v>
      </c>
      <c r="J89">
        <v>0</v>
      </c>
      <c r="K89">
        <v>0</v>
      </c>
    </row>
    <row r="90" spans="1:11" ht="12.75">
      <c r="A90" t="s">
        <v>210</v>
      </c>
      <c r="B90"/>
      <c r="C90"/>
      <c r="D90"/>
      <c r="E90"/>
      <c r="F90"/>
      <c r="G90"/>
      <c r="H90"/>
      <c r="I90" s="1">
        <v>83</v>
      </c>
      <c r="J90">
        <f>SUM(J91:J99)</f>
        <v>541604388</v>
      </c>
      <c r="K90">
        <f>SUM(K91:K99)</f>
        <v>15136721</v>
      </c>
    </row>
    <row r="91" spans="1:11" ht="12.75" customHeight="1">
      <c r="A91" t="s">
        <v>211</v>
      </c>
      <c r="B91"/>
      <c r="C91"/>
      <c r="D91"/>
      <c r="E91"/>
      <c r="F91"/>
      <c r="G91"/>
      <c r="H91"/>
      <c r="I91" s="1">
        <v>84</v>
      </c>
      <c r="J91">
        <v>0</v>
      </c>
      <c r="K91">
        <v>0</v>
      </c>
    </row>
    <row r="92" spans="1:11" ht="12.75" customHeight="1">
      <c r="A92" t="s">
        <v>219</v>
      </c>
      <c r="B92"/>
      <c r="C92"/>
      <c r="D92"/>
      <c r="E92"/>
      <c r="F92"/>
      <c r="G92"/>
      <c r="H92"/>
      <c r="I92" s="1">
        <v>85</v>
      </c>
      <c r="J92">
        <v>24398088</v>
      </c>
      <c r="K92">
        <v>13922556</v>
      </c>
    </row>
    <row r="93" spans="1:11" ht="12.75">
      <c r="A93" t="s">
        <v>212</v>
      </c>
      <c r="B93"/>
      <c r="C93"/>
      <c r="D93"/>
      <c r="E93"/>
      <c r="F93"/>
      <c r="G93"/>
      <c r="H93"/>
      <c r="I93" s="1">
        <v>86</v>
      </c>
      <c r="J93">
        <v>515740929</v>
      </c>
      <c r="K93">
        <v>0</v>
      </c>
    </row>
    <row r="94" spans="1:11" ht="12.75" customHeight="1">
      <c r="A94" t="s">
        <v>213</v>
      </c>
      <c r="B94"/>
      <c r="C94"/>
      <c r="D94"/>
      <c r="E94"/>
      <c r="F94"/>
      <c r="G94"/>
      <c r="H94"/>
      <c r="I94" s="1">
        <v>87</v>
      </c>
      <c r="J94">
        <v>0</v>
      </c>
      <c r="K94">
        <v>0</v>
      </c>
    </row>
    <row r="95" spans="1:11" ht="12.75" customHeight="1">
      <c r="A95" t="s">
        <v>214</v>
      </c>
      <c r="B95"/>
      <c r="C95"/>
      <c r="D95"/>
      <c r="E95"/>
      <c r="F95"/>
      <c r="G95"/>
      <c r="H95"/>
      <c r="I95" s="1">
        <v>88</v>
      </c>
      <c r="J95">
        <v>0</v>
      </c>
      <c r="K95">
        <v>0</v>
      </c>
    </row>
    <row r="96" spans="1:11" ht="12.75" customHeight="1">
      <c r="A96" t="s">
        <v>215</v>
      </c>
      <c r="B96"/>
      <c r="C96"/>
      <c r="D96"/>
      <c r="E96"/>
      <c r="F96"/>
      <c r="G96"/>
      <c r="H96"/>
      <c r="I96" s="1">
        <v>89</v>
      </c>
      <c r="J96">
        <v>0</v>
      </c>
      <c r="K96">
        <v>0</v>
      </c>
    </row>
    <row r="97" spans="1:11" ht="12.75">
      <c r="A97" t="s">
        <v>233</v>
      </c>
      <c r="B97"/>
      <c r="C97"/>
      <c r="D97"/>
      <c r="E97"/>
      <c r="F97"/>
      <c r="G97"/>
      <c r="H97"/>
      <c r="I97" s="1">
        <v>90</v>
      </c>
      <c r="J97">
        <v>0</v>
      </c>
      <c r="K97">
        <v>0</v>
      </c>
    </row>
    <row r="98" spans="1:11" ht="12.75">
      <c r="A98" t="s">
        <v>216</v>
      </c>
      <c r="B98"/>
      <c r="C98"/>
      <c r="D98"/>
      <c r="E98"/>
      <c r="F98"/>
      <c r="G98"/>
      <c r="H98"/>
      <c r="I98" s="1">
        <v>91</v>
      </c>
      <c r="J98">
        <v>0</v>
      </c>
      <c r="K98">
        <v>0</v>
      </c>
    </row>
    <row r="99" spans="1:11" ht="12.75">
      <c r="A99" t="s">
        <v>217</v>
      </c>
      <c r="B99"/>
      <c r="C99"/>
      <c r="D99"/>
      <c r="E99"/>
      <c r="F99"/>
      <c r="G99"/>
      <c r="H99"/>
      <c r="I99" s="1">
        <v>92</v>
      </c>
      <c r="J99">
        <v>1465371</v>
      </c>
      <c r="K99">
        <v>1214165</v>
      </c>
    </row>
    <row r="100" spans="1:11" ht="12.75">
      <c r="A100" t="s">
        <v>218</v>
      </c>
      <c r="B100"/>
      <c r="C100"/>
      <c r="D100"/>
      <c r="E100"/>
      <c r="F100"/>
      <c r="G100"/>
      <c r="H100"/>
      <c r="I100" s="1">
        <v>93</v>
      </c>
      <c r="J100">
        <f>SUM(J101:J112)</f>
        <v>515812521</v>
      </c>
      <c r="K100">
        <f>SUM(K101:K112)</f>
        <v>1131425382</v>
      </c>
    </row>
    <row r="101" spans="1:11" ht="12.75" customHeight="1">
      <c r="A101" t="s">
        <v>211</v>
      </c>
      <c r="B101"/>
      <c r="C101"/>
      <c r="D101"/>
      <c r="E101"/>
      <c r="F101"/>
      <c r="G101"/>
      <c r="H101"/>
      <c r="I101" s="1">
        <v>94</v>
      </c>
      <c r="J101">
        <v>0</v>
      </c>
      <c r="K101">
        <v>0</v>
      </c>
    </row>
    <row r="102" spans="1:11" ht="12.75" customHeight="1">
      <c r="A102" t="s">
        <v>219</v>
      </c>
      <c r="B102"/>
      <c r="C102"/>
      <c r="D102"/>
      <c r="E102"/>
      <c r="F102"/>
      <c r="G102"/>
      <c r="H102"/>
      <c r="I102" s="1">
        <v>95</v>
      </c>
      <c r="J102">
        <v>7083572</v>
      </c>
      <c r="K102">
        <v>2902951</v>
      </c>
    </row>
    <row r="103" spans="1:11" ht="12.75" customHeight="1">
      <c r="A103" t="s">
        <v>212</v>
      </c>
      <c r="B103"/>
      <c r="C103"/>
      <c r="D103"/>
      <c r="E103"/>
      <c r="F103"/>
      <c r="G103"/>
      <c r="H103"/>
      <c r="I103" s="1">
        <v>96</v>
      </c>
      <c r="J103">
        <v>27011275</v>
      </c>
      <c r="K103">
        <v>603211943</v>
      </c>
    </row>
    <row r="104" spans="1:11" ht="12.75" customHeight="1">
      <c r="A104" t="s">
        <v>213</v>
      </c>
      <c r="B104"/>
      <c r="C104"/>
      <c r="D104"/>
      <c r="E104"/>
      <c r="F104"/>
      <c r="G104"/>
      <c r="H104"/>
      <c r="I104" s="1">
        <v>97</v>
      </c>
      <c r="J104">
        <v>7452575</v>
      </c>
      <c r="K104">
        <v>0</v>
      </c>
    </row>
    <row r="105" spans="1:11" ht="12.75" customHeight="1">
      <c r="A105" t="s">
        <v>214</v>
      </c>
      <c r="B105"/>
      <c r="C105"/>
      <c r="D105"/>
      <c r="E105"/>
      <c r="F105"/>
      <c r="G105"/>
      <c r="H105"/>
      <c r="I105" s="1">
        <v>98</v>
      </c>
      <c r="J105">
        <v>195123259</v>
      </c>
      <c r="K105">
        <v>227757365</v>
      </c>
    </row>
    <row r="106" spans="1:11" ht="12.75" customHeight="1">
      <c r="A106" t="s">
        <v>215</v>
      </c>
      <c r="B106"/>
      <c r="C106"/>
      <c r="D106"/>
      <c r="E106"/>
      <c r="F106"/>
      <c r="G106"/>
      <c r="H106"/>
      <c r="I106" s="1">
        <v>99</v>
      </c>
      <c r="J106">
        <v>269413750</v>
      </c>
      <c r="K106">
        <v>281550625</v>
      </c>
    </row>
    <row r="107" spans="1:11" ht="12.75">
      <c r="A107" t="s">
        <v>233</v>
      </c>
      <c r="B107"/>
      <c r="C107"/>
      <c r="D107"/>
      <c r="E107"/>
      <c r="F107"/>
      <c r="G107"/>
      <c r="H107"/>
      <c r="I107" s="1">
        <v>100</v>
      </c>
      <c r="J107">
        <v>0</v>
      </c>
      <c r="K107">
        <v>0</v>
      </c>
    </row>
    <row r="108" spans="1:11" ht="12.75" customHeight="1">
      <c r="A108" t="s">
        <v>220</v>
      </c>
      <c r="B108"/>
      <c r="C108"/>
      <c r="D108"/>
      <c r="E108"/>
      <c r="F108"/>
      <c r="G108"/>
      <c r="H108"/>
      <c r="I108" s="1">
        <v>101</v>
      </c>
      <c r="J108">
        <v>2539882</v>
      </c>
      <c r="K108">
        <v>2602523</v>
      </c>
    </row>
    <row r="109" spans="1:11" ht="12.75" customHeight="1">
      <c r="A109" t="s">
        <v>221</v>
      </c>
      <c r="B109"/>
      <c r="C109"/>
      <c r="D109"/>
      <c r="E109"/>
      <c r="F109"/>
      <c r="G109"/>
      <c r="H109"/>
      <c r="I109" s="1">
        <v>102</v>
      </c>
      <c r="J109">
        <v>6947494</v>
      </c>
      <c r="K109">
        <v>13223274</v>
      </c>
    </row>
    <row r="110" spans="1:11" ht="12.75" customHeight="1">
      <c r="A110" t="s">
        <v>222</v>
      </c>
      <c r="B110"/>
      <c r="C110"/>
      <c r="D110"/>
      <c r="E110"/>
      <c r="F110"/>
      <c r="G110"/>
      <c r="H110"/>
      <c r="I110" s="1">
        <v>103</v>
      </c>
      <c r="J110">
        <v>0</v>
      </c>
      <c r="K110">
        <v>0</v>
      </c>
    </row>
    <row r="111" spans="1:11" ht="12.75" customHeight="1">
      <c r="A111" t="s">
        <v>223</v>
      </c>
      <c r="B111"/>
      <c r="C111"/>
      <c r="D111"/>
      <c r="E111"/>
      <c r="F111"/>
      <c r="G111"/>
      <c r="H111"/>
      <c r="I111" s="1">
        <v>104</v>
      </c>
      <c r="J111">
        <v>0</v>
      </c>
      <c r="K111">
        <v>0</v>
      </c>
    </row>
    <row r="112" spans="1:11" ht="12.75" customHeight="1">
      <c r="A112" t="s">
        <v>224</v>
      </c>
      <c r="B112"/>
      <c r="C112"/>
      <c r="D112"/>
      <c r="E112"/>
      <c r="F112"/>
      <c r="G112"/>
      <c r="H112"/>
      <c r="I112" s="1">
        <v>105</v>
      </c>
      <c r="J112">
        <v>240714</v>
      </c>
      <c r="K112">
        <v>176701</v>
      </c>
    </row>
    <row r="113" spans="1:11" ht="12.75" customHeight="1">
      <c r="A113" t="s">
        <v>225</v>
      </c>
      <c r="B113"/>
      <c r="C113"/>
      <c r="D113"/>
      <c r="E113"/>
      <c r="F113"/>
      <c r="G113"/>
      <c r="H113"/>
      <c r="I113" s="1">
        <v>106</v>
      </c>
      <c r="J113">
        <v>65449146</v>
      </c>
      <c r="K113">
        <v>31517556</v>
      </c>
    </row>
    <row r="114" spans="1:11" ht="12.75">
      <c r="A114" t="s">
        <v>226</v>
      </c>
      <c r="B114"/>
      <c r="C114"/>
      <c r="D114"/>
      <c r="E114"/>
      <c r="F114"/>
      <c r="G114"/>
      <c r="H114"/>
      <c r="I114" s="1">
        <v>107</v>
      </c>
      <c r="J114">
        <f>J69+J86+J90+J100+J113</f>
        <v>533596568</v>
      </c>
      <c r="K114">
        <f>K69+K86+K90+K100+K113</f>
        <v>563648563</v>
      </c>
    </row>
    <row r="115" spans="1:11" ht="12.75" customHeight="1">
      <c r="A115" t="s">
        <v>227</v>
      </c>
      <c r="B115"/>
      <c r="C115"/>
      <c r="D115"/>
      <c r="E115"/>
      <c r="F115"/>
      <c r="G115"/>
      <c r="H115"/>
      <c r="I115" s="2">
        <v>108</v>
      </c>
      <c r="J115">
        <v>1035973548</v>
      </c>
      <c r="K115">
        <v>1626752330</v>
      </c>
    </row>
    <row r="116" spans="1:11" ht="12.75">
      <c r="A116" t="s">
        <v>228</v>
      </c>
      <c r="B116"/>
      <c r="C116"/>
      <c r="D116"/>
      <c r="E116"/>
      <c r="F116"/>
      <c r="G116"/>
      <c r="H116"/>
      <c r="I116"/>
      <c r="J116"/>
      <c r="K116"/>
    </row>
    <row r="117" spans="1:11" ht="12.75">
      <c r="A117" t="s">
        <v>229</v>
      </c>
      <c r="B117"/>
      <c r="C117"/>
      <c r="D117"/>
      <c r="E117"/>
      <c r="F117"/>
      <c r="G117"/>
      <c r="H117"/>
      <c r="I117"/>
      <c r="J117"/>
      <c r="K117"/>
    </row>
    <row r="118" spans="1:11" ht="12.75" customHeight="1">
      <c r="A118" t="s">
        <v>231</v>
      </c>
      <c r="B118"/>
      <c r="C118"/>
      <c r="D118"/>
      <c r="E118"/>
      <c r="F118"/>
      <c r="G118"/>
      <c r="H118"/>
      <c r="I118" s="1">
        <v>109</v>
      </c>
      <c r="J118">
        <f>J69</f>
        <v>-591569657</v>
      </c>
      <c r="K118">
        <f>K69</f>
        <v>-616731266</v>
      </c>
    </row>
    <row r="119" spans="1:11" ht="12.75" customHeight="1">
      <c r="A119" t="s">
        <v>230</v>
      </c>
      <c r="B119"/>
      <c r="C119"/>
      <c r="D119"/>
      <c r="E119"/>
      <c r="F119"/>
      <c r="G119"/>
      <c r="H119"/>
      <c r="I119" s="4">
        <v>110</v>
      </c>
      <c r="J119">
        <v>0</v>
      </c>
      <c r="K119"/>
    </row>
    <row r="120" spans="1:11" ht="12.75">
      <c r="A120" t="s">
        <v>232</v>
      </c>
      <c r="B120"/>
      <c r="C120"/>
      <c r="D120"/>
      <c r="E120"/>
      <c r="F120"/>
      <c r="G120"/>
      <c r="H120"/>
      <c r="I120"/>
      <c r="J120"/>
      <c r="K120"/>
    </row>
    <row r="121" spans="1:11" ht="12.75">
      <c r="A121"/>
      <c r="B121"/>
      <c r="C121"/>
      <c r="D121"/>
      <c r="E121"/>
      <c r="F121"/>
      <c r="G121"/>
      <c r="H121"/>
      <c r="I121"/>
      <c r="J121"/>
      <c r="K121"/>
    </row>
    <row r="122" spans="10:11" s="103" customFormat="1" ht="12.75">
      <c r="J122" s="104">
        <f>J66-J114</f>
        <v>0</v>
      </c>
      <c r="K122" s="104">
        <f>K66-K114</f>
        <v>0</v>
      </c>
    </row>
    <row r="123" spans="10:11" s="103" customFormat="1" ht="12.75">
      <c r="J123" s="104">
        <f>J67-J115</f>
        <v>0</v>
      </c>
      <c r="K123" s="104">
        <f>K67-K115</f>
        <v>0</v>
      </c>
    </row>
    <row r="124" spans="10:11" ht="12.75">
      <c r="J124">
        <f>IF('P&amp;L'!J56-J82=0,"",J82-'P&amp;L'!J56)</f>
        <v>-88177644</v>
      </c>
      <c r="K124"/>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conditionalFormatting sqref="A123:IV123 A122:I122 L122:IV122">
    <cfRule type="cellIs" priority="3" dxfId="2" operator="notEqual">
      <formula>0</formula>
    </cfRule>
  </conditionalFormatting>
  <conditionalFormatting sqref="J123:K123">
    <cfRule type="cellIs" priority="2" dxfId="2" operator="notEqual">
      <formula>0</formula>
    </cfRule>
  </conditionalFormatting>
  <conditionalFormatting sqref="J122:K122">
    <cfRule type="cellIs" priority="1" dxfId="2" operator="notEqual">
      <formula>0</formula>
    </cfRule>
  </conditionalFormatting>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K67 J79:K84 J70:K70 J86:K115 J72:K77">
      <formula1>0</formula1>
    </dataValidation>
  </dataValidations>
  <printOptions/>
  <pageMargins left="0.75" right="0.75" top="1" bottom="1" header="0.5" footer="0.5"/>
  <pageSetup orientation="portrait" paperSize="9" scale="74" r:id="rId1"/>
  <rowBreaks count="1" manualBreakCount="1">
    <brk id="67" max="255" man="1"/>
  </rowBreaks>
  <ignoredErrors>
    <ignoredError sqref="A1:K1 A16:I16 A10:I10 A26:I26 A19:I19 A27:I31 A3:K6 B2:K2 A12:I15 A11:I11 A17:I17 A18:I18 A21:I22 A20:I20 A25:I25 A23:I23 A24:I24 A33:I34 A32:I32 A7:I9" unlockedFormula="1"/>
    <ignoredError sqref="A118:I118 A69:I69 A93:I93 A92:I92 A94:I99 A88:I88 A87:I87 A85:I85 A84:I84 A81:I81 A54:I54 A53:I53 A55:I55 A51:I51 A52:I52 A45:I45 A46:I48 A39:I39 A40:I41 A91:I91 A89:I89 A90:I90 A83:I83 A86:I86 A80:I80 A82:I82 A70:I71 A72:I79 A50:I50 A42:I44 A49:I49 A100:I115 A116:K117 A56:I67 A68:K68 A35:I35 A36:I38 J118:K118 K66" formulaRange="1" unlockedFormula="1"/>
    <ignoredError sqref="J35:K35 J39:K39 J36:K38 J69:K69 J56:K65 A119:K119 J100:K115 J51:K51 J49:K49 J45:K45 J42:K44 J50:K50 J81:K81 J72:K79 J70:K71 J85:K85 J82:K82 J80:K80 J88:K88 J86:K86 J83:K83 J93:K93 J90:K90 J89:K89 J91:K91 J40:K41 J46:K48 J54:K54 J52:K52 J55:K55 J53:K53 J84:K84 J87:K87 J94:K99 J92:K92 J67:K67 J66" formulaRange="1"/>
  </ignoredError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
      <selection activeCell="K50" sqref="K50"/>
    </sheetView>
  </sheetViews>
  <sheetFormatPr defaultColWidth="9.140625" defaultRowHeight="12.75"/>
  <cols>
    <col min="1" max="9" width="9.140625" style="44" customWidth="1"/>
    <col min="10" max="10" width="13.57421875" style="44" customWidth="1"/>
    <col min="11" max="11" width="13.421875" style="44" customWidth="1"/>
    <col min="12" max="12" width="11.8515625" style="44" customWidth="1"/>
    <col min="13" max="16384" width="9.140625" style="44" customWidth="1"/>
  </cols>
  <sheetData>
    <row r="1" spans="1:11" ht="12.75" customHeight="1">
      <c r="A1" t="s">
        <v>298</v>
      </c>
      <c r="B1"/>
      <c r="C1"/>
      <c r="D1"/>
      <c r="E1"/>
      <c r="F1"/>
      <c r="G1"/>
      <c r="H1"/>
      <c r="I1"/>
      <c r="J1"/>
      <c r="K1"/>
    </row>
    <row r="2" spans="1:11" ht="12.75" customHeight="1">
      <c r="A2" t="s">
        <v>609</v>
      </c>
      <c r="B2"/>
      <c r="C2"/>
      <c r="D2"/>
      <c r="E2"/>
      <c r="F2"/>
      <c r="G2"/>
      <c r="H2"/>
      <c r="I2"/>
      <c r="J2"/>
      <c r="K2"/>
    </row>
    <row r="3" spans="1:11" ht="12.75" customHeight="1">
      <c r="A3" t="s">
        <v>129</v>
      </c>
      <c r="B3"/>
      <c r="C3"/>
      <c r="D3"/>
      <c r="E3"/>
      <c r="F3"/>
      <c r="G3"/>
      <c r="H3"/>
      <c r="I3"/>
      <c r="J3"/>
      <c r="K3"/>
    </row>
    <row r="4" spans="1:11" ht="12.75">
      <c r="A4" t="s">
        <v>130</v>
      </c>
      <c r="B4"/>
      <c r="C4"/>
      <c r="D4"/>
      <c r="E4"/>
      <c r="F4"/>
      <c r="G4"/>
      <c r="H4"/>
      <c r="I4" t="s">
        <v>235</v>
      </c>
      <c r="J4" t="s">
        <v>132</v>
      </c>
      <c r="K4" t="s">
        <v>133</v>
      </c>
    </row>
    <row r="5" spans="1:11" ht="12.75">
      <c r="A5">
        <v>1</v>
      </c>
      <c r="B5"/>
      <c r="C5"/>
      <c r="D5"/>
      <c r="E5"/>
      <c r="F5"/>
      <c r="G5"/>
      <c r="H5"/>
      <c r="I5" s="56">
        <v>2</v>
      </c>
      <c r="J5" s="57" t="s">
        <v>57</v>
      </c>
      <c r="K5" s="57" t="s">
        <v>58</v>
      </c>
    </row>
    <row r="6" spans="1:11" ht="12.75" customHeight="1">
      <c r="A6" t="s">
        <v>299</v>
      </c>
      <c r="B6"/>
      <c r="C6"/>
      <c r="D6"/>
      <c r="E6"/>
      <c r="F6"/>
      <c r="G6"/>
      <c r="H6"/>
      <c r="I6"/>
      <c r="J6"/>
      <c r="K6"/>
    </row>
    <row r="7" spans="1:11" ht="12.75" customHeight="1">
      <c r="A7" t="s">
        <v>300</v>
      </c>
      <c r="B7"/>
      <c r="C7"/>
      <c r="D7"/>
      <c r="E7"/>
      <c r="F7"/>
      <c r="G7"/>
      <c r="H7"/>
      <c r="I7" s="1">
        <v>1</v>
      </c>
      <c r="J7">
        <v>-16714875</v>
      </c>
      <c r="K7">
        <v>-26840314</v>
      </c>
    </row>
    <row r="8" spans="1:11" ht="12.75" customHeight="1">
      <c r="A8" t="s">
        <v>301</v>
      </c>
      <c r="B8"/>
      <c r="C8"/>
      <c r="D8"/>
      <c r="E8"/>
      <c r="F8"/>
      <c r="G8"/>
      <c r="H8"/>
      <c r="I8" s="1">
        <v>2</v>
      </c>
      <c r="J8">
        <v>27680164</v>
      </c>
      <c r="K8">
        <v>26929455</v>
      </c>
    </row>
    <row r="9" spans="1:11" ht="12.75" customHeight="1">
      <c r="A9" t="s">
        <v>302</v>
      </c>
      <c r="B9"/>
      <c r="C9"/>
      <c r="D9"/>
      <c r="E9"/>
      <c r="F9"/>
      <c r="G9"/>
      <c r="H9"/>
      <c r="I9" s="1">
        <v>3</v>
      </c>
      <c r="J9">
        <v>102560445</v>
      </c>
      <c r="K9">
        <v>43592814</v>
      </c>
    </row>
    <row r="10" spans="1:11" ht="12.75" customHeight="1">
      <c r="A10" t="s">
        <v>303</v>
      </c>
      <c r="B10"/>
      <c r="C10"/>
      <c r="D10"/>
      <c r="E10"/>
      <c r="F10"/>
      <c r="G10"/>
      <c r="H10"/>
      <c r="I10" s="1">
        <v>4</v>
      </c>
      <c r="J10">
        <v>0</v>
      </c>
      <c r="K10">
        <v>0</v>
      </c>
    </row>
    <row r="11" spans="1:11" ht="12.75" customHeight="1">
      <c r="A11" t="s">
        <v>304</v>
      </c>
      <c r="B11"/>
      <c r="C11"/>
      <c r="D11"/>
      <c r="E11"/>
      <c r="F11"/>
      <c r="G11"/>
      <c r="H11"/>
      <c r="I11" s="1">
        <v>5</v>
      </c>
      <c r="J11">
        <v>0</v>
      </c>
      <c r="K11">
        <v>0</v>
      </c>
    </row>
    <row r="12" spans="1:11" ht="12.75" customHeight="1">
      <c r="A12" t="s">
        <v>305</v>
      </c>
      <c r="B12"/>
      <c r="C12"/>
      <c r="D12"/>
      <c r="E12"/>
      <c r="F12"/>
      <c r="G12"/>
      <c r="H12"/>
      <c r="I12" s="1">
        <v>6</v>
      </c>
      <c r="J12">
        <v>5081795</v>
      </c>
      <c r="K12">
        <v>5646397</v>
      </c>
    </row>
    <row r="13" spans="1:12" ht="12.75" customHeight="1">
      <c r="A13" t="s">
        <v>306</v>
      </c>
      <c r="B13"/>
      <c r="C13"/>
      <c r="D13"/>
      <c r="E13"/>
      <c r="F13"/>
      <c r="G13"/>
      <c r="H13"/>
      <c r="I13" s="1">
        <v>7</v>
      </c>
      <c r="J13">
        <f>SUM(J7:J12)</f>
        <v>118607529</v>
      </c>
      <c r="K13">
        <f>SUM(K7:K12)</f>
        <v>49328352</v>
      </c>
      <c r="L13"/>
    </row>
    <row r="14" spans="1:11" ht="12.75" customHeight="1">
      <c r="A14" t="s">
        <v>307</v>
      </c>
      <c r="B14"/>
      <c r="C14"/>
      <c r="D14"/>
      <c r="E14"/>
      <c r="F14"/>
      <c r="G14"/>
      <c r="H14"/>
      <c r="I14" s="1">
        <v>8</v>
      </c>
      <c r="J14">
        <v>0</v>
      </c>
      <c r="K14">
        <v>0</v>
      </c>
    </row>
    <row r="15" spans="1:11" ht="12.75" customHeight="1">
      <c r="A15" t="s">
        <v>308</v>
      </c>
      <c r="B15"/>
      <c r="C15"/>
      <c r="D15"/>
      <c r="E15"/>
      <c r="F15"/>
      <c r="G15"/>
      <c r="H15"/>
      <c r="I15" s="1">
        <v>9</v>
      </c>
      <c r="J15">
        <v>16640420</v>
      </c>
      <c r="K15">
        <v>19994431</v>
      </c>
    </row>
    <row r="16" spans="1:11" ht="12.75" customHeight="1">
      <c r="A16" t="s">
        <v>309</v>
      </c>
      <c r="B16"/>
      <c r="C16"/>
      <c r="D16"/>
      <c r="E16"/>
      <c r="F16"/>
      <c r="G16"/>
      <c r="H16"/>
      <c r="I16" s="1">
        <v>10</v>
      </c>
      <c r="J16">
        <v>1207479</v>
      </c>
      <c r="K16">
        <v>896825</v>
      </c>
    </row>
    <row r="17" spans="1:11" ht="12.75" customHeight="1">
      <c r="A17" t="s">
        <v>310</v>
      </c>
      <c r="B17"/>
      <c r="C17"/>
      <c r="D17"/>
      <c r="E17"/>
      <c r="F17"/>
      <c r="G17"/>
      <c r="H17"/>
      <c r="I17" s="1">
        <v>11</v>
      </c>
      <c r="J17">
        <v>2782570</v>
      </c>
      <c r="K17">
        <v>34423843</v>
      </c>
    </row>
    <row r="18" spans="1:11" ht="12.75" customHeight="1">
      <c r="A18" t="s">
        <v>311</v>
      </c>
      <c r="B18"/>
      <c r="C18"/>
      <c r="D18"/>
      <c r="E18"/>
      <c r="F18"/>
      <c r="G18"/>
      <c r="H18"/>
      <c r="I18" s="1">
        <v>12</v>
      </c>
      <c r="J18">
        <f>SUM(J14:J17)</f>
        <v>20630469</v>
      </c>
      <c r="K18">
        <f>SUM(K14:K17)</f>
        <v>55315099</v>
      </c>
    </row>
    <row r="19" spans="1:11" ht="12.75" customHeight="1">
      <c r="A19" t="s">
        <v>312</v>
      </c>
      <c r="B19"/>
      <c r="C19"/>
      <c r="D19"/>
      <c r="E19"/>
      <c r="F19"/>
      <c r="G19"/>
      <c r="H19"/>
      <c r="I19" s="1">
        <v>13</v>
      </c>
      <c r="J19">
        <f>IF(J13&gt;J18,J13-J18,0)</f>
        <v>97977060</v>
      </c>
      <c r="K19">
        <f>IF(K13&gt;K18,K13-K18,0)</f>
        <v>0</v>
      </c>
    </row>
    <row r="20" spans="1:11" ht="12.75" customHeight="1">
      <c r="A20" t="s">
        <v>313</v>
      </c>
      <c r="B20"/>
      <c r="C20"/>
      <c r="D20"/>
      <c r="E20"/>
      <c r="F20"/>
      <c r="G20"/>
      <c r="H20"/>
      <c r="I20" s="1">
        <v>14</v>
      </c>
      <c r="J20">
        <f>IF(J18&gt;J13,J18-J13,0)</f>
        <v>0</v>
      </c>
      <c r="K20">
        <f>IF(K18&gt;K13,K18-K13,0)</f>
        <v>5986747</v>
      </c>
    </row>
    <row r="21" spans="1:11" ht="12.75" customHeight="1">
      <c r="A21" t="s">
        <v>314</v>
      </c>
      <c r="B21"/>
      <c r="C21"/>
      <c r="D21"/>
      <c r="E21"/>
      <c r="F21"/>
      <c r="G21"/>
      <c r="H21"/>
      <c r="I21"/>
      <c r="J21"/>
      <c r="K21"/>
    </row>
    <row r="22" spans="1:11" ht="12.75" customHeight="1">
      <c r="A22" t="s">
        <v>315</v>
      </c>
      <c r="B22"/>
      <c r="C22"/>
      <c r="D22"/>
      <c r="E22"/>
      <c r="F22"/>
      <c r="G22"/>
      <c r="H22"/>
      <c r="I22" s="1">
        <v>15</v>
      </c>
      <c r="J22">
        <v>0</v>
      </c>
      <c r="K22">
        <v>0</v>
      </c>
    </row>
    <row r="23" spans="1:11" ht="12.75" customHeight="1">
      <c r="A23" t="s">
        <v>316</v>
      </c>
      <c r="B23"/>
      <c r="C23"/>
      <c r="D23"/>
      <c r="E23"/>
      <c r="F23"/>
      <c r="G23"/>
      <c r="H23"/>
      <c r="I23" s="1">
        <v>16</v>
      </c>
      <c r="J23">
        <v>0</v>
      </c>
      <c r="K23">
        <v>0</v>
      </c>
    </row>
    <row r="24" spans="1:11" ht="12.75" customHeight="1">
      <c r="A24" t="s">
        <v>317</v>
      </c>
      <c r="B24"/>
      <c r="C24"/>
      <c r="D24"/>
      <c r="E24"/>
      <c r="F24"/>
      <c r="G24"/>
      <c r="H24"/>
      <c r="I24" s="1">
        <v>17</v>
      </c>
      <c r="J24">
        <v>0</v>
      </c>
      <c r="K24">
        <v>0</v>
      </c>
    </row>
    <row r="25" spans="1:11" ht="12.75" customHeight="1">
      <c r="A25" t="s">
        <v>318</v>
      </c>
      <c r="B25"/>
      <c r="C25"/>
      <c r="D25"/>
      <c r="E25"/>
      <c r="F25"/>
      <c r="G25"/>
      <c r="H25"/>
      <c r="I25" s="1">
        <v>18</v>
      </c>
      <c r="J25">
        <v>0</v>
      </c>
      <c r="K25">
        <v>0</v>
      </c>
    </row>
    <row r="26" spans="1:11" ht="12.75" customHeight="1">
      <c r="A26" t="s">
        <v>319</v>
      </c>
      <c r="B26"/>
      <c r="C26"/>
      <c r="D26"/>
      <c r="E26"/>
      <c r="F26"/>
      <c r="G26"/>
      <c r="H26"/>
      <c r="I26" s="1">
        <v>19</v>
      </c>
      <c r="J26">
        <v>0</v>
      </c>
      <c r="K26">
        <v>0</v>
      </c>
    </row>
    <row r="27" spans="1:11" ht="12.75" customHeight="1">
      <c r="A27" t="s">
        <v>320</v>
      </c>
      <c r="B27"/>
      <c r="C27"/>
      <c r="D27"/>
      <c r="E27"/>
      <c r="F27"/>
      <c r="G27"/>
      <c r="H27"/>
      <c r="I27" s="1">
        <v>20</v>
      </c>
      <c r="J27">
        <f>SUM(J22:J26)</f>
        <v>0</v>
      </c>
      <c r="K27">
        <f>SUM(K22:K26)</f>
        <v>0</v>
      </c>
    </row>
    <row r="28" spans="1:11" ht="12.75" customHeight="1">
      <c r="A28" t="s">
        <v>321</v>
      </c>
      <c r="B28"/>
      <c r="C28"/>
      <c r="D28"/>
      <c r="E28"/>
      <c r="F28"/>
      <c r="G28"/>
      <c r="H28"/>
      <c r="I28" s="1">
        <v>21</v>
      </c>
      <c r="J28">
        <v>25441508</v>
      </c>
      <c r="K28">
        <v>8567046</v>
      </c>
    </row>
    <row r="29" spans="1:11" ht="12.75" customHeight="1">
      <c r="A29" t="s">
        <v>322</v>
      </c>
      <c r="B29"/>
      <c r="C29"/>
      <c r="D29"/>
      <c r="E29"/>
      <c r="F29"/>
      <c r="G29"/>
      <c r="H29"/>
      <c r="I29" s="1">
        <v>22</v>
      </c>
      <c r="J29">
        <v>0</v>
      </c>
      <c r="K29">
        <v>0</v>
      </c>
    </row>
    <row r="30" spans="1:11" ht="12.75" customHeight="1">
      <c r="A30" t="s">
        <v>323</v>
      </c>
      <c r="B30"/>
      <c r="C30"/>
      <c r="D30"/>
      <c r="E30"/>
      <c r="F30"/>
      <c r="G30"/>
      <c r="H30"/>
      <c r="I30" s="1">
        <v>23</v>
      </c>
      <c r="J30">
        <v>0</v>
      </c>
      <c r="K30">
        <v>0</v>
      </c>
    </row>
    <row r="31" spans="1:11" ht="12.75" customHeight="1">
      <c r="A31" t="s">
        <v>324</v>
      </c>
      <c r="B31"/>
      <c r="C31"/>
      <c r="D31"/>
      <c r="E31"/>
      <c r="F31"/>
      <c r="G31"/>
      <c r="H31"/>
      <c r="I31" s="1">
        <v>24</v>
      </c>
      <c r="J31">
        <f>SUM(J28:J30)</f>
        <v>25441508</v>
      </c>
      <c r="K31">
        <f>SUM(K28:K30)</f>
        <v>8567046</v>
      </c>
    </row>
    <row r="32" spans="1:11" ht="12.75" customHeight="1">
      <c r="A32" t="s">
        <v>325</v>
      </c>
      <c r="B32"/>
      <c r="C32"/>
      <c r="D32"/>
      <c r="E32"/>
      <c r="F32"/>
      <c r="G32"/>
      <c r="H32"/>
      <c r="I32" s="1">
        <v>25</v>
      </c>
      <c r="J32">
        <f>IF(J27&gt;J31,J27-J31,0)</f>
        <v>0</v>
      </c>
      <c r="K32">
        <f>IF(K27&gt;K31,K27-K31,0)</f>
        <v>0</v>
      </c>
    </row>
    <row r="33" spans="1:11" ht="12.75" customHeight="1">
      <c r="A33" t="s">
        <v>326</v>
      </c>
      <c r="B33"/>
      <c r="C33"/>
      <c r="D33"/>
      <c r="E33"/>
      <c r="F33"/>
      <c r="G33"/>
      <c r="H33"/>
      <c r="I33" s="1">
        <v>26</v>
      </c>
      <c r="J33">
        <f>IF(J31&gt;J27,J31-J27,0)</f>
        <v>25441508</v>
      </c>
      <c r="K33">
        <f>IF(K31&gt;K27,K31-K27,0)</f>
        <v>8567046</v>
      </c>
    </row>
    <row r="34" spans="1:11" ht="12.75" customHeight="1">
      <c r="A34" t="s">
        <v>327</v>
      </c>
      <c r="B34"/>
      <c r="C34"/>
      <c r="D34"/>
      <c r="E34"/>
      <c r="F34"/>
      <c r="G34"/>
      <c r="H34"/>
      <c r="I34"/>
      <c r="J34"/>
      <c r="K34"/>
    </row>
    <row r="35" spans="1:11" ht="12.75" customHeight="1">
      <c r="A35" t="s">
        <v>328</v>
      </c>
      <c r="B35"/>
      <c r="C35"/>
      <c r="D35"/>
      <c r="E35"/>
      <c r="F35"/>
      <c r="G35"/>
      <c r="H35"/>
      <c r="I35" s="1">
        <v>27</v>
      </c>
      <c r="J35">
        <v>0</v>
      </c>
      <c r="K35">
        <v>0</v>
      </c>
    </row>
    <row r="36" spans="1:11" ht="12.75">
      <c r="A36" t="s">
        <v>329</v>
      </c>
      <c r="B36"/>
      <c r="C36"/>
      <c r="D36"/>
      <c r="E36"/>
      <c r="F36"/>
      <c r="G36"/>
      <c r="H36"/>
      <c r="I36" s="1">
        <v>28</v>
      </c>
      <c r="J36">
        <v>0</v>
      </c>
      <c r="K36">
        <v>45552380</v>
      </c>
    </row>
    <row r="37" spans="1:11" ht="12.75" customHeight="1">
      <c r="A37" t="s">
        <v>330</v>
      </c>
      <c r="B37"/>
      <c r="C37"/>
      <c r="D37"/>
      <c r="E37"/>
      <c r="F37"/>
      <c r="G37"/>
      <c r="H37"/>
      <c r="I37" s="1">
        <v>29</v>
      </c>
      <c r="J37">
        <v>0</v>
      </c>
      <c r="K37">
        <v>0</v>
      </c>
    </row>
    <row r="38" spans="1:11" ht="12.75" customHeight="1">
      <c r="A38" t="s">
        <v>331</v>
      </c>
      <c r="B38"/>
      <c r="C38"/>
      <c r="D38"/>
      <c r="E38"/>
      <c r="F38"/>
      <c r="G38"/>
      <c r="H38"/>
      <c r="I38" s="1">
        <v>30</v>
      </c>
      <c r="J38">
        <f>SUM(J35:J37)</f>
        <v>0</v>
      </c>
      <c r="K38">
        <f>SUM(K35:K37)</f>
        <v>45552380</v>
      </c>
    </row>
    <row r="39" spans="1:11" ht="12.75" customHeight="1">
      <c r="A39" t="s">
        <v>332</v>
      </c>
      <c r="B39"/>
      <c r="C39"/>
      <c r="D39"/>
      <c r="E39"/>
      <c r="F39"/>
      <c r="G39"/>
      <c r="H39"/>
      <c r="I39" s="1">
        <v>31</v>
      </c>
      <c r="J39">
        <v>72942802</v>
      </c>
      <c r="K39">
        <v>0</v>
      </c>
    </row>
    <row r="40" spans="1:11" ht="12.75" customHeight="1">
      <c r="A40" t="s">
        <v>333</v>
      </c>
      <c r="B40"/>
      <c r="C40"/>
      <c r="D40"/>
      <c r="E40"/>
      <c r="F40"/>
      <c r="G40"/>
      <c r="H40"/>
      <c r="I40" s="1">
        <v>32</v>
      </c>
      <c r="J40">
        <v>0</v>
      </c>
      <c r="K40">
        <v>0</v>
      </c>
    </row>
    <row r="41" spans="1:11" ht="12.75" customHeight="1">
      <c r="A41" t="s">
        <v>334</v>
      </c>
      <c r="B41"/>
      <c r="C41"/>
      <c r="D41"/>
      <c r="E41"/>
      <c r="F41"/>
      <c r="G41"/>
      <c r="H41"/>
      <c r="I41" s="1">
        <v>33</v>
      </c>
      <c r="J41">
        <v>0</v>
      </c>
      <c r="K41">
        <v>0</v>
      </c>
    </row>
    <row r="42" spans="1:11" ht="12.75" customHeight="1">
      <c r="A42" t="s">
        <v>335</v>
      </c>
      <c r="B42"/>
      <c r="C42"/>
      <c r="D42"/>
      <c r="E42"/>
      <c r="F42"/>
      <c r="G42"/>
      <c r="H42"/>
      <c r="I42" s="1">
        <v>34</v>
      </c>
      <c r="J42">
        <v>0</v>
      </c>
      <c r="K42">
        <v>0</v>
      </c>
    </row>
    <row r="43" spans="1:11" ht="12.75" customHeight="1">
      <c r="A43" t="s">
        <v>336</v>
      </c>
      <c r="B43"/>
      <c r="C43"/>
      <c r="D43"/>
      <c r="E43"/>
      <c r="F43"/>
      <c r="G43"/>
      <c r="H43"/>
      <c r="I43" s="1">
        <v>35</v>
      </c>
      <c r="J43">
        <v>0</v>
      </c>
      <c r="K43">
        <v>0</v>
      </c>
    </row>
    <row r="44" spans="1:12" ht="12.75" customHeight="1">
      <c r="A44" t="s">
        <v>337</v>
      </c>
      <c r="B44"/>
      <c r="C44"/>
      <c r="D44"/>
      <c r="E44"/>
      <c r="F44"/>
      <c r="G44"/>
      <c r="H44"/>
      <c r="I44" s="1">
        <v>36</v>
      </c>
      <c r="J44">
        <f>SUM(J39:J43)</f>
        <v>72942802</v>
      </c>
      <c r="K44">
        <f>SUM(K39:K43)</f>
        <v>0</v>
      </c>
      <c r="L44"/>
    </row>
    <row r="45" spans="1:11" ht="12.75" customHeight="1">
      <c r="A45" t="s">
        <v>338</v>
      </c>
      <c r="B45"/>
      <c r="C45"/>
      <c r="D45"/>
      <c r="E45"/>
      <c r="F45"/>
      <c r="G45"/>
      <c r="H45"/>
      <c r="I45" s="1">
        <v>37</v>
      </c>
      <c r="J45">
        <f>IF(J38&gt;J44,J38-J44,0)</f>
        <v>0</v>
      </c>
      <c r="K45">
        <f>IF(K38&gt;K44,K38-K44,0)</f>
        <v>45552380</v>
      </c>
    </row>
    <row r="46" spans="1:11" ht="12.75" customHeight="1">
      <c r="A46" t="s">
        <v>339</v>
      </c>
      <c r="B46"/>
      <c r="C46"/>
      <c r="D46"/>
      <c r="E46"/>
      <c r="F46"/>
      <c r="G46"/>
      <c r="H46"/>
      <c r="I46" s="1">
        <v>38</v>
      </c>
      <c r="J46">
        <f>IF(J44&gt;J38,J44-J38,0)</f>
        <v>72942802</v>
      </c>
      <c r="K46">
        <f>IF(K44&gt;K38,K44-K38,0)</f>
        <v>0</v>
      </c>
    </row>
    <row r="47" spans="1:12" ht="12.75" customHeight="1">
      <c r="A47" t="s">
        <v>340</v>
      </c>
      <c r="B47"/>
      <c r="C47"/>
      <c r="D47"/>
      <c r="E47"/>
      <c r="F47"/>
      <c r="G47"/>
      <c r="H47"/>
      <c r="I47" s="1">
        <v>39</v>
      </c>
      <c r="J47">
        <f>IF(J19-J20+J32-J33+J45-J46&gt;0,J19-J20+J32-J33+J45-J46,0)</f>
        <v>0</v>
      </c>
      <c r="K47">
        <f>IF(K19-K20+K32-K33+K45-K46&gt;0,K19-K20+K32-K33+K45-K46,0)</f>
        <v>30998587</v>
      </c>
      <c r="L47"/>
    </row>
    <row r="48" spans="1:12" ht="12.75" customHeight="1">
      <c r="A48" t="s">
        <v>341</v>
      </c>
      <c r="B48"/>
      <c r="C48"/>
      <c r="D48"/>
      <c r="E48"/>
      <c r="F48"/>
      <c r="G48"/>
      <c r="H48"/>
      <c r="I48" s="1">
        <v>40</v>
      </c>
      <c r="J48">
        <f>IF(J20-J19+J33-J32+J46-J45&gt;0,J20-J19+J33-J32+J46-J45,0)</f>
        <v>407250</v>
      </c>
      <c r="K48">
        <f>IF(K20-K19+K33-K32+K46-K45&gt;0,K20-K19+K33-K32+K46-K45,0)</f>
        <v>0</v>
      </c>
      <c r="L48"/>
    </row>
    <row r="49" spans="1:11" ht="12.75" customHeight="1">
      <c r="A49" t="s">
        <v>342</v>
      </c>
      <c r="B49"/>
      <c r="C49"/>
      <c r="D49"/>
      <c r="E49"/>
      <c r="F49"/>
      <c r="G49"/>
      <c r="H49"/>
      <c r="I49" s="1">
        <v>41</v>
      </c>
      <c r="J49">
        <v>1394534</v>
      </c>
      <c r="K49">
        <v>1819856</v>
      </c>
    </row>
    <row r="50" spans="1:12" ht="12.75" customHeight="1">
      <c r="A50" t="s">
        <v>343</v>
      </c>
      <c r="B50"/>
      <c r="C50"/>
      <c r="D50"/>
      <c r="E50"/>
      <c r="F50"/>
      <c r="G50"/>
      <c r="H50"/>
      <c r="I50" s="1">
        <v>42</v>
      </c>
      <c r="J50">
        <f>IF(J47=0,0,J47)</f>
        <v>0</v>
      </c>
      <c r="K50">
        <f>IF(K47=0,0,K47)</f>
        <v>30998587</v>
      </c>
      <c r="L50"/>
    </row>
    <row r="51" spans="1:12" ht="12.75" customHeight="1">
      <c r="A51" t="s">
        <v>344</v>
      </c>
      <c r="B51"/>
      <c r="C51"/>
      <c r="D51"/>
      <c r="E51"/>
      <c r="F51"/>
      <c r="G51"/>
      <c r="H51"/>
      <c r="I51" s="1">
        <v>43</v>
      </c>
      <c r="J51">
        <f>IF(J48=0,0,J48)</f>
        <v>407250</v>
      </c>
      <c r="K51">
        <f>IF(K48=0,0,K48)</f>
        <v>0</v>
      </c>
      <c r="L51"/>
    </row>
    <row r="52" spans="1:12" ht="12.75" customHeight="1">
      <c r="A52" t="s">
        <v>345</v>
      </c>
      <c r="B52"/>
      <c r="C52"/>
      <c r="D52"/>
      <c r="E52"/>
      <c r="F52"/>
      <c r="G52"/>
      <c r="H52"/>
      <c r="I52" s="4">
        <v>44</v>
      </c>
      <c r="J52" s="53">
        <f>J49+J50-J51</f>
        <v>987284</v>
      </c>
      <c r="K52">
        <f>K49+K50-K51</f>
        <v>32818443</v>
      </c>
      <c r="L52">
        <f>K52-'Balance sheet'!K64</f>
        <v>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conditionalFormatting sqref="L52">
    <cfRule type="cellIs" priority="1" dxfId="2" operator="notEqual">
      <formula>0</formula>
    </cfRule>
  </conditionalFormatting>
  <dataValidations count="3">
    <dataValidation type="whole" operator="notEqual" allowBlank="1" showInputMessage="1" showErrorMessage="1" errorTitle="Pogrešan unos" error="Mogu se unijeti samo cjelobrojne vrijednosti." sqref="J7:K12 J22:K26 J28:K30 J14:K17 J39:K43 J35:K37 J49:K51">
      <formula1>9999999998</formula1>
    </dataValidation>
    <dataValidation type="whole" operator="greaterThanOrEqual" allowBlank="1" showInputMessage="1" showErrorMessage="1" errorTitle="Pogrešan unos" error="Mogu se unijeti samo cjelobrojne pozitivne vrijednosti." sqref="J18:K20 J27:K27 J13:K13 J31:K33 J52:K52 J38:K38 J44:K48">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80" r:id="rId1"/>
  <ignoredErrors>
    <ignoredError sqref="J5:K5" numberStoredAsText="1"/>
    <ignoredError sqref="J50:J51" unlockedFormula="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4" customWidth="1"/>
  </cols>
  <sheetData>
    <row r="1" spans="1:11" ht="12.75" customHeight="1">
      <c r="A1" t="s">
        <v>48</v>
      </c>
      <c r="B1"/>
      <c r="C1"/>
      <c r="D1"/>
      <c r="E1"/>
      <c r="F1"/>
      <c r="G1"/>
      <c r="H1"/>
      <c r="I1"/>
      <c r="J1"/>
      <c r="K1"/>
    </row>
    <row r="2" spans="1:11" ht="12.75" customHeight="1">
      <c r="A2" t="s">
        <v>3</v>
      </c>
      <c r="B2"/>
      <c r="C2"/>
      <c r="D2"/>
      <c r="E2"/>
      <c r="F2"/>
      <c r="G2"/>
      <c r="H2"/>
      <c r="I2"/>
      <c r="J2"/>
      <c r="K2"/>
    </row>
    <row r="3" spans="1:11" ht="12.75">
      <c r="A3" t="s">
        <v>4</v>
      </c>
      <c r="B3"/>
      <c r="C3"/>
      <c r="D3"/>
      <c r="E3"/>
      <c r="F3"/>
      <c r="G3"/>
      <c r="H3"/>
      <c r="I3"/>
      <c r="J3"/>
      <c r="K3"/>
    </row>
    <row r="4" spans="1:11" ht="21.75">
      <c r="A4" t="s">
        <v>16</v>
      </c>
      <c r="B4"/>
      <c r="C4"/>
      <c r="D4"/>
      <c r="E4"/>
      <c r="F4"/>
      <c r="G4"/>
      <c r="H4"/>
      <c r="I4" s="54" t="s">
        <v>56</v>
      </c>
      <c r="J4" s="55" t="s">
        <v>59</v>
      </c>
      <c r="K4" s="55" t="s">
        <v>60</v>
      </c>
    </row>
    <row r="5" spans="1:11" ht="12.75">
      <c r="A5">
        <v>1</v>
      </c>
      <c r="B5"/>
      <c r="C5"/>
      <c r="D5"/>
      <c r="E5"/>
      <c r="F5"/>
      <c r="G5"/>
      <c r="H5"/>
      <c r="I5" s="60">
        <v>2</v>
      </c>
      <c r="J5" s="61" t="s">
        <v>57</v>
      </c>
      <c r="K5" s="61" t="s">
        <v>58</v>
      </c>
    </row>
    <row r="6" spans="1:11" ht="12.75">
      <c r="A6" t="s">
        <v>35</v>
      </c>
      <c r="B6"/>
      <c r="C6"/>
      <c r="D6"/>
      <c r="E6"/>
      <c r="F6"/>
      <c r="G6"/>
      <c r="H6"/>
      <c r="I6"/>
      <c r="J6"/>
      <c r="K6"/>
    </row>
    <row r="7" spans="1:11" ht="12.75">
      <c r="A7" t="s">
        <v>50</v>
      </c>
      <c r="B7"/>
      <c r="C7"/>
      <c r="D7"/>
      <c r="E7"/>
      <c r="F7"/>
      <c r="G7"/>
      <c r="H7"/>
      <c r="I7" s="1">
        <v>1</v>
      </c>
      <c r="J7" s="5"/>
      <c r="K7" s="7"/>
    </row>
    <row r="8" spans="1:11" ht="12.75">
      <c r="A8" t="s">
        <v>23</v>
      </c>
      <c r="B8"/>
      <c r="C8"/>
      <c r="D8"/>
      <c r="E8"/>
      <c r="F8"/>
      <c r="G8"/>
      <c r="H8"/>
      <c r="I8" s="1">
        <v>2</v>
      </c>
      <c r="J8" s="5"/>
      <c r="K8" s="7"/>
    </row>
    <row r="9" spans="1:11" ht="12.75">
      <c r="A9" t="s">
        <v>24</v>
      </c>
      <c r="B9"/>
      <c r="C9"/>
      <c r="D9"/>
      <c r="E9"/>
      <c r="F9"/>
      <c r="G9"/>
      <c r="H9"/>
      <c r="I9" s="1">
        <v>3</v>
      </c>
      <c r="J9" s="5"/>
      <c r="K9" s="7"/>
    </row>
    <row r="10" spans="1:11" ht="12.75">
      <c r="A10" t="s">
        <v>25</v>
      </c>
      <c r="B10"/>
      <c r="C10"/>
      <c r="D10"/>
      <c r="E10"/>
      <c r="F10"/>
      <c r="G10"/>
      <c r="H10"/>
      <c r="I10" s="1">
        <v>4</v>
      </c>
      <c r="J10" s="5"/>
      <c r="K10" s="7"/>
    </row>
    <row r="11" spans="1:11" ht="12.75">
      <c r="A11" t="s">
        <v>26</v>
      </c>
      <c r="B11"/>
      <c r="C11"/>
      <c r="D11"/>
      <c r="E11"/>
      <c r="F11"/>
      <c r="G11"/>
      <c r="H11"/>
      <c r="I11" s="1">
        <v>5</v>
      </c>
      <c r="J11" s="5"/>
      <c r="K11" s="7"/>
    </row>
    <row r="12" spans="1:11" ht="12.75">
      <c r="A12" t="s">
        <v>49</v>
      </c>
      <c r="B12"/>
      <c r="C12"/>
      <c r="D12"/>
      <c r="E12"/>
      <c r="F12"/>
      <c r="G12"/>
      <c r="H12"/>
      <c r="I12" s="1">
        <v>6</v>
      </c>
      <c r="J12" s="52">
        <f>SUM(J7:J11)</f>
        <v>0</v>
      </c>
      <c r="K12" s="45">
        <f>SUM(K7:K11)</f>
        <v>0</v>
      </c>
    </row>
    <row r="13" spans="1:11" ht="12.75">
      <c r="A13" t="s">
        <v>27</v>
      </c>
      <c r="B13"/>
      <c r="C13"/>
      <c r="D13"/>
      <c r="E13"/>
      <c r="F13"/>
      <c r="G13"/>
      <c r="H13"/>
      <c r="I13" s="1">
        <v>7</v>
      </c>
      <c r="J13" s="5"/>
      <c r="K13" s="7"/>
    </row>
    <row r="14" spans="1:11" ht="12.75">
      <c r="A14" t="s">
        <v>28</v>
      </c>
      <c r="B14"/>
      <c r="C14"/>
      <c r="D14"/>
      <c r="E14"/>
      <c r="F14"/>
      <c r="G14"/>
      <c r="H14"/>
      <c r="I14" s="1">
        <v>8</v>
      </c>
      <c r="J14" s="5"/>
      <c r="K14" s="7"/>
    </row>
    <row r="15" spans="1:11" ht="12.75">
      <c r="A15" t="s">
        <v>29</v>
      </c>
      <c r="B15"/>
      <c r="C15"/>
      <c r="D15"/>
      <c r="E15"/>
      <c r="F15"/>
      <c r="G15"/>
      <c r="H15"/>
      <c r="I15" s="1">
        <v>9</v>
      </c>
      <c r="J15" s="5"/>
      <c r="K15" s="7"/>
    </row>
    <row r="16" spans="1:11" ht="12.75">
      <c r="A16" t="s">
        <v>30</v>
      </c>
      <c r="B16"/>
      <c r="C16"/>
      <c r="D16"/>
      <c r="E16"/>
      <c r="F16"/>
      <c r="G16"/>
      <c r="H16"/>
      <c r="I16" s="1">
        <v>10</v>
      </c>
      <c r="J16" s="5"/>
      <c r="K16" s="7"/>
    </row>
    <row r="17" spans="1:11" ht="12.75">
      <c r="A17" t="s">
        <v>31</v>
      </c>
      <c r="B17"/>
      <c r="C17"/>
      <c r="D17"/>
      <c r="E17"/>
      <c r="F17"/>
      <c r="G17"/>
      <c r="H17"/>
      <c r="I17" s="1">
        <v>11</v>
      </c>
      <c r="J17" s="5"/>
      <c r="K17" s="7"/>
    </row>
    <row r="18" spans="1:11" ht="12.75">
      <c r="A18" t="s">
        <v>32</v>
      </c>
      <c r="B18"/>
      <c r="C18"/>
      <c r="D18"/>
      <c r="E18"/>
      <c r="F18"/>
      <c r="G18"/>
      <c r="H18"/>
      <c r="I18" s="1">
        <v>12</v>
      </c>
      <c r="J18" s="5"/>
      <c r="K18" s="7"/>
    </row>
    <row r="19" spans="1:11" ht="12.75">
      <c r="A19" t="s">
        <v>13</v>
      </c>
      <c r="B19"/>
      <c r="C19"/>
      <c r="D19"/>
      <c r="E19"/>
      <c r="F19"/>
      <c r="G19"/>
      <c r="H19"/>
      <c r="I19" s="1">
        <v>13</v>
      </c>
      <c r="J19" s="52">
        <f>SUM(J13:J18)</f>
        <v>0</v>
      </c>
      <c r="K19" s="45">
        <f>SUM(K13:K18)</f>
        <v>0</v>
      </c>
    </row>
    <row r="20" spans="1:11" ht="12.75">
      <c r="A20" t="s">
        <v>17</v>
      </c>
      <c r="B20"/>
      <c r="C20"/>
      <c r="D20"/>
      <c r="E20"/>
      <c r="F20"/>
      <c r="G20"/>
      <c r="H20"/>
      <c r="I20" s="1">
        <v>14</v>
      </c>
      <c r="J20" s="52">
        <f>IF(J12&gt;J19,J12-J19,0)</f>
        <v>0</v>
      </c>
      <c r="K20" s="45">
        <f>IF(K12&gt;K19,K12-K19,0)</f>
        <v>0</v>
      </c>
    </row>
    <row r="21" spans="1:11" ht="12.75">
      <c r="A21" t="s">
        <v>18</v>
      </c>
      <c r="B21"/>
      <c r="C21"/>
      <c r="D21"/>
      <c r="E21"/>
      <c r="F21"/>
      <c r="G21"/>
      <c r="H21"/>
      <c r="I21" s="1">
        <v>15</v>
      </c>
      <c r="J21" s="52">
        <f>IF(J19&gt;J12,J19-J12,0)</f>
        <v>0</v>
      </c>
      <c r="K21" s="45">
        <f>IF(K19&gt;K12,K19-K12,0)</f>
        <v>0</v>
      </c>
    </row>
    <row r="22" spans="1:11" ht="12.75">
      <c r="A22" t="s">
        <v>36</v>
      </c>
      <c r="B22"/>
      <c r="C22"/>
      <c r="D22"/>
      <c r="E22"/>
      <c r="F22"/>
      <c r="G22"/>
      <c r="H22"/>
      <c r="I22"/>
      <c r="J22"/>
      <c r="K22"/>
    </row>
    <row r="23" spans="1:11" ht="12.75">
      <c r="A23" t="s">
        <v>41</v>
      </c>
      <c r="B23"/>
      <c r="C23"/>
      <c r="D23"/>
      <c r="E23"/>
      <c r="F23"/>
      <c r="G23"/>
      <c r="H23"/>
      <c r="I23" s="1">
        <v>16</v>
      </c>
      <c r="J23" s="5"/>
      <c r="K23" s="7"/>
    </row>
    <row r="24" spans="1:11" ht="12.75">
      <c r="A24" t="s">
        <v>42</v>
      </c>
      <c r="B24"/>
      <c r="C24"/>
      <c r="D24"/>
      <c r="E24"/>
      <c r="F24"/>
      <c r="G24"/>
      <c r="H24"/>
      <c r="I24" s="1">
        <v>17</v>
      </c>
      <c r="J24" s="5"/>
      <c r="K24" s="7"/>
    </row>
    <row r="25" spans="1:11" ht="12.75">
      <c r="A25" t="s">
        <v>61</v>
      </c>
      <c r="B25"/>
      <c r="C25"/>
      <c r="D25"/>
      <c r="E25"/>
      <c r="F25"/>
      <c r="G25"/>
      <c r="H25"/>
      <c r="I25" s="1">
        <v>18</v>
      </c>
      <c r="J25" s="5"/>
      <c r="K25" s="7"/>
    </row>
    <row r="26" spans="1:11" ht="12.75">
      <c r="A26" t="s">
        <v>62</v>
      </c>
      <c r="B26"/>
      <c r="C26"/>
      <c r="D26"/>
      <c r="E26"/>
      <c r="F26"/>
      <c r="G26"/>
      <c r="H26"/>
      <c r="I26" s="1">
        <v>19</v>
      </c>
      <c r="J26" s="5"/>
      <c r="K26" s="7"/>
    </row>
    <row r="27" spans="1:11" ht="12.75">
      <c r="A27" t="s">
        <v>43</v>
      </c>
      <c r="B27"/>
      <c r="C27"/>
      <c r="D27"/>
      <c r="E27"/>
      <c r="F27"/>
      <c r="G27"/>
      <c r="H27"/>
      <c r="I27" s="1">
        <v>20</v>
      </c>
      <c r="J27" s="5"/>
      <c r="K27" s="7"/>
    </row>
    <row r="28" spans="1:11" ht="12.75">
      <c r="A28" t="s">
        <v>22</v>
      </c>
      <c r="B28"/>
      <c r="C28"/>
      <c r="D28"/>
      <c r="E28"/>
      <c r="F28"/>
      <c r="G28"/>
      <c r="H28"/>
      <c r="I28" s="1">
        <v>21</v>
      </c>
      <c r="J28" s="52">
        <f>SUM(J23:J27)</f>
        <v>0</v>
      </c>
      <c r="K28" s="45">
        <f>SUM(K23:K27)</f>
        <v>0</v>
      </c>
    </row>
    <row r="29" spans="1:11" ht="12.75">
      <c r="A29" t="s">
        <v>0</v>
      </c>
      <c r="B29"/>
      <c r="C29"/>
      <c r="D29"/>
      <c r="E29"/>
      <c r="F29"/>
      <c r="G29"/>
      <c r="H29"/>
      <c r="I29" s="1">
        <v>22</v>
      </c>
      <c r="J29" s="5"/>
      <c r="K29" s="7"/>
    </row>
    <row r="30" spans="1:11" ht="12.75">
      <c r="A30" t="s">
        <v>1</v>
      </c>
      <c r="B30"/>
      <c r="C30"/>
      <c r="D30"/>
      <c r="E30"/>
      <c r="F30"/>
      <c r="G30"/>
      <c r="H30"/>
      <c r="I30" s="1">
        <v>23</v>
      </c>
      <c r="J30" s="5"/>
      <c r="K30" s="7"/>
    </row>
    <row r="31" spans="1:11" ht="12.75">
      <c r="A31" t="s">
        <v>2</v>
      </c>
      <c r="B31"/>
      <c r="C31"/>
      <c r="D31"/>
      <c r="E31"/>
      <c r="F31"/>
      <c r="G31"/>
      <c r="H31"/>
      <c r="I31" s="1">
        <v>24</v>
      </c>
      <c r="J31" s="5"/>
      <c r="K31" s="7"/>
    </row>
    <row r="32" spans="1:11" ht="12.75">
      <c r="A32" t="s">
        <v>14</v>
      </c>
      <c r="B32"/>
      <c r="C32"/>
      <c r="D32"/>
      <c r="E32"/>
      <c r="F32"/>
      <c r="G32"/>
      <c r="H32"/>
      <c r="I32" s="1">
        <v>25</v>
      </c>
      <c r="J32" s="52">
        <f>SUM(J29:J31)</f>
        <v>0</v>
      </c>
      <c r="K32" s="45">
        <f>SUM(K29:K31)</f>
        <v>0</v>
      </c>
    </row>
    <row r="33" spans="1:11" ht="12.75">
      <c r="A33" t="s">
        <v>19</v>
      </c>
      <c r="B33"/>
      <c r="C33"/>
      <c r="D33"/>
      <c r="E33"/>
      <c r="F33"/>
      <c r="G33"/>
      <c r="H33"/>
      <c r="I33" s="1">
        <v>26</v>
      </c>
      <c r="J33" s="52">
        <f>IF(J28&gt;J32,J28-J32,0)</f>
        <v>0</v>
      </c>
      <c r="K33" s="45">
        <f>IF(K28&gt;K32,K28-K32,0)</f>
        <v>0</v>
      </c>
    </row>
    <row r="34" spans="1:11" ht="12.75">
      <c r="A34" t="s">
        <v>20</v>
      </c>
      <c r="B34"/>
      <c r="C34"/>
      <c r="D34"/>
      <c r="E34"/>
      <c r="F34"/>
      <c r="G34"/>
      <c r="H34"/>
      <c r="I34" s="1">
        <v>27</v>
      </c>
      <c r="J34" s="52">
        <f>IF(J32&gt;J28,J32-J28,0)</f>
        <v>0</v>
      </c>
      <c r="K34" s="45">
        <f>IF(K32&gt;K28,K32-K28,0)</f>
        <v>0</v>
      </c>
    </row>
    <row r="35" spans="1:11" ht="12.75">
      <c r="A35" t="s">
        <v>37</v>
      </c>
      <c r="B35"/>
      <c r="C35"/>
      <c r="D35"/>
      <c r="E35"/>
      <c r="F35"/>
      <c r="G35"/>
      <c r="H35"/>
      <c r="I35">
        <v>0</v>
      </c>
      <c r="J35"/>
      <c r="K35"/>
    </row>
    <row r="36" spans="1:11" ht="12.75">
      <c r="A36" t="s">
        <v>44</v>
      </c>
      <c r="B36"/>
      <c r="C36"/>
      <c r="D36"/>
      <c r="E36"/>
      <c r="F36"/>
      <c r="G36"/>
      <c r="H36"/>
      <c r="I36" s="1">
        <v>28</v>
      </c>
      <c r="J36" s="5"/>
      <c r="K36" s="7"/>
    </row>
    <row r="37" spans="1:11" ht="12.75">
      <c r="A37" t="s">
        <v>6</v>
      </c>
      <c r="B37"/>
      <c r="C37"/>
      <c r="D37"/>
      <c r="E37"/>
      <c r="F37"/>
      <c r="G37"/>
      <c r="H37"/>
      <c r="I37" s="1">
        <v>29</v>
      </c>
      <c r="J37" s="5"/>
      <c r="K37" s="7"/>
    </row>
    <row r="38" spans="1:11" ht="12.75">
      <c r="A38" t="s">
        <v>7</v>
      </c>
      <c r="B38"/>
      <c r="C38"/>
      <c r="D38"/>
      <c r="E38"/>
      <c r="F38"/>
      <c r="G38"/>
      <c r="H38"/>
      <c r="I38" s="1">
        <v>30</v>
      </c>
      <c r="J38" s="5"/>
      <c r="K38" s="7"/>
    </row>
    <row r="39" spans="1:11" ht="12.75">
      <c r="A39" t="s">
        <v>15</v>
      </c>
      <c r="B39"/>
      <c r="C39"/>
      <c r="D39"/>
      <c r="E39"/>
      <c r="F39"/>
      <c r="G39"/>
      <c r="H39"/>
      <c r="I39" s="1">
        <v>31</v>
      </c>
      <c r="J39" s="52">
        <f>SUM(J36:J38)</f>
        <v>0</v>
      </c>
      <c r="K39" s="45">
        <f>SUM(K36:K38)</f>
        <v>0</v>
      </c>
    </row>
    <row r="40" spans="1:11" ht="12.75">
      <c r="A40" t="s">
        <v>8</v>
      </c>
      <c r="B40"/>
      <c r="C40"/>
      <c r="D40"/>
      <c r="E40"/>
      <c r="F40"/>
      <c r="G40"/>
      <c r="H40"/>
      <c r="I40" s="1">
        <v>32</v>
      </c>
      <c r="J40" s="5"/>
      <c r="K40" s="7"/>
    </row>
    <row r="41" spans="1:11" ht="12.75">
      <c r="A41" t="s">
        <v>9</v>
      </c>
      <c r="B41"/>
      <c r="C41"/>
      <c r="D41"/>
      <c r="E41"/>
      <c r="F41"/>
      <c r="G41"/>
      <c r="H41"/>
      <c r="I41" s="1">
        <v>33</v>
      </c>
      <c r="J41" s="5"/>
      <c r="K41" s="7"/>
    </row>
    <row r="42" spans="1:11" ht="12.75">
      <c r="A42" t="s">
        <v>10</v>
      </c>
      <c r="B42"/>
      <c r="C42"/>
      <c r="D42"/>
      <c r="E42"/>
      <c r="F42"/>
      <c r="G42"/>
      <c r="H42"/>
      <c r="I42" s="1">
        <v>34</v>
      </c>
      <c r="J42" s="5"/>
      <c r="K42" s="7"/>
    </row>
    <row r="43" spans="1:11" ht="12.75">
      <c r="A43" t="s">
        <v>11</v>
      </c>
      <c r="B43"/>
      <c r="C43"/>
      <c r="D43"/>
      <c r="E43"/>
      <c r="F43"/>
      <c r="G43"/>
      <c r="H43"/>
      <c r="I43" s="1">
        <v>35</v>
      </c>
      <c r="J43" s="5"/>
      <c r="K43" s="7"/>
    </row>
    <row r="44" spans="1:11" ht="12.75">
      <c r="A44" t="s">
        <v>12</v>
      </c>
      <c r="B44"/>
      <c r="C44"/>
      <c r="D44"/>
      <c r="E44"/>
      <c r="F44"/>
      <c r="G44"/>
      <c r="H44"/>
      <c r="I44" s="1">
        <v>36</v>
      </c>
      <c r="J44" s="5"/>
      <c r="K44" s="7"/>
    </row>
    <row r="45" spans="1:11" ht="12.75">
      <c r="A45" t="s">
        <v>33</v>
      </c>
      <c r="B45"/>
      <c r="C45"/>
      <c r="D45"/>
      <c r="E45"/>
      <c r="F45"/>
      <c r="G45"/>
      <c r="H45"/>
      <c r="I45" s="1">
        <v>37</v>
      </c>
      <c r="J45" s="52">
        <f>SUM(J40:J44)</f>
        <v>0</v>
      </c>
      <c r="K45" s="45">
        <f>SUM(K40:K44)</f>
        <v>0</v>
      </c>
    </row>
    <row r="46" spans="1:11" ht="12.75">
      <c r="A46" t="s">
        <v>39</v>
      </c>
      <c r="B46"/>
      <c r="C46"/>
      <c r="D46"/>
      <c r="E46"/>
      <c r="F46"/>
      <c r="G46"/>
      <c r="H46"/>
      <c r="I46" s="1">
        <v>38</v>
      </c>
      <c r="J46" s="52">
        <f>IF(J39&gt;J45,J39-J45,0)</f>
        <v>0</v>
      </c>
      <c r="K46" s="45">
        <f>IF(K39&gt;K45,K39-K45,0)</f>
        <v>0</v>
      </c>
    </row>
    <row r="47" spans="1:11" ht="12.75">
      <c r="A47" t="s">
        <v>40</v>
      </c>
      <c r="B47"/>
      <c r="C47"/>
      <c r="D47"/>
      <c r="E47"/>
      <c r="F47"/>
      <c r="G47"/>
      <c r="H47"/>
      <c r="I47" s="1">
        <v>39</v>
      </c>
      <c r="J47" s="52">
        <f>IF(J45&gt;J39,J45-J39,0)</f>
        <v>0</v>
      </c>
      <c r="K47" s="45">
        <f>IF(K45&gt;K39,K45-K39,0)</f>
        <v>0</v>
      </c>
    </row>
    <row r="48" spans="1:11" ht="12.75">
      <c r="A48" t="s">
        <v>34</v>
      </c>
      <c r="B48"/>
      <c r="C48"/>
      <c r="D48"/>
      <c r="E48"/>
      <c r="F48"/>
      <c r="G48"/>
      <c r="H48"/>
      <c r="I48" s="1">
        <v>40</v>
      </c>
      <c r="J48" s="52">
        <f>IF(J20-J21+J33-J34+J46-J47&gt;0,J20-J21+J33-J34+J46-J47,0)</f>
        <v>0</v>
      </c>
      <c r="K48" s="45">
        <f>IF(K20-K21+K33-K34+K46-K47&gt;0,K20-K21+K33-K34+K46-K47,0)</f>
        <v>0</v>
      </c>
    </row>
    <row r="49" spans="1:11" ht="12.75">
      <c r="A49" t="s">
        <v>5</v>
      </c>
      <c r="B49"/>
      <c r="C49"/>
      <c r="D49"/>
      <c r="E49"/>
      <c r="F49"/>
      <c r="G49"/>
      <c r="H49"/>
      <c r="I49" s="1">
        <v>41</v>
      </c>
      <c r="J49" s="52">
        <f>IF(J21-J20+J34-J33+J47-J46&gt;0,J21-J20+J34-J33+J47-J46,0)</f>
        <v>0</v>
      </c>
      <c r="K49" s="45">
        <f>IF(K21-K20+K34-K33+K47-K46&gt;0,K21-K20+K34-K33+K47-K46,0)</f>
        <v>0</v>
      </c>
    </row>
    <row r="50" spans="1:11" ht="12.75">
      <c r="A50" t="s">
        <v>38</v>
      </c>
      <c r="B50"/>
      <c r="C50"/>
      <c r="D50"/>
      <c r="E50"/>
      <c r="F50"/>
      <c r="G50"/>
      <c r="H50"/>
      <c r="I50" s="1">
        <v>42</v>
      </c>
      <c r="J50" s="5"/>
      <c r="K50" s="7"/>
    </row>
    <row r="51" spans="1:11" ht="12.75">
      <c r="A51" t="s">
        <v>45</v>
      </c>
      <c r="B51"/>
      <c r="C51"/>
      <c r="D51"/>
      <c r="E51"/>
      <c r="F51"/>
      <c r="G51"/>
      <c r="H51"/>
      <c r="I51" s="1">
        <v>43</v>
      </c>
      <c r="J51" s="5"/>
      <c r="K51" s="7"/>
    </row>
    <row r="52" spans="1:11" ht="12.75">
      <c r="A52" t="s">
        <v>46</v>
      </c>
      <c r="B52"/>
      <c r="C52"/>
      <c r="D52"/>
      <c r="E52"/>
      <c r="F52"/>
      <c r="G52"/>
      <c r="H52"/>
      <c r="I52" s="1">
        <v>44</v>
      </c>
      <c r="J52" s="5"/>
      <c r="K52" s="7"/>
    </row>
    <row r="53" spans="1:11" ht="12.75">
      <c r="A53" t="s">
        <v>47</v>
      </c>
      <c r="B53"/>
      <c r="C53"/>
      <c r="D53"/>
      <c r="E53"/>
      <c r="F53"/>
      <c r="G53"/>
      <c r="H53"/>
      <c r="I53" s="4">
        <v>45</v>
      </c>
      <c r="J53" s="53">
        <f>J50+J51-J52</f>
        <v>0</v>
      </c>
      <c r="K53" s="50">
        <f>K50+K51-K52</f>
        <v>0</v>
      </c>
    </row>
    <row r="54" spans="1:11" ht="12.75">
      <c r="A54" s="58"/>
      <c r="B54" s="59"/>
      <c r="C54" s="59"/>
      <c r="D54" s="59"/>
      <c r="E54" s="59"/>
      <c r="F54" s="59"/>
      <c r="G54" s="59"/>
      <c r="H54" s="59"/>
      <c r="I54" s="59"/>
      <c r="J54" s="59"/>
      <c r="K54" s="59"/>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H28" sqref="H28"/>
    </sheetView>
  </sheetViews>
  <sheetFormatPr defaultColWidth="9.140625" defaultRowHeight="12.75"/>
  <cols>
    <col min="1" max="4" width="9.140625" style="63" customWidth="1"/>
    <col min="5" max="5" width="10.140625" style="63" bestFit="1" customWidth="1"/>
    <col min="6" max="9" width="9.140625" style="63" customWidth="1"/>
    <col min="10" max="10" width="15.7109375" style="63" customWidth="1"/>
    <col min="11" max="11" width="17.57421875" style="63" customWidth="1"/>
    <col min="12" max="12" width="11.7109375" style="63" bestFit="1" customWidth="1"/>
    <col min="13" max="16384" width="9.140625" style="63" customWidth="1"/>
  </cols>
  <sheetData>
    <row r="1" spans="1:12" ht="17.25" customHeight="1">
      <c r="A1" t="s">
        <v>365</v>
      </c>
      <c r="B1"/>
      <c r="C1"/>
      <c r="D1"/>
      <c r="E1"/>
      <c r="F1"/>
      <c r="G1"/>
      <c r="H1"/>
      <c r="I1"/>
      <c r="J1"/>
      <c r="K1"/>
      <c r="L1" s="62"/>
    </row>
    <row r="2" spans="1:12" ht="15">
      <c r="A2"/>
      <c r="B2"/>
      <c r="C2" t="s">
        <v>366</v>
      </c>
      <c r="D2"/>
      <c r="E2">
        <v>41275</v>
      </c>
      <c r="F2" t="s">
        <v>97</v>
      </c>
      <c r="G2">
        <v>41455</v>
      </c>
      <c r="H2"/>
      <c r="I2"/>
      <c r="J2"/>
      <c r="K2"/>
      <c r="L2" s="64"/>
    </row>
    <row r="3" spans="1:11" ht="12.75">
      <c r="A3" t="s">
        <v>130</v>
      </c>
      <c r="B3"/>
      <c r="C3"/>
      <c r="D3"/>
      <c r="E3"/>
      <c r="F3"/>
      <c r="G3"/>
      <c r="H3"/>
      <c r="I3" t="s">
        <v>235</v>
      </c>
      <c r="J3" t="s">
        <v>559</v>
      </c>
      <c r="K3" t="s">
        <v>560</v>
      </c>
    </row>
    <row r="4" spans="1:11" ht="12.75">
      <c r="A4">
        <v>1</v>
      </c>
      <c r="B4"/>
      <c r="C4"/>
      <c r="D4"/>
      <c r="E4"/>
      <c r="F4"/>
      <c r="G4"/>
      <c r="H4"/>
      <c r="I4" s="67">
        <v>2</v>
      </c>
      <c r="J4" s="66" t="s">
        <v>57</v>
      </c>
      <c r="K4" s="66" t="s">
        <v>58</v>
      </c>
    </row>
    <row r="5" spans="1:11" ht="12.75" customHeight="1">
      <c r="A5" t="s">
        <v>346</v>
      </c>
      <c r="B5"/>
      <c r="C5"/>
      <c r="D5"/>
      <c r="E5"/>
      <c r="F5"/>
      <c r="G5"/>
      <c r="H5"/>
      <c r="I5" s="38">
        <v>1</v>
      </c>
      <c r="J5">
        <v>28200700</v>
      </c>
      <c r="K5">
        <v>28200700</v>
      </c>
    </row>
    <row r="6" spans="1:11" ht="12.75" customHeight="1">
      <c r="A6" t="s">
        <v>347</v>
      </c>
      <c r="B6"/>
      <c r="C6"/>
      <c r="D6"/>
      <c r="E6"/>
      <c r="F6"/>
      <c r="G6"/>
      <c r="H6"/>
      <c r="I6" s="38">
        <v>2</v>
      </c>
      <c r="J6">
        <v>194354000</v>
      </c>
      <c r="K6">
        <v>194354000</v>
      </c>
    </row>
    <row r="7" spans="1:11" ht="12.75" customHeight="1">
      <c r="A7" t="s">
        <v>348</v>
      </c>
      <c r="B7"/>
      <c r="C7"/>
      <c r="D7"/>
      <c r="E7"/>
      <c r="F7"/>
      <c r="G7"/>
      <c r="H7"/>
      <c r="I7" s="38">
        <v>3</v>
      </c>
      <c r="J7">
        <v>0</v>
      </c>
      <c r="K7">
        <v>0</v>
      </c>
    </row>
    <row r="8" spans="1:11" ht="12.75" customHeight="1">
      <c r="A8" t="s">
        <v>349</v>
      </c>
      <c r="B8"/>
      <c r="C8"/>
      <c r="D8"/>
      <c r="E8"/>
      <c r="F8"/>
      <c r="G8"/>
      <c r="H8"/>
      <c r="I8" s="38">
        <v>4</v>
      </c>
      <c r="J8">
        <v>-708390211</v>
      </c>
      <c r="K8">
        <v>-812445652</v>
      </c>
    </row>
    <row r="9" spans="1:11" ht="12.75" customHeight="1">
      <c r="A9" t="s">
        <v>350</v>
      </c>
      <c r="B9"/>
      <c r="C9"/>
      <c r="D9"/>
      <c r="E9"/>
      <c r="F9"/>
      <c r="G9"/>
      <c r="H9"/>
      <c r="I9" s="38">
        <v>5</v>
      </c>
      <c r="J9">
        <v>-16714875</v>
      </c>
      <c r="K9">
        <v>-26840314</v>
      </c>
    </row>
    <row r="10" spans="1:11" ht="12.75" customHeight="1">
      <c r="A10" t="s">
        <v>351</v>
      </c>
      <c r="B10"/>
      <c r="C10"/>
      <c r="D10"/>
      <c r="E10"/>
      <c r="F10"/>
      <c r="G10"/>
      <c r="H10"/>
      <c r="I10" s="38">
        <v>6</v>
      </c>
      <c r="J10">
        <v>0</v>
      </c>
      <c r="K10">
        <v>0</v>
      </c>
    </row>
    <row r="11" spans="1:11" ht="12.75" customHeight="1">
      <c r="A11" t="s">
        <v>352</v>
      </c>
      <c r="B11"/>
      <c r="C11"/>
      <c r="D11"/>
      <c r="E11"/>
      <c r="F11"/>
      <c r="G11"/>
      <c r="H11"/>
      <c r="I11" s="38">
        <v>7</v>
      </c>
      <c r="J11">
        <v>0</v>
      </c>
      <c r="K11">
        <v>0</v>
      </c>
    </row>
    <row r="12" spans="1:11" ht="12.75" customHeight="1">
      <c r="A12" t="s">
        <v>353</v>
      </c>
      <c r="B12"/>
      <c r="C12"/>
      <c r="D12"/>
      <c r="E12"/>
      <c r="F12"/>
      <c r="G12"/>
      <c r="H12"/>
      <c r="I12" s="38">
        <v>8</v>
      </c>
      <c r="J12">
        <v>0</v>
      </c>
      <c r="K12">
        <v>0</v>
      </c>
    </row>
    <row r="13" spans="1:11" ht="12.75" customHeight="1">
      <c r="A13" t="s">
        <v>354</v>
      </c>
      <c r="B13"/>
      <c r="C13"/>
      <c r="D13"/>
      <c r="E13"/>
      <c r="F13"/>
      <c r="G13"/>
      <c r="H13"/>
      <c r="I13" s="38">
        <v>9</v>
      </c>
      <c r="J13">
        <v>0</v>
      </c>
      <c r="K13">
        <v>0</v>
      </c>
    </row>
    <row r="14" spans="1:12" ht="12.75" customHeight="1">
      <c r="A14" t="s">
        <v>355</v>
      </c>
      <c r="B14"/>
      <c r="C14"/>
      <c r="D14"/>
      <c r="E14"/>
      <c r="F14"/>
      <c r="G14"/>
      <c r="H14"/>
      <c r="I14" s="38">
        <v>10</v>
      </c>
      <c r="J14">
        <f>SUM(J5:J13)</f>
        <v>-502550386</v>
      </c>
      <c r="K14">
        <f>SUM(K5:K13)</f>
        <v>-616731266</v>
      </c>
      <c r="L14"/>
    </row>
    <row r="15" spans="1:11" ht="12.75" customHeight="1">
      <c r="A15" t="s">
        <v>356</v>
      </c>
      <c r="B15"/>
      <c r="C15"/>
      <c r="D15"/>
      <c r="E15"/>
      <c r="F15"/>
      <c r="G15"/>
      <c r="H15"/>
      <c r="I15" s="38">
        <v>11</v>
      </c>
      <c r="J15">
        <v>0</v>
      </c>
      <c r="K15">
        <v>0</v>
      </c>
    </row>
    <row r="16" spans="1:11" ht="12.75" customHeight="1">
      <c r="A16" t="s">
        <v>357</v>
      </c>
      <c r="B16"/>
      <c r="C16"/>
      <c r="D16"/>
      <c r="E16"/>
      <c r="F16"/>
      <c r="G16"/>
      <c r="H16"/>
      <c r="I16" s="38">
        <v>12</v>
      </c>
      <c r="J16">
        <v>0</v>
      </c>
      <c r="K16">
        <v>0</v>
      </c>
    </row>
    <row r="17" spans="1:11" ht="12.75" customHeight="1">
      <c r="A17" t="s">
        <v>358</v>
      </c>
      <c r="B17"/>
      <c r="C17"/>
      <c r="D17"/>
      <c r="E17"/>
      <c r="F17"/>
      <c r="G17"/>
      <c r="H17"/>
      <c r="I17" s="38">
        <v>13</v>
      </c>
      <c r="J17">
        <v>0</v>
      </c>
      <c r="K17">
        <v>0</v>
      </c>
    </row>
    <row r="18" spans="1:11" ht="12.75" customHeight="1">
      <c r="A18" t="s">
        <v>359</v>
      </c>
      <c r="B18"/>
      <c r="C18"/>
      <c r="D18"/>
      <c r="E18"/>
      <c r="F18"/>
      <c r="G18"/>
      <c r="H18"/>
      <c r="I18" s="38">
        <v>14</v>
      </c>
      <c r="J18">
        <v>0</v>
      </c>
      <c r="K18">
        <v>0</v>
      </c>
    </row>
    <row r="19" spans="1:11" ht="12.75" customHeight="1">
      <c r="A19" t="s">
        <v>360</v>
      </c>
      <c r="B19"/>
      <c r="C19"/>
      <c r="D19"/>
      <c r="E19"/>
      <c r="F19"/>
      <c r="G19"/>
      <c r="H19"/>
      <c r="I19" s="38">
        <v>15</v>
      </c>
      <c r="J19">
        <v>0</v>
      </c>
      <c r="K19">
        <v>0</v>
      </c>
    </row>
    <row r="20" spans="1:11" ht="12.75" customHeight="1">
      <c r="A20" t="s">
        <v>361</v>
      </c>
      <c r="B20"/>
      <c r="C20"/>
      <c r="D20"/>
      <c r="E20"/>
      <c r="F20"/>
      <c r="G20"/>
      <c r="H20"/>
      <c r="I20" s="38">
        <v>16</v>
      </c>
      <c r="J20">
        <v>0</v>
      </c>
      <c r="K20">
        <v>0</v>
      </c>
    </row>
    <row r="21" spans="1:11" ht="12.75" customHeight="1">
      <c r="A21" t="s">
        <v>362</v>
      </c>
      <c r="B21"/>
      <c r="C21"/>
      <c r="D21"/>
      <c r="E21"/>
      <c r="F21"/>
      <c r="G21"/>
      <c r="H21"/>
      <c r="I21" s="38">
        <v>17</v>
      </c>
      <c r="J21">
        <f>SUM(J15:J20)</f>
        <v>0</v>
      </c>
      <c r="K21">
        <f>SUM(K15:K20)</f>
        <v>0</v>
      </c>
    </row>
    <row r="22" spans="1:11" ht="12.75">
      <c r="A22"/>
      <c r="B22"/>
      <c r="C22"/>
      <c r="D22"/>
      <c r="E22"/>
      <c r="F22"/>
      <c r="G22"/>
      <c r="H22"/>
      <c r="I22"/>
      <c r="J22"/>
      <c r="K22"/>
    </row>
    <row r="23" spans="1:11" ht="12.75" customHeight="1">
      <c r="A23" t="s">
        <v>363</v>
      </c>
      <c r="B23"/>
      <c r="C23"/>
      <c r="D23"/>
      <c r="E23"/>
      <c r="F23"/>
      <c r="G23"/>
      <c r="H23"/>
      <c r="I23" s="40">
        <v>18</v>
      </c>
      <c r="J23" s="39">
        <f>J14</f>
        <v>-502550386</v>
      </c>
      <c r="K23" s="6">
        <f>K14</f>
        <v>-616731266</v>
      </c>
    </row>
    <row r="24" spans="1:11" ht="17.25" customHeight="1">
      <c r="A24" t="s">
        <v>364</v>
      </c>
      <c r="B24"/>
      <c r="C24"/>
      <c r="D24"/>
      <c r="E24"/>
      <c r="F24"/>
      <c r="G24"/>
      <c r="H24"/>
      <c r="I24" s="41">
        <v>19</v>
      </c>
      <c r="J24" s="65">
        <v>0</v>
      </c>
      <c r="K24" s="65">
        <v>0</v>
      </c>
    </row>
    <row r="25" spans="1:11" ht="30" customHeight="1">
      <c r="A25" t="s">
        <v>367</v>
      </c>
      <c r="B25"/>
      <c r="C25"/>
      <c r="D25"/>
      <c r="E25"/>
      <c r="F25"/>
      <c r="G25"/>
      <c r="H25"/>
      <c r="I25"/>
      <c r="J25"/>
      <c r="K25"/>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2" dxfId="0" operator="lessThan" stopIfTrue="1">
      <formula>'CC'!#REF!</formula>
    </cfRule>
  </conditionalFormatting>
  <conditionalFormatting sqref="G2">
    <cfRule type="cellIs" priority="1" dxfId="0" operator="lessThan" stopIfTrue="1">
      <formula>'CC'!#REF!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K23" unlockedFormula="1"/>
    <ignoredError sqref="J4:K4" numberStoredAsText="1"/>
  </ignoredErrors>
</worksheet>
</file>

<file path=xl/worksheets/sheet7.xml><?xml version="1.0" encoding="utf-8"?>
<worksheet xmlns="http://schemas.openxmlformats.org/spreadsheetml/2006/main" xmlns:r="http://schemas.openxmlformats.org/officeDocument/2006/relationships">
  <dimension ref="A1:L460"/>
  <sheetViews>
    <sheetView zoomScaleSheetLayoutView="100" zoomScalePageLayoutView="0" workbookViewId="0" topLeftCell="A358">
      <selection activeCell="A205" sqref="A205"/>
    </sheetView>
  </sheetViews>
  <sheetFormatPr defaultColWidth="9.140625" defaultRowHeight="12.75"/>
  <cols>
    <col min="1" max="1" width="30.8515625" style="0" customWidth="1"/>
    <col min="2" max="3" width="12.7109375" style="0" customWidth="1"/>
    <col min="4" max="5" width="11.421875" style="0" bestFit="1" customWidth="1"/>
    <col min="6" max="6" width="8.00390625" style="0" bestFit="1" customWidth="1"/>
    <col min="7" max="7" width="9.00390625" style="0" bestFit="1" customWidth="1"/>
    <col min="8" max="8" width="12.28125" style="0" customWidth="1"/>
    <col min="9" max="9" width="9.57421875" style="0" bestFit="1" customWidth="1"/>
    <col min="10" max="11" width="9.140625" style="0" customWidth="1"/>
  </cols>
  <sheetData>
    <row r="1" ht="21">
      <c r="A1" t="s">
        <v>368</v>
      </c>
    </row>
    <row r="2" ht="12.75"/>
    <row r="3" ht="12.75">
      <c r="A3" t="s">
        <v>626</v>
      </c>
    </row>
    <row r="4" ht="12.75"/>
    <row r="5" ht="75.75" customHeight="1">
      <c r="A5" t="s">
        <v>624</v>
      </c>
    </row>
    <row r="6" ht="12.75">
      <c r="A6" s="111"/>
    </row>
    <row r="7" ht="12.75">
      <c r="A7" t="s">
        <v>369</v>
      </c>
    </row>
    <row r="8" ht="12.75"/>
    <row r="9" ht="12.75">
      <c r="A9" t="s">
        <v>370</v>
      </c>
    </row>
    <row r="10" ht="27.75" customHeight="1">
      <c r="A10" t="s">
        <v>584</v>
      </c>
    </row>
    <row r="11" ht="40.5" customHeight="1">
      <c r="A11" t="s">
        <v>587</v>
      </c>
    </row>
    <row r="12" ht="12.75"/>
    <row r="13" ht="12.75">
      <c r="A13" t="s">
        <v>371</v>
      </c>
    </row>
    <row r="14" ht="27" customHeight="1">
      <c r="A14" t="s">
        <v>372</v>
      </c>
    </row>
    <row r="15" ht="26.25" customHeight="1">
      <c r="A15" t="s">
        <v>588</v>
      </c>
    </row>
    <row r="16" ht="69.75" customHeight="1">
      <c r="A16" t="s">
        <v>373</v>
      </c>
    </row>
    <row r="17" ht="12.75"/>
    <row r="18" ht="27" customHeight="1">
      <c r="A18" t="s">
        <v>589</v>
      </c>
    </row>
    <row r="19" ht="25.5" customHeight="1">
      <c r="A19" t="s">
        <v>374</v>
      </c>
    </row>
    <row r="20" ht="27.75" customHeight="1">
      <c r="A20" t="s">
        <v>555</v>
      </c>
    </row>
    <row r="21" ht="12.75"/>
    <row r="22" ht="12.75">
      <c r="A22" t="s">
        <v>590</v>
      </c>
    </row>
    <row r="23" ht="27.75" customHeight="1">
      <c r="A23" t="s">
        <v>570</v>
      </c>
    </row>
    <row r="24" ht="12.75"/>
    <row r="25" ht="12.75">
      <c r="A25" t="s">
        <v>610</v>
      </c>
    </row>
    <row r="26" spans="1:2" ht="12.75">
      <c r="A26" t="s">
        <v>375</v>
      </c>
      <c r="B26" t="s">
        <v>376</v>
      </c>
    </row>
    <row r="27" spans="1:2" ht="12.75">
      <c r="A27" t="s">
        <v>377</v>
      </c>
      <c r="B27">
        <v>1</v>
      </c>
    </row>
    <row r="28" spans="1:2" ht="12.75">
      <c r="A28" t="s">
        <v>378</v>
      </c>
      <c r="B28">
        <v>1</v>
      </c>
    </row>
    <row r="29" spans="1:2" ht="26.25">
      <c r="A29" t="s">
        <v>567</v>
      </c>
      <c r="B29">
        <v>1</v>
      </c>
    </row>
    <row r="30" ht="12.75"/>
    <row r="31" ht="12.75">
      <c r="A31" t="s">
        <v>585</v>
      </c>
    </row>
    <row r="32" ht="12.75"/>
    <row r="33" spans="1:11" ht="12.75">
      <c r="A33" t="s">
        <v>379</v>
      </c>
    </row>
    <row r="34" spans="1:11" ht="12.75">
      <c r="A34" t="s">
        <v>619</v>
      </c>
    </row>
    <row r="35" ht="12.75"/>
    <row r="36" spans="1:11" ht="12.75">
      <c r="A36" t="s">
        <v>380</v>
      </c>
    </row>
    <row r="37" ht="12.75"/>
    <row r="38" ht="12.75">
      <c r="A38" t="s">
        <v>595</v>
      </c>
    </row>
    <row r="39" spans="1:2" ht="12.75">
      <c r="A39" t="s">
        <v>84</v>
      </c>
      <c r="B39" t="s">
        <v>381</v>
      </c>
    </row>
    <row r="40" spans="1:2" ht="12.75">
      <c r="A40" t="s">
        <v>82</v>
      </c>
      <c r="B40" t="s">
        <v>382</v>
      </c>
    </row>
    <row r="41" spans="1:11" ht="12.75">
      <c r="A41" t="s">
        <v>83</v>
      </c>
      <c r="B41" t="s">
        <v>382</v>
      </c>
    </row>
    <row r="42" ht="12.75"/>
    <row r="43" ht="12.75"/>
    <row r="44" ht="12.75">
      <c r="A44" t="s">
        <v>383</v>
      </c>
    </row>
    <row r="45" spans="1:2" ht="12.75">
      <c r="A45" t="s">
        <v>85</v>
      </c>
      <c r="B45" t="s">
        <v>384</v>
      </c>
    </row>
    <row r="46" spans="1:2" ht="12.75">
      <c r="A46" t="s">
        <v>93</v>
      </c>
      <c r="B46" t="s">
        <v>579</v>
      </c>
    </row>
    <row r="47" spans="1:2" ht="12.75">
      <c r="A47" t="s">
        <v>561</v>
      </c>
      <c r="B47" t="s">
        <v>580</v>
      </c>
    </row>
    <row r="48" spans="1:2" ht="12.75">
      <c r="A48" t="s">
        <v>562</v>
      </c>
      <c r="B48" t="s">
        <v>580</v>
      </c>
    </row>
    <row r="49" ht="12.75"/>
    <row r="50" ht="12.75"/>
    <row r="51" ht="12.75">
      <c r="A51" t="s">
        <v>385</v>
      </c>
    </row>
    <row r="52" ht="12.75"/>
    <row r="53" ht="12.75">
      <c r="A53" t="s">
        <v>386</v>
      </c>
    </row>
    <row r="54" ht="41.25" customHeight="1">
      <c r="A54" t="s">
        <v>387</v>
      </c>
    </row>
    <row r="55" ht="12.75"/>
    <row r="56" ht="12.75">
      <c r="A56" t="s">
        <v>388</v>
      </c>
    </row>
    <row r="57" ht="28.5" customHeight="1">
      <c r="A57" t="s">
        <v>611</v>
      </c>
    </row>
    <row r="58" ht="12.75"/>
    <row r="59" ht="12.75"/>
    <row r="60" spans="1:11" ht="12.75">
      <c r="A60" t="s">
        <v>415</v>
      </c>
    </row>
    <row r="61" spans="1:3" ht="12.75">
      <c r="A61" s="105"/>
      <c r="B61" t="s">
        <v>606</v>
      </c>
      <c r="C61" t="s">
        <v>617</v>
      </c>
    </row>
    <row r="62" spans="1:11" ht="12.75">
      <c r="A62" t="s">
        <v>389</v>
      </c>
      <c r="B62">
        <v>117159845</v>
      </c>
      <c r="C62">
        <v>148059604</v>
      </c>
    </row>
    <row r="63" spans="1:11" ht="12.75">
      <c r="A63" t="s">
        <v>390</v>
      </c>
      <c r="B63">
        <v>61961697</v>
      </c>
      <c r="C63">
        <v>62531578</v>
      </c>
    </row>
    <row r="64" spans="1:3" ht="12.75">
      <c r="A64" t="s">
        <v>391</v>
      </c>
      <c r="B64">
        <v>48490895</v>
      </c>
      <c r="C64">
        <v>40141959</v>
      </c>
    </row>
    <row r="65" spans="1:3" ht="12.75">
      <c r="A65" t="s">
        <v>392</v>
      </c>
      <c r="B65">
        <v>20063660</v>
      </c>
      <c r="C65">
        <v>10849374</v>
      </c>
    </row>
    <row r="66" spans="1:3" ht="12.75">
      <c r="A66" t="s">
        <v>393</v>
      </c>
      <c r="B66">
        <v>11529319</v>
      </c>
      <c r="C66">
        <v>7337896</v>
      </c>
    </row>
    <row r="67" spans="1:3" ht="12.75">
      <c r="A67" t="s">
        <v>394</v>
      </c>
      <c r="B67">
        <v>2540021</v>
      </c>
      <c r="C67">
        <v>1971488</v>
      </c>
    </row>
    <row r="68" spans="1:3" ht="12.75">
      <c r="A68" t="s">
        <v>397</v>
      </c>
      <c r="B68">
        <v>0</v>
      </c>
      <c r="C68">
        <v>7461145</v>
      </c>
    </row>
    <row r="69" spans="1:3" ht="12.75">
      <c r="A69" t="s">
        <v>395</v>
      </c>
      <c r="B69">
        <v>56094</v>
      </c>
      <c r="C69">
        <v>2536271</v>
      </c>
    </row>
    <row r="70" spans="1:3" ht="13.5" thickBot="1">
      <c r="A70" t="s">
        <v>396</v>
      </c>
      <c r="B70">
        <v>1290645</v>
      </c>
      <c r="C70">
        <v>2917207</v>
      </c>
    </row>
    <row r="71" spans="1:3" ht="13.5" thickBot="1">
      <c r="B71" s="108">
        <f>SUM(B62:B70)</f>
        <v>263092176</v>
      </c>
      <c r="C71" s="108">
        <f>SUM(C62:C70)</f>
        <v>283806522</v>
      </c>
    </row>
    <row r="72" ht="12.75"/>
    <row r="73" ht="12.75"/>
    <row r="74" ht="12.75">
      <c r="A74" t="s">
        <v>416</v>
      </c>
    </row>
    <row r="75" spans="1:5" ht="12.75">
      <c r="B75" t="s">
        <v>606</v>
      </c>
      <c r="C75" t="s">
        <v>617</v>
      </c>
      <c r="D75" s="109"/>
      <c r="E75" s="109"/>
    </row>
    <row r="76" spans="1:5" ht="12.75">
      <c r="A76" t="s">
        <v>398</v>
      </c>
      <c r="B76">
        <v>783603</v>
      </c>
      <c r="C76">
        <v>1854898</v>
      </c>
      <c r="D76" s="109"/>
      <c r="E76" s="109"/>
    </row>
    <row r="77" spans="1:5" ht="12.75">
      <c r="A77" t="s">
        <v>600</v>
      </c>
      <c r="B77">
        <v>75546</v>
      </c>
      <c r="C77">
        <v>0</v>
      </c>
      <c r="D77" s="109"/>
      <c r="E77" s="109"/>
    </row>
    <row r="78" spans="1:5" ht="12.75">
      <c r="A78" t="s">
        <v>601</v>
      </c>
      <c r="B78">
        <v>862651</v>
      </c>
      <c r="C78">
        <v>0</v>
      </c>
      <c r="D78" s="109"/>
      <c r="E78" s="109"/>
    </row>
    <row r="79" spans="1:5" ht="12.75">
      <c r="A79" t="s">
        <v>399</v>
      </c>
      <c r="B79">
        <v>196544</v>
      </c>
      <c r="C79">
        <v>213697</v>
      </c>
      <c r="D79" s="109"/>
      <c r="E79" s="109"/>
    </row>
    <row r="80" spans="1:5" ht="12.75">
      <c r="A80" t="s">
        <v>629</v>
      </c>
      <c r="B80">
        <v>1655203</v>
      </c>
      <c r="C80">
        <v>0</v>
      </c>
      <c r="D80" s="109"/>
      <c r="E80" s="109"/>
    </row>
    <row r="81" spans="1:5" ht="13.5" thickBot="1">
      <c r="A81" t="s">
        <v>400</v>
      </c>
      <c r="B81">
        <v>432001</v>
      </c>
      <c r="C81">
        <v>192705</v>
      </c>
      <c r="D81" s="109"/>
      <c r="E81" s="109"/>
    </row>
    <row r="82" spans="1:5" ht="13.5" thickBot="1">
      <c r="B82" s="108">
        <f>SUM(B76:B81)</f>
        <v>4005548</v>
      </c>
      <c r="C82" s="108">
        <f>SUM(C76:C81)</f>
        <v>2261300</v>
      </c>
      <c r="D82" s="109"/>
      <c r="E82" s="109"/>
    </row>
    <row r="83" ht="12.75"/>
    <row r="84" ht="12.75"/>
    <row r="85" ht="12.75">
      <c r="A85" t="s">
        <v>605</v>
      </c>
    </row>
    <row r="86" spans="1:3" ht="12.75">
      <c r="B86" t="s">
        <v>606</v>
      </c>
      <c r="C86" t="s">
        <v>617</v>
      </c>
    </row>
    <row r="87" spans="1:3" ht="12.75">
      <c r="A87" t="s">
        <v>401</v>
      </c>
      <c r="B87">
        <v>7937277</v>
      </c>
      <c r="C87">
        <v>8526416</v>
      </c>
    </row>
    <row r="88" spans="1:3" ht="12.75">
      <c r="A88" t="s">
        <v>402</v>
      </c>
      <c r="B88">
        <v>1099908</v>
      </c>
      <c r="C88">
        <v>2708361</v>
      </c>
    </row>
    <row r="89" spans="1:8" ht="12.75">
      <c r="A89" t="s">
        <v>403</v>
      </c>
      <c r="B89">
        <v>2932500</v>
      </c>
      <c r="C89">
        <v>3931717</v>
      </c>
      <c r="H89" s="110"/>
    </row>
    <row r="90" spans="1:3" ht="12.75">
      <c r="A90" t="s">
        <v>404</v>
      </c>
      <c r="B90">
        <v>23257334</v>
      </c>
      <c r="C90">
        <v>20174457</v>
      </c>
    </row>
    <row r="91" spans="1:3" ht="12.75">
      <c r="A91" t="s">
        <v>405</v>
      </c>
      <c r="B91">
        <v>2440952</v>
      </c>
      <c r="C91">
        <v>1101822</v>
      </c>
    </row>
    <row r="92" spans="1:3" ht="12.75">
      <c r="A92" t="s">
        <v>406</v>
      </c>
      <c r="B92">
        <v>4176054</v>
      </c>
      <c r="C92">
        <v>4718759</v>
      </c>
    </row>
    <row r="93" spans="1:3" ht="12.75">
      <c r="A93" t="s">
        <v>407</v>
      </c>
      <c r="B93">
        <v>2685035</v>
      </c>
      <c r="C93">
        <v>5467234</v>
      </c>
    </row>
    <row r="94" spans="1:3" ht="12.75">
      <c r="A94" t="s">
        <v>408</v>
      </c>
      <c r="B94">
        <v>30982971</v>
      </c>
      <c r="C94">
        <v>30272189</v>
      </c>
    </row>
    <row r="95" spans="1:3" ht="12.75">
      <c r="A95" t="s">
        <v>409</v>
      </c>
      <c r="B95">
        <v>105196346</v>
      </c>
      <c r="C95">
        <v>113319638</v>
      </c>
    </row>
    <row r="96" spans="1:3" ht="12.75">
      <c r="A96" t="s">
        <v>410</v>
      </c>
      <c r="B96">
        <v>1466289</v>
      </c>
      <c r="C96">
        <v>2160732</v>
      </c>
    </row>
    <row r="97" spans="1:3" ht="13.5" thickBot="1">
      <c r="A97" t="s">
        <v>411</v>
      </c>
      <c r="B97">
        <v>3081529</v>
      </c>
      <c r="C97">
        <v>3350098</v>
      </c>
    </row>
    <row r="98" spans="1:3" ht="13.5" thickBot="1">
      <c r="B98">
        <f>SUM(B87:B97)</f>
        <v>185256195</v>
      </c>
      <c r="C98">
        <f>SUM(C87:C97)</f>
        <v>195731423</v>
      </c>
    </row>
    <row r="99" ht="12.75"/>
    <row r="100" ht="12.75"/>
    <row r="101" ht="12.75">
      <c r="A101" t="s">
        <v>417</v>
      </c>
    </row>
    <row r="102" spans="1:3" ht="12.75">
      <c r="A102" s="105"/>
      <c r="B102" t="s">
        <v>606</v>
      </c>
      <c r="C102" t="s">
        <v>617</v>
      </c>
    </row>
    <row r="103" spans="1:3" ht="12.75">
      <c r="A103" t="s">
        <v>412</v>
      </c>
      <c r="B103">
        <v>14394535</v>
      </c>
      <c r="C103">
        <v>14457411</v>
      </c>
    </row>
    <row r="104" spans="1:3" ht="26.25">
      <c r="A104" t="s">
        <v>413</v>
      </c>
      <c r="B104">
        <v>7844027</v>
      </c>
      <c r="C104">
        <v>7815764</v>
      </c>
    </row>
    <row r="105" spans="1:3" ht="13.5" thickBot="1">
      <c r="A105" t="s">
        <v>414</v>
      </c>
      <c r="B105">
        <v>3377382</v>
      </c>
      <c r="C105">
        <v>3679917</v>
      </c>
    </row>
    <row r="106" spans="1:3" ht="13.5" thickBot="1">
      <c r="B106" s="108">
        <f>SUM(B103:B105)</f>
        <v>25615944</v>
      </c>
      <c r="C106" s="108">
        <f>SUM(C103:C105)</f>
        <v>25953092</v>
      </c>
    </row>
    <row r="107" ht="12.75"/>
    <row r="108" spans="1:3" ht="26.25">
      <c r="A108" t="s">
        <v>612</v>
      </c>
      <c r="B108">
        <v>391</v>
      </c>
      <c r="C108">
        <v>374</v>
      </c>
    </row>
    <row r="109" ht="12.75"/>
    <row r="110" ht="12.75"/>
    <row r="111" ht="12.75">
      <c r="A111" t="s">
        <v>418</v>
      </c>
    </row>
    <row r="112" spans="1:3" ht="12.75">
      <c r="A112" t="s">
        <v>81</v>
      </c>
      <c r="B112" t="s">
        <v>606</v>
      </c>
      <c r="C112" t="s">
        <v>617</v>
      </c>
    </row>
    <row r="113" spans="1:3" ht="12.75">
      <c r="A113" t="s">
        <v>419</v>
      </c>
      <c r="B113">
        <v>2465701</v>
      </c>
      <c r="C113">
        <v>3470032</v>
      </c>
    </row>
    <row r="114" spans="1:5" ht="13.5" thickBot="1">
      <c r="A114" t="s">
        <v>420</v>
      </c>
      <c r="B114">
        <v>24463754</v>
      </c>
      <c r="C114">
        <v>24210132</v>
      </c>
    </row>
    <row r="115" spans="1:3" ht="13.5" thickBot="1">
      <c r="B115" s="108">
        <f>SUM(B113:B114)</f>
        <v>26929455</v>
      </c>
      <c r="C115" s="108">
        <f>SUM(C113:C114)</f>
        <v>27680164</v>
      </c>
    </row>
    <row r="116" ht="12.75"/>
    <row r="117" ht="12.75"/>
    <row r="118" ht="12.75">
      <c r="A118" t="s">
        <v>421</v>
      </c>
    </row>
    <row r="119" spans="1:3" ht="12.75">
      <c r="B119" t="s">
        <v>606</v>
      </c>
      <c r="C119" t="s">
        <v>617</v>
      </c>
    </row>
    <row r="120" spans="1:11" ht="12.75">
      <c r="A120" t="s">
        <v>422</v>
      </c>
      <c r="B120">
        <v>1145032</v>
      </c>
      <c r="C120">
        <v>1054145</v>
      </c>
    </row>
    <row r="121" spans="1:11" ht="12.75">
      <c r="A121" t="s">
        <v>423</v>
      </c>
      <c r="B121">
        <v>615103</v>
      </c>
      <c r="C121">
        <v>741895</v>
      </c>
    </row>
    <row r="122" spans="1:11" ht="12.75">
      <c r="A122" t="s">
        <v>424</v>
      </c>
      <c r="B122">
        <v>633810</v>
      </c>
      <c r="C122">
        <v>830018</v>
      </c>
    </row>
    <row r="123" spans="1:11" ht="12.75">
      <c r="A123" t="s">
        <v>425</v>
      </c>
      <c r="B123">
        <v>1296636</v>
      </c>
      <c r="C123">
        <v>1507423</v>
      </c>
    </row>
    <row r="124" spans="1:11" ht="26.25">
      <c r="A124" t="s">
        <v>426</v>
      </c>
      <c r="B124">
        <v>759269</v>
      </c>
      <c r="C124">
        <v>459039</v>
      </c>
    </row>
    <row r="125" spans="1:11" ht="12.75">
      <c r="A125" t="s">
        <v>427</v>
      </c>
      <c r="B125">
        <v>1066496</v>
      </c>
      <c r="C125">
        <v>58005</v>
      </c>
    </row>
    <row r="126" spans="1:11" ht="12.75">
      <c r="A126" t="s">
        <v>428</v>
      </c>
      <c r="B126">
        <v>279620</v>
      </c>
      <c r="C126">
        <v>457975</v>
      </c>
    </row>
    <row r="127" spans="1:11" ht="13.5" thickBot="1">
      <c r="A127" t="s">
        <v>429</v>
      </c>
      <c r="B127">
        <v>2096557</v>
      </c>
      <c r="C127">
        <v>848151</v>
      </c>
    </row>
    <row r="128" spans="1:11" ht="13.5" thickBot="1">
      <c r="B128">
        <f>SUM(B120:B127)</f>
        <v>7892523</v>
      </c>
      <c r="C128">
        <f>SUM(C120:C127)</f>
        <v>5956651</v>
      </c>
    </row>
    <row r="129" ht="12.75"/>
    <row r="130" ht="29.25" customHeight="1">
      <c r="A130" t="s">
        <v>430</v>
      </c>
    </row>
    <row r="131" ht="12.75"/>
    <row r="132" ht="12.75"/>
    <row r="133" ht="12.75">
      <c r="A133" t="s">
        <v>431</v>
      </c>
    </row>
    <row r="134" spans="1:11" ht="28.5" customHeight="1">
      <c r="A134" t="s">
        <v>432</v>
      </c>
    </row>
    <row r="135" ht="12.75"/>
    <row r="136" ht="12.75"/>
    <row r="137" ht="12.75">
      <c r="A137" t="s">
        <v>433</v>
      </c>
    </row>
    <row r="138" spans="1:3" ht="12.75">
      <c r="B138" t="s">
        <v>606</v>
      </c>
      <c r="C138" t="s">
        <v>617</v>
      </c>
    </row>
    <row r="139" spans="1:3" ht="12.75">
      <c r="A139" t="s">
        <v>434</v>
      </c>
      <c r="B139">
        <v>3630256</v>
      </c>
      <c r="C139">
        <v>2899167</v>
      </c>
    </row>
    <row r="140" spans="1:3" ht="13.5" thickBot="1">
      <c r="A140" t="s">
        <v>435</v>
      </c>
      <c r="B140">
        <v>6325959</v>
      </c>
      <c r="C140">
        <v>1281346</v>
      </c>
    </row>
    <row r="141" spans="1:3" ht="13.5" thickBot="1">
      <c r="B141" s="108">
        <f>SUM(B139:B140)</f>
        <v>9956215</v>
      </c>
      <c r="C141" s="108">
        <f>SUM(C139:C140)</f>
        <v>4180513</v>
      </c>
    </row>
    <row r="142" ht="12.75"/>
    <row r="143" ht="12.75"/>
    <row r="144" ht="12.75">
      <c r="A144" t="s">
        <v>439</v>
      </c>
    </row>
    <row r="145" spans="1:3" ht="12.75">
      <c r="B145" t="s">
        <v>606</v>
      </c>
      <c r="C145" t="s">
        <v>617</v>
      </c>
    </row>
    <row r="146" spans="1:3" ht="12.75">
      <c r="A146" t="s">
        <v>436</v>
      </c>
      <c r="B146">
        <v>50257444</v>
      </c>
      <c r="C146">
        <v>37595990</v>
      </c>
    </row>
    <row r="147" spans="1:3" ht="12.75">
      <c r="A147" t="s">
        <v>437</v>
      </c>
      <c r="B147">
        <v>263750</v>
      </c>
      <c r="C147">
        <v>419174</v>
      </c>
    </row>
    <row r="148" spans="1:3" ht="13.5" thickBot="1">
      <c r="A148" t="s">
        <v>438</v>
      </c>
      <c r="B148">
        <v>323466</v>
      </c>
      <c r="C148">
        <v>121322</v>
      </c>
    </row>
    <row r="149" spans="1:3" ht="13.5" thickBot="1">
      <c r="B149" s="108">
        <f>SUM(B146:B148)</f>
        <v>50844660</v>
      </c>
      <c r="C149" s="108">
        <f>SUM(C146:C148)</f>
        <v>38136486</v>
      </c>
    </row>
    <row r="150" ht="12.75"/>
    <row r="151" ht="25.5" customHeight="1">
      <c r="A151" t="s">
        <v>440</v>
      </c>
    </row>
    <row r="152" ht="25.5" customHeight="1">
      <c r="A152" t="s">
        <v>620</v>
      </c>
    </row>
    <row r="153" ht="12.75"/>
    <row r="154" ht="12.75"/>
    <row r="155" spans="1:11" ht="12.75">
      <c r="A155" t="s">
        <v>441</v>
      </c>
    </row>
    <row r="156" spans="1:11" ht="20.25">
      <c r="B156" t="s">
        <v>449</v>
      </c>
      <c r="C156" t="s">
        <v>450</v>
      </c>
      <c r="D156" t="s">
        <v>451</v>
      </c>
      <c r="E156" t="s">
        <v>452</v>
      </c>
    </row>
    <row r="157" spans="1:11" ht="13.5" thickBot="1">
      <c r="A157" t="s">
        <v>442</v>
      </c>
    </row>
    <row r="158" spans="1:11" ht="13.5" thickBot="1">
      <c r="A158" t="s">
        <v>596</v>
      </c>
      <c r="B158">
        <v>8187690</v>
      </c>
      <c r="C158">
        <v>82540525</v>
      </c>
      <c r="D158">
        <v>0</v>
      </c>
      <c r="E158">
        <f>SUM(B158:D158)</f>
        <v>90728215</v>
      </c>
    </row>
    <row r="159" spans="1:11" ht="12.75">
      <c r="A159" t="s">
        <v>443</v>
      </c>
      <c r="D159">
        <v>444980</v>
      </c>
      <c r="E159">
        <f>SUM(B159:D159)</f>
        <v>444980</v>
      </c>
    </row>
    <row r="160" spans="1:11" ht="12.75">
      <c r="A160" t="s">
        <v>444</v>
      </c>
      <c r="C160">
        <v>444980</v>
      </c>
      <c r="D160">
        <v>-444980</v>
      </c>
      <c r="E160">
        <f>SUM(B160:D160)</f>
        <v>0</v>
      </c>
    </row>
    <row r="161" spans="1:11" ht="13.5" thickBot="1">
      <c r="A161" t="s">
        <v>445</v>
      </c>
      <c r="E161">
        <f>SUM(B161:D161)</f>
        <v>0</v>
      </c>
    </row>
    <row r="162" spans="1:11" ht="13.5" thickBot="1">
      <c r="A162" t="s">
        <v>613</v>
      </c>
      <c r="B162">
        <f>SUM(B158:B161)</f>
        <v>8187690</v>
      </c>
      <c r="C162">
        <f>SUM(C158:C161)</f>
        <v>82985505</v>
      </c>
      <c r="D162">
        <f>SUM(D158:D161)</f>
        <v>0</v>
      </c>
      <c r="E162">
        <f>SUM(E158:E161)</f>
        <v>91173195</v>
      </c>
    </row>
    <row r="163" ht="12.75"/>
    <row r="164" spans="1:11" ht="13.5" thickBot="1">
      <c r="A164" t="s">
        <v>446</v>
      </c>
    </row>
    <row r="165" spans="1:11" ht="13.5" thickBot="1">
      <c r="A165" t="s">
        <v>596</v>
      </c>
      <c r="B165">
        <v>1930474</v>
      </c>
      <c r="C165">
        <v>67921711</v>
      </c>
      <c r="D165">
        <f>SUM(D162:D164)</f>
        <v>0</v>
      </c>
      <c r="E165">
        <f>SUM(B165:D165)</f>
        <v>69852185</v>
      </c>
    </row>
    <row r="166" spans="1:11" ht="12.75">
      <c r="A166" t="s">
        <v>447</v>
      </c>
      <c r="B166">
        <v>136325</v>
      </c>
      <c r="C166">
        <v>2329376</v>
      </c>
      <c r="E166">
        <f>SUM(B166:D166)</f>
        <v>2465701</v>
      </c>
    </row>
    <row r="167" spans="1:11" ht="13.5" thickBot="1">
      <c r="A167" t="s">
        <v>445</v>
      </c>
      <c r="E167">
        <f>SUM(B167:D167)</f>
        <v>0</v>
      </c>
    </row>
    <row r="168" spans="1:11" ht="13.5" thickBot="1">
      <c r="A168" t="s">
        <v>614</v>
      </c>
      <c r="B168">
        <f>SUM(B165:B167)</f>
        <v>2066799</v>
      </c>
      <c r="C168">
        <f>SUM(C165:C167)</f>
        <v>70251087</v>
      </c>
      <c r="D168">
        <f>SUM(D165:D167)</f>
        <v>0</v>
      </c>
      <c r="E168">
        <f>SUM(E165:E167)</f>
        <v>72317886</v>
      </c>
    </row>
    <row r="169" ht="12.75"/>
    <row r="170" spans="1:11" ht="13.5" thickBot="1">
      <c r="A170" t="s">
        <v>448</v>
      </c>
    </row>
    <row r="171" spans="1:5" ht="13.5" thickBot="1">
      <c r="A171" t="s">
        <v>613</v>
      </c>
      <c r="B171">
        <f>B162-B168</f>
        <v>6120891</v>
      </c>
      <c r="C171">
        <f>C162-C168</f>
        <v>12734418</v>
      </c>
      <c r="D171">
        <f>D162-D168</f>
        <v>0</v>
      </c>
      <c r="E171">
        <f>E162-E168</f>
        <v>18855309</v>
      </c>
    </row>
    <row r="172" ht="12.75"/>
    <row r="173" ht="12.75"/>
    <row r="174" ht="12.75">
      <c r="A174" t="s">
        <v>453</v>
      </c>
    </row>
    <row r="175" spans="1:9" ht="51">
      <c r="B175" t="s">
        <v>454</v>
      </c>
      <c r="C175" t="s">
        <v>455</v>
      </c>
      <c r="D175" t="s">
        <v>456</v>
      </c>
      <c r="E175" t="s">
        <v>457</v>
      </c>
      <c r="F175" t="s">
        <v>458</v>
      </c>
      <c r="G175" t="s">
        <v>451</v>
      </c>
      <c r="H175" t="s">
        <v>459</v>
      </c>
      <c r="I175" t="s">
        <v>452</v>
      </c>
    </row>
    <row r="176" ht="12.75">
      <c r="A176" t="s">
        <v>442</v>
      </c>
    </row>
    <row r="177" spans="1:9" ht="13.5" thickBot="1">
      <c r="A177" t="s">
        <v>577</v>
      </c>
      <c r="B177">
        <v>23269</v>
      </c>
      <c r="C177">
        <v>27157396</v>
      </c>
      <c r="D177">
        <v>586564547</v>
      </c>
      <c r="E177">
        <v>6539345</v>
      </c>
      <c r="F177">
        <v>46822</v>
      </c>
      <c r="G177">
        <v>9087578</v>
      </c>
      <c r="H177">
        <v>4502060</v>
      </c>
      <c r="I177">
        <f>SUM(B177:H177)</f>
        <v>633921017</v>
      </c>
    </row>
    <row r="178" spans="1:9" ht="12.75">
      <c r="A178" t="s">
        <v>443</v>
      </c>
      <c r="D178">
        <v>4734000</v>
      </c>
      <c r="E178">
        <v>679540</v>
      </c>
      <c r="G178">
        <v>7907618</v>
      </c>
      <c r="H178">
        <v>107680</v>
      </c>
      <c r="I178">
        <f>SUM(B178:H178)</f>
        <v>13428838</v>
      </c>
    </row>
    <row r="179" spans="1:9" ht="12.75">
      <c r="A179" t="s">
        <v>444</v>
      </c>
      <c r="D179">
        <v>10671667</v>
      </c>
      <c r="G179">
        <v>-10671667</v>
      </c>
      <c r="I179">
        <f>SUM(B179:H179)</f>
        <v>0</v>
      </c>
    </row>
    <row r="180" spans="1:9" ht="13.5" thickBot="1">
      <c r="A180" t="s">
        <v>445</v>
      </c>
      <c r="C180">
        <v>-28020</v>
      </c>
      <c r="D180">
        <v>-8298223</v>
      </c>
      <c r="E180">
        <v>-8442</v>
      </c>
      <c r="I180">
        <f>SUM(B180:H180)</f>
        <v>-8334685</v>
      </c>
    </row>
    <row r="181" spans="1:9" ht="13.5" thickBot="1">
      <c r="A181" t="s">
        <v>613</v>
      </c>
      <c r="B181">
        <f>SUM(B177:B180)</f>
        <v>23269</v>
      </c>
      <c r="C181">
        <f aca="true" t="shared" si="0" ref="C181:I181">SUM(C177:C180)</f>
        <v>27129376</v>
      </c>
      <c r="D181">
        <f t="shared" si="0"/>
        <v>593671991</v>
      </c>
      <c r="E181">
        <f t="shared" si="0"/>
        <v>7210443</v>
      </c>
      <c r="F181">
        <f t="shared" si="0"/>
        <v>46822</v>
      </c>
      <c r="G181">
        <f t="shared" si="0"/>
        <v>6323529</v>
      </c>
      <c r="H181">
        <f t="shared" si="0"/>
        <v>4609740</v>
      </c>
      <c r="I181">
        <f t="shared" si="0"/>
        <v>639015170</v>
      </c>
    </row>
    <row r="182" ht="12.75"/>
    <row r="183" ht="12.75">
      <c r="A183" t="s">
        <v>446</v>
      </c>
    </row>
    <row r="184" spans="1:9" ht="13.5" thickBot="1">
      <c r="A184" t="s">
        <v>577</v>
      </c>
      <c r="B184">
        <v>0</v>
      </c>
      <c r="C184">
        <v>5679195</v>
      </c>
      <c r="D184">
        <v>245797607</v>
      </c>
      <c r="E184">
        <v>5486831</v>
      </c>
      <c r="F184">
        <v>0</v>
      </c>
      <c r="G184">
        <v>0</v>
      </c>
      <c r="H184">
        <v>3764371</v>
      </c>
      <c r="I184">
        <f>SUM(B184:H184)</f>
        <v>260728004</v>
      </c>
    </row>
    <row r="185" spans="1:9" ht="12.75">
      <c r="A185" t="s">
        <v>447</v>
      </c>
      <c r="C185">
        <v>342993</v>
      </c>
      <c r="D185">
        <v>23825605</v>
      </c>
      <c r="E185">
        <v>138778</v>
      </c>
      <c r="H185">
        <v>156378</v>
      </c>
      <c r="I185">
        <f>SUM(B185:H185)</f>
        <v>24463754</v>
      </c>
    </row>
    <row r="186" spans="1:9" ht="12.75">
      <c r="A186" t="s">
        <v>445</v>
      </c>
      <c r="C186">
        <v>-3992</v>
      </c>
      <c r="D186">
        <v>-3016143</v>
      </c>
      <c r="E186">
        <v>-7778</v>
      </c>
      <c r="I186">
        <f>SUM(B186:H186)</f>
        <v>-3027913</v>
      </c>
    </row>
    <row r="187" spans="1:9" ht="13.5" thickBot="1">
      <c r="A187" t="s">
        <v>614</v>
      </c>
      <c r="B187">
        <f>SUM(B184:B186)</f>
        <v>0</v>
      </c>
      <c r="C187">
        <f aca="true" t="shared" si="1" ref="C187:I187">SUM(C184:C186)</f>
        <v>6018196</v>
      </c>
      <c r="D187">
        <f t="shared" si="1"/>
        <v>266607069</v>
      </c>
      <c r="E187">
        <f t="shared" si="1"/>
        <v>5617831</v>
      </c>
      <c r="F187">
        <f t="shared" si="1"/>
        <v>0</v>
      </c>
      <c r="G187">
        <f t="shared" si="1"/>
        <v>0</v>
      </c>
      <c r="H187">
        <f t="shared" si="1"/>
        <v>3920749</v>
      </c>
      <c r="I187">
        <f t="shared" si="1"/>
        <v>282163845</v>
      </c>
    </row>
    <row r="188" ht="12.75"/>
    <row r="189" ht="12.75">
      <c r="A189" t="s">
        <v>448</v>
      </c>
    </row>
    <row r="190" spans="1:9" ht="13.5" thickBot="1">
      <c r="A190" t="s">
        <v>613</v>
      </c>
      <c r="B190">
        <f>B181-B187</f>
        <v>23269</v>
      </c>
      <c r="C190">
        <f aca="true" t="shared" si="2" ref="C190:I190">C181-C187</f>
        <v>21111180</v>
      </c>
      <c r="D190">
        <f t="shared" si="2"/>
        <v>327064922</v>
      </c>
      <c r="E190">
        <f t="shared" si="2"/>
        <v>1592612</v>
      </c>
      <c r="F190">
        <f t="shared" si="2"/>
        <v>46822</v>
      </c>
      <c r="G190">
        <f t="shared" si="2"/>
        <v>6323529</v>
      </c>
      <c r="H190">
        <f t="shared" si="2"/>
        <v>688991</v>
      </c>
      <c r="I190">
        <f t="shared" si="2"/>
        <v>356851325</v>
      </c>
    </row>
    <row r="191" spans="1:7" ht="12.75">
      <c r="A191" s="112"/>
      <c r="B191" s="113"/>
      <c r="C191" s="114"/>
      <c r="D191" s="114"/>
      <c r="E191" s="114"/>
      <c r="F191" s="114"/>
      <c r="G191" s="114"/>
    </row>
    <row r="192" spans="1:7" ht="12.75">
      <c r="A192" s="112"/>
      <c r="B192" s="113"/>
      <c r="C192" s="114"/>
      <c r="D192" s="114"/>
      <c r="E192" s="114"/>
      <c r="F192" s="114"/>
      <c r="G192" s="114"/>
    </row>
    <row r="193" spans="1:7" ht="12.75">
      <c r="A193" t="s">
        <v>460</v>
      </c>
    </row>
    <row r="194" spans="1:3" ht="12.75">
      <c r="B194" t="s">
        <v>606</v>
      </c>
    </row>
    <row r="195" spans="1:3" ht="12.75">
      <c r="A195" s="115" t="s">
        <v>461</v>
      </c>
      <c r="B195">
        <v>14071454</v>
      </c>
    </row>
    <row r="196" spans="1:11" ht="12.75">
      <c r="A196" s="115" t="s">
        <v>462</v>
      </c>
      <c r="B196">
        <v>36777680</v>
      </c>
    </row>
    <row r="197" spans="1:11" ht="12.75">
      <c r="A197" s="115" t="s">
        <v>463</v>
      </c>
      <c r="B197">
        <v>3435081</v>
      </c>
    </row>
    <row r="198" spans="1:11" ht="13.5" thickBot="1">
      <c r="A198" s="115" t="s">
        <v>602</v>
      </c>
      <c r="B198">
        <v>35000</v>
      </c>
    </row>
    <row r="199" spans="1:11" ht="12.75">
      <c r="A199" s="115"/>
      <c r="B199">
        <f>SUM(B195:B198)</f>
        <v>54319215</v>
      </c>
    </row>
    <row r="200" spans="1:11" ht="13.5" thickBot="1">
      <c r="A200" s="115" t="s">
        <v>464</v>
      </c>
      <c r="B200">
        <v>-50849134</v>
      </c>
    </row>
    <row r="201" spans="1:3" ht="13.5" thickBot="1">
      <c r="A201" s="116"/>
      <c r="B201">
        <f>B199+B200</f>
        <v>3470081</v>
      </c>
      <c r="C201" s="117"/>
    </row>
    <row r="202" ht="12.75"/>
    <row r="203" spans="1:11" ht="26.25" customHeight="1">
      <c r="A203" t="s">
        <v>630</v>
      </c>
    </row>
    <row r="204" ht="12.75">
      <c r="A204" t="s">
        <v>592</v>
      </c>
    </row>
    <row r="205" ht="12.75"/>
    <row r="206" ht="12.75">
      <c r="A206" t="s">
        <v>603</v>
      </c>
    </row>
    <row r="207" spans="1:2" ht="12.75">
      <c r="B207" t="s">
        <v>606</v>
      </c>
    </row>
    <row r="208" spans="1:2" ht="12.75">
      <c r="A208" t="s">
        <v>597</v>
      </c>
      <c r="B208">
        <v>49033884</v>
      </c>
    </row>
    <row r="209" spans="1:2" ht="12.75">
      <c r="A209" t="s">
        <v>477</v>
      </c>
      <c r="B209">
        <v>0</v>
      </c>
    </row>
    <row r="210" spans="1:2" ht="13.5" thickBot="1">
      <c r="A210" t="s">
        <v>479</v>
      </c>
      <c r="B210">
        <v>1815250.0000000037</v>
      </c>
    </row>
    <row r="211" spans="1:2" ht="13.5" thickBot="1">
      <c r="A211" t="s">
        <v>480</v>
      </c>
      <c r="B211">
        <f>SUM(B208:B210)</f>
        <v>50849134</v>
      </c>
    </row>
    <row r="212" ht="12.75"/>
    <row r="213" spans="1:11" ht="12.75">
      <c r="A213" s="111"/>
    </row>
    <row r="214" spans="1:11" ht="12.75">
      <c r="A214" t="s">
        <v>465</v>
      </c>
    </row>
    <row r="215" spans="1:11" ht="12.75">
      <c r="B215" t="s">
        <v>606</v>
      </c>
    </row>
    <row r="216" spans="1:11" ht="12.75">
      <c r="A216" t="s">
        <v>466</v>
      </c>
      <c r="B216">
        <v>94868491</v>
      </c>
    </row>
    <row r="217" spans="1:11" ht="12.75">
      <c r="A217" t="s">
        <v>467</v>
      </c>
      <c r="B217">
        <v>42503</v>
      </c>
      <c r="H217" s="110"/>
    </row>
    <row r="218" spans="1:11" ht="26.25">
      <c r="A218" t="s">
        <v>468</v>
      </c>
      <c r="B218">
        <v>478890</v>
      </c>
    </row>
    <row r="219" spans="1:11" ht="13.5" thickBot="1">
      <c r="A219" t="s">
        <v>471</v>
      </c>
      <c r="B219">
        <v>6381272</v>
      </c>
    </row>
    <row r="220" spans="1:11" ht="13.5" thickBot="1">
      <c r="B220">
        <f>SUM(B216:B219)</f>
        <v>101771156</v>
      </c>
    </row>
    <row r="221" spans="1:11" ht="12.75">
      <c r="A221" s="111"/>
    </row>
    <row r="222" spans="1:11" ht="12.75"/>
    <row r="223" spans="1:11" ht="12.75">
      <c r="A223" t="s">
        <v>472</v>
      </c>
    </row>
    <row r="224" spans="1:11" ht="12.75">
      <c r="B224" t="s">
        <v>606</v>
      </c>
    </row>
    <row r="225" spans="1:11" ht="12.75">
      <c r="A225" t="s">
        <v>473</v>
      </c>
      <c r="B225">
        <v>108775367</v>
      </c>
    </row>
    <row r="226" spans="1:11" ht="12.75">
      <c r="A226" t="s">
        <v>474</v>
      </c>
      <c r="B226">
        <v>14891009</v>
      </c>
    </row>
    <row r="227" spans="1:11" ht="13.5" thickBot="1">
      <c r="A227" t="s">
        <v>581</v>
      </c>
      <c r="B227">
        <v>16405</v>
      </c>
    </row>
    <row r="228" spans="1:11" ht="12.75">
      <c r="B228">
        <f>SUM(B225:B227)</f>
        <v>123682781</v>
      </c>
    </row>
    <row r="229" spans="1:11" ht="13.5" thickBot="1">
      <c r="A229" t="s">
        <v>475</v>
      </c>
      <c r="B229">
        <v>-28814290</v>
      </c>
    </row>
    <row r="230" spans="1:11" ht="13.5" thickBot="1">
      <c r="B230">
        <f>SUM(B228:B229)</f>
        <v>94868491</v>
      </c>
    </row>
    <row r="231" spans="1:11" ht="12.75"/>
    <row r="232" ht="12.75">
      <c r="A232" t="s">
        <v>81</v>
      </c>
    </row>
    <row r="233" ht="12.75">
      <c r="A233" t="s">
        <v>476</v>
      </c>
    </row>
    <row r="234" spans="1:11" ht="12.75">
      <c r="A234" s="105"/>
      <c r="B234" t="s">
        <v>606</v>
      </c>
      <c r="C234" s="106"/>
    </row>
    <row r="235" spans="1:11" ht="12.75">
      <c r="A235" t="s">
        <v>597</v>
      </c>
      <c r="B235">
        <v>30442425</v>
      </c>
    </row>
    <row r="236" spans="1:11" ht="12.75">
      <c r="A236" t="s">
        <v>477</v>
      </c>
      <c r="B236">
        <v>-4480232</v>
      </c>
    </row>
    <row r="237" spans="1:2" ht="12.75">
      <c r="A237" t="s">
        <v>478</v>
      </c>
      <c r="B237">
        <v>-668789</v>
      </c>
    </row>
    <row r="238" spans="1:2" ht="13.5" thickBot="1">
      <c r="A238" t="s">
        <v>479</v>
      </c>
      <c r="B238">
        <v>3520886</v>
      </c>
    </row>
    <row r="239" spans="1:3" ht="13.5" thickBot="1">
      <c r="A239" t="s">
        <v>480</v>
      </c>
      <c r="B239">
        <f>SUM(B235:B238)</f>
        <v>28814290</v>
      </c>
    </row>
    <row r="240" ht="12.75"/>
    <row r="241" spans="1:7" ht="12.75"/>
    <row r="242" ht="12.75">
      <c r="A242" t="s">
        <v>593</v>
      </c>
    </row>
    <row r="243" spans="1:3" ht="12.75">
      <c r="A243" s="105"/>
      <c r="B243" t="s">
        <v>606</v>
      </c>
      <c r="C243" s="106"/>
    </row>
    <row r="244" spans="1:8" ht="12.75">
      <c r="A244" t="s">
        <v>481</v>
      </c>
      <c r="B244">
        <v>65130691</v>
      </c>
    </row>
    <row r="245" spans="1:2" ht="12.75">
      <c r="A245" t="s">
        <v>482</v>
      </c>
      <c r="B245">
        <v>24518112</v>
      </c>
    </row>
    <row r="246" spans="1:2" ht="12.75">
      <c r="A246" t="s">
        <v>483</v>
      </c>
      <c r="B246">
        <v>7000806</v>
      </c>
    </row>
    <row r="247" spans="1:11" ht="13.5" thickBot="1">
      <c r="A247" t="s">
        <v>484</v>
      </c>
      <c r="B247">
        <v>27016767</v>
      </c>
    </row>
    <row r="248" spans="1:2" ht="13.5" thickBot="1">
      <c r="B248">
        <f>SUM(B244:B247)</f>
        <v>123666376</v>
      </c>
    </row>
    <row r="249" ht="12.75"/>
    <row r="250" ht="12.75"/>
    <row r="251" ht="12.75">
      <c r="A251" t="s">
        <v>575</v>
      </c>
    </row>
    <row r="252" spans="1:3" ht="12.75">
      <c r="B252" t="s">
        <v>606</v>
      </c>
    </row>
    <row r="253" spans="1:3" ht="12.75">
      <c r="A253" t="s">
        <v>469</v>
      </c>
      <c r="B253">
        <v>1268858</v>
      </c>
    </row>
    <row r="254" spans="1:11" ht="12.75">
      <c r="A254" t="s">
        <v>470</v>
      </c>
      <c r="B254">
        <v>5062238</v>
      </c>
    </row>
    <row r="255" spans="1:11" ht="13.5" thickBot="1">
      <c r="A255" t="s">
        <v>471</v>
      </c>
      <c r="B255">
        <v>63812</v>
      </c>
    </row>
    <row r="256" spans="1:11" ht="12.75">
      <c r="B256">
        <f>SUM(B253:B255)</f>
        <v>6394908</v>
      </c>
    </row>
    <row r="257" spans="1:11" ht="13.5" thickBot="1">
      <c r="A257" t="s">
        <v>475</v>
      </c>
      <c r="B257">
        <v>-13636</v>
      </c>
    </row>
    <row r="258" spans="1:11" ht="13.5" thickBot="1">
      <c r="B258">
        <f>SUM(B256:B257)</f>
        <v>6381272</v>
      </c>
    </row>
    <row r="259" spans="1:11" ht="12.75"/>
    <row r="260" spans="1:11" ht="12.75"/>
    <row r="261" ht="12.75">
      <c r="A261" t="s">
        <v>485</v>
      </c>
    </row>
    <row r="262" spans="1:2" ht="12.75">
      <c r="B262" t="s">
        <v>606</v>
      </c>
    </row>
    <row r="263" spans="1:2" ht="12.75">
      <c r="A263" t="s">
        <v>486</v>
      </c>
      <c r="B263">
        <v>29975787</v>
      </c>
    </row>
    <row r="264" spans="1:2" ht="12.75">
      <c r="A264" t="s">
        <v>487</v>
      </c>
      <c r="B264">
        <v>2837462</v>
      </c>
    </row>
    <row r="265" spans="1:2" ht="13.5" thickBot="1">
      <c r="A265" t="s">
        <v>488</v>
      </c>
      <c r="B265">
        <v>5194</v>
      </c>
    </row>
    <row r="266" spans="1:2" ht="13.5" thickBot="1">
      <c r="B266">
        <f>SUM(B263:B265)</f>
        <v>32818443</v>
      </c>
    </row>
    <row r="267" ht="12.75"/>
    <row r="268" ht="12.75"/>
    <row r="269" ht="12.75">
      <c r="A269" t="s">
        <v>489</v>
      </c>
    </row>
    <row r="270" spans="1:2" ht="12.75">
      <c r="A270" s="107"/>
      <c r="B270" t="s">
        <v>606</v>
      </c>
    </row>
    <row r="271" spans="1:2" ht="12.75">
      <c r="A271" t="s">
        <v>490</v>
      </c>
      <c r="B271">
        <v>29639015</v>
      </c>
    </row>
    <row r="272" spans="1:2" ht="12.75">
      <c r="A272" t="s">
        <v>491</v>
      </c>
      <c r="B272">
        <v>638997</v>
      </c>
    </row>
    <row r="273" spans="1:2" ht="13.5" thickBot="1">
      <c r="A273" t="s">
        <v>492</v>
      </c>
      <c r="B273">
        <v>16343746</v>
      </c>
    </row>
    <row r="274" spans="1:11" ht="13.5" thickBot="1">
      <c r="B274">
        <f>SUM(B271:B273)</f>
        <v>46621758</v>
      </c>
    </row>
    <row r="275" spans="1:11" ht="12.75">
      <c r="A275" s="111"/>
    </row>
    <row r="276" spans="1:11" ht="12.75"/>
    <row r="277" spans="1:11" ht="12.75">
      <c r="A277" t="s">
        <v>493</v>
      </c>
    </row>
    <row r="278" ht="51.75" customHeight="1">
      <c r="A278" t="s">
        <v>591</v>
      </c>
    </row>
    <row r="279" ht="12.75"/>
    <row r="280" ht="54" customHeight="1">
      <c r="A280" t="s">
        <v>494</v>
      </c>
    </row>
    <row r="281" ht="12.75"/>
    <row r="282" ht="12.75">
      <c r="A282" t="s">
        <v>615</v>
      </c>
    </row>
    <row r="283" ht="12.75"/>
    <row r="284" spans="1:2" ht="12.75">
      <c r="A284" t="s">
        <v>495</v>
      </c>
      <c r="B284">
        <v>26840314</v>
      </c>
    </row>
    <row r="285" spans="1:2" ht="12.75">
      <c r="A285" t="s">
        <v>496</v>
      </c>
      <c r="B285">
        <v>2820070</v>
      </c>
    </row>
    <row r="286" spans="1:2" ht="12.75">
      <c r="A286" t="s">
        <v>497</v>
      </c>
      <c r="B286">
        <f>B284/B285</f>
        <v>9.51760559135057</v>
      </c>
    </row>
    <row r="287" ht="12.75"/>
    <row r="288" ht="12.75">
      <c r="A288" t="s">
        <v>621</v>
      </c>
    </row>
    <row r="289" ht="12.75"/>
    <row r="290" ht="26.25" customHeight="1">
      <c r="A290" t="s">
        <v>627</v>
      </c>
    </row>
    <row r="291" ht="12.75">
      <c r="A291" t="s">
        <v>618</v>
      </c>
    </row>
    <row r="292" ht="12.75"/>
    <row r="293" ht="13.5" thickBot="1">
      <c r="A293" t="s">
        <v>616</v>
      </c>
    </row>
    <row r="294" spans="1:7" ht="12">
      <c r="A294" t="s">
        <v>583</v>
      </c>
      <c r="E294" t="s">
        <v>582</v>
      </c>
      <c r="G294" t="s">
        <v>499</v>
      </c>
    </row>
    <row r="295" spans="1:7" ht="12">
      <c r="A295" t="s">
        <v>574</v>
      </c>
      <c r="E295">
        <v>18595.69</v>
      </c>
      <c r="G295">
        <v>65.9405</v>
      </c>
    </row>
    <row r="296" spans="5:7" ht="12">
      <c r="E296">
        <v>18595.69</v>
      </c>
      <c r="G296">
        <v>65.9405</v>
      </c>
    </row>
    <row r="297" spans="1:7" ht="26.25" customHeight="1">
      <c r="A297" t="s">
        <v>94</v>
      </c>
      <c r="E297">
        <v>1605</v>
      </c>
      <c r="G297">
        <v>5.69</v>
      </c>
    </row>
    <row r="298" spans="1:7" ht="25.5" customHeight="1">
      <c r="A298" t="s">
        <v>566</v>
      </c>
      <c r="E298">
        <v>1385</v>
      </c>
      <c r="G298">
        <v>4.91</v>
      </c>
    </row>
    <row r="299" spans="1:7" ht="26.25" customHeight="1">
      <c r="A299" t="s">
        <v>86</v>
      </c>
      <c r="E299">
        <v>766</v>
      </c>
      <c r="G299">
        <v>2.72</v>
      </c>
    </row>
    <row r="300" spans="1:7" ht="12">
      <c r="A300" t="s">
        <v>622</v>
      </c>
      <c r="E300">
        <v>481</v>
      </c>
      <c r="G300">
        <v>1.71</v>
      </c>
    </row>
    <row r="301" spans="1:7" ht="12.75" customHeight="1">
      <c r="A301" t="s">
        <v>87</v>
      </c>
      <c r="E301">
        <v>428</v>
      </c>
      <c r="G301">
        <v>1.52</v>
      </c>
    </row>
    <row r="302" spans="1:7" ht="12.75" customHeight="1">
      <c r="A302" t="s">
        <v>88</v>
      </c>
      <c r="E302">
        <v>303</v>
      </c>
      <c r="G302">
        <v>1.07</v>
      </c>
    </row>
    <row r="303" spans="1:7" ht="12.75" customHeight="1">
      <c r="A303" t="s">
        <v>623</v>
      </c>
      <c r="E303">
        <v>207</v>
      </c>
      <c r="G303">
        <v>0.73</v>
      </c>
    </row>
    <row r="304" spans="1:7" ht="12.75" customHeight="1">
      <c r="A304" t="s">
        <v>563</v>
      </c>
      <c r="E304">
        <v>202</v>
      </c>
      <c r="G304">
        <v>0.72</v>
      </c>
    </row>
    <row r="305" spans="1:7" ht="12">
      <c r="A305" t="s">
        <v>586</v>
      </c>
      <c r="E305">
        <v>164</v>
      </c>
      <c r="G305">
        <v>0.58</v>
      </c>
    </row>
    <row r="306" spans="5:7" ht="12">
      <c r="E306">
        <f>SUM(E297:F305)</f>
        <v>5541</v>
      </c>
      <c r="G306">
        <f>SUM(G297:H305)</f>
        <v>19.65</v>
      </c>
    </row>
    <row r="307" spans="1:7" ht="12.75" customHeight="1">
      <c r="A307" t="s">
        <v>578</v>
      </c>
      <c r="E307">
        <v>4064</v>
      </c>
      <c r="G307">
        <v>14.41</v>
      </c>
    </row>
    <row r="308" spans="5:7" ht="12.75" customHeight="1" thickBot="1">
      <c r="E308">
        <f>E307+E296+E306</f>
        <v>28200.69</v>
      </c>
      <c r="G308">
        <f>G306+G307+G296</f>
        <v>100.0005</v>
      </c>
    </row>
    <row r="309" ht="12.75"/>
    <row r="310" ht="12.75"/>
    <row r="311" ht="12.75">
      <c r="A311" t="s">
        <v>500</v>
      </c>
    </row>
    <row r="312" spans="1:6" ht="12.75">
      <c r="B312" t="s">
        <v>606</v>
      </c>
    </row>
    <row r="313" spans="1:6" ht="12.75">
      <c r="A313" t="s">
        <v>501</v>
      </c>
      <c r="B313">
        <v>13922556</v>
      </c>
    </row>
    <row r="314" spans="1:6" ht="13.5" thickBot="1">
      <c r="A314" t="s">
        <v>604</v>
      </c>
      <c r="B314">
        <v>1214165</v>
      </c>
    </row>
    <row r="315" spans="1:6" ht="13.5" thickBot="1">
      <c r="B315">
        <f>SUM(B313:B314)</f>
        <v>15136721</v>
      </c>
      <c r="C315" s="117"/>
    </row>
    <row r="316" ht="12.75"/>
    <row r="317" ht="12.75"/>
    <row r="318" ht="12.75">
      <c r="A318" t="s">
        <v>503</v>
      </c>
    </row>
    <row r="319" spans="1:6" ht="12.75">
      <c r="B319" t="s">
        <v>606</v>
      </c>
    </row>
    <row r="320" spans="1:11" ht="12.75">
      <c r="A320" t="s">
        <v>501</v>
      </c>
      <c r="B320">
        <v>2902951</v>
      </c>
    </row>
    <row r="321" spans="1:3" ht="12.75">
      <c r="A321" t="s">
        <v>502</v>
      </c>
      <c r="B321">
        <v>534130416</v>
      </c>
    </row>
    <row r="322" spans="1:3" ht="12.75">
      <c r="A322" t="s">
        <v>504</v>
      </c>
      <c r="B322">
        <v>69081527</v>
      </c>
    </row>
    <row r="323" spans="1:3" ht="12.75">
      <c r="A323" t="s">
        <v>505</v>
      </c>
      <c r="B323">
        <v>281550625</v>
      </c>
    </row>
    <row r="324" spans="1:3" ht="12.75">
      <c r="A324" t="s">
        <v>506</v>
      </c>
      <c r="B324">
        <v>227757365</v>
      </c>
    </row>
    <row r="325" spans="1:3" ht="12.75">
      <c r="A325" t="s">
        <v>507</v>
      </c>
      <c r="B325">
        <v>2602523</v>
      </c>
    </row>
    <row r="326" spans="1:3" ht="12.75">
      <c r="A326" t="s">
        <v>508</v>
      </c>
      <c r="B326">
        <v>13223274</v>
      </c>
    </row>
    <row r="327" spans="1:3" ht="13.5" thickBot="1">
      <c r="A327" t="s">
        <v>509</v>
      </c>
      <c r="B327">
        <v>176701</v>
      </c>
    </row>
    <row r="328" spans="1:3" ht="13.5" thickBot="1">
      <c r="B328">
        <f>SUM(B320:B327)</f>
        <v>1131425382</v>
      </c>
      <c r="C328" s="117"/>
    </row>
    <row r="329" ht="12.75"/>
    <row r="330" ht="12.75"/>
    <row r="331" ht="12.75">
      <c r="A331" t="s">
        <v>513</v>
      </c>
    </row>
    <row r="332" spans="1:3" ht="12.75">
      <c r="B332" t="s">
        <v>606</v>
      </c>
    </row>
    <row r="333" spans="1:3" ht="12.75">
      <c r="A333" s="115" t="s">
        <v>514</v>
      </c>
      <c r="B333">
        <v>217912651</v>
      </c>
    </row>
    <row r="334" spans="1:3" ht="13.5" thickBot="1">
      <c r="A334" s="115" t="s">
        <v>515</v>
      </c>
      <c r="B334">
        <v>9844714</v>
      </c>
    </row>
    <row r="335" spans="1:3" ht="13.5" thickBot="1">
      <c r="B335">
        <f>SUM(B333:B334)</f>
        <v>227757365</v>
      </c>
    </row>
    <row r="336" ht="12.75">
      <c r="A336" s="111"/>
    </row>
    <row r="337" ht="12.75">
      <c r="A337" s="111"/>
    </row>
    <row r="338" spans="1:10" ht="12.75">
      <c r="A338" t="s">
        <v>510</v>
      </c>
    </row>
    <row r="339" spans="1:11" ht="42" customHeight="1">
      <c r="A339" t="s">
        <v>598</v>
      </c>
    </row>
    <row r="340" ht="12.75"/>
    <row r="341" spans="1:3" ht="12.75">
      <c r="B341" t="s">
        <v>606</v>
      </c>
    </row>
    <row r="342" spans="1:2" ht="12.75">
      <c r="A342" t="s">
        <v>511</v>
      </c>
      <c r="B342">
        <v>250000000</v>
      </c>
    </row>
    <row r="343" spans="1:2" ht="26.25">
      <c r="A343" t="s">
        <v>512</v>
      </c>
      <c r="B343">
        <v>-730625</v>
      </c>
    </row>
    <row r="344" spans="1:2" ht="27" thickBot="1">
      <c r="A344" t="s">
        <v>554</v>
      </c>
      <c r="B344">
        <v>32281250</v>
      </c>
    </row>
    <row r="345" spans="1:2" ht="13.5" thickBot="1">
      <c r="A345" s="111"/>
      <c r="B345">
        <f>SUM(B342:B344)</f>
        <v>281550625</v>
      </c>
    </row>
    <row r="346" ht="12.75">
      <c r="A346" s="111"/>
    </row>
    <row r="347" ht="12.75">
      <c r="A347" s="111"/>
    </row>
    <row r="348" ht="12.75">
      <c r="A348" t="s">
        <v>516</v>
      </c>
    </row>
    <row r="349" spans="1:3" ht="12.75">
      <c r="B349" t="s">
        <v>606</v>
      </c>
    </row>
    <row r="350" spans="1:3" ht="12.75">
      <c r="A350" s="115" t="s">
        <v>517</v>
      </c>
      <c r="B350">
        <v>10650190</v>
      </c>
    </row>
    <row r="351" spans="1:11" ht="26.25">
      <c r="A351" s="115" t="s">
        <v>518</v>
      </c>
      <c r="B351">
        <v>1882111</v>
      </c>
    </row>
    <row r="352" spans="1:3" ht="13.5" thickBot="1">
      <c r="A352" s="115" t="s">
        <v>519</v>
      </c>
      <c r="B352">
        <v>690973</v>
      </c>
    </row>
    <row r="353" spans="1:3" ht="13.5" thickBot="1">
      <c r="B353">
        <f>SUM(B350:B352)</f>
        <v>13223274</v>
      </c>
    </row>
    <row r="354" ht="12.75"/>
    <row r="355" ht="12.75"/>
    <row r="356" ht="12.75">
      <c r="A356" t="s">
        <v>520</v>
      </c>
    </row>
    <row r="357" spans="1:3" ht="12.75">
      <c r="B357" t="s">
        <v>606</v>
      </c>
    </row>
    <row r="358" spans="1:3" ht="26.25">
      <c r="A358" t="s">
        <v>521</v>
      </c>
      <c r="B358">
        <v>10533325</v>
      </c>
    </row>
    <row r="359" spans="1:3" ht="26.25">
      <c r="A359" t="s">
        <v>522</v>
      </c>
      <c r="B359">
        <v>4679240</v>
      </c>
    </row>
    <row r="360" spans="1:3" ht="12.75">
      <c r="A360" t="s">
        <v>576</v>
      </c>
      <c r="B360">
        <v>16103</v>
      </c>
    </row>
    <row r="361" spans="1:3" ht="12.75">
      <c r="A361" t="s">
        <v>569</v>
      </c>
      <c r="B361">
        <v>13010410</v>
      </c>
    </row>
    <row r="362" spans="1:3" ht="13.5" thickBot="1">
      <c r="A362" t="s">
        <v>568</v>
      </c>
      <c r="B362">
        <v>3278478</v>
      </c>
    </row>
    <row r="363" spans="1:11" ht="13.5" thickBot="1">
      <c r="B363">
        <f>SUM(B358:B362)</f>
        <v>31517556</v>
      </c>
      <c r="C363" s="117"/>
    </row>
    <row r="364" spans="1:11" ht="12.75"/>
    <row r="365" ht="12.75">
      <c r="A365" s="111"/>
    </row>
    <row r="366" spans="1:11" ht="12.75">
      <c r="A366" t="s">
        <v>523</v>
      </c>
    </row>
    <row r="367" spans="1:11" ht="42.75" customHeight="1">
      <c r="A367" t="s">
        <v>524</v>
      </c>
    </row>
    <row r="368" ht="12.75"/>
    <row r="369" ht="12.75">
      <c r="A369" t="s">
        <v>525</v>
      </c>
    </row>
    <row r="370" ht="52.5" customHeight="1">
      <c r="A370" t="s">
        <v>526</v>
      </c>
    </row>
    <row r="371" spans="1:11" ht="27.75" customHeight="1">
      <c r="A371" t="s">
        <v>527</v>
      </c>
    </row>
    <row r="372" spans="1:11" ht="12.75"/>
    <row r="373" spans="1:11" ht="12.75">
      <c r="A373" s="105"/>
      <c r="B373" t="s">
        <v>528</v>
      </c>
      <c r="D373" t="s">
        <v>529</v>
      </c>
    </row>
    <row r="374" spans="1:11" ht="12.75">
      <c r="A374" s="105"/>
      <c r="B374" t="s">
        <v>606</v>
      </c>
      <c r="C374" t="s">
        <v>617</v>
      </c>
      <c r="D374" t="s">
        <v>606</v>
      </c>
      <c r="E374" t="s">
        <v>617</v>
      </c>
    </row>
    <row r="375" spans="1:11" ht="12.75">
      <c r="A375" s="105"/>
      <c r="B375" t="s">
        <v>498</v>
      </c>
      <c r="C375" t="s">
        <v>498</v>
      </c>
      <c r="D375" t="s">
        <v>498</v>
      </c>
      <c r="E375" t="s">
        <v>498</v>
      </c>
    </row>
    <row r="376" spans="1:11" ht="12.75">
      <c r="A376" s="105"/>
    </row>
    <row r="377" spans="1:11" ht="12.75">
      <c r="A377" s="107" t="s">
        <v>89</v>
      </c>
      <c r="B377">
        <v>611238</v>
      </c>
      <c r="C377">
        <v>601273</v>
      </c>
      <c r="D377">
        <v>27093</v>
      </c>
      <c r="E377">
        <v>27786</v>
      </c>
    </row>
    <row r="378" spans="1:11" ht="12.75">
      <c r="A378" s="107" t="s">
        <v>90</v>
      </c>
      <c r="B378">
        <v>1334</v>
      </c>
      <c r="C378">
        <v>2782</v>
      </c>
      <c r="D378">
        <v>0</v>
      </c>
      <c r="E378">
        <v>22</v>
      </c>
    </row>
    <row r="379" spans="1:11" ht="12.75">
      <c r="A379" s="107" t="s">
        <v>91</v>
      </c>
    </row>
    <row r="380" spans="1:11" ht="13.5" thickBot="1">
      <c r="A380" s="107" t="s">
        <v>92</v>
      </c>
    </row>
    <row r="381" spans="1:11" ht="13.5" thickBot="1">
      <c r="B381">
        <f>SUM(B377:B380)</f>
        <v>612572</v>
      </c>
      <c r="C381">
        <f>SUM(C377:C380)</f>
        <v>604055</v>
      </c>
      <c r="D381">
        <f>SUM(D377:D380)</f>
        <v>27093</v>
      </c>
      <c r="E381">
        <f>SUM(E377:E380)</f>
        <v>27808</v>
      </c>
    </row>
    <row r="382" spans="1:11" ht="12.75"/>
    <row r="383" ht="12.75"/>
    <row r="384" ht="12.75">
      <c r="A384" t="s">
        <v>530</v>
      </c>
    </row>
    <row r="385" spans="1:11" ht="12.75">
      <c r="A385" t="s">
        <v>531</v>
      </c>
    </row>
    <row r="386" spans="1:11" ht="78" customHeight="1">
      <c r="A386" t="s">
        <v>599</v>
      </c>
    </row>
    <row r="387" spans="1:11" ht="12.75"/>
    <row r="388" spans="1:11" ht="12.75">
      <c r="B388" t="s">
        <v>528</v>
      </c>
      <c r="D388" t="s">
        <v>529</v>
      </c>
    </row>
    <row r="389" spans="1:11" ht="12.75">
      <c r="B389" t="s">
        <v>606</v>
      </c>
      <c r="C389" t="s">
        <v>617</v>
      </c>
      <c r="D389" t="s">
        <v>606</v>
      </c>
      <c r="E389" t="s">
        <v>617</v>
      </c>
    </row>
    <row r="390" spans="1:11" ht="12.75">
      <c r="B390" t="s">
        <v>498</v>
      </c>
      <c r="C390" t="s">
        <v>498</v>
      </c>
      <c r="D390" t="s">
        <v>498</v>
      </c>
      <c r="E390" t="s">
        <v>498</v>
      </c>
    </row>
    <row r="391" spans="2:5" ht="12.75">
      <c r="B391" s="107"/>
      <c r="C391" s="107"/>
      <c r="D391" s="107"/>
      <c r="E391" s="107"/>
    </row>
    <row r="392" spans="1:5" ht="12.75">
      <c r="A392" s="107" t="s">
        <v>89</v>
      </c>
      <c r="B392">
        <v>61123.8</v>
      </c>
      <c r="C392">
        <v>60127.3</v>
      </c>
      <c r="D392">
        <v>2709.3</v>
      </c>
      <c r="E392">
        <v>2778.6000000000004</v>
      </c>
    </row>
    <row r="393" spans="1:5" ht="12.75">
      <c r="A393" s="107" t="s">
        <v>90</v>
      </c>
      <c r="B393">
        <v>133.4</v>
      </c>
      <c r="C393">
        <v>278.2</v>
      </c>
      <c r="D393">
        <v>0</v>
      </c>
      <c r="E393">
        <v>2.2</v>
      </c>
    </row>
    <row r="394" ht="12.75">
      <c r="A394" s="107" t="s">
        <v>91</v>
      </c>
    </row>
    <row r="395" ht="13.5" thickBot="1">
      <c r="A395" s="107" t="s">
        <v>92</v>
      </c>
    </row>
    <row r="396" spans="1:10" ht="13.5" thickBot="1">
      <c r="B396">
        <f>SUM(B392:B395)</f>
        <v>61257.200000000004</v>
      </c>
      <c r="C396">
        <f>SUM(C392:C395)</f>
        <v>60405.5</v>
      </c>
      <c r="D396">
        <f>SUM(D392:D395)</f>
        <v>2709.3</v>
      </c>
      <c r="E396">
        <f>SUM(E392:E395)</f>
        <v>2780.8</v>
      </c>
    </row>
    <row r="397" ht="12.75"/>
    <row r="398" ht="30" customHeight="1">
      <c r="A398" t="s">
        <v>532</v>
      </c>
    </row>
    <row r="399" spans="1:12" ht="12.75"/>
    <row r="400" ht="12.75">
      <c r="A400" t="s">
        <v>533</v>
      </c>
    </row>
    <row r="401" ht="27.75" customHeight="1">
      <c r="A401" t="s">
        <v>628</v>
      </c>
    </row>
    <row r="402" ht="12.75">
      <c r="A402" t="s">
        <v>534</v>
      </c>
    </row>
    <row r="403" spans="1:10" ht="12.75"/>
    <row r="404" spans="1:10" ht="12.75"/>
    <row r="405" ht="12.75">
      <c r="A405" t="s">
        <v>535</v>
      </c>
    </row>
    <row r="406" ht="53.25" customHeight="1">
      <c r="A406" t="s">
        <v>536</v>
      </c>
    </row>
    <row r="407" ht="39.75" customHeight="1">
      <c r="A407" t="s">
        <v>537</v>
      </c>
    </row>
    <row r="408" ht="41.25" customHeight="1">
      <c r="A408" t="s">
        <v>538</v>
      </c>
    </row>
    <row r="409" ht="12.75"/>
    <row r="410" ht="12.75"/>
    <row r="411" ht="12.75">
      <c r="A411" t="s">
        <v>539</v>
      </c>
    </row>
    <row r="412" ht="54" customHeight="1">
      <c r="A412" t="s">
        <v>540</v>
      </c>
    </row>
    <row r="413" ht="12.75"/>
    <row r="414" ht="12.75">
      <c r="A414" t="s">
        <v>541</v>
      </c>
    </row>
    <row r="415" ht="12.75">
      <c r="A415" t="s">
        <v>542</v>
      </c>
    </row>
    <row r="416" spans="1:11" ht="26.25" customHeight="1">
      <c r="A416" t="s">
        <v>543</v>
      </c>
    </row>
    <row r="417" ht="12.75"/>
    <row r="418" ht="12.75">
      <c r="A418" s="111"/>
    </row>
    <row r="419" spans="1:5" ht="26.25">
      <c r="A419" t="s">
        <v>498</v>
      </c>
      <c r="B419" t="s">
        <v>546</v>
      </c>
      <c r="C419" t="s">
        <v>547</v>
      </c>
      <c r="D419" t="s">
        <v>548</v>
      </c>
      <c r="E419" t="s">
        <v>549</v>
      </c>
    </row>
    <row r="420" ht="12.75">
      <c r="B420" s="107"/>
    </row>
    <row r="421" spans="1:2" ht="12.75">
      <c r="A421" t="s">
        <v>606</v>
      </c>
      <c r="B421" s="106"/>
    </row>
    <row r="422" spans="1:5" ht="12.75">
      <c r="A422" t="s">
        <v>544</v>
      </c>
      <c r="B422">
        <v>230537</v>
      </c>
      <c r="E422">
        <f>SUM(B422:D422)</f>
        <v>230537</v>
      </c>
    </row>
    <row r="423" spans="1:11" ht="13.5" thickBot="1">
      <c r="A423" t="s">
        <v>545</v>
      </c>
      <c r="B423">
        <v>615996</v>
      </c>
      <c r="C423">
        <v>283906</v>
      </c>
      <c r="D423">
        <v>1686</v>
      </c>
      <c r="E423">
        <f>SUM(B423:D423)</f>
        <v>901588</v>
      </c>
    </row>
    <row r="424" spans="1:11" ht="13.5" thickBot="1">
      <c r="B424">
        <f>SUM(B422:B423)</f>
        <v>846533</v>
      </c>
      <c r="C424">
        <f>SUM(C422:C423)</f>
        <v>283906</v>
      </c>
      <c r="D424">
        <f>SUM(D422:D423)</f>
        <v>1686</v>
      </c>
      <c r="E424">
        <f>SUM(E422:E423)</f>
        <v>1132125</v>
      </c>
    </row>
    <row r="425" ht="12.75"/>
    <row r="426" spans="1:11" ht="12.75">
      <c r="A426" s="109" t="s">
        <v>617</v>
      </c>
    </row>
    <row r="427" spans="1:11" ht="12.75">
      <c r="A427" t="s">
        <v>544</v>
      </c>
      <c r="B427">
        <v>220177.214</v>
      </c>
      <c r="E427">
        <f>SUM(B427:D427)</f>
        <v>220177.214</v>
      </c>
    </row>
    <row r="428" spans="1:11" ht="13.5" thickBot="1">
      <c r="A428" t="s">
        <v>545</v>
      </c>
      <c r="B428">
        <v>89073.15444999999</v>
      </c>
      <c r="C428">
        <v>743398.0685599998</v>
      </c>
      <c r="D428">
        <v>2066.50675</v>
      </c>
      <c r="E428">
        <f>SUM(B428:D428)</f>
        <v>834537.7297599998</v>
      </c>
    </row>
    <row r="429" spans="1:5" ht="13.5" thickBot="1">
      <c r="B429">
        <f>SUM(B427:B428)</f>
        <v>309250.36845</v>
      </c>
      <c r="C429">
        <f>SUM(C427:C428)</f>
        <v>743398.0685599998</v>
      </c>
      <c r="D429">
        <f>SUM(D427:D428)</f>
        <v>2066.50675</v>
      </c>
      <c r="E429">
        <f>SUM(E427:E428)</f>
        <v>1054714.9437599997</v>
      </c>
    </row>
    <row r="430" ht="12.75"/>
    <row r="431" ht="29.25" customHeight="1">
      <c r="A431" t="s">
        <v>625</v>
      </c>
    </row>
    <row r="432" ht="12.75">
      <c r="A432" t="s">
        <v>550</v>
      </c>
    </row>
    <row r="433" spans="1:11" ht="12.75">
      <c r="A433" t="s">
        <v>551</v>
      </c>
    </row>
    <row r="434" spans="1:11" ht="27" customHeight="1">
      <c r="A434" t="s">
        <v>552</v>
      </c>
    </row>
    <row r="435" spans="1:11" ht="12.75"/>
    <row r="436" spans="1:11" ht="12.75"/>
    <row r="437" spans="1:11" ht="12.75"/>
    <row r="438" spans="1:11" ht="26.25">
      <c r="A438" t="s">
        <v>498</v>
      </c>
      <c r="B438" t="s">
        <v>546</v>
      </c>
      <c r="C438" t="s">
        <v>547</v>
      </c>
      <c r="D438" t="s">
        <v>548</v>
      </c>
      <c r="E438" t="s">
        <v>549</v>
      </c>
    </row>
    <row r="439" spans="2:11" ht="12.75">
      <c r="B439" s="107"/>
    </row>
    <row r="440" spans="1:11" ht="12.75">
      <c r="A440" t="s">
        <v>606</v>
      </c>
      <c r="B440" s="107"/>
    </row>
    <row r="441" spans="1:11" ht="12.75">
      <c r="A441" t="s">
        <v>544</v>
      </c>
      <c r="B441">
        <v>134111</v>
      </c>
      <c r="E441">
        <f>SUM(B441:D441)</f>
        <v>134111</v>
      </c>
    </row>
    <row r="442" spans="1:11" ht="13.5" thickBot="1">
      <c r="A442" t="s">
        <v>545</v>
      </c>
      <c r="B442">
        <v>1117</v>
      </c>
      <c r="C442">
        <v>3399</v>
      </c>
      <c r="D442">
        <v>0</v>
      </c>
      <c r="E442">
        <f>SUM(B442:D442)</f>
        <v>4516</v>
      </c>
    </row>
    <row r="443" spans="1:11" ht="13.5" thickBot="1">
      <c r="B443">
        <f>SUM(B441:B442)</f>
        <v>135228</v>
      </c>
      <c r="C443">
        <f>SUM(C441:C442)</f>
        <v>3399</v>
      </c>
      <c r="D443">
        <f>SUM(D441:D442)</f>
        <v>0</v>
      </c>
      <c r="E443">
        <f>SUM(E441:E442)</f>
        <v>138627</v>
      </c>
    </row>
    <row r="444" ht="12.75"/>
    <row r="445" spans="1:11" ht="12.75">
      <c r="A445" s="109" t="s">
        <v>617</v>
      </c>
    </row>
    <row r="446" spans="1:11" ht="12.75">
      <c r="A446" t="s">
        <v>544</v>
      </c>
      <c r="B446">
        <v>100792.75</v>
      </c>
      <c r="E446">
        <f>SUM(B446:D446)</f>
        <v>100792.75</v>
      </c>
    </row>
    <row r="447" spans="1:11" ht="13.5" thickBot="1">
      <c r="A447" t="s">
        <v>545</v>
      </c>
      <c r="B447">
        <v>34077.46077</v>
      </c>
      <c r="C447">
        <v>11644.73885</v>
      </c>
      <c r="D447">
        <v>5071.12288</v>
      </c>
      <c r="E447">
        <f>SUM(B447:D447)</f>
        <v>50793.3225</v>
      </c>
    </row>
    <row r="448" spans="1:11" ht="13.5" thickBot="1">
      <c r="B448">
        <f>SUM(B446:B447)</f>
        <v>134870.21077</v>
      </c>
      <c r="C448">
        <f>SUM(C446:C447)</f>
        <v>11644.73885</v>
      </c>
      <c r="D448">
        <f>SUM(D446:D447)</f>
        <v>5071.12288</v>
      </c>
      <c r="E448">
        <f>SUM(E446:E447)</f>
        <v>151586.0725</v>
      </c>
    </row>
    <row r="449" ht="12.75"/>
    <row r="450" ht="12.75">
      <c r="A450" s="111"/>
    </row>
    <row r="451" ht="27" customHeight="1">
      <c r="A451" t="s">
        <v>553</v>
      </c>
    </row>
    <row r="452" ht="12.75"/>
    <row r="453" ht="12.75"/>
    <row r="454" spans="1:11" ht="12.75"/>
    <row r="455" ht="12.75">
      <c r="A455" t="s">
        <v>558</v>
      </c>
    </row>
    <row r="456" ht="12.75"/>
    <row r="457" ht="12.75"/>
    <row r="458" ht="12.75"/>
    <row r="459" ht="12.75">
      <c r="A459" s="111"/>
    </row>
    <row r="460" ht="12.75">
      <c r="A460" s="111"/>
    </row>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sheetData>
  <sheetProtection/>
  <mergeCells count="138">
    <mergeCell ref="A411:I411"/>
    <mergeCell ref="A413:I413"/>
    <mergeCell ref="A414:I414"/>
    <mergeCell ref="A415:I415"/>
    <mergeCell ref="A408:I408"/>
    <mergeCell ref="A412:I412"/>
    <mergeCell ref="A206:I206"/>
    <mergeCell ref="A21:I21"/>
    <mergeCell ref="A22:I22"/>
    <mergeCell ref="A24:I24"/>
    <mergeCell ref="A25:I25"/>
    <mergeCell ref="A54:I54"/>
    <mergeCell ref="A51:I51"/>
    <mergeCell ref="A34:I34"/>
    <mergeCell ref="A36:I36"/>
    <mergeCell ref="A130:I130"/>
    <mergeCell ref="A53:I53"/>
    <mergeCell ref="A56:I56"/>
    <mergeCell ref="A57:I57"/>
    <mergeCell ref="A83:C83"/>
    <mergeCell ref="A111:F111"/>
    <mergeCell ref="A84:C84"/>
    <mergeCell ref="A85:C85"/>
    <mergeCell ref="A110:F110"/>
    <mergeCell ref="C29:I29"/>
    <mergeCell ref="C26:I26"/>
    <mergeCell ref="A23:I23"/>
    <mergeCell ref="A99:C99"/>
    <mergeCell ref="A100:C100"/>
    <mergeCell ref="A101:F101"/>
    <mergeCell ref="A107:F107"/>
    <mergeCell ref="A1:I1"/>
    <mergeCell ref="A10:I10"/>
    <mergeCell ref="A11:I11"/>
    <mergeCell ref="A14:I14"/>
    <mergeCell ref="A15:I15"/>
    <mergeCell ref="A16:I16"/>
    <mergeCell ref="A20:I20"/>
    <mergeCell ref="A7:I7"/>
    <mergeCell ref="A9:I9"/>
    <mergeCell ref="A13:I13"/>
    <mergeCell ref="A17:I17"/>
    <mergeCell ref="A18:I18"/>
    <mergeCell ref="A19:I19"/>
    <mergeCell ref="A3:I3"/>
    <mergeCell ref="A5:I5"/>
    <mergeCell ref="A310:E310"/>
    <mergeCell ref="A406:I406"/>
    <mergeCell ref="E294:F294"/>
    <mergeCell ref="A131:I131"/>
    <mergeCell ref="A132:I132"/>
    <mergeCell ref="A134:I134"/>
    <mergeCell ref="A151:I151"/>
    <mergeCell ref="A279:I279"/>
    <mergeCell ref="A280:I280"/>
    <mergeCell ref="A281:I281"/>
    <mergeCell ref="A204:I204"/>
    <mergeCell ref="G295:H295"/>
    <mergeCell ref="G294:H294"/>
    <mergeCell ref="A288:I288"/>
    <mergeCell ref="A294:D294"/>
    <mergeCell ref="A295:D295"/>
    <mergeCell ref="E295:F295"/>
    <mergeCell ref="G304:H304"/>
    <mergeCell ref="E299:F299"/>
    <mergeCell ref="G299:H299"/>
    <mergeCell ref="E301:F301"/>
    <mergeCell ref="G301:H301"/>
    <mergeCell ref="A152:I152"/>
    <mergeCell ref="A299:D299"/>
    <mergeCell ref="A109:F109"/>
    <mergeCell ref="A416:I416"/>
    <mergeCell ref="A311:E311"/>
    <mergeCell ref="D388:E388"/>
    <mergeCell ref="A316:E316"/>
    <mergeCell ref="A338:E338"/>
    <mergeCell ref="A339:I339"/>
    <mergeCell ref="A367:I367"/>
    <mergeCell ref="A370:I370"/>
    <mergeCell ref="A384:I384"/>
    <mergeCell ref="A385:I385"/>
    <mergeCell ref="A386:I386"/>
    <mergeCell ref="A402:I402"/>
    <mergeCell ref="A371:I371"/>
    <mergeCell ref="A401:I401"/>
    <mergeCell ref="B373:C373"/>
    <mergeCell ref="G305:H305"/>
    <mergeCell ref="G306:H306"/>
    <mergeCell ref="A307:D307"/>
    <mergeCell ref="A298:D298"/>
    <mergeCell ref="A409:I409"/>
    <mergeCell ref="A410:I410"/>
    <mergeCell ref="A297:D297"/>
    <mergeCell ref="A290:I290"/>
    <mergeCell ref="A116:F116"/>
    <mergeCell ref="A455:I455"/>
    <mergeCell ref="A451:I451"/>
    <mergeCell ref="A434:I434"/>
    <mergeCell ref="A291:I291"/>
    <mergeCell ref="A203:I203"/>
    <mergeCell ref="A278:I278"/>
    <mergeCell ref="A292:I292"/>
    <mergeCell ref="A293:I293"/>
    <mergeCell ref="A296:D296"/>
    <mergeCell ref="G296:H296"/>
    <mergeCell ref="A431:I431"/>
    <mergeCell ref="A432:I432"/>
    <mergeCell ref="A433:I433"/>
    <mergeCell ref="A407:I407"/>
    <mergeCell ref="D373:E373"/>
    <mergeCell ref="A308:D308"/>
    <mergeCell ref="E297:F297"/>
    <mergeCell ref="G297:H297"/>
    <mergeCell ref="E298:F298"/>
    <mergeCell ref="G298:H298"/>
    <mergeCell ref="E308:F308"/>
    <mergeCell ref="B388:C388"/>
    <mergeCell ref="A398:I398"/>
    <mergeCell ref="E296:F296"/>
    <mergeCell ref="E304:F304"/>
    <mergeCell ref="A304:D304"/>
    <mergeCell ref="A301:D301"/>
    <mergeCell ref="A300:D300"/>
    <mergeCell ref="A302:D302"/>
    <mergeCell ref="A303:D303"/>
    <mergeCell ref="G308:H308"/>
    <mergeCell ref="E300:F300"/>
    <mergeCell ref="E302:F302"/>
    <mergeCell ref="E303:F303"/>
    <mergeCell ref="E305:F305"/>
    <mergeCell ref="E306:F306"/>
    <mergeCell ref="E307:F307"/>
    <mergeCell ref="G307:H307"/>
    <mergeCell ref="A305:D305"/>
    <mergeCell ref="A306:D306"/>
    <mergeCell ref="G300:H300"/>
    <mergeCell ref="G302:H302"/>
    <mergeCell ref="G303:H303"/>
  </mergeCells>
  <printOptions/>
  <pageMargins left="0.75" right="0.75" top="1" bottom="1" header="0.5" footer="0.5"/>
  <pageSetup horizontalDpi="600" verticalDpi="600" orientation="portrait" paperSize="9" scale="72" r:id="rId1"/>
  <rowBreaks count="7" manualBreakCount="7">
    <brk id="50" max="255" man="1"/>
    <brk id="117" max="255" man="1"/>
    <brk id="173" max="255" man="1"/>
    <brk id="241" max="255" man="1"/>
    <brk id="308" max="8" man="1"/>
    <brk id="370" max="255" man="1"/>
    <brk id="410" max="255" man="1"/>
  </rowBreaks>
  <ignoredErrors>
    <ignoredError sqref="C71 C82 C98 C115 C128 C141 C14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Morana Culo</cp:lastModifiedBy>
  <cp:lastPrinted>2013-04-26T07:37:42Z</cp:lastPrinted>
  <dcterms:created xsi:type="dcterms:W3CDTF">2008-10-17T11:51:54Z</dcterms:created>
  <dcterms:modified xsi:type="dcterms:W3CDTF">2013-07-30T10:43:17Z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