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865" windowHeight="7365" firstSheet="1" activeTab="1"/>
  </bookViews>
  <sheets>
    <sheet name="Skriveni" sheetId="1" state="hidden" r:id="rId1"/>
    <sheet name="OPĆI PODACI" sheetId="2" r:id="rId2"/>
    <sheet name="RDG" sheetId="3" r:id="rId3"/>
    <sheet name="Bilanca" sheetId="4" r:id="rId4"/>
    <sheet name="NT_I" sheetId="5" r:id="rId5"/>
    <sheet name="NT_D" sheetId="6" state="hidden" r:id="rId6"/>
    <sheet name="PK" sheetId="7" r:id="rId7"/>
    <sheet name="Bilješke" sheetId="8" r:id="rId8"/>
  </sheets>
  <definedNames>
    <definedName name="_xlnm.Print_Area" localSheetId="3">'Bilanca'!$A$1:$K$114</definedName>
    <definedName name="_xlnm.Print_Area" localSheetId="7">'Bilješke'!$A$1:$I$492</definedName>
    <definedName name="_xlnm.Print_Area" localSheetId="4">'NT_I'!$A$1:$K$51</definedName>
    <definedName name="_xlnm.Print_Area" localSheetId="1">'OPĆI PODACI'!$A$1:$I$62</definedName>
    <definedName name="_xlnm.Print_Area" localSheetId="6">'PK'!$A$1:$K$25</definedName>
    <definedName name="_xlnm.Print_Area" localSheetId="2">'RDG'!$A$1:$K$51</definedName>
  </definedNames>
  <calcPr fullCalcOnLoad="1"/>
</workbook>
</file>

<file path=xl/sharedStrings.xml><?xml version="1.0" encoding="utf-8"?>
<sst xmlns="http://schemas.openxmlformats.org/spreadsheetml/2006/main" count="1239" uniqueCount="707">
  <si>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</si>
  <si>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</si>
  <si>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</si>
  <si>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</si>
  <si>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</si>
  <si>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</si>
  <si>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</si>
  <si>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</si>
  <si>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</si>
  <si>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4. Ulaganja u vrijednosne papire</t>
  </si>
  <si>
    <t xml:space="preserve">     5. Dani zajmovi, depoziti i sl. </t>
  </si>
  <si>
    <t xml:space="preserve">     6. Vlastite dionice i udjeli </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</si>
  <si>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</si>
  <si>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</si>
  <si>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</si>
  <si>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</si>
  <si>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</si>
  <si>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Ulica i kućni broj:</t>
  </si>
  <si>
    <t>Adresa e-pošte:</t>
  </si>
  <si>
    <t>Internet adresa:</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</si>
  <si>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</si>
  <si>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</si>
  <si>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</si>
  <si>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</si>
  <si>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</si>
  <si>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VI. Ukupno novčani izdaci od financijskih aktivnosti (032 do 036)</t>
  </si>
  <si>
    <t>Ukupno povećanje novčanog tijeka (014 – 015 + 026 – 027 + 038 – 039)</t>
  </si>
  <si>
    <t>SIF_OBL_ORG</t>
  </si>
  <si>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</si>
  <si>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</si>
  <si>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</si>
  <si>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</si>
  <si>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</si>
  <si>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</si>
  <si>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</si>
  <si>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</si>
  <si>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</si>
  <si>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</si>
  <si>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</si>
  <si>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</si>
  <si>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</si>
  <si>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</si>
  <si>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</si>
  <si>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</si>
  <si>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</si>
  <si>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</si>
  <si>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</si>
  <si>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</si>
  <si>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</si>
  <si>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</si>
  <si>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XVII.* GUBITAK PRIPISAN MANJINSKOM INTERESU</t>
  </si>
  <si>
    <t>II. POSLOVNI RASHODI (112-113+114+118+122+123+124+127+128)</t>
  </si>
  <si>
    <t>Prethodna godina</t>
  </si>
  <si>
    <t>Tekuća godina</t>
  </si>
  <si>
    <t xml:space="preserve">   1. Prihodi od prodaje</t>
  </si>
  <si>
    <t xml:space="preserve">   2. Prihodi na temelju upotrebe vlastitih proizvoda, robe i usluga</t>
  </si>
  <si>
    <t xml:space="preserve">   3. Ostali poslovni prihodi</t>
  </si>
  <si>
    <t xml:space="preserve">    3. Materijalni troškovi (115 do 117)</t>
  </si>
  <si>
    <t xml:space="preserve">        a) Troškovi sirovina i materijala</t>
  </si>
  <si>
    <t xml:space="preserve">        b) Troškovi prodane robe</t>
  </si>
  <si>
    <t>X.    GUBITAK PRIJE OPOREZIVANJA (143-142)</t>
  </si>
  <si>
    <t>XI.   POREZ NA DOBIT</t>
  </si>
  <si>
    <t>XII.  DOBIT RAZDOBLJA (144-146)</t>
  </si>
  <si>
    <t>XV.*   DOBIT PRIPISANA MANJINSKOM INTERESU</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</si>
  <si>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</si>
  <si>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</si>
  <si>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</si>
  <si>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</si>
  <si>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</si>
  <si>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</si>
  <si>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Knjigovodstveni servis:</t>
  </si>
  <si>
    <t>OIB</t>
  </si>
  <si>
    <t>XIV.*  DOBIT PRIPISANA IMATELJIMA KAPITALA MATICE</t>
  </si>
  <si>
    <t>XVI.*  GUBITAK PRIPISAN IMATELJIMA KAPITALA MATICE</t>
  </si>
  <si>
    <t>BILANCA</t>
  </si>
  <si>
    <t>RAČUN DOBITI I GUBITKA</t>
  </si>
  <si>
    <t>I. POSLOVNI PRIHODI (108 do 110)</t>
  </si>
  <si>
    <t xml:space="preserve">   6. Ostali troškovi</t>
  </si>
  <si>
    <t xml:space="preserve">   5. Amortizacija</t>
  </si>
  <si>
    <t xml:space="preserve">    1. Smanjenje vrijednosti zaliha nedovršene proizvodnje
         i gotovih proizvoda</t>
  </si>
  <si>
    <t xml:space="preserve">    2. Povećanje vrijednosti zaliha nedovršene proizvodnje
         i gotovih proizvoda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</si>
  <si>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</si>
  <si>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</si>
  <si>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</si>
  <si>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</si>
  <si>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</si>
  <si>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</si>
  <si>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</si>
  <si>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</si>
  <si>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</si>
  <si>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Matični broj subjekta (MBS):</t>
  </si>
  <si>
    <t>Tvrtka izdavatelja:</t>
  </si>
  <si>
    <t>Šifra i naziv općine/grada:</t>
  </si>
  <si>
    <t>Šifra i naziv županije:</t>
  </si>
  <si>
    <t>Broj zaposlenih:</t>
  </si>
  <si>
    <t>Tvrtke subjekata konsolidacije (prema MSFI):</t>
  </si>
  <si>
    <t>Sjedište:</t>
  </si>
  <si>
    <t>MB:</t>
  </si>
  <si>
    <t>Osoba za kontakt:</t>
  </si>
  <si>
    <t xml:space="preserve">Dokumentacija za objavu: </t>
  </si>
  <si>
    <t>2. Izjava osoba odgovornih za sastavljanje financijskih izvještaja</t>
  </si>
  <si>
    <t/>
  </si>
  <si>
    <t>(krajem godine)</t>
  </si>
  <si>
    <t xml:space="preserve">  stanje na dan </t>
  </si>
  <si>
    <t>3</t>
  </si>
  <si>
    <t>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</si>
  <si>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</si>
  <si>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</si>
  <si>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</si>
  <si>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</si>
  <si>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</si>
  <si>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</si>
  <si>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</si>
  <si>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</si>
  <si>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C1) NETO POVEĆANJE NOVČANOG TIJEKA OD FINANCIJSKIH
       AKTIVNOSTI (030-036)</t>
  </si>
  <si>
    <t>C2) NETO SMANJENJE NOVČANOG TIJEKA OD FINANCIJSKIH
       AKTIVNOSTI (036-030)</t>
  </si>
  <si>
    <t>C)  DUGOROČNE OBVEZE (082 do 089)</t>
  </si>
  <si>
    <t>D)  KRATKOROČNE OBVEZE (091 do 101)</t>
  </si>
  <si>
    <t>KAPITAL I REZERVE</t>
  </si>
  <si>
    <t>1. Pripisano imateljima kapitala matice</t>
  </si>
  <si>
    <t>2. Pripisano manjinskom interesu</t>
  </si>
  <si>
    <t xml:space="preserve">   1. Izdaci za razvoj</t>
  </si>
  <si>
    <t xml:space="preserve">   3. Goodwill</t>
  </si>
  <si>
    <t xml:space="preserve">   5. Potraživanja od države i drugih institucija</t>
  </si>
  <si>
    <t xml:space="preserve">   6. Ostala potraživanja</t>
  </si>
  <si>
    <t>III. KRATKOTRAJNA FINANCIJSKA IMOVINA (050 do 056)</t>
  </si>
  <si>
    <t>VII. DOBIT POSLOVNE GODINE</t>
  </si>
  <si>
    <t>VIII. GUBITAK POSLOVNE GODINE</t>
  </si>
  <si>
    <t>IX. MANJINSKI INTERES</t>
  </si>
  <si>
    <t>B)  REZERVIRANJA (078 do 080)</t>
  </si>
  <si>
    <t>B)  DUGOTRAJNA IMOVINA (003+010+020+028+032)</t>
  </si>
  <si>
    <t>I. NEMATERIJALNA IMOVINA (004 do 009)</t>
  </si>
  <si>
    <t>II. MATERIJALNA IMOVINA (011 do 019)</t>
  </si>
  <si>
    <t>III. DUGOTRAJNA FINANCIJSKA IMOVINA (021 do 027)</t>
  </si>
  <si>
    <t>IV. POTRAŽIVANJA (029 do 031)</t>
  </si>
  <si>
    <t>V. ODGOĐENA POREZNA IMOVINA</t>
  </si>
  <si>
    <t>C)  KRATKOTRAJNA IMOVINA (034+042+049+057)</t>
  </si>
  <si>
    <t>I. ZALIHE (035 do 041)</t>
  </si>
  <si>
    <t>II. POTRAŽIVANJA (043 do 048)</t>
  </si>
  <si>
    <t>IV. NOVAC U BANCI I BLAGAJNI</t>
  </si>
  <si>
    <t>D)  PLAĆENI TROŠKOVI BUDUĆEG RAZDOBLJA I OBRAČUNATI PRIHODI</t>
  </si>
  <si>
    <t>E)  GUBITAK IZNAD KAPITALA</t>
  </si>
  <si>
    <t>F)  UKUPNO AKTIVA (001+002+033+058+059)</t>
  </si>
  <si>
    <t>G)  IZVANBILANČNI ZAPISI</t>
  </si>
  <si>
    <t>PASIVA</t>
  </si>
  <si>
    <t>M.P.</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</si>
  <si>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</si>
  <si>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</si>
  <si>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</si>
  <si>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</si>
  <si>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</si>
  <si>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</si>
  <si>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 xml:space="preserve">   6. Predujmovi za zalihe</t>
  </si>
  <si>
    <t xml:space="preserve">   7. Ostala imovina namijenjena prodaji</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</si>
  <si>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</si>
  <si>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</si>
  <si>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</si>
  <si>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</si>
  <si>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</si>
  <si>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</si>
  <si>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</si>
  <si>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</si>
  <si>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KNTRLISTE</t>
  </si>
  <si>
    <t>KTR_BROJ</t>
  </si>
  <si>
    <t xml:space="preserve">   7. Vrijednosno usklađivanje (125+126)</t>
  </si>
  <si>
    <t xml:space="preserve">       a) dugotrajne imovine (osim financijske imovine)</t>
  </si>
  <si>
    <t xml:space="preserve">       b) kratkotrajne imovine (osim financijske imovine)</t>
  </si>
  <si>
    <t xml:space="preserve">   8. Rezerviranja</t>
  </si>
  <si>
    <t xml:space="preserve">   9. Ostali poslovni rashodi</t>
  </si>
  <si>
    <t xml:space="preserve">     1. Kamate, tečajne razlike, dividende i slični prihodi iz odnosa
         s povezanim poduzetnicima</t>
  </si>
  <si>
    <t xml:space="preserve">     3. Dio prihoda od pridruženih poduzetnika i sudjelujućih interesa</t>
  </si>
  <si>
    <t xml:space="preserve">     4. Nerealizirani dobici (prihodi)</t>
  </si>
  <si>
    <t xml:space="preserve">     5. Ostali financijski prihodi</t>
  </si>
  <si>
    <t>I. TEMELJNI (UPISANI) KAPITAL</t>
  </si>
  <si>
    <t>II. KAPITALNE REZERVE</t>
  </si>
  <si>
    <t>III. REZERVE IZ DOBITI (066+067-068+069+070)</t>
  </si>
  <si>
    <t>1. Zakonske rezerve</t>
  </si>
  <si>
    <t>2. Rezerve za vlastite dionice</t>
  </si>
  <si>
    <t>Naziv pozicije</t>
  </si>
  <si>
    <t>AOP</t>
  </si>
  <si>
    <t>AKTIVA</t>
  </si>
  <si>
    <t>A)  POTRAŽIVANJA ZA UPISANI A NEUPLAĆENI KAPITAL</t>
  </si>
  <si>
    <t xml:space="preserve">        c) Ostali vanjski troškovi</t>
  </si>
  <si>
    <t xml:space="preserve">   4. Troškovi osoblja (119 do 121)</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</si>
  <si>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</si>
  <si>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</si>
  <si>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</si>
  <si>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</si>
  <si>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</si>
  <si>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3. Nerealizirani gubici (rashodi) financijske imovine</t>
  </si>
  <si>
    <t xml:space="preserve">    4. Ostali financijski rashodi</t>
  </si>
  <si>
    <t>VII.  UKUPNI PRIHODI (107+129+140)</t>
  </si>
  <si>
    <t>VI.   IZVANREDNI - OSTALI RASHODI</t>
  </si>
  <si>
    <t>V.    IZVANREDNI - OSTALI PRIHODI</t>
  </si>
  <si>
    <t>IX.   DOBIT PRIJE OPOREZIVANJA (142-143)</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</si>
  <si>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</si>
  <si>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</si>
  <si>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</si>
  <si>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</si>
  <si>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</si>
  <si>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</si>
  <si>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</si>
  <si>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</si>
  <si>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</si>
  <si>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</si>
  <si>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</si>
  <si>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</si>
  <si>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</si>
  <si>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</si>
  <si>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</si>
  <si>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</si>
  <si>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</si>
  <si>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</si>
  <si>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</si>
  <si>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</si>
  <si>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</si>
  <si>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</si>
  <si>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</si>
  <si>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</si>
  <si>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</si>
  <si>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</si>
  <si>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</si>
  <si>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</si>
  <si>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Osobni identifikacijski broj (OIB):</t>
  </si>
  <si>
    <t>Povećanje  novca i novčanih ekvivalenata</t>
  </si>
  <si>
    <t>Smanjenje novca i novčanih ekvivalenata</t>
  </si>
  <si>
    <t>Novac i novčani ekvivalenti na kraju razdoblja</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</si>
  <si>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</si>
  <si>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</si>
  <si>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</si>
  <si>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</si>
  <si>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</si>
  <si>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KTR_LISTAMB</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</si>
  <si>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</si>
  <si>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</si>
  <si>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</si>
  <si>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</si>
  <si>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</si>
  <si>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</si>
  <si>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</si>
  <si>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</si>
  <si>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17. Ukupno povećanje ili smanjenje kapitala (AOP 011 do 016)</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</si>
  <si>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</si>
  <si>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</si>
  <si>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</si>
  <si>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</si>
  <si>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</si>
  <si>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</si>
  <si>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</si>
  <si>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</si>
  <si>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</si>
  <si>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</si>
  <si>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</si>
  <si>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</si>
  <si>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</si>
  <si>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</si>
  <si>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Ukupno smanjenje novčanog tijeka (015 – 014 + 027 – 026 + 039 – 038)</t>
  </si>
  <si>
    <t xml:space="preserve">     3. Sudjelujući interesi (udjeli) </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</si>
  <si>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</si>
  <si>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</si>
  <si>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</si>
  <si>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</si>
  <si>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VP</t>
  </si>
  <si>
    <t>777</t>
  </si>
  <si>
    <t>VER</t>
  </si>
  <si>
    <t>(osoba ovlaštene za zastupanje)</t>
  </si>
  <si>
    <t>Šifra NKD-a:</t>
  </si>
  <si>
    <t>Konsolidirani izvještaj:</t>
  </si>
  <si>
    <t xml:space="preserve">     5. Dani zajmovi, depoziti i slično</t>
  </si>
  <si>
    <t xml:space="preserve">     7. Ostala financijska imovina </t>
  </si>
  <si>
    <t>A)  KAPITAL I REZERVE (063+064+065+071+072-073+074-075+076)</t>
  </si>
  <si>
    <t>* Primici s osnove kamata i dividendi mogu se razvrstati kao i poslovne aktivnosti (MRS 7 Dodatak A)</t>
  </si>
  <si>
    <t>III. Ukupno novčani primici od investicijskih aktivnosti (016 do 020)</t>
  </si>
  <si>
    <t>Matični broj (MB):</t>
  </si>
  <si>
    <t>IZVJEŠTAJ O NOVČANOM TIJEKU - Direktna metoda</t>
  </si>
  <si>
    <t>I.  Ukupno novčani primici od poslovnih aktivnosti (001 do 005)</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</si>
  <si>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</si>
  <si>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</si>
  <si>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</si>
  <si>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</si>
  <si>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</si>
  <si>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</si>
  <si>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</si>
  <si>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</si>
  <si>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</si>
  <si>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</si>
  <si>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</si>
  <si>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</si>
  <si>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</si>
  <si>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</si>
  <si>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</si>
  <si>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 xml:space="preserve">     2. Obveze za zajmove, depozite i slično</t>
  </si>
  <si>
    <t xml:space="preserve">     4. Obveze za predujmove</t>
  </si>
  <si>
    <t xml:space="preserve">     5. Obveze prema dobavljačima</t>
  </si>
  <si>
    <t xml:space="preserve">     6. Obveze po vrijednosnim papirima</t>
  </si>
  <si>
    <t xml:space="preserve">     7. Ostale dugoročne obveze</t>
  </si>
  <si>
    <t xml:space="preserve">     8. Odgođena porezna obveza</t>
  </si>
  <si>
    <t xml:space="preserve">     7. Obveze prema zaposlenicima</t>
  </si>
  <si>
    <t xml:space="preserve">     8. Obveze za poreze, doprinose i slična davanja</t>
  </si>
  <si>
    <t xml:space="preserve">     9. Obveze s osnove udjela u rezultatu</t>
  </si>
  <si>
    <t xml:space="preserve">   11. Ostale kratkoročne obveze</t>
  </si>
  <si>
    <t>F) UKUPNO – PASIVA (062+077+081+090+102)</t>
  </si>
  <si>
    <t>RDG</t>
  </si>
  <si>
    <t>PK</t>
  </si>
  <si>
    <t xml:space="preserve">    2. Građevinski objekti</t>
  </si>
  <si>
    <t xml:space="preserve">   10. Obveze po osnovi dugotrajne imovine namijenjene prodaji</t>
  </si>
  <si>
    <t>(unosi se samo prezime i ime osobe za kontakt)</t>
  </si>
  <si>
    <t>Telefon:</t>
  </si>
  <si>
    <t>Telefaks:</t>
  </si>
  <si>
    <t xml:space="preserve">   1. Sirovine i materijal</t>
  </si>
  <si>
    <t xml:space="preserve">   2. Proizvodnja u tijeku</t>
  </si>
  <si>
    <t xml:space="preserve">   3. Nedovršeni proizvodi i poluproizvodi</t>
  </si>
  <si>
    <t xml:space="preserve">   4. Gotovi proizvodi</t>
  </si>
  <si>
    <t xml:space="preserve">   5. Trgovačka roba</t>
  </si>
  <si>
    <t>GOD_OBR</t>
  </si>
  <si>
    <t>Razdoblje izvještavanja:</t>
  </si>
  <si>
    <t xml:space="preserve">  1. Upisani kapital</t>
  </si>
  <si>
    <t xml:space="preserve">  2. Kapitalne rezerve</t>
  </si>
  <si>
    <t xml:space="preserve">  3. Rezerve iz dobiti</t>
  </si>
  <si>
    <t>3. Vlastite dionice i udjeli (odbitna stavka)</t>
  </si>
  <si>
    <t>4. Statutarne rezerve</t>
  </si>
  <si>
    <t>5. Ostale rezerve</t>
  </si>
  <si>
    <t>IV. REVALORIZACIJSKE REZERVE</t>
  </si>
  <si>
    <t>V. ZADRŽANA DOBIT</t>
  </si>
  <si>
    <t>VI. PRENESENI GUBITAK</t>
  </si>
  <si>
    <t>IZVJEŠTAJ O PROMJENAMA KAPITALA</t>
  </si>
  <si>
    <t>1100</t>
  </si>
  <si>
    <t>BIL</t>
  </si>
  <si>
    <t>DOD</t>
  </si>
  <si>
    <t>NTI</t>
  </si>
  <si>
    <t>NTD</t>
  </si>
  <si>
    <t>DECIMALE</t>
  </si>
  <si>
    <t>do</t>
  </si>
  <si>
    <t>17 a. Pripisano imateljima kapitala matice</t>
  </si>
  <si>
    <t>17 b. Pripisano manjinskom interesu</t>
  </si>
  <si>
    <t>Stavke koje umanjuju kapital upisuju se s negativnim predznakom 
Podaci pod AOP oznakama 001 do 009 upisuju se kao stanje na datum bilance</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</si>
  <si>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</si>
  <si>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</si>
  <si>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</si>
  <si>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</si>
  <si>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</si>
  <si>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</si>
  <si>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</si>
  <si>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</si>
  <si>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</si>
  <si>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</si>
  <si>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</si>
  <si>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</si>
  <si>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</si>
  <si>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</si>
  <si>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</si>
  <si>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</si>
  <si>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</si>
  <si>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</si>
  <si>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</si>
  <si>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</si>
  <si>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</si>
  <si>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</si>
  <si>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</si>
  <si>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</si>
  <si>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</si>
  <si>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</si>
  <si>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</si>
  <si>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</si>
  <si>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</si>
  <si>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</si>
  <si>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</si>
  <si>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</si>
  <si>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</si>
  <si>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</si>
  <si>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III. FINANCIJSKI PRIHODI (130 do 134)</t>
  </si>
  <si>
    <t>IV. FINANCIJSKI RASHODI (136 do 139)</t>
  </si>
  <si>
    <t>VIII. UKUPNI RASHODI (111+135+141)</t>
  </si>
  <si>
    <t>XIII. GUBITAK RAZDOBLJA (145+146) ili (146-144)</t>
  </si>
  <si>
    <t>DODATAK RDG-u (popunjava poduzetnik koji sastavlja konsolidirani godišnji financijski izvještaj)</t>
  </si>
  <si>
    <t>DATUMOD</t>
  </si>
  <si>
    <t>DATUMDO</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</si>
  <si>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</si>
  <si>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</si>
  <si>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</si>
  <si>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</si>
  <si>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</si>
  <si>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</si>
  <si>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</si>
  <si>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Bilješke uz financijske izvještaje</t>
  </si>
  <si>
    <t>3. Izvještaj poslovodstva</t>
  </si>
  <si>
    <t xml:space="preserve">  za razdoblje od </t>
  </si>
  <si>
    <t xml:space="preserve">  u razdoblju od</t>
  </si>
  <si>
    <t>za razdoblje od</t>
  </si>
  <si>
    <t>1. Revidirani godišnji financijski izvještaji</t>
  </si>
  <si>
    <t>Godišnji financijski izvještaj poduzetnika GFI-POD</t>
  </si>
  <si>
    <r>
      <t xml:space="preserve">AOP
</t>
    </r>
    <r>
      <rPr>
        <b/>
        <sz val="8"/>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</si>
  <si>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</si>
  <si>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0"/>
      </rPr>
      <t>oznaka</t>
    </r>
  </si>
  <si>
    <t>Prilog 1.</t>
  </si>
  <si>
    <t>0820431</t>
  </si>
  <si>
    <t>040035070</t>
  </si>
  <si>
    <t>36004425025</t>
  </si>
  <si>
    <t>OT-OPTIMA TELEKOM d.d.</t>
  </si>
  <si>
    <t>BUZIN</t>
  </si>
  <si>
    <t>BANI 75 A</t>
  </si>
  <si>
    <t>info@optima.hr</t>
  </si>
  <si>
    <t>www.optima.hr</t>
  </si>
  <si>
    <t>GRAD ZAGREB</t>
  </si>
  <si>
    <t>6110</t>
  </si>
  <si>
    <t>NE</t>
  </si>
  <si>
    <t>Svetlana Kundović</t>
  </si>
  <si>
    <t>svetlana.kundovic@optima-telekom.hr</t>
  </si>
  <si>
    <t>Matija Martić, Jadranka Suručić</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</si>
  <si>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</si>
  <si>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</si>
  <si>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</si>
  <si>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</si>
  <si>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</si>
  <si>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</si>
  <si>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</si>
  <si>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</si>
  <si>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</si>
  <si>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</si>
  <si>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</si>
  <si>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</si>
  <si>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Matija Martić</t>
  </si>
  <si>
    <t>Nada Martić</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</si>
  <si>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</si>
  <si>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</si>
  <si>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</si>
  <si>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</si>
  <si>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</si>
  <si>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</si>
  <si>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</si>
  <si>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</si>
  <si>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Ostale usluge</t>
  </si>
  <si>
    <t>Prihod od najma - sustav naplate</t>
  </si>
  <si>
    <t>Prihod od naplaćenih penala i sl</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</si>
  <si>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</si>
  <si>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</si>
  <si>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</si>
  <si>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</si>
  <si>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</si>
  <si>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</si>
  <si>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</si>
  <si>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</si>
  <si>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</si>
  <si>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</si>
  <si>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</si>
  <si>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</si>
  <si>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</si>
  <si>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</si>
  <si>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</si>
  <si>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</si>
  <si>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Amortizacija dugotrajne materijalne imovine</t>
  </si>
  <si>
    <t>Amortizacija dugotrajne nematerijalne imovine</t>
  </si>
  <si>
    <t>Troškovi reprezentacije</t>
  </si>
  <si>
    <t>Premije osiguranja</t>
  </si>
  <si>
    <t>Bankovne usluge</t>
  </si>
  <si>
    <t>Porezi, doprinosi i članarine</t>
  </si>
  <si>
    <t>Darovi i sponzorstva</t>
  </si>
  <si>
    <t xml:space="preserve">Ostali troškovi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</si>
  <si>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</si>
  <si>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</si>
  <si>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</si>
  <si>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</si>
  <si>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</si>
  <si>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</si>
  <si>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</si>
  <si>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</si>
  <si>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</si>
  <si>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</si>
  <si>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</si>
  <si>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</si>
  <si>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</si>
  <si>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</si>
  <si>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</si>
  <si>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</si>
  <si>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</si>
  <si>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</si>
  <si>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</si>
  <si>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UMJETNIČKA DJELA</t>
  </si>
  <si>
    <t>ULAGANJA NA TUĐOJ IMOVINI</t>
  </si>
  <si>
    <t>Prodaja i rashod</t>
  </si>
  <si>
    <t>NETO KNJIGOVODSTVENA VRIJEDNOST</t>
  </si>
  <si>
    <t>020. DUGOTRAJNA FINANCIJSKA IMOVINA</t>
  </si>
  <si>
    <t>Krediti odobreni vlasniku društva</t>
  </si>
  <si>
    <t>Krediti odobreni trgovačkim društvima</t>
  </si>
  <si>
    <t>Dugoročni depoziti</t>
  </si>
  <si>
    <t>Vrijednosno usklađenje</t>
  </si>
  <si>
    <t>Zajmovi i depoziti</t>
  </si>
  <si>
    <t>Udjeli u povezanim poduzećima</t>
  </si>
  <si>
    <t>021. 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</si>
  <si>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</si>
  <si>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</si>
  <si>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</si>
  <si>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</si>
  <si>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</si>
  <si>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</si>
  <si>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</si>
  <si>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</si>
  <si>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</si>
  <si>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</si>
  <si>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</si>
  <si>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</si>
  <si>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</si>
  <si>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</si>
  <si>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</si>
  <si>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</si>
  <si>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</si>
  <si>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</si>
  <si>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</si>
  <si>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</si>
  <si>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</si>
  <si>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</si>
  <si>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</si>
  <si>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</si>
  <si>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</si>
  <si>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</si>
  <si>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</si>
  <si>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</si>
  <si>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Stanje na kunskim računima    </t>
  </si>
  <si>
    <t>Novac u blagajni</t>
  </si>
  <si>
    <t>Razgraničeni troškovi privlačenja korisnika</t>
  </si>
  <si>
    <t>Troškovi izdavanja obveznica</t>
  </si>
  <si>
    <t>Unaprijed plaćeni troškovi</t>
  </si>
  <si>
    <t xml:space="preserve">063. UPISANI KAPITAL  </t>
  </si>
  <si>
    <t>Dioničari</t>
  </si>
  <si>
    <t>%</t>
  </si>
  <si>
    <t xml:space="preserve">MARTIĆ MATIJA </t>
  </si>
  <si>
    <t>RAIFFEISENBANK AUSTRIA D.D./R5</t>
  </si>
  <si>
    <t>RAIFFEISENBANK AUSTRIA D.D./RBA</t>
  </si>
  <si>
    <t>RAIFFEISENBANK AUSTRIA D.D./ZBIRNI SKRBNIČKI RAČUN ZA DF</t>
  </si>
  <si>
    <t>HRVATSKA POŠTANSKA BANKA D.D./ZBIRNI RAČUN ZA KLIJENTE BANKE</t>
  </si>
  <si>
    <t>ZAGREBAČKA BANKA D.D./ZBIRNI SKRBNIČKI RAČUN ZA UNICREDIT BANK AUSTRIA AG</t>
  </si>
  <si>
    <t>MALI DIONIČARI</t>
  </si>
  <si>
    <t>Obveze prema dobavljačima</t>
  </si>
  <si>
    <t>Nominalna vrijednost</t>
  </si>
  <si>
    <t>Naknade za izdavanje obveznica</t>
  </si>
  <si>
    <t>Obveze prema dobavljačima  u zemlji</t>
  </si>
  <si>
    <t>Obveze prema dobavljačima u inozemstvu</t>
  </si>
  <si>
    <t>Obveze prema zaposlenima</t>
  </si>
  <si>
    <t xml:space="preserve">Ostale obveze </t>
  </si>
  <si>
    <t>Obračunati troškovi za koje nisu primljene fakture od dobavljaču u tuzemstvu</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</si>
  <si>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</si>
  <si>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</si>
  <si>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</si>
  <si>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</si>
  <si>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</si>
  <si>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</si>
  <si>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</si>
  <si>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EUR</t>
  </si>
  <si>
    <t>USD</t>
  </si>
  <si>
    <t>CHF</t>
  </si>
  <si>
    <t>GPB</t>
  </si>
  <si>
    <t>Upravljanje valutnim rizikom (nastavak)</t>
  </si>
  <si>
    <t>Analiza osjetljivosti na valutni rizik</t>
  </si>
  <si>
    <t>Društvo je uglavnom izloženo valutnom riziku promjene tečaja kune u odnosu na EUR i USD.</t>
  </si>
  <si>
    <t>u tis. kuna</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</si>
  <si>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</si>
  <si>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</si>
  <si>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</si>
  <si>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</si>
  <si>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</si>
  <si>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</si>
  <si>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</si>
  <si>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</si>
  <si>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</si>
  <si>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</si>
  <si>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</si>
  <si>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</si>
  <si>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</si>
  <si>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</si>
  <si>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</si>
  <si>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</si>
  <si>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</si>
  <si>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</si>
  <si>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</si>
  <si>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</si>
  <si>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</si>
  <si>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</si>
  <si>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</si>
  <si>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</si>
  <si>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 xml:space="preserve">Član </t>
  </si>
  <si>
    <t>Ivan Martić</t>
  </si>
  <si>
    <t>Zajmovi povezanim poduzećima</t>
  </si>
  <si>
    <t>Broj dionica</t>
  </si>
  <si>
    <t>Gubitak po dionici</t>
  </si>
  <si>
    <t>ČERNOŠEK KRUNOSLAV (1/1)</t>
  </si>
  <si>
    <t>Obveze prema povezanim poduzećima</t>
  </si>
  <si>
    <t>Obveze po osnovi obračunatih kamata</t>
  </si>
  <si>
    <t xml:space="preserve">Ostala imovina i obveze, uključujući i izdane obveznice nisu izloženi kamatnom riziku. </t>
  </si>
  <si>
    <t>01/5492027</t>
  </si>
  <si>
    <t>01/4817160</t>
  </si>
  <si>
    <t>UPRAVA I NADZORNI ODBOR</t>
  </si>
  <si>
    <t>Predsjednik Društva</t>
  </si>
  <si>
    <t>Član</t>
  </si>
  <si>
    <r>
      <t>Članovi Nadzornog odbora Društva</t>
    </r>
    <r>
      <rPr>
        <sz val="10"/>
        <rFont val="Arial"/>
        <family val="2"/>
      </rPr>
      <t xml:space="preserve">: </t>
    </r>
  </si>
  <si>
    <t>Predsjednica</t>
  </si>
  <si>
    <t>Zrinka Vuković Berić</t>
  </si>
  <si>
    <t>Duško Grabovac</t>
  </si>
  <si>
    <t xml:space="preserve">PREGLED TEMELJNIH RAČUNOVODSTVENIH POLITIKA </t>
  </si>
  <si>
    <t>31.12.2011.</t>
  </si>
  <si>
    <t>Prihodi od internetskih usluga</t>
  </si>
  <si>
    <t>Prihodi od otpisa starih obveza i naknadnih popusta</t>
  </si>
  <si>
    <t>Naknade troškova zaposlenima</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</si>
  <si>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</si>
  <si>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Prihodi od kamata iz odnosa s povezanim poduzetnicima</t>
  </si>
  <si>
    <t xml:space="preserve">IMOVINA U PRIPREMI </t>
  </si>
  <si>
    <t>010. MATERIJALNA IMOVINA</t>
  </si>
  <si>
    <t>OT-Optima Telekom d.d. je  dana 6. srpnja 2006. godine postalo stopostotnim vlasnikom Optima Grupa Holdinga d.o.o., koja se 23. rujna 2008. godine preimenovala u Optima Direct d.o.o.</t>
  </si>
  <si>
    <t>Optima telekom za upravljanje nekretninama i savjetovanje d.o.o.</t>
  </si>
  <si>
    <t>Potraživanja od kupaca povezana poduzeća</t>
  </si>
  <si>
    <t xml:space="preserve">Stanje na dviznim računim          </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</si>
  <si>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</si>
  <si>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</si>
  <si>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Neto rezultat - gubitak</t>
  </si>
  <si>
    <t>u 000 HRK</t>
  </si>
  <si>
    <t>ZAGREBAČKA BANKA D.D./ZBIRNI SKRBNIČKI RAČUN ZAGREBAČKA BANKA D.D./DF</t>
  </si>
  <si>
    <t>SOCIETE GENERALE-SPLITSKA BANKA D.D./ AZ OBVEZNI MIROVINSKI FOND (1/1)</t>
  </si>
  <si>
    <t>ZAGREBAČKA BANKA D.D. (1/1)</t>
  </si>
  <si>
    <t>ŽUVANIĆ ROLAND (1/1)</t>
  </si>
  <si>
    <t>JOVIČIĆ GORAN (1/1)</t>
  </si>
  <si>
    <t>SOCIETE GENERALE-SPLITSKA BANKA D.D./ AZ PROFIT DOBROVOLJNI MIROVINSKI FOND (1/1)</t>
  </si>
  <si>
    <t>INTERKAPITAL D.D. (1/1)</t>
  </si>
  <si>
    <t>ČORAK LJERKA (1/1)</t>
  </si>
  <si>
    <t>RAIFFEISENBANK AUSTRIA D.D. (1/1)</t>
  </si>
  <si>
    <t>INTERKAPITAL VRIJEDNOSNI PAPIRI D.O.O./ZBIRNI SKRBNIČKI RAČUN ZA DP</t>
  </si>
  <si>
    <t>KMETOVIĆ IVO (1/1)</t>
  </si>
  <si>
    <t>OREŠKOVIĆ STJEPAN (1/1)</t>
  </si>
  <si>
    <t>HUGHES KATICA (1/1)</t>
  </si>
  <si>
    <t>KANTOCI IVANIŠEVIĆ KRISTINA (1/1)</t>
  </si>
  <si>
    <t>CELIŽIĆ MARIO (1/1)</t>
  </si>
  <si>
    <t>083. DUGOROČNE OBVEZE</t>
  </si>
  <si>
    <t>Obveze s osnova zajmova</t>
  </si>
  <si>
    <t>Obveze prema kreditnim institucijama</t>
  </si>
  <si>
    <t>093. KRATKOROČNE OBVEZE</t>
  </si>
  <si>
    <t>Obveze s osnove zajmova</t>
  </si>
  <si>
    <t>Obveze za obračunate kamate po osnovu zajmova i kredita</t>
  </si>
  <si>
    <t>Obveze po izdanim obveznicama</t>
  </si>
  <si>
    <t>Obveze za predujmove</t>
  </si>
  <si>
    <t>Obveze za poreze, doprinose i dr. pristojbe</t>
  </si>
  <si>
    <t>099. IZDANE OBVEZNICE</t>
  </si>
  <si>
    <t xml:space="preserve">098. OBVEZE PREMA DOBAVLJAČIMA </t>
  </si>
  <si>
    <t>Obračunate nedospjele fakture</t>
  </si>
  <si>
    <t>102. OBVEZE ZA POREZE, DOPRINOSE I DR. PRISTOJBE</t>
  </si>
  <si>
    <t>Obveze za porez na dodanu vrijednost</t>
  </si>
  <si>
    <t>Obveze za poreze i doprinose iz i na plaće</t>
  </si>
  <si>
    <t>Obveze za ostale poreze i doprinose</t>
  </si>
  <si>
    <t>106. ODGOĐENO PLAĆANJE TROŠKOVA I PRIHOD BUDUĆEG RAZDOBLJA</t>
  </si>
  <si>
    <t>Obračunati troškovi za koje nisu primljene fakture od dobavljaču u inozemstvu</t>
  </si>
  <si>
    <t>Obračunate kamate</t>
  </si>
  <si>
    <t>Odgođeni prihodi</t>
  </si>
  <si>
    <t>Odgođeni prihodi zbog neizvjesnosti</t>
  </si>
  <si>
    <t>Obračunate kamate odnose se na nedospjele kamate po kreditu, koje se prema ugovoru o reprogramu kredita Zagrebačke banke, sklopljenim u prosincu 2010. godine, pripisuju glavnici kredita.</t>
  </si>
  <si>
    <t>Matija Martić                                   Jadranka Suručić</t>
  </si>
  <si>
    <t>Neto gubici prodane i rashodovane imovine</t>
  </si>
  <si>
    <t>POSTROJENJA I OPREMA</t>
  </si>
  <si>
    <t>VOZILA, ALATI I POGONSKI INVENTAR</t>
  </si>
  <si>
    <t xml:space="preserve">Društvo  je na dan 31. prosinca 2012. godine imala 208 zaposlenika.  </t>
  </si>
  <si>
    <t xml:space="preserve">Članovi Uprave Društva u 2012. godini: </t>
  </si>
  <si>
    <t>Član i Zamjenik Predsjednice</t>
  </si>
  <si>
    <t>Članica</t>
  </si>
  <si>
    <t>Financijski izvještaji Društva  pripremljeni su u kunama. Važeći tečaj hrvatske valute na dan 31. prosinca 2012. godine bio je 7,545624 kuna za 1 EUR i 5,726794 kuna za 1 USD.</t>
  </si>
  <si>
    <t xml:space="preserve">112.  PRIHODI OD PRODAJE </t>
  </si>
  <si>
    <t>31.12.2012.</t>
  </si>
  <si>
    <t xml:space="preserve">113. OSTALI POSLOVNI PRIHODI </t>
  </si>
  <si>
    <t>Prihodi od ukidanja dugoročnih rezerviranja</t>
  </si>
  <si>
    <t>Broj zaposlenih na dan 31. prosinca 2012.</t>
  </si>
  <si>
    <t xml:space="preserve">125. OSTALI TROŠKOVI POSLOVANJA </t>
  </si>
  <si>
    <t xml:space="preserve">131. FINANCIJSKI PRIHODI  </t>
  </si>
  <si>
    <t xml:space="preserve">137. FINANCIJSKI RASHODI  </t>
  </si>
  <si>
    <t>Stanje na dan 31.12.2012</t>
  </si>
  <si>
    <t>Amortizacija na dan 31.12.2012</t>
  </si>
  <si>
    <t>Na dan 31.12.2012.</t>
  </si>
  <si>
    <t>Stanje na dan 01.01. 2012.</t>
  </si>
  <si>
    <t>Na dan 31.12.2012</t>
  </si>
  <si>
    <t>Sudjelujući interesi (udjeli)</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</si>
  <si>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</si>
  <si>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Sudjelujući interesi odnose se na na udjele u tvrci Pevec d.d., stečene nenaplaćenim potraživanja od iste.</t>
  </si>
  <si>
    <t>Društvo je kao jedini vlasnik dana 16. kolovoza 2011. godine osnovalo društvo Optima telekom za upravljanje nekretninama i savjetovanje d.o.o., koje u izvještajnom periodu nije poslovalo, odnosno trenutno je u mirovanju.</t>
  </si>
  <si>
    <t>Ulaganja u pridružena društva na 31.12.2012. godine:</t>
  </si>
  <si>
    <t>043. POTRAŽIVANJA</t>
  </si>
  <si>
    <t xml:space="preserve">045. POTRAŽIVANJA OD KUPACA </t>
  </si>
  <si>
    <t>Potraživanja za kamate</t>
  </si>
  <si>
    <t xml:space="preserve">Starosna struktura potraživanja Društva bez potraživanja za kamate: </t>
  </si>
  <si>
    <t>049. OSTALA POTRAŽIVANJA</t>
  </si>
  <si>
    <t xml:space="preserve">056. DANI ZAJMOVI I DEPOZITI </t>
  </si>
  <si>
    <t xml:space="preserve">059. PLAĆENI TROŠKOVI BUDUĆEG RAZDOBLJA I NEDOSPJELA NAPLATA PRIHODA </t>
  </si>
  <si>
    <t xml:space="preserve">Zarada po dionici na dan 31. prosinac 2012. godine iznosila je: </t>
  </si>
  <si>
    <t>Gubitak po dionici u istom razdoblju prethodne godine iznosio je 24,65 kuna.</t>
  </si>
  <si>
    <t>Cijena dionica  kojima se trguje na burzi  u tekućem tromjesečju kretala se od 7,22 kune  (najniža cijena) do 18,99 kuna  (najviša cijena). Tržišna kapitalizacija u tisućama kuna na dan 31. prosinac  2012. god. iznosi 28.229 tisuće kuna.</t>
  </si>
  <si>
    <t>U razdoblju siječanj - prosinac 2012.god. Društvo nije otkupljivalo izdane dionice, odnosno ne posjeduje trezorske dionice.</t>
  </si>
  <si>
    <t>Struktura dioničara na dan 31. prosinac 2012. godine:</t>
  </si>
  <si>
    <t>SULJE ZORAN (1/1)</t>
  </si>
  <si>
    <t>U idućoj tablici analizirana je osjetljivost Društva na smanjenje tečaja kune od 10%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</si>
  <si>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Dugoročne obveza po kreditima i zajmovima sa varijabilnim kamatnim stopama iznose 345,99 mio kn, te je izloženost Društva kamatnom riziku značajna. </t>
  </si>
  <si>
    <t>Vrijendosno usklađenje dugotrajne imovine</t>
  </si>
  <si>
    <t>Vrijendosno usklađenje kratkotrajne imovine</t>
  </si>
  <si>
    <t>124. VRIJEDNOSNO USKLAĐENJE</t>
  </si>
  <si>
    <t>Krediti odobreni trgovačkim društvima u iznosu od 35,35 odnose se na kredite odobrene tvrtki OSN INŽENJERING d.o.o. uz kamatnu stopu od 11,5% i s dospijećem 13.08.2014. god. (kredit u iznosu od 3,35 mio kn) i 30.04.2013. god.( krediti u iznosu od 32,00 mio kuna): Uprava ne vjeruje kako su potraživanja od društva Optima OSN Inženjering d.o.o., Rijeka u potpunosti naplativa te je iz tog razloga navedeni iznos ispravljen u cjelosti na dan 31. prosinca 2012. godine</t>
  </si>
  <si>
    <t>01. siječanj 2012. godine</t>
  </si>
  <si>
    <r>
      <t>Beskamatne obveze Društva do godine dana najvećim dijelom sastoje se od obveza prema dobavljačima u iznosu od</t>
    </r>
    <r>
      <rPr>
        <sz val="10"/>
        <color indexed="51"/>
        <rFont val="Arial"/>
        <family val="2"/>
      </rPr>
      <t xml:space="preserve"> </t>
    </r>
    <r>
      <rPr>
        <sz val="10"/>
        <rFont val="Arial"/>
        <family val="2"/>
      </rPr>
      <t>182.265</t>
    </r>
    <r>
      <rPr>
        <sz val="10"/>
        <color indexed="51"/>
        <rFont val="Arial"/>
        <family val="2"/>
      </rPr>
      <t xml:space="preserve"> </t>
    </r>
    <r>
      <rPr>
        <sz val="10"/>
        <rFont val="Arial"/>
        <family val="2"/>
      </rPr>
      <t>tisuća kuna za razdoblje siječanj – prosinac 2012. godine (91.535 tisuće kuna za isto razdoblje u 2011. godini).</t>
    </r>
  </si>
  <si>
    <t>Stanje na dan 31.12.2012.</t>
  </si>
  <si>
    <t>Amortizacija na dan 31.12.2012.</t>
  </si>
  <si>
    <t>Kretanje vriednosnog usklađenja dugotrajne imovine</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</si>
  <si>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dospjela 1. veljače 2013. godine nije plaćena</t>
  </si>
  <si>
    <t>122. AMORTIZACIJA MATERIJALNE I NEMATERIJALNE IMOVINE</t>
  </si>
  <si>
    <t xml:space="preserve">057. NOVAC U BANCI I BLAGAJNI </t>
  </si>
  <si>
    <t>117. MATERIJALNI TROŠKOVI</t>
  </si>
  <si>
    <t>118. TROŠKOVI OSOBLJA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</si>
</sst>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5">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0"/>
    </font>
    <font>
      <b/>
      <sz val="10"/>
      <name val="Arial"/>
      <family val="2"/>
    </font>
    <font>
      <b/>
      <sz val="12"/>
      <name val="Arial"/>
      <family val="2"/>
    </font>
    <font>
      <sz val="10"/>
      <color indexed="8"/>
      <name val="ARIAL"/>
      <family val="0"/>
    </font>
    <font>
      <b/>
      <sz val="12"/>
      <name val="Arial Rounded MT Bold"/>
      <family val="2"/>
    </font>
    <font>
      <b/>
      <sz val="9"/>
      <name val="Arial Rounded MT Bold"/>
      <family val="2"/>
    </font>
    <font>
      <sz val="9"/>
      <color indexed="8"/>
      <name val="Arial"/>
      <family val="0"/>
    </font>
    <font>
      <b/>
      <sz val="8"/>
      <name val="Arial"/>
      <family val="2"/>
    </font>
    <font>
      <b/>
      <sz val="16"/>
      <name val="Arial"/>
      <family val="2"/>
    </font>
    <font>
      <b/>
      <sz val="10"/>
      <color indexed="8"/>
      <name val="Arial"/>
      <family val="2"/>
    </font>
    <font>
      <sz val="10"/>
      <name val="Times New Roman"/>
      <family val="1"/>
    </font>
    <font>
      <b/>
      <sz val="10"/>
      <name val="Times New Roman"/>
      <family val="1"/>
    </font>
    <font>
      <sz val="10"/>
      <color indexed="8"/>
      <name val="Arial"/>
      <family val="2"/>
    </font>
    <font>
      <sz val="10"/>
      <color indexed="10"/>
      <name val="Arial"/>
      <family val="2"/>
    </font>
    <font>
      <sz val="8"/>
      <color indexed="12"/>
      <name val="Arial"/>
      <family val="2"/>
    </font>
    <font>
      <b/>
      <sz val="8"/>
      <color indexed="8"/>
      <name val="Arial"/>
      <family val="2"/>
    </font>
    <font>
      <sz val="10"/>
      <color indexed="12"/>
      <name val="Arial"/>
      <family val="2"/>
    </font>
    <font>
      <b/>
      <sz val="10"/>
      <name val="Verdana"/>
      <family val="2"/>
    </font>
    <font>
      <sz val="10"/>
      <color indexed="8"/>
      <name val="Verdana"/>
      <family val="2"/>
    </font>
    <font>
      <sz val="10"/>
      <name val="Verdana"/>
      <family val="2"/>
    </font>
    <font>
      <b/>
      <sz val="10"/>
      <color indexed="8"/>
      <name val="Verdana"/>
      <family val="2"/>
    </font>
    <font>
      <i/>
      <sz val="10"/>
      <name val="Arial"/>
      <family val="2"/>
    </font>
    <font>
      <sz val="10"/>
      <color indexed="9"/>
      <name val="Arial"/>
      <family val="2"/>
    </font>
    <font>
      <sz val="10"/>
      <color indexed="5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Verdana"/>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gray125">
        <fgColor indexed="22"/>
        <bgColor indexed="22"/>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border>
    <border>
      <left style="thin"/>
      <right/>
      <top style="hair"/>
      <bottom style="hair"/>
    </border>
    <border>
      <left style="thin"/>
      <right/>
      <top style="thin"/>
      <bottom style="hair"/>
    </border>
    <border>
      <left style="thin"/>
      <right/>
      <top style="hair"/>
      <bottom style="thin"/>
    </border>
    <border>
      <left style="thin"/>
      <right style="thin"/>
      <top style="thin"/>
      <bottom style="hair"/>
    </border>
    <border>
      <left/>
      <right/>
      <top style="hair"/>
      <bottom style="hair"/>
    </border>
    <border>
      <left/>
      <right/>
      <top style="hair"/>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style="thin"/>
      <top style="medium">
        <color indexed="22"/>
      </top>
      <bottom style="thin"/>
    </border>
    <border>
      <left style="thin"/>
      <right style="thin"/>
      <top/>
      <bottom style="medium">
        <color indexed="22"/>
      </bottom>
    </border>
    <border>
      <left/>
      <right/>
      <top style="medium"/>
      <bottom style="medium"/>
    </border>
    <border>
      <left/>
      <right/>
      <top style="thin"/>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style="medium"/>
      <bottom/>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right/>
      <top style="thin"/>
      <bottom style="hair"/>
    </border>
    <border>
      <left/>
      <right style="thin"/>
      <top style="thin"/>
      <bottom style="hair"/>
    </border>
    <border>
      <left/>
      <right style="thin"/>
      <top style="hair"/>
      <bottom style="hair"/>
    </border>
    <border>
      <left/>
      <right style="thin"/>
      <top style="hair"/>
      <bottom style="thin"/>
    </border>
    <border>
      <left/>
      <right/>
      <top style="thin"/>
      <bottom style="thin"/>
    </border>
    <border>
      <left style="thin"/>
      <right/>
      <top style="hair"/>
      <bottom/>
    </border>
    <border>
      <left/>
      <right/>
      <top style="hair"/>
      <bottom/>
    </border>
    <border>
      <left/>
      <right style="thin"/>
      <top style="hair"/>
      <bottom/>
    </border>
    <border>
      <left style="thin"/>
      <right/>
      <top style="thin"/>
      <bottom/>
    </border>
    <border>
      <left/>
      <right style="thin"/>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0" fillId="0" borderId="0">
      <alignment/>
      <protection/>
    </xf>
    <xf numFmtId="0" fontId="0" fillId="0" borderId="0">
      <alignment vertical="top"/>
      <protection/>
    </xf>
    <xf numFmtId="0" fontId="8" fillId="0" borderId="0">
      <alignment vertical="top"/>
      <protection/>
    </xf>
    <xf numFmtId="0" fontId="0" fillId="32" borderId="7"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58" fillId="27" borderId="8" applyNumberFormat="0" applyAlignment="0" applyProtection="0"/>
    <xf numFmtId="9" fontId="0" fillId="0" borderId="0" applyFont="0" applyFill="0" applyBorder="0" applyAlignment="0" applyProtection="0"/>
    <xf numFmtId="0" fontId="8" fillId="0" borderId="0">
      <alignment vertical="top"/>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9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2" fillId="0" borderId="20" xfId="0" applyNumberFormat="1" applyFont="1" applyFill="1" applyBorder="1" applyAlignment="1" applyProtection="1">
      <alignment vertical="center"/>
      <protection locked="0"/>
    </xf>
    <xf numFmtId="3" fontId="2" fillId="0" borderId="21" xfId="0" applyNumberFormat="1" applyFont="1" applyFill="1" applyBorder="1" applyAlignment="1" applyProtection="1">
      <alignment vertical="center"/>
      <protection locked="0"/>
    </xf>
    <xf numFmtId="3" fontId="2" fillId="0" borderId="22" xfId="0" applyNumberFormat="1" applyFont="1" applyFill="1" applyBorder="1" applyAlignment="1" applyProtection="1">
      <alignment vertical="center"/>
      <protection locked="0"/>
    </xf>
    <xf numFmtId="3" fontId="2" fillId="0" borderId="23"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24" xfId="0" applyNumberFormat="1"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hidden="1"/>
    </xf>
    <xf numFmtId="1" fontId="0" fillId="0" borderId="18" xfId="0" applyNumberFormat="1" applyBorder="1" applyAlignment="1">
      <alignment/>
    </xf>
    <xf numFmtId="1" fontId="0" fillId="0" borderId="26"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3" fontId="2" fillId="33" borderId="23" xfId="0" applyNumberFormat="1" applyFont="1" applyFill="1" applyBorder="1" applyAlignment="1" applyProtection="1">
      <alignment vertical="center"/>
      <protection hidden="1"/>
    </xf>
    <xf numFmtId="0" fontId="4" fillId="0" borderId="0" xfId="59" applyFont="1" applyAlignment="1">
      <alignment/>
      <protection/>
    </xf>
    <xf numFmtId="0" fontId="0" fillId="0" borderId="0" xfId="59" applyFont="1" applyAlignment="1">
      <alignment/>
      <protection/>
    </xf>
    <xf numFmtId="14" fontId="3" fillId="33" borderId="18" xfId="59" applyNumberFormat="1" applyFont="1" applyFill="1" applyBorder="1" applyAlignment="1" applyProtection="1">
      <alignment horizontal="center" vertical="center"/>
      <protection hidden="1" locked="0"/>
    </xf>
    <xf numFmtId="0" fontId="4" fillId="0" borderId="26"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horizontal="left" vertical="center" wrapText="1"/>
      <protection hidden="1"/>
    </xf>
    <xf numFmtId="0" fontId="4" fillId="0" borderId="0" xfId="59" applyFont="1" applyFill="1" applyBorder="1" applyAlignment="1" applyProtection="1">
      <alignment vertical="center"/>
      <protection hidden="1"/>
    </xf>
    <xf numFmtId="0" fontId="4" fillId="0" borderId="0" xfId="59" applyFont="1" applyFill="1" applyBorder="1" applyAlignment="1" applyProtection="1">
      <alignment horizontal="center" vertical="center" wrapText="1"/>
      <protection hidden="1"/>
    </xf>
    <xf numFmtId="0" fontId="4" fillId="0" borderId="0" xfId="59" applyFont="1" applyBorder="1" applyAlignment="1" applyProtection="1">
      <alignment horizontal="left" vertical="center" wrapText="1"/>
      <protection hidden="1"/>
    </xf>
    <xf numFmtId="0" fontId="4" fillId="0" borderId="0" xfId="59" applyFont="1" applyBorder="1" applyAlignment="1" applyProtection="1">
      <alignment/>
      <protection hidden="1"/>
    </xf>
    <xf numFmtId="0" fontId="4" fillId="0" borderId="0" xfId="59" applyFont="1" applyAlignment="1" applyProtection="1">
      <alignment/>
      <protection hidden="1"/>
    </xf>
    <xf numFmtId="0" fontId="10" fillId="0" borderId="0" xfId="59" applyFont="1" applyBorder="1" applyAlignment="1" applyProtection="1">
      <alignment horizontal="right" vertical="center" wrapText="1"/>
      <protection hidden="1"/>
    </xf>
    <xf numFmtId="0" fontId="10" fillId="0" borderId="0" xfId="59" applyFont="1" applyAlignment="1" applyProtection="1">
      <alignment horizontal="right"/>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4" fillId="0" borderId="0" xfId="59" applyFont="1" applyFill="1" applyBorder="1" applyAlignment="1" applyProtection="1">
      <alignment/>
      <protection hidden="1"/>
    </xf>
    <xf numFmtId="0" fontId="4" fillId="0" borderId="0" xfId="59" applyFont="1" applyAlignment="1" applyProtection="1">
      <alignment horizontal="right" vertical="center"/>
      <protection hidden="1"/>
    </xf>
    <xf numFmtId="0" fontId="4" fillId="0" borderId="0" xfId="59" applyFont="1" applyAlignment="1" applyProtection="1">
      <alignment wrapText="1"/>
      <protection hidden="1"/>
    </xf>
    <xf numFmtId="0" fontId="4" fillId="0" borderId="0" xfId="59" applyFont="1" applyAlignment="1" applyProtection="1">
      <alignment horizontal="right"/>
      <protection hidden="1"/>
    </xf>
    <xf numFmtId="0" fontId="4" fillId="0" borderId="0" xfId="59" applyFont="1" applyAlignment="1" applyProtection="1">
      <alignment horizontal="right" wrapText="1"/>
      <protection hidden="1"/>
    </xf>
    <xf numFmtId="0" fontId="4" fillId="0" borderId="0" xfId="59" applyFont="1" applyBorder="1" applyAlignment="1" applyProtection="1">
      <alignment horizontal="left"/>
      <protection hidden="1"/>
    </xf>
    <xf numFmtId="0" fontId="4" fillId="0" borderId="0" xfId="59" applyFont="1" applyBorder="1" applyAlignment="1" applyProtection="1">
      <alignment vertical="top"/>
      <protection hidden="1"/>
    </xf>
    <xf numFmtId="1" fontId="3" fillId="33" borderId="27" xfId="59" applyNumberFormat="1" applyFont="1" applyFill="1" applyBorder="1" applyAlignment="1" applyProtection="1">
      <alignment horizontal="center" vertical="center"/>
      <protection hidden="1" locked="0"/>
    </xf>
    <xf numFmtId="0" fontId="4" fillId="0" borderId="0" xfId="59" applyFont="1" applyBorder="1" applyAlignment="1" applyProtection="1">
      <alignment horizontal="right"/>
      <protection hidden="1"/>
    </xf>
    <xf numFmtId="0" fontId="3" fillId="0" borderId="0" xfId="59" applyFont="1" applyFill="1" applyBorder="1" applyAlignment="1" applyProtection="1">
      <alignment horizontal="right" vertical="center"/>
      <protection hidden="1" locked="0"/>
    </xf>
    <xf numFmtId="0" fontId="4" fillId="0" borderId="0" xfId="59" applyFont="1" applyBorder="1" applyAlignment="1" applyProtection="1">
      <alignment/>
      <protection hidden="1"/>
    </xf>
    <xf numFmtId="3" fontId="3" fillId="33" borderId="27" xfId="59" applyNumberFormat="1" applyFont="1" applyFill="1" applyBorder="1" applyAlignment="1" applyProtection="1">
      <alignment horizontal="right" vertical="center"/>
      <protection hidden="1" locked="0"/>
    </xf>
    <xf numFmtId="0" fontId="3" fillId="33" borderId="27" xfId="59" applyFont="1" applyFill="1" applyBorder="1" applyAlignment="1" applyProtection="1">
      <alignment horizontal="center" vertical="center"/>
      <protection hidden="1" locked="0"/>
    </xf>
    <xf numFmtId="0" fontId="3" fillId="0" borderId="0" xfId="59" applyFont="1" applyBorder="1" applyAlignment="1" applyProtection="1">
      <alignment vertical="top"/>
      <protection hidden="1"/>
    </xf>
    <xf numFmtId="0" fontId="4" fillId="0" borderId="0" xfId="59" applyFont="1" applyAlignment="1" applyProtection="1">
      <alignment/>
      <protection hidden="1"/>
    </xf>
    <xf numFmtId="49" fontId="3" fillId="33" borderId="27" xfId="59" applyNumberFormat="1" applyFont="1" applyFill="1" applyBorder="1" applyAlignment="1" applyProtection="1">
      <alignment horizontal="right" vertical="center"/>
      <protection hidden="1" locked="0"/>
    </xf>
    <xf numFmtId="0" fontId="4" fillId="0" borderId="0" xfId="59" applyFont="1" applyBorder="1" applyAlignment="1" applyProtection="1">
      <alignment horizontal="left" vertical="top" wrapText="1"/>
      <protection hidden="1"/>
    </xf>
    <xf numFmtId="0" fontId="4" fillId="0" borderId="0" xfId="59" applyFont="1" applyBorder="1" applyAlignment="1" applyProtection="1">
      <alignment horizontal="center" vertical="center"/>
      <protection hidden="1" locked="0"/>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4" fillId="0" borderId="0" xfId="59" applyFont="1" applyAlignment="1" applyProtection="1">
      <alignment horizontal="left" vertical="top" indent="2"/>
      <protection hidden="1"/>
    </xf>
    <xf numFmtId="0" fontId="4" fillId="0" borderId="0" xfId="59" applyFont="1" applyAlignment="1" applyProtection="1">
      <alignment horizontal="left" vertical="top" wrapText="1" indent="2"/>
      <protection hidden="1"/>
    </xf>
    <xf numFmtId="0" fontId="4" fillId="0" borderId="0" xfId="59" applyFont="1" applyBorder="1" applyAlignment="1" applyProtection="1">
      <alignment horizontal="right" vertical="top"/>
      <protection hidden="1"/>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3" fillId="33" borderId="0" xfId="59" applyFont="1" applyFill="1" applyBorder="1" applyAlignment="1" applyProtection="1">
      <alignment horizontal="right" vertical="center"/>
      <protection hidden="1" locked="0"/>
    </xf>
    <xf numFmtId="0" fontId="4" fillId="0" borderId="0" xfId="59" applyFont="1" applyBorder="1" applyAlignment="1">
      <alignment/>
      <protection/>
    </xf>
    <xf numFmtId="49" fontId="3" fillId="33" borderId="0" xfId="59" applyNumberFormat="1" applyFont="1" applyFill="1" applyBorder="1" applyAlignment="1" applyProtection="1">
      <alignment horizontal="center" vertical="center"/>
      <protection hidden="1" locked="0"/>
    </xf>
    <xf numFmtId="49" fontId="3" fillId="0" borderId="0" xfId="59" applyNumberFormat="1" applyFont="1" applyBorder="1" applyAlignment="1" applyProtection="1">
      <alignment horizontal="center" vertical="center"/>
      <protection hidden="1" locked="0"/>
    </xf>
    <xf numFmtId="0" fontId="4" fillId="0" borderId="0" xfId="59" applyFont="1" applyBorder="1" applyAlignment="1" applyProtection="1">
      <alignment horizontal="left" vertical="top"/>
      <protection hidden="1"/>
    </xf>
    <xf numFmtId="0" fontId="4" fillId="0" borderId="28" xfId="59" applyFont="1" applyBorder="1" applyAlignment="1" applyProtection="1">
      <alignment/>
      <protection hidden="1"/>
    </xf>
    <xf numFmtId="0" fontId="4" fillId="0" borderId="0" xfId="59" applyFont="1" applyAlignment="1" applyProtection="1">
      <alignment vertical="top"/>
      <protection hidden="1"/>
    </xf>
    <xf numFmtId="0" fontId="4" fillId="0" borderId="0" xfId="59" applyFont="1" applyAlignment="1" applyProtection="1">
      <alignment horizontal="left"/>
      <protection hidden="1"/>
    </xf>
    <xf numFmtId="0" fontId="4" fillId="0" borderId="0" xfId="59" applyFont="1" applyBorder="1" applyAlignment="1" applyProtection="1">
      <alignment vertical="center"/>
      <protection hidden="1"/>
    </xf>
    <xf numFmtId="0" fontId="4" fillId="0" borderId="0" xfId="59" applyFont="1" applyFill="1" applyBorder="1" applyAlignment="1" applyProtection="1">
      <alignment vertical="center"/>
      <protection hidden="1"/>
    </xf>
    <xf numFmtId="0" fontId="11" fillId="0" borderId="0" xfId="59" applyFont="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Alignment="1" applyProtection="1">
      <alignment vertical="center"/>
      <protection hidden="1"/>
    </xf>
    <xf numFmtId="0" fontId="4" fillId="0" borderId="29" xfId="59" applyFont="1" applyBorder="1" applyAlignment="1" applyProtection="1">
      <alignment/>
      <protection hidden="1"/>
    </xf>
    <xf numFmtId="0" fontId="4" fillId="0" borderId="29" xfId="59" applyFont="1" applyBorder="1" applyAlignment="1">
      <alignment/>
      <protection/>
    </xf>
    <xf numFmtId="0" fontId="4" fillId="0" borderId="0" xfId="59" applyFont="1" applyFill="1" applyBorder="1" applyAlignment="1" applyProtection="1">
      <alignment horizontal="right" vertical="top" wrapText="1"/>
      <protection hidden="1"/>
    </xf>
    <xf numFmtId="0" fontId="7" fillId="0" borderId="0" xfId="75" applyFont="1" applyAlignment="1">
      <alignment horizontal="center"/>
      <protection/>
    </xf>
    <xf numFmtId="0" fontId="0" fillId="0" borderId="0" xfId="75" applyFont="1">
      <alignment vertical="top"/>
      <protection/>
    </xf>
    <xf numFmtId="0" fontId="6" fillId="0" borderId="0" xfId="75" applyFont="1" applyAlignment="1">
      <alignment horizontal="center"/>
      <protection/>
    </xf>
    <xf numFmtId="0" fontId="0" fillId="0" borderId="0" xfId="75" applyFont="1" applyAlignment="1">
      <alignment/>
      <protection/>
    </xf>
    <xf numFmtId="0" fontId="7" fillId="0" borderId="0" xfId="75" applyFont="1" applyFill="1" applyBorder="1" applyAlignment="1">
      <alignment horizontal="center" vertical="center"/>
      <protection/>
    </xf>
    <xf numFmtId="0" fontId="7" fillId="0" borderId="0" xfId="75" applyFont="1" applyFill="1" applyBorder="1" applyAlignment="1">
      <alignment horizontal="center" vertical="center" wrapText="1"/>
      <protection/>
    </xf>
    <xf numFmtId="0" fontId="6" fillId="0" borderId="0" xfId="75" applyFont="1" applyFill="1" applyBorder="1" applyAlignment="1" applyProtection="1">
      <alignment horizontal="center" vertical="center"/>
      <protection hidden="1"/>
    </xf>
    <xf numFmtId="0" fontId="6" fillId="0" borderId="14" xfId="75" applyFont="1" applyFill="1" applyBorder="1" applyAlignment="1" applyProtection="1">
      <alignment horizontal="center" vertical="center"/>
      <protection hidden="1"/>
    </xf>
    <xf numFmtId="0" fontId="6" fillId="0" borderId="0" xfId="75" applyFont="1" applyFill="1" applyBorder="1" applyAlignment="1" applyProtection="1">
      <alignment horizontal="center" vertical="center"/>
      <protection hidden="1"/>
    </xf>
    <xf numFmtId="14" fontId="6" fillId="33" borderId="0" xfId="75" applyNumberFormat="1" applyFont="1" applyFill="1" applyBorder="1" applyAlignment="1" applyProtection="1">
      <alignment horizontal="center" vertical="center"/>
      <protection hidden="1" locked="0"/>
    </xf>
    <xf numFmtId="0" fontId="3" fillId="34" borderId="30" xfId="0" applyFont="1" applyFill="1" applyBorder="1" applyAlignment="1" applyProtection="1">
      <alignment horizontal="center" vertical="center" wrapText="1"/>
      <protection hidden="1"/>
    </xf>
    <xf numFmtId="0" fontId="12" fillId="34" borderId="30" xfId="0" applyFont="1" applyFill="1" applyBorder="1" applyAlignment="1" applyProtection="1">
      <alignment horizontal="center" vertical="center" wrapText="1"/>
      <protection hidden="1"/>
    </xf>
    <xf numFmtId="0" fontId="12" fillId="34" borderId="31" xfId="0" applyFont="1" applyFill="1" applyBorder="1" applyAlignment="1" applyProtection="1">
      <alignment horizontal="center" vertical="center" wrapText="1"/>
      <protection hidden="1"/>
    </xf>
    <xf numFmtId="0" fontId="12" fillId="34" borderId="31" xfId="0" applyFont="1" applyFill="1" applyBorder="1" applyAlignment="1" applyProtection="1">
      <alignment horizontal="center" vertical="center"/>
      <protection hidden="1"/>
    </xf>
    <xf numFmtId="0" fontId="0" fillId="0" borderId="0" xfId="0" applyFont="1" applyAlignment="1">
      <alignment/>
    </xf>
    <xf numFmtId="164" fontId="3" fillId="0" borderId="23" xfId="0" applyNumberFormat="1" applyFont="1" applyFill="1" applyBorder="1" applyAlignment="1">
      <alignment horizontal="center" vertical="center"/>
    </xf>
    <xf numFmtId="0" fontId="0" fillId="0" borderId="0" xfId="75" applyFont="1" applyBorder="1" applyAlignment="1">
      <alignment horizontal="center" vertical="center"/>
      <protection/>
    </xf>
    <xf numFmtId="0" fontId="0" fillId="0" borderId="0" xfId="75" applyFont="1" applyBorder="1" applyAlignment="1">
      <alignment horizontal="center"/>
      <protection/>
    </xf>
    <xf numFmtId="0" fontId="0" fillId="0" borderId="0" xfId="0" applyFont="1" applyAlignment="1">
      <alignment/>
    </xf>
    <xf numFmtId="0" fontId="0" fillId="0" borderId="0" xfId="75" applyFont="1" applyBorder="1" applyAlignment="1">
      <alignment/>
      <protection/>
    </xf>
    <xf numFmtId="0" fontId="3" fillId="34" borderId="30"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12" fillId="34" borderId="32" xfId="0" applyFont="1" applyFill="1" applyBorder="1" applyAlignment="1">
      <alignment horizontal="center" vertical="center" wrapText="1"/>
    </xf>
    <xf numFmtId="0" fontId="0" fillId="0" borderId="0" xfId="0" applyFont="1" applyAlignment="1">
      <alignment/>
    </xf>
    <xf numFmtId="0" fontId="12" fillId="34" borderId="31" xfId="0" applyFont="1" applyFill="1" applyBorder="1" applyAlignment="1">
      <alignment horizontal="center" vertical="center"/>
    </xf>
    <xf numFmtId="49" fontId="12" fillId="34" borderId="31"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3" fontId="2" fillId="0" borderId="20"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hidden="1"/>
    </xf>
    <xf numFmtId="3" fontId="2" fillId="33" borderId="10" xfId="0" applyNumberFormat="1" applyFont="1" applyFill="1" applyBorder="1" applyAlignment="1" applyProtection="1">
      <alignment vertical="center"/>
      <protection hidden="1"/>
    </xf>
    <xf numFmtId="164" fontId="3" fillId="0" borderId="13" xfId="0" applyNumberFormat="1" applyFont="1" applyFill="1" applyBorder="1" applyAlignment="1">
      <alignment horizontal="center" vertical="center"/>
    </xf>
    <xf numFmtId="3" fontId="2" fillId="33" borderId="22" xfId="0" applyNumberFormat="1" applyFont="1" applyFill="1" applyBorder="1" applyAlignment="1" applyProtection="1">
      <alignment vertical="center"/>
      <protection hidden="1"/>
    </xf>
    <xf numFmtId="3" fontId="2" fillId="33" borderId="13" xfId="0" applyNumberFormat="1" applyFont="1" applyFill="1" applyBorder="1" applyAlignment="1" applyProtection="1">
      <alignment vertical="center"/>
      <protection hidden="1"/>
    </xf>
    <xf numFmtId="0" fontId="12" fillId="34" borderId="30" xfId="0" applyFont="1" applyFill="1" applyBorder="1" applyAlignment="1">
      <alignment horizontal="center" vertical="center" wrapText="1"/>
    </xf>
    <xf numFmtId="0" fontId="12" fillId="0" borderId="0" xfId="0" applyFont="1" applyAlignment="1">
      <alignment/>
    </xf>
    <xf numFmtId="0" fontId="0" fillId="0" borderId="0" xfId="0" applyFont="1" applyBorder="1" applyAlignment="1">
      <alignment horizontal="center" vertical="center" wrapText="1"/>
    </xf>
    <xf numFmtId="0" fontId="0" fillId="0" borderId="0" xfId="75" applyFont="1" applyAlignment="1">
      <alignment wrapText="1"/>
      <protection/>
    </xf>
    <xf numFmtId="0" fontId="0" fillId="0" borderId="0" xfId="75" applyFont="1" applyBorder="1" applyAlignment="1">
      <alignment wrapText="1"/>
      <protection/>
    </xf>
    <xf numFmtId="49" fontId="12" fillId="34" borderId="31" xfId="0" applyNumberFormat="1" applyFont="1" applyFill="1" applyBorder="1" applyAlignment="1">
      <alignment horizontal="center" vertical="center"/>
    </xf>
    <xf numFmtId="3" fontId="2" fillId="0" borderId="23" xfId="0" applyNumberFormat="1" applyFont="1" applyFill="1" applyBorder="1" applyAlignment="1" applyProtection="1">
      <alignment vertical="center"/>
      <protection locked="0"/>
    </xf>
    <xf numFmtId="164" fontId="3" fillId="0" borderId="23" xfId="0" applyNumberFormat="1" applyFont="1" applyFill="1" applyBorder="1" applyAlignment="1">
      <alignment horizontal="center" vertical="center"/>
    </xf>
    <xf numFmtId="3" fontId="0" fillId="0" borderId="0" xfId="0" applyNumberFormat="1" applyFont="1" applyAlignment="1">
      <alignment/>
    </xf>
    <xf numFmtId="3" fontId="2" fillId="0" borderId="10" xfId="58" applyNumberFormat="1" applyFont="1" applyFill="1" applyBorder="1" applyAlignment="1" applyProtection="1">
      <alignment horizontal="right" vertical="center"/>
      <protection hidden="1"/>
    </xf>
    <xf numFmtId="0" fontId="0" fillId="0" borderId="0" xfId="0" applyFont="1" applyFill="1" applyAlignment="1">
      <alignment horizontal="left" vertical="top" wrapText="1"/>
    </xf>
    <xf numFmtId="3" fontId="0" fillId="0" borderId="0" xfId="0" applyNumberFormat="1" applyFont="1" applyAlignment="1">
      <alignment/>
    </xf>
    <xf numFmtId="3" fontId="0" fillId="0" borderId="0" xfId="0" applyNumberFormat="1" applyFill="1" applyAlignment="1">
      <alignment/>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0" fontId="0" fillId="0" borderId="0" xfId="0" applyFont="1" applyFill="1" applyAlignment="1">
      <alignment vertical="top"/>
    </xf>
    <xf numFmtId="0" fontId="0" fillId="0" borderId="0" xfId="0" applyFont="1" applyAlignment="1">
      <alignment/>
    </xf>
    <xf numFmtId="0" fontId="16" fillId="35" borderId="0" xfId="0" applyFont="1" applyFill="1" applyAlignment="1">
      <alignment vertical="top"/>
    </xf>
    <xf numFmtId="0" fontId="6" fillId="35" borderId="0" xfId="0" applyFont="1" applyFill="1" applyBorder="1" applyAlignment="1">
      <alignment horizontal="justify" vertical="top"/>
    </xf>
    <xf numFmtId="0" fontId="0" fillId="35" borderId="0" xfId="0" applyFont="1" applyFill="1" applyBorder="1" applyAlignment="1">
      <alignment vertical="top"/>
    </xf>
    <xf numFmtId="0" fontId="0" fillId="0" borderId="0" xfId="0" applyFont="1" applyFill="1" applyAlignment="1">
      <alignment/>
    </xf>
    <xf numFmtId="0" fontId="0" fillId="35" borderId="0" xfId="0" applyFont="1" applyFill="1" applyBorder="1" applyAlignment="1">
      <alignment horizontal="justify" vertical="top"/>
    </xf>
    <xf numFmtId="0" fontId="0" fillId="0" borderId="0" xfId="0" applyFont="1" applyFill="1" applyAlignment="1">
      <alignment vertical="top" wrapText="1"/>
    </xf>
    <xf numFmtId="0" fontId="0" fillId="35" borderId="0" xfId="0" applyFont="1" applyFill="1" applyAlignment="1">
      <alignment horizontal="left" vertical="top"/>
    </xf>
    <xf numFmtId="0" fontId="17" fillId="35" borderId="0" xfId="0" applyFont="1" applyFill="1" applyAlignment="1">
      <alignment horizontal="justify" vertical="top"/>
    </xf>
    <xf numFmtId="3" fontId="0" fillId="0" borderId="0" xfId="0" applyNumberFormat="1" applyFont="1" applyFill="1" applyAlignment="1">
      <alignment vertical="top"/>
    </xf>
    <xf numFmtId="0" fontId="17" fillId="35" borderId="0" xfId="0" applyFont="1" applyFill="1" applyAlignment="1">
      <alignment vertical="center"/>
    </xf>
    <xf numFmtId="3" fontId="17" fillId="35" borderId="0" xfId="0" applyNumberFormat="1" applyFont="1" applyFill="1" applyAlignment="1">
      <alignment vertical="center"/>
    </xf>
    <xf numFmtId="165" fontId="0" fillId="35" borderId="0" xfId="74" applyNumberFormat="1" applyFont="1" applyFill="1" applyAlignment="1">
      <alignment vertical="top"/>
    </xf>
    <xf numFmtId="3" fontId="6" fillId="35" borderId="0" xfId="0" applyNumberFormat="1" applyFont="1" applyFill="1" applyAlignment="1">
      <alignment vertical="top"/>
    </xf>
    <xf numFmtId="165" fontId="6" fillId="35" borderId="0" xfId="74" applyNumberFormat="1" applyFont="1" applyFill="1" applyAlignment="1">
      <alignment vertical="top"/>
    </xf>
    <xf numFmtId="3" fontId="17" fillId="35" borderId="29" xfId="0" applyNumberFormat="1" applyFont="1" applyFill="1" applyBorder="1" applyAlignment="1">
      <alignment vertical="center"/>
    </xf>
    <xf numFmtId="3" fontId="14" fillId="35" borderId="29" xfId="0" applyNumberFormat="1" applyFont="1" applyFill="1" applyBorder="1" applyAlignment="1">
      <alignment horizontal="right" vertical="top"/>
    </xf>
    <xf numFmtId="0" fontId="14" fillId="35" borderId="0" xfId="0" applyFont="1" applyFill="1" applyAlignment="1">
      <alignment vertical="top"/>
    </xf>
    <xf numFmtId="0" fontId="17" fillId="35" borderId="0" xfId="0" applyFont="1" applyFill="1" applyAlignment="1">
      <alignment vertical="center" wrapText="1"/>
    </xf>
    <xf numFmtId="3" fontId="17" fillId="35" borderId="0" xfId="0" applyNumberFormat="1" applyFont="1" applyFill="1" applyAlignment="1">
      <alignment horizontal="right" vertical="center" wrapText="1"/>
    </xf>
    <xf numFmtId="3" fontId="17" fillId="35" borderId="29" xfId="0" applyNumberFormat="1" applyFont="1" applyFill="1" applyBorder="1" applyAlignment="1">
      <alignment horizontal="right" vertical="center" wrapText="1"/>
    </xf>
    <xf numFmtId="0" fontId="17" fillId="35" borderId="0" xfId="0" applyFont="1" applyFill="1" applyAlignment="1">
      <alignment horizontal="justify" vertical="center"/>
    </xf>
    <xf numFmtId="3" fontId="0" fillId="35" borderId="0" xfId="0" applyNumberFormat="1" applyFont="1" applyFill="1" applyAlignment="1">
      <alignment horizontal="right" vertical="center"/>
    </xf>
    <xf numFmtId="0" fontId="18" fillId="35" borderId="0" xfId="0" applyFont="1" applyFill="1" applyAlignment="1">
      <alignment vertical="top"/>
    </xf>
    <xf numFmtId="3" fontId="0" fillId="35" borderId="29" xfId="0" applyNumberFormat="1" applyFont="1" applyFill="1" applyBorder="1" applyAlignment="1">
      <alignment horizontal="right" vertical="center"/>
    </xf>
    <xf numFmtId="3" fontId="6" fillId="35" borderId="29" xfId="0" applyNumberFormat="1" applyFont="1" applyFill="1" applyBorder="1" applyAlignment="1">
      <alignment horizontal="right" vertical="top"/>
    </xf>
    <xf numFmtId="3" fontId="17" fillId="35" borderId="0" xfId="0" applyNumberFormat="1" applyFont="1" applyFill="1" applyAlignment="1">
      <alignment horizontal="right" vertical="center"/>
    </xf>
    <xf numFmtId="3" fontId="17" fillId="35" borderId="29" xfId="0" applyNumberFormat="1" applyFont="1" applyFill="1" applyBorder="1" applyAlignment="1">
      <alignment horizontal="right" vertical="center"/>
    </xf>
    <xf numFmtId="3" fontId="0" fillId="35" borderId="0" xfId="0" applyNumberFormat="1" applyFont="1" applyFill="1" applyAlignment="1">
      <alignment vertical="top"/>
    </xf>
    <xf numFmtId="0" fontId="0" fillId="35" borderId="0" xfId="0" applyFont="1" applyFill="1" applyAlignment="1">
      <alignment vertical="center" wrapText="1"/>
    </xf>
    <xf numFmtId="3" fontId="0" fillId="35" borderId="0" xfId="0" applyNumberFormat="1" applyFont="1" applyFill="1" applyAlignment="1">
      <alignment horizontal="right" vertical="center" wrapText="1"/>
    </xf>
    <xf numFmtId="3" fontId="0" fillId="35" borderId="29" xfId="0" applyNumberFormat="1" applyFont="1" applyFill="1" applyBorder="1" applyAlignment="1">
      <alignment horizontal="right" vertical="center" wrapText="1"/>
    </xf>
    <xf numFmtId="0" fontId="17" fillId="35" borderId="0" xfId="0" applyFont="1" applyFill="1" applyAlignment="1">
      <alignment horizontal="justify" vertical="center" wrapText="1"/>
    </xf>
    <xf numFmtId="0" fontId="12" fillId="35" borderId="0" xfId="0" applyFont="1" applyFill="1" applyAlignment="1">
      <alignment vertical="top"/>
    </xf>
    <xf numFmtId="0" fontId="2" fillId="35" borderId="0" xfId="0" applyFont="1" applyFill="1" applyAlignment="1">
      <alignment vertical="top"/>
    </xf>
    <xf numFmtId="0" fontId="12" fillId="35" borderId="0" xfId="0" applyFont="1" applyFill="1" applyAlignment="1">
      <alignment horizontal="center" vertical="top"/>
    </xf>
    <xf numFmtId="0" fontId="12" fillId="35" borderId="0" xfId="0" applyFont="1" applyFill="1" applyAlignment="1">
      <alignment horizontal="center" vertical="center" wrapText="1"/>
    </xf>
    <xf numFmtId="0" fontId="12" fillId="35" borderId="0" xfId="0" applyFont="1" applyFill="1" applyAlignment="1">
      <alignment vertical="center" wrapText="1"/>
    </xf>
    <xf numFmtId="3" fontId="12" fillId="35" borderId="33" xfId="0" applyNumberFormat="1" applyFont="1" applyFill="1" applyBorder="1" applyAlignment="1">
      <alignment horizontal="right" vertical="top"/>
    </xf>
    <xf numFmtId="0" fontId="12" fillId="35" borderId="33" xfId="0" applyFont="1" applyFill="1" applyBorder="1" applyAlignment="1">
      <alignment vertical="top"/>
    </xf>
    <xf numFmtId="0" fontId="2" fillId="35" borderId="0" xfId="0" applyFont="1" applyFill="1" applyAlignment="1">
      <alignment vertical="center" wrapText="1"/>
    </xf>
    <xf numFmtId="3" fontId="2" fillId="35" borderId="0" xfId="0" applyNumberFormat="1" applyFont="1" applyFill="1" applyAlignment="1">
      <alignment horizontal="right" vertical="top"/>
    </xf>
    <xf numFmtId="0" fontId="19" fillId="35" borderId="0" xfId="0" applyFont="1" applyFill="1" applyAlignment="1">
      <alignment vertical="center" wrapText="1"/>
    </xf>
    <xf numFmtId="0" fontId="2" fillId="35" borderId="29" xfId="0" applyFont="1" applyFill="1" applyBorder="1" applyAlignment="1">
      <alignment vertical="top"/>
    </xf>
    <xf numFmtId="0" fontId="12" fillId="35" borderId="33" xfId="0" applyFont="1" applyFill="1" applyBorder="1" applyAlignment="1">
      <alignment horizontal="right" vertical="top"/>
    </xf>
    <xf numFmtId="3" fontId="20" fillId="35" borderId="33" xfId="0" applyNumberFormat="1" applyFont="1" applyFill="1" applyBorder="1" applyAlignment="1">
      <alignment horizontal="right" vertical="top"/>
    </xf>
    <xf numFmtId="0" fontId="0" fillId="35" borderId="0" xfId="0" applyFont="1" applyFill="1" applyAlignment="1">
      <alignment horizontal="center" vertical="center" wrapText="1"/>
    </xf>
    <xf numFmtId="0" fontId="0" fillId="0" borderId="0" xfId="0" applyFont="1" applyFill="1" applyBorder="1" applyAlignment="1">
      <alignment vertical="top"/>
    </xf>
    <xf numFmtId="0" fontId="2" fillId="35" borderId="0" xfId="0" applyFont="1" applyFill="1" applyAlignment="1">
      <alignment horizontal="center" vertical="center" wrapText="1"/>
    </xf>
    <xf numFmtId="3" fontId="12" fillId="35" borderId="34"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3" fontId="2" fillId="35" borderId="0" xfId="0" applyNumberFormat="1" applyFont="1" applyFill="1" applyAlignment="1">
      <alignment horizontal="right" vertical="center" wrapText="1"/>
    </xf>
    <xf numFmtId="3" fontId="2" fillId="35" borderId="29" xfId="0" applyNumberFormat="1" applyFont="1" applyFill="1" applyBorder="1" applyAlignment="1">
      <alignment horizontal="right" vertical="center" wrapText="1"/>
    </xf>
    <xf numFmtId="3" fontId="12" fillId="35" borderId="33" xfId="0" applyNumberFormat="1" applyFont="1" applyFill="1" applyBorder="1" applyAlignment="1">
      <alignment horizontal="right" vertical="center" wrapText="1"/>
    </xf>
    <xf numFmtId="3" fontId="12" fillId="35" borderId="0" xfId="0" applyNumberFormat="1" applyFont="1" applyFill="1" applyBorder="1" applyAlignment="1">
      <alignment horizontal="right" vertical="center" wrapText="1"/>
    </xf>
    <xf numFmtId="3" fontId="0" fillId="0" borderId="0" xfId="0" applyNumberFormat="1" applyFont="1" applyAlignment="1">
      <alignment/>
    </xf>
    <xf numFmtId="14" fontId="21" fillId="35" borderId="0" xfId="0" applyNumberFormat="1" applyFont="1" applyFill="1" applyBorder="1" applyAlignment="1">
      <alignment/>
    </xf>
    <xf numFmtId="3" fontId="12" fillId="35" borderId="0" xfId="0" applyNumberFormat="1" applyFont="1" applyFill="1" applyBorder="1" applyAlignment="1">
      <alignment/>
    </xf>
    <xf numFmtId="3" fontId="2" fillId="35" borderId="0" xfId="0" applyNumberFormat="1" applyFont="1" applyFill="1" applyBorder="1" applyAlignment="1">
      <alignment/>
    </xf>
    <xf numFmtId="0" fontId="2" fillId="35" borderId="0" xfId="0" applyFont="1" applyFill="1" applyBorder="1" applyAlignment="1">
      <alignment vertical="top"/>
    </xf>
    <xf numFmtId="0" fontId="17" fillId="36" borderId="0" xfId="0" applyFont="1" applyFill="1" applyAlignment="1">
      <alignment horizontal="left" vertical="center" wrapText="1"/>
    </xf>
    <xf numFmtId="0" fontId="0" fillId="36" borderId="0" xfId="0" applyFont="1" applyFill="1" applyAlignment="1">
      <alignment vertical="top"/>
    </xf>
    <xf numFmtId="0" fontId="14" fillId="36" borderId="0" xfId="0" applyFont="1" applyFill="1" applyAlignment="1">
      <alignment horizontal="left" vertical="center" wrapText="1"/>
    </xf>
    <xf numFmtId="0" fontId="0" fillId="36" borderId="0" xfId="0" applyFont="1" applyFill="1" applyAlignment="1">
      <alignment horizontal="left" vertical="center" wrapText="1"/>
    </xf>
    <xf numFmtId="0" fontId="0" fillId="35" borderId="0" xfId="0" applyFont="1" applyFill="1" applyAlignment="1">
      <alignment horizontal="left" vertical="center" wrapText="1"/>
    </xf>
    <xf numFmtId="3" fontId="6" fillId="35" borderId="0" xfId="0" applyNumberFormat="1" applyFont="1" applyFill="1" applyBorder="1" applyAlignment="1">
      <alignment horizontal="right" vertical="top"/>
    </xf>
    <xf numFmtId="0" fontId="6" fillId="36" borderId="0" xfId="0" applyFont="1" applyFill="1" applyAlignment="1">
      <alignment vertical="top"/>
    </xf>
    <xf numFmtId="0" fontId="6" fillId="35" borderId="0" xfId="0" applyFont="1" applyFill="1" applyAlignment="1">
      <alignment horizontal="justify" vertical="center"/>
    </xf>
    <xf numFmtId="0" fontId="6" fillId="35" borderId="0" xfId="0" applyFont="1" applyFill="1" applyAlignment="1">
      <alignment horizontal="center" vertical="top" wrapText="1"/>
    </xf>
    <xf numFmtId="9" fontId="0" fillId="35" borderId="0" xfId="0" applyNumberFormat="1" applyFont="1" applyFill="1" applyAlignment="1">
      <alignment horizontal="center" vertical="center"/>
    </xf>
    <xf numFmtId="3" fontId="6" fillId="35" borderId="0" xfId="0" applyNumberFormat="1" applyFont="1" applyFill="1" applyAlignment="1">
      <alignment horizontal="right" vertical="center" wrapText="1"/>
    </xf>
    <xf numFmtId="3" fontId="62" fillId="35" borderId="29" xfId="0" applyNumberFormat="1" applyFont="1" applyFill="1" applyBorder="1" applyAlignment="1">
      <alignment horizontal="right" vertical="center" wrapText="1"/>
    </xf>
    <xf numFmtId="3" fontId="17" fillId="35" borderId="0" xfId="0" applyNumberFormat="1" applyFont="1" applyFill="1" applyBorder="1" applyAlignment="1">
      <alignment horizontal="right" vertical="top"/>
    </xf>
    <xf numFmtId="3" fontId="17" fillId="35" borderId="29" xfId="0" applyNumberFormat="1" applyFont="1" applyFill="1" applyBorder="1" applyAlignment="1">
      <alignment horizontal="right" vertical="top"/>
    </xf>
    <xf numFmtId="0" fontId="14" fillId="35" borderId="0" xfId="0" applyFont="1" applyFill="1" applyAlignment="1">
      <alignment horizontal="justify" vertical="center"/>
    </xf>
    <xf numFmtId="3" fontId="14" fillId="35" borderId="0" xfId="0" applyNumberFormat="1" applyFont="1" applyFill="1" applyBorder="1" applyAlignment="1">
      <alignment horizontal="right" vertical="top"/>
    </xf>
    <xf numFmtId="0" fontId="17" fillId="35" borderId="0" xfId="0" applyFont="1" applyFill="1" applyAlignment="1">
      <alignment horizontal="right" vertical="top"/>
    </xf>
    <xf numFmtId="0" fontId="14" fillId="35" borderId="0" xfId="0" applyFont="1" applyFill="1" applyAlignment="1">
      <alignment horizontal="justify" vertical="center" wrapText="1"/>
    </xf>
    <xf numFmtId="3" fontId="14" fillId="35" borderId="0" xfId="0" applyNumberFormat="1" applyFont="1" applyFill="1" applyBorder="1" applyAlignment="1">
      <alignment horizontal="right" vertical="center" wrapText="1"/>
    </xf>
    <xf numFmtId="0" fontId="0" fillId="35" borderId="0" xfId="0" applyFont="1" applyFill="1" applyAlignment="1">
      <alignment horizontal="justify" vertical="center" wrapText="1"/>
    </xf>
    <xf numFmtId="3" fontId="6" fillId="35" borderId="33" xfId="0" applyNumberFormat="1" applyFont="1" applyFill="1" applyBorder="1" applyAlignment="1">
      <alignment vertical="center" wrapText="1"/>
    </xf>
    <xf numFmtId="3" fontId="14" fillId="35" borderId="33" xfId="0" applyNumberFormat="1" applyFont="1" applyFill="1" applyBorder="1" applyAlignment="1">
      <alignment horizontal="right" vertical="top"/>
    </xf>
    <xf numFmtId="3" fontId="0" fillId="35" borderId="0" xfId="0" applyNumberFormat="1" applyFont="1" applyFill="1" applyAlignment="1">
      <alignment horizontal="right" vertical="top" wrapText="1"/>
    </xf>
    <xf numFmtId="4" fontId="6" fillId="35" borderId="0" xfId="0" applyNumberFormat="1" applyFont="1" applyFill="1" applyAlignment="1">
      <alignment horizontal="right" vertical="top" wrapText="1"/>
    </xf>
    <xf numFmtId="0" fontId="63" fillId="35" borderId="0" xfId="0" applyFont="1" applyFill="1" applyAlignment="1">
      <alignment/>
    </xf>
    <xf numFmtId="0" fontId="63" fillId="0" borderId="0" xfId="0" applyFont="1" applyAlignment="1">
      <alignment/>
    </xf>
    <xf numFmtId="0" fontId="22" fillId="35" borderId="35" xfId="0" applyFont="1" applyFill="1" applyBorder="1" applyAlignment="1">
      <alignment horizontal="center" vertical="center" wrapText="1"/>
    </xf>
    <xf numFmtId="0" fontId="22" fillId="35" borderId="36" xfId="0" applyFont="1" applyFill="1" applyBorder="1" applyAlignment="1">
      <alignment horizontal="center" vertical="center"/>
    </xf>
    <xf numFmtId="3" fontId="24" fillId="35" borderId="37" xfId="0" applyNumberFormat="1" applyFont="1" applyFill="1" applyBorder="1" applyAlignment="1">
      <alignment/>
    </xf>
    <xf numFmtId="4" fontId="24" fillId="35" borderId="38" xfId="0" applyNumberFormat="1" applyFont="1" applyFill="1" applyBorder="1" applyAlignment="1">
      <alignment/>
    </xf>
    <xf numFmtId="3" fontId="25" fillId="35" borderId="39" xfId="0" applyNumberFormat="1" applyFont="1" applyFill="1" applyBorder="1" applyAlignment="1">
      <alignment/>
    </xf>
    <xf numFmtId="4" fontId="25" fillId="35" borderId="40" xfId="0" applyNumberFormat="1" applyFont="1" applyFill="1" applyBorder="1" applyAlignment="1">
      <alignment/>
    </xf>
    <xf numFmtId="3" fontId="25" fillId="35" borderId="33" xfId="0" applyNumberFormat="1" applyFont="1" applyFill="1" applyBorder="1" applyAlignment="1">
      <alignment/>
    </xf>
    <xf numFmtId="3" fontId="24" fillId="35" borderId="41" xfId="0" applyNumberFormat="1" applyFont="1" applyFill="1" applyBorder="1" applyAlignment="1">
      <alignment/>
    </xf>
    <xf numFmtId="4" fontId="24" fillId="35" borderId="42" xfId="0" applyNumberFormat="1" applyFont="1" applyFill="1" applyBorder="1" applyAlignment="1">
      <alignment/>
    </xf>
    <xf numFmtId="3" fontId="24" fillId="35" borderId="43" xfId="0" applyNumberFormat="1" applyFont="1" applyFill="1" applyBorder="1" applyAlignment="1">
      <alignment/>
    </xf>
    <xf numFmtId="4" fontId="24" fillId="35" borderId="36" xfId="0" applyNumberFormat="1" applyFont="1" applyFill="1" applyBorder="1" applyAlignment="1">
      <alignment/>
    </xf>
    <xf numFmtId="3" fontId="25" fillId="35" borderId="41" xfId="0" applyNumberFormat="1" applyFont="1" applyFill="1" applyBorder="1" applyAlignment="1">
      <alignment/>
    </xf>
    <xf numFmtId="4" fontId="25" fillId="35" borderId="42" xfId="0" applyNumberFormat="1" applyFont="1" applyFill="1" applyBorder="1" applyAlignment="1">
      <alignment/>
    </xf>
    <xf numFmtId="3" fontId="25" fillId="35" borderId="0" xfId="0" applyNumberFormat="1" applyFont="1" applyFill="1" applyBorder="1" applyAlignment="1">
      <alignment/>
    </xf>
    <xf numFmtId="3" fontId="24" fillId="35" borderId="39" xfId="0" applyNumberFormat="1" applyFont="1" applyFill="1" applyBorder="1" applyAlignment="1">
      <alignment/>
    </xf>
    <xf numFmtId="4" fontId="24" fillId="35" borderId="40" xfId="0" applyNumberFormat="1" applyFont="1" applyFill="1" applyBorder="1" applyAlignment="1">
      <alignment/>
    </xf>
    <xf numFmtId="3" fontId="25" fillId="35" borderId="40" xfId="0" applyNumberFormat="1" applyFont="1" applyFill="1" applyBorder="1" applyAlignment="1">
      <alignment/>
    </xf>
    <xf numFmtId="3" fontId="63" fillId="0" borderId="0" xfId="0" applyNumberFormat="1" applyFont="1" applyAlignment="1">
      <alignment/>
    </xf>
    <xf numFmtId="3" fontId="0" fillId="35" borderId="0" xfId="0" applyNumberFormat="1" applyFont="1" applyFill="1" applyBorder="1" applyAlignment="1">
      <alignment horizontal="right" vertical="center" wrapText="1"/>
    </xf>
    <xf numFmtId="0" fontId="0" fillId="0" borderId="0" xfId="0" applyFont="1" applyFill="1" applyAlignment="1">
      <alignment vertical="top"/>
    </xf>
    <xf numFmtId="0" fontId="0" fillId="35" borderId="0" xfId="0" applyFont="1" applyFill="1" applyAlignment="1">
      <alignment vertical="center" wrapText="1"/>
    </xf>
    <xf numFmtId="3" fontId="0" fillId="35" borderId="0" xfId="0" applyNumberFormat="1" applyFont="1" applyFill="1" applyAlignment="1">
      <alignment vertical="center" wrapText="1"/>
    </xf>
    <xf numFmtId="0" fontId="0" fillId="35" borderId="0" xfId="0" applyFont="1" applyFill="1" applyAlignment="1">
      <alignment vertical="top"/>
    </xf>
    <xf numFmtId="3" fontId="0" fillId="35" borderId="29" xfId="0" applyNumberFormat="1" applyFont="1" applyFill="1" applyBorder="1" applyAlignment="1">
      <alignment vertical="center" wrapText="1"/>
    </xf>
    <xf numFmtId="3" fontId="6" fillId="35" borderId="33" xfId="0" applyNumberFormat="1" applyFont="1" applyFill="1" applyBorder="1" applyAlignment="1">
      <alignment vertical="top"/>
    </xf>
    <xf numFmtId="3" fontId="0" fillId="35" borderId="0" xfId="0" applyNumberFormat="1" applyFont="1" applyFill="1" applyAlignment="1">
      <alignment vertical="top"/>
    </xf>
    <xf numFmtId="0" fontId="17" fillId="35" borderId="0" xfId="0" applyFont="1" applyFill="1" applyAlignment="1">
      <alignment horizontal="left" vertical="center" wrapText="1"/>
    </xf>
    <xf numFmtId="3" fontId="17" fillId="35" borderId="0" xfId="0" applyNumberFormat="1" applyFont="1" applyFill="1" applyAlignment="1">
      <alignment horizontal="right" vertical="top"/>
    </xf>
    <xf numFmtId="0" fontId="14" fillId="35" borderId="0" xfId="0" applyFont="1" applyFill="1" applyAlignment="1">
      <alignment horizontal="center" vertical="center" wrapText="1"/>
    </xf>
    <xf numFmtId="0" fontId="14" fillId="35" borderId="0" xfId="0" applyFont="1" applyFill="1" applyAlignment="1">
      <alignment horizontal="left" vertical="top"/>
    </xf>
    <xf numFmtId="3" fontId="0" fillId="35" borderId="0" xfId="0" applyNumberFormat="1" applyFont="1" applyFill="1" applyAlignment="1">
      <alignment horizontal="right" vertical="top"/>
    </xf>
    <xf numFmtId="3" fontId="64" fillId="0" borderId="0" xfId="0" applyNumberFormat="1" applyFont="1" applyAlignment="1">
      <alignment/>
    </xf>
    <xf numFmtId="0" fontId="0" fillId="35" borderId="0" xfId="0" applyFont="1" applyFill="1" applyAlignment="1">
      <alignment horizontal="left" vertical="top" wrapText="1"/>
    </xf>
    <xf numFmtId="0" fontId="0" fillId="35" borderId="0" xfId="0" applyFont="1" applyFill="1" applyAlignment="1">
      <alignment horizontal="justify" vertical="top" wrapText="1"/>
    </xf>
    <xf numFmtId="0" fontId="14" fillId="35" borderId="0" xfId="0" applyFont="1" applyFill="1" applyAlignment="1">
      <alignment horizontal="justify" vertical="top"/>
    </xf>
    <xf numFmtId="0" fontId="0" fillId="35" borderId="0" xfId="0" applyFont="1" applyFill="1" applyAlignment="1">
      <alignment horizontal="justify" vertical="center"/>
    </xf>
    <xf numFmtId="0" fontId="0" fillId="35" borderId="0" xfId="0" applyFont="1" applyFill="1" applyAlignment="1">
      <alignment vertical="top"/>
    </xf>
    <xf numFmtId="0" fontId="17" fillId="35" borderId="0" xfId="0" applyFont="1" applyFill="1" applyAlignment="1">
      <alignment vertical="top"/>
    </xf>
    <xf numFmtId="0" fontId="15" fillId="35" borderId="0" xfId="0" applyFont="1" applyFill="1" applyAlignment="1">
      <alignment vertical="top"/>
    </xf>
    <xf numFmtId="0" fontId="0" fillId="35" borderId="0" xfId="0" applyFont="1" applyFill="1" applyAlignment="1">
      <alignment horizontal="justify" vertical="top"/>
    </xf>
    <xf numFmtId="0" fontId="6" fillId="35" borderId="0" xfId="0" applyFont="1" applyFill="1" applyAlignment="1">
      <alignment vertical="top"/>
    </xf>
    <xf numFmtId="0" fontId="14" fillId="35" borderId="0" xfId="0" applyFont="1" applyFill="1" applyAlignment="1">
      <alignment horizontal="center" vertical="top"/>
    </xf>
    <xf numFmtId="165" fontId="0" fillId="35" borderId="0" xfId="74" applyNumberFormat="1" applyFont="1" applyFill="1" applyBorder="1" applyAlignment="1">
      <alignment vertical="top"/>
    </xf>
    <xf numFmtId="0" fontId="17" fillId="35" borderId="0" xfId="0" applyFont="1" applyFill="1" applyBorder="1" applyAlignment="1">
      <alignment vertical="top"/>
    </xf>
    <xf numFmtId="0" fontId="0" fillId="36" borderId="0" xfId="0" applyFont="1" applyFill="1" applyBorder="1" applyAlignment="1">
      <alignment vertical="top"/>
    </xf>
    <xf numFmtId="3" fontId="14" fillId="35" borderId="0" xfId="0" applyNumberFormat="1" applyFont="1" applyFill="1" applyAlignment="1">
      <alignment horizontal="right" vertical="center" wrapText="1"/>
    </xf>
    <xf numFmtId="0" fontId="14" fillId="35" borderId="0" xfId="0" applyFont="1" applyFill="1" applyBorder="1" applyAlignment="1">
      <alignment horizontal="center" vertical="top"/>
    </xf>
    <xf numFmtId="3" fontId="17" fillId="35" borderId="0" xfId="0" applyNumberFormat="1" applyFont="1" applyFill="1" applyBorder="1" applyAlignment="1">
      <alignment horizontal="right" vertical="center"/>
    </xf>
    <xf numFmtId="3" fontId="62" fillId="35" borderId="0" xfId="0" applyNumberFormat="1" applyFont="1" applyFill="1" applyAlignment="1">
      <alignment vertical="center" wrapText="1"/>
    </xf>
    <xf numFmtId="3" fontId="0" fillId="35" borderId="0" xfId="0" applyNumberFormat="1" applyFont="1" applyFill="1" applyBorder="1" applyAlignment="1">
      <alignment vertical="top"/>
    </xf>
    <xf numFmtId="0" fontId="6" fillId="35" borderId="0" xfId="0" applyFont="1" applyFill="1" applyAlignment="1">
      <alignment horizontal="right" vertical="top"/>
    </xf>
    <xf numFmtId="0" fontId="0" fillId="35" borderId="0" xfId="0" applyFont="1" applyFill="1" applyAlignment="1">
      <alignment horizontal="right" vertical="top"/>
    </xf>
    <xf numFmtId="0" fontId="0" fillId="35" borderId="29" xfId="0" applyFont="1" applyFill="1" applyBorder="1" applyAlignment="1">
      <alignment horizontal="right" vertical="top"/>
    </xf>
    <xf numFmtId="0" fontId="0" fillId="35" borderId="29" xfId="0" applyFont="1" applyFill="1" applyBorder="1" applyAlignment="1">
      <alignment vertical="top"/>
    </xf>
    <xf numFmtId="0" fontId="0" fillId="0" borderId="0" xfId="0" applyFont="1" applyFill="1" applyAlignment="1">
      <alignment/>
    </xf>
    <xf numFmtId="3" fontId="64" fillId="0" borderId="0" xfId="0" applyNumberFormat="1" applyFont="1" applyFill="1" applyAlignment="1">
      <alignment/>
    </xf>
    <xf numFmtId="0" fontId="0" fillId="35" borderId="0" xfId="0" applyFont="1" applyFill="1" applyAlignment="1">
      <alignment horizontal="justify" vertical="top" wrapText="1"/>
    </xf>
    <xf numFmtId="0" fontId="0" fillId="35" borderId="0" xfId="0" applyFont="1" applyFill="1" applyAlignment="1">
      <alignment horizontal="center" vertical="top"/>
    </xf>
    <xf numFmtId="0" fontId="6" fillId="35" borderId="0" xfId="0" applyFont="1" applyFill="1" applyAlignment="1">
      <alignment horizontal="left" vertical="top" wrapText="1"/>
    </xf>
    <xf numFmtId="0" fontId="17" fillId="35" borderId="0" xfId="0" applyFont="1" applyFill="1" applyAlignment="1">
      <alignment vertical="top"/>
    </xf>
    <xf numFmtId="0" fontId="0" fillId="35" borderId="0" xfId="0" applyFont="1" applyFill="1" applyAlignment="1">
      <alignment horizontal="justify" vertical="top"/>
    </xf>
    <xf numFmtId="0" fontId="14" fillId="35" borderId="0" xfId="0" applyFont="1" applyFill="1" applyAlignment="1">
      <alignment horizontal="justify" vertical="top"/>
    </xf>
    <xf numFmtId="0" fontId="6" fillId="35" borderId="0" xfId="0" applyFont="1" applyFill="1" applyAlignment="1">
      <alignment vertical="top"/>
    </xf>
    <xf numFmtId="0" fontId="15" fillId="35" borderId="0" xfId="0" applyFont="1" applyFill="1" applyAlignment="1">
      <alignment vertical="top"/>
    </xf>
    <xf numFmtId="0" fontId="0" fillId="35" borderId="0" xfId="0" applyFont="1" applyFill="1" applyBorder="1" applyAlignment="1">
      <alignment horizontal="left" vertical="top"/>
    </xf>
    <xf numFmtId="0" fontId="6" fillId="35" borderId="0" xfId="0" applyFont="1" applyFill="1" applyBorder="1" applyAlignment="1">
      <alignment horizontal="left" vertical="top"/>
    </xf>
    <xf numFmtId="0" fontId="6" fillId="35" borderId="0" xfId="0" applyFont="1" applyFill="1" applyAlignment="1">
      <alignment horizontal="justify" vertical="top"/>
    </xf>
    <xf numFmtId="0" fontId="0" fillId="35" borderId="0" xfId="0" applyFont="1" applyFill="1" applyAlignment="1">
      <alignment vertical="top"/>
    </xf>
    <xf numFmtId="0" fontId="11" fillId="0" borderId="0" xfId="59" applyFont="1" applyAlignment="1" applyProtection="1">
      <alignment horizontal="left"/>
      <protection hidden="1"/>
    </xf>
    <xf numFmtId="0" fontId="0" fillId="0" borderId="0" xfId="59" applyFont="1" applyAlignment="1">
      <alignment/>
      <protection/>
    </xf>
    <xf numFmtId="0" fontId="3" fillId="0" borderId="26" xfId="59" applyFont="1" applyFill="1" applyBorder="1" applyAlignment="1" applyProtection="1">
      <alignment horizontal="left" vertical="center" wrapText="1"/>
      <protection hidden="1"/>
    </xf>
    <xf numFmtId="0" fontId="3" fillId="0" borderId="0" xfId="59" applyFont="1" applyFill="1" applyBorder="1" applyAlignment="1" applyProtection="1">
      <alignment horizontal="left" vertical="center" wrapText="1"/>
      <protection hidden="1"/>
    </xf>
    <xf numFmtId="0" fontId="3" fillId="0" borderId="14" xfId="59" applyFont="1" applyFill="1" applyBorder="1" applyAlignment="1" applyProtection="1">
      <alignment horizontal="left" vertical="center" wrapText="1"/>
      <protection hidden="1"/>
    </xf>
    <xf numFmtId="0" fontId="9" fillId="0" borderId="0" xfId="59" applyFont="1" applyBorder="1" applyAlignment="1" applyProtection="1">
      <alignment horizontal="center" vertical="center" wrapText="1"/>
      <protection hidden="1"/>
    </xf>
    <xf numFmtId="0" fontId="4" fillId="0" borderId="0" xfId="59" applyFont="1" applyAlignment="1" applyProtection="1">
      <alignment horizontal="right" vertical="center"/>
      <protection hidden="1"/>
    </xf>
    <xf numFmtId="0" fontId="4" fillId="0" borderId="14" xfId="59" applyFont="1" applyBorder="1" applyAlignment="1" applyProtection="1">
      <alignment horizontal="right"/>
      <protection hidden="1"/>
    </xf>
    <xf numFmtId="49" fontId="3" fillId="33" borderId="15" xfId="59" applyNumberFormat="1" applyFont="1" applyFill="1" applyBorder="1" applyAlignment="1" applyProtection="1">
      <alignment horizontal="center" vertical="center"/>
      <protection hidden="1" locked="0"/>
    </xf>
    <xf numFmtId="49" fontId="3" fillId="0" borderId="17" xfId="59" applyNumberFormat="1" applyFont="1" applyBorder="1" applyAlignment="1" applyProtection="1">
      <alignment horizontal="center" vertical="center"/>
      <protection hidden="1" locked="0"/>
    </xf>
    <xf numFmtId="0" fontId="4" fillId="0" borderId="0" xfId="59" applyFont="1" applyAlignment="1" applyProtection="1">
      <alignment wrapText="1"/>
      <protection hidden="1"/>
    </xf>
    <xf numFmtId="0" fontId="2" fillId="0" borderId="0" xfId="59" applyFont="1" applyBorder="1" applyAlignment="1" applyProtection="1">
      <alignment horizontal="right" vertical="center" wrapText="1"/>
      <protection hidden="1"/>
    </xf>
    <xf numFmtId="0" fontId="2" fillId="0" borderId="14" xfId="59" applyFont="1" applyBorder="1" applyAlignment="1" applyProtection="1">
      <alignment horizontal="right" wrapText="1"/>
      <protection hidden="1"/>
    </xf>
    <xf numFmtId="49" fontId="3" fillId="33" borderId="15" xfId="0" applyNumberFormat="1" applyFont="1" applyFill="1" applyBorder="1" applyAlignment="1" applyProtection="1">
      <alignment horizontal="center" vertical="center"/>
      <protection hidden="1" locked="0"/>
    </xf>
    <xf numFmtId="49" fontId="3" fillId="0" borderId="17" xfId="0" applyNumberFormat="1" applyFont="1" applyBorder="1" applyAlignment="1" applyProtection="1">
      <alignment horizontal="center" vertical="center"/>
      <protection hidden="1" locked="0"/>
    </xf>
    <xf numFmtId="0" fontId="4" fillId="0" borderId="0" xfId="59" applyFont="1" applyBorder="1" applyAlignment="1" applyProtection="1">
      <alignment horizontal="right" vertical="center" wrapText="1"/>
      <protection hidden="1"/>
    </xf>
    <xf numFmtId="0" fontId="4" fillId="0" borderId="0" xfId="59" applyFont="1" applyBorder="1" applyAlignment="1" applyProtection="1">
      <alignment horizontal="right" wrapText="1"/>
      <protection hidden="1"/>
    </xf>
    <xf numFmtId="0" fontId="4" fillId="0" borderId="0" xfId="59" applyFont="1" applyAlignment="1" applyProtection="1">
      <alignment horizontal="right" wrapText="1"/>
      <protection hidden="1"/>
    </xf>
    <xf numFmtId="0" fontId="3" fillId="33" borderId="15" xfId="59" applyFont="1" applyFill="1" applyBorder="1" applyAlignment="1" applyProtection="1">
      <alignment horizontal="left" vertical="center"/>
      <protection hidden="1" locked="0"/>
    </xf>
    <xf numFmtId="0" fontId="4" fillId="0" borderId="16" xfId="59" applyFont="1" applyBorder="1" applyAlignment="1">
      <alignment horizontal="left" vertical="center"/>
      <protection/>
    </xf>
    <xf numFmtId="0" fontId="4" fillId="0" borderId="17" xfId="59" applyFont="1" applyBorder="1" applyAlignment="1">
      <alignment horizontal="left" vertical="center"/>
      <protection/>
    </xf>
    <xf numFmtId="0" fontId="5" fillId="33" borderId="15" xfId="52" applyFill="1" applyBorder="1" applyAlignment="1" applyProtection="1">
      <alignment/>
      <protection hidden="1" locked="0"/>
    </xf>
    <xf numFmtId="0" fontId="3" fillId="0" borderId="16" xfId="59" applyFont="1" applyBorder="1" applyAlignment="1" applyProtection="1">
      <alignment/>
      <protection hidden="1" locked="0"/>
    </xf>
    <xf numFmtId="0" fontId="3" fillId="0" borderId="17" xfId="59" applyFont="1" applyBorder="1" applyAlignment="1" applyProtection="1">
      <alignment/>
      <protection hidden="1" locked="0"/>
    </xf>
    <xf numFmtId="0" fontId="3" fillId="33" borderId="15" xfId="0" applyFont="1" applyFill="1" applyBorder="1" applyAlignment="1" applyProtection="1">
      <alignment horizontal="left" vertical="center"/>
      <protection hidden="1" locked="0"/>
    </xf>
    <xf numFmtId="0" fontId="4" fillId="0" borderId="16" xfId="0" applyFont="1" applyBorder="1" applyAlignment="1">
      <alignment horizontal="left" vertical="center"/>
    </xf>
    <xf numFmtId="0" fontId="4" fillId="0" borderId="17" xfId="0" applyFont="1" applyBorder="1" applyAlignment="1">
      <alignment horizontal="left" vertical="center"/>
    </xf>
    <xf numFmtId="1" fontId="3" fillId="33" borderId="15" xfId="59" applyNumberFormat="1" applyFont="1" applyFill="1" applyBorder="1" applyAlignment="1" applyProtection="1">
      <alignment horizontal="center" vertical="center"/>
      <protection hidden="1" locked="0"/>
    </xf>
    <xf numFmtId="1" fontId="3" fillId="33" borderId="17" xfId="59" applyNumberFormat="1" applyFont="1" applyFill="1" applyBorder="1" applyAlignment="1" applyProtection="1">
      <alignment horizontal="center" vertical="center"/>
      <protection hidden="1" locked="0"/>
    </xf>
    <xf numFmtId="0" fontId="4" fillId="0" borderId="16" xfId="59" applyFont="1" applyBorder="1" applyAlignment="1">
      <alignment horizontal="left"/>
      <protection/>
    </xf>
    <xf numFmtId="0" fontId="4" fillId="0" borderId="17" xfId="59" applyFont="1" applyBorder="1" applyAlignment="1">
      <alignment horizontal="left"/>
      <protection/>
    </xf>
    <xf numFmtId="0" fontId="4" fillId="0" borderId="26" xfId="59" applyFont="1" applyBorder="1" applyAlignment="1" applyProtection="1">
      <alignment horizontal="right" vertical="center"/>
      <protection hidden="1"/>
    </xf>
    <xf numFmtId="0" fontId="4" fillId="0" borderId="0" xfId="59" applyFont="1" applyBorder="1" applyAlignment="1" applyProtection="1">
      <alignment horizontal="right"/>
      <protection hidden="1"/>
    </xf>
    <xf numFmtId="0" fontId="4" fillId="0" borderId="0" xfId="59" applyFont="1" applyAlignment="1" applyProtection="1">
      <alignment horizontal="center" vertical="center"/>
      <protection hidden="1"/>
    </xf>
    <xf numFmtId="0" fontId="4" fillId="0" borderId="0" xfId="59" applyFont="1" applyAlignment="1">
      <alignment horizontal="center" vertical="center"/>
      <protection/>
    </xf>
    <xf numFmtId="0" fontId="4" fillId="0" borderId="0" xfId="59" applyFont="1" applyAlignment="1">
      <alignment horizontal="center"/>
      <protection/>
    </xf>
    <xf numFmtId="0" fontId="4" fillId="0" borderId="0" xfId="59" applyFont="1" applyAlignment="1">
      <alignment horizontal="center" vertical="center"/>
      <protection/>
    </xf>
    <xf numFmtId="0" fontId="4" fillId="0" borderId="0" xfId="59" applyFont="1" applyAlignment="1">
      <alignment vertical="center"/>
      <protection/>
    </xf>
    <xf numFmtId="0" fontId="4" fillId="0" borderId="0" xfId="59" applyFont="1" applyAlignment="1">
      <alignment horizontal="center"/>
      <protection/>
    </xf>
    <xf numFmtId="0" fontId="3" fillId="33" borderId="15" xfId="59" applyFont="1" applyFill="1" applyBorder="1" applyAlignment="1" applyProtection="1">
      <alignment horizontal="right" vertical="center"/>
      <protection hidden="1" locked="0"/>
    </xf>
    <xf numFmtId="0" fontId="4" fillId="0" borderId="16" xfId="59" applyFont="1" applyBorder="1" applyAlignment="1">
      <alignment/>
      <protection/>
    </xf>
    <xf numFmtId="0" fontId="4" fillId="0" borderId="17" xfId="59" applyFont="1" applyBorder="1" applyAlignment="1">
      <alignment/>
      <protection/>
    </xf>
    <xf numFmtId="0" fontId="4" fillId="0" borderId="0" xfId="59" applyFont="1" applyBorder="1" applyAlignment="1" applyProtection="1">
      <alignment vertical="top" wrapText="1"/>
      <protection hidden="1"/>
    </xf>
    <xf numFmtId="0" fontId="4" fillId="0" borderId="0" xfId="59" applyFont="1" applyBorder="1" applyAlignment="1" applyProtection="1">
      <alignment wrapText="1"/>
      <protection hidden="1"/>
    </xf>
    <xf numFmtId="0" fontId="4" fillId="0" borderId="0" xfId="59" applyFont="1" applyBorder="1" applyAlignment="1" applyProtection="1">
      <alignment horizontal="center" vertical="top"/>
      <protection hidden="1"/>
    </xf>
    <xf numFmtId="0" fontId="4" fillId="0" borderId="0" xfId="59" applyFont="1" applyBorder="1" applyAlignment="1" applyProtection="1">
      <alignment horizontal="center"/>
      <protection hidden="1"/>
    </xf>
    <xf numFmtId="0" fontId="3" fillId="0" borderId="16" xfId="59" applyFont="1" applyBorder="1" applyAlignment="1" applyProtection="1">
      <alignment horizontal="left" vertical="center"/>
      <protection hidden="1" locked="0"/>
    </xf>
    <xf numFmtId="0" fontId="4" fillId="0" borderId="0" xfId="59" applyFont="1" applyAlignment="1" applyProtection="1">
      <alignment horizontal="right" vertical="center" wrapText="1"/>
      <protection hidden="1"/>
    </xf>
    <xf numFmtId="0" fontId="4" fillId="0" borderId="14" xfId="59" applyFont="1" applyBorder="1" applyAlignment="1" applyProtection="1">
      <alignment horizontal="right" wrapText="1"/>
      <protection hidden="1"/>
    </xf>
    <xf numFmtId="49" fontId="3" fillId="33" borderId="15" xfId="59" applyNumberFormat="1" applyFont="1" applyFill="1" applyBorder="1" applyAlignment="1" applyProtection="1">
      <alignment horizontal="left" vertical="center"/>
      <protection hidden="1" locked="0"/>
    </xf>
    <xf numFmtId="49" fontId="3" fillId="0" borderId="16" xfId="59" applyNumberFormat="1" applyFont="1" applyBorder="1" applyAlignment="1" applyProtection="1">
      <alignment horizontal="left" vertical="center"/>
      <protection hidden="1" locked="0"/>
    </xf>
    <xf numFmtId="49" fontId="3" fillId="0" borderId="17" xfId="59" applyNumberFormat="1" applyFont="1" applyBorder="1" applyAlignment="1" applyProtection="1">
      <alignment horizontal="left" vertical="center"/>
      <protection hidden="1" locked="0"/>
    </xf>
    <xf numFmtId="49" fontId="3" fillId="33" borderId="15" xfId="0" applyNumberFormat="1" applyFont="1" applyFill="1" applyBorder="1" applyAlignment="1" applyProtection="1">
      <alignment horizontal="left" vertical="center"/>
      <protection hidden="1" locked="0"/>
    </xf>
    <xf numFmtId="49" fontId="3" fillId="0" borderId="17" xfId="0" applyNumberFormat="1" applyFont="1" applyBorder="1" applyAlignment="1" applyProtection="1">
      <alignment horizontal="left" vertical="center"/>
      <protection hidden="1" locked="0"/>
    </xf>
    <xf numFmtId="0" fontId="7" fillId="0" borderId="0" xfId="59" applyFont="1" applyAlignment="1">
      <alignment/>
      <protection/>
    </xf>
    <xf numFmtId="0" fontId="4" fillId="0" borderId="0" xfId="59" applyFont="1" applyBorder="1" applyAlignment="1" applyProtection="1">
      <alignment vertical="center"/>
      <protection hidden="1"/>
    </xf>
    <xf numFmtId="0" fontId="4" fillId="0" borderId="44" xfId="59" applyFont="1" applyBorder="1" applyAlignment="1" applyProtection="1">
      <alignment horizontal="center" vertical="top"/>
      <protection hidden="1"/>
    </xf>
    <xf numFmtId="0" fontId="4" fillId="0" borderId="44" xfId="59" applyFont="1" applyBorder="1" applyAlignment="1">
      <alignment horizontal="center"/>
      <protection/>
    </xf>
    <xf numFmtId="0" fontId="4" fillId="0" borderId="44" xfId="59" applyFont="1" applyBorder="1" applyAlignment="1">
      <alignment/>
      <protection/>
    </xf>
    <xf numFmtId="0" fontId="4" fillId="0" borderId="0" xfId="59" applyFont="1" applyFill="1" applyBorder="1" applyAlignment="1" applyProtection="1">
      <alignment horizontal="center" vertical="top"/>
      <protection hidden="1"/>
    </xf>
    <xf numFmtId="0" fontId="4" fillId="0" borderId="0" xfId="59" applyFont="1" applyFill="1" applyBorder="1" applyAlignment="1" applyProtection="1">
      <alignment horizontal="center"/>
      <protection hidden="1"/>
    </xf>
    <xf numFmtId="49" fontId="5" fillId="33" borderId="15" xfId="52" applyNumberFormat="1" applyFill="1" applyBorder="1" applyAlignment="1" applyProtection="1">
      <alignment horizontal="left" vertical="center"/>
      <protection hidden="1" locked="0"/>
    </xf>
    <xf numFmtId="0" fontId="4" fillId="0" borderId="28" xfId="59" applyFont="1" applyBorder="1" applyAlignment="1" applyProtection="1">
      <alignment horizontal="center"/>
      <protection hidden="1"/>
    </xf>
    <xf numFmtId="14" fontId="6" fillId="33" borderId="45" xfId="75" applyNumberFormat="1" applyFont="1" applyFill="1" applyBorder="1" applyAlignment="1" applyProtection="1">
      <alignment horizontal="center" vertical="center"/>
      <protection hidden="1" locked="0"/>
    </xf>
    <xf numFmtId="0" fontId="0" fillId="0" borderId="46" xfId="75" applyFont="1" applyBorder="1" applyAlignment="1">
      <alignment/>
      <protection/>
    </xf>
    <xf numFmtId="0" fontId="3" fillId="34" borderId="47" xfId="0" applyFont="1" applyFill="1" applyBorder="1" applyAlignment="1" applyProtection="1">
      <alignment horizontal="center" vertical="center" wrapText="1"/>
      <protection hidden="1"/>
    </xf>
    <xf numFmtId="0" fontId="3" fillId="34" borderId="48" xfId="0" applyFont="1" applyFill="1" applyBorder="1" applyAlignment="1" applyProtection="1">
      <alignment horizontal="center" vertical="center" wrapText="1"/>
      <protection hidden="1"/>
    </xf>
    <xf numFmtId="0" fontId="3" fillId="34" borderId="49" xfId="0" applyFont="1" applyFill="1" applyBorder="1" applyAlignment="1" applyProtection="1">
      <alignment horizontal="center" vertical="center" wrapText="1"/>
      <protection hidden="1"/>
    </xf>
    <xf numFmtId="0" fontId="12" fillId="34" borderId="31"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6" fillId="0" borderId="0" xfId="75" applyFont="1" applyBorder="1" applyAlignment="1">
      <alignment horizontal="center" vertical="top"/>
      <protection/>
    </xf>
    <xf numFmtId="0" fontId="6" fillId="0" borderId="14" xfId="75" applyFont="1" applyBorder="1" applyAlignment="1">
      <alignment/>
      <protection/>
    </xf>
    <xf numFmtId="0" fontId="4"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7" fillId="0" borderId="0" xfId="75" applyFont="1" applyAlignment="1">
      <alignment horizontal="center"/>
      <protection/>
    </xf>
    <xf numFmtId="0" fontId="0" fillId="0" borderId="0" xfId="75" applyFont="1" applyAlignment="1">
      <alignment/>
      <protection/>
    </xf>
    <xf numFmtId="0" fontId="3" fillId="37" borderId="45" xfId="0" applyFont="1" applyFill="1" applyBorder="1" applyAlignment="1">
      <alignment horizontal="left" vertical="center" wrapText="1"/>
    </xf>
    <xf numFmtId="0" fontId="3" fillId="37" borderId="54"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0" fillId="0" borderId="50" xfId="0" applyFont="1" applyBorder="1" applyAlignment="1">
      <alignment vertical="center"/>
    </xf>
    <xf numFmtId="0" fontId="0" fillId="0" borderId="51" xfId="0" applyFont="1" applyBorder="1" applyAlignment="1">
      <alignment vertical="center"/>
    </xf>
    <xf numFmtId="0" fontId="4" fillId="0" borderId="2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0" fillId="37" borderId="54" xfId="0" applyFont="1" applyFill="1" applyBorder="1" applyAlignment="1">
      <alignment horizontal="left" vertical="center" wrapText="1"/>
    </xf>
    <xf numFmtId="0" fontId="0" fillId="37" borderId="46" xfId="0" applyFont="1" applyFill="1" applyBorder="1" applyAlignment="1">
      <alignment horizontal="left" vertical="center" wrapText="1"/>
    </xf>
    <xf numFmtId="0" fontId="0" fillId="37" borderId="54" xfId="0" applyFont="1" applyFill="1" applyBorder="1" applyAlignment="1">
      <alignment vertical="center"/>
    </xf>
    <xf numFmtId="0" fontId="0" fillId="37" borderId="46" xfId="0" applyFont="1" applyFill="1" applyBorder="1" applyAlignment="1">
      <alignment vertical="center"/>
    </xf>
    <xf numFmtId="0" fontId="6" fillId="0" borderId="16" xfId="75" applyFont="1" applyBorder="1" applyAlignment="1">
      <alignment horizontal="left" wrapText="1"/>
      <protection/>
    </xf>
    <xf numFmtId="0" fontId="0" fillId="0" borderId="17" xfId="0" applyFont="1" applyBorder="1" applyAlignment="1">
      <alignment horizontal="left" wrapText="1"/>
    </xf>
    <xf numFmtId="0" fontId="0" fillId="0" borderId="46" xfId="75" applyFont="1" applyBorder="1" applyAlignment="1">
      <alignment horizontal="center"/>
      <protection/>
    </xf>
    <xf numFmtId="0" fontId="3" fillId="37" borderId="15" xfId="0" applyFont="1" applyFill="1" applyBorder="1" applyAlignment="1">
      <alignment horizontal="left" vertical="center" wrapText="1"/>
    </xf>
    <xf numFmtId="0" fontId="0" fillId="37" borderId="16" xfId="0" applyFont="1" applyFill="1" applyBorder="1" applyAlignment="1">
      <alignment horizontal="left" vertical="center" wrapText="1"/>
    </xf>
    <xf numFmtId="0" fontId="0" fillId="37" borderId="17" xfId="0" applyFont="1" applyFill="1" applyBorder="1" applyAlignment="1">
      <alignment horizontal="left" vertical="center" wrapText="1"/>
    </xf>
    <xf numFmtId="0" fontId="3" fillId="38" borderId="45" xfId="0" applyFont="1" applyFill="1" applyBorder="1" applyAlignment="1">
      <alignment horizontal="left" vertical="center" wrapText="1"/>
    </xf>
    <xf numFmtId="0" fontId="3" fillId="38" borderId="54" xfId="0" applyFont="1" applyFill="1" applyBorder="1" applyAlignment="1">
      <alignment horizontal="left" vertical="center" wrapText="1"/>
    </xf>
    <xf numFmtId="0" fontId="0" fillId="38" borderId="54" xfId="0" applyFont="1" applyFill="1" applyBorder="1" applyAlignment="1">
      <alignment vertical="center" wrapText="1"/>
    </xf>
    <xf numFmtId="0" fontId="0" fillId="38" borderId="46" xfId="0" applyFont="1" applyFill="1" applyBorder="1" applyAlignment="1">
      <alignment vertical="center" wrapText="1"/>
    </xf>
    <xf numFmtId="0" fontId="4"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14" fontId="6" fillId="33" borderId="58" xfId="75" applyNumberFormat="1" applyFont="1" applyFill="1" applyBorder="1" applyAlignment="1" applyProtection="1">
      <alignment horizontal="center" vertical="center"/>
      <protection hidden="1" locked="0"/>
    </xf>
    <xf numFmtId="0" fontId="0" fillId="0" borderId="46" xfId="75" applyFont="1" applyBorder="1" applyAlignment="1">
      <alignment vertical="center"/>
      <protection/>
    </xf>
    <xf numFmtId="0" fontId="3" fillId="34" borderId="30"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6" fillId="0" borderId="0" xfId="75" applyFont="1" applyBorder="1" applyAlignment="1">
      <alignment horizontal="center" wrapText="1"/>
      <protection/>
    </xf>
    <xf numFmtId="0" fontId="0" fillId="0" borderId="59" xfId="75" applyFont="1" applyBorder="1" applyAlignment="1">
      <alignment vertical="center"/>
      <protection/>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7" fillId="0" borderId="0" xfId="75" applyFont="1" applyFill="1" applyBorder="1" applyAlignment="1">
      <alignment horizontal="center" vertical="center"/>
      <protection/>
    </xf>
    <xf numFmtId="0" fontId="0" fillId="0" borderId="0" xfId="75" applyFont="1" applyBorder="1" applyAlignment="1">
      <alignment horizontal="center" vertical="center"/>
      <protection/>
    </xf>
    <xf numFmtId="0" fontId="0" fillId="0" borderId="0" xfId="75" applyFont="1" applyBorder="1" applyAlignment="1">
      <alignment horizontal="center"/>
      <protection/>
    </xf>
    <xf numFmtId="0" fontId="0" fillId="0" borderId="0" xfId="75" applyFont="1" applyAlignment="1">
      <alignment/>
      <protection/>
    </xf>
    <xf numFmtId="14" fontId="6" fillId="33" borderId="45" xfId="75" applyNumberFormat="1" applyFont="1" applyFill="1" applyBorder="1" applyAlignment="1" applyProtection="1">
      <alignment horizontal="center" vertical="center"/>
      <protection hidden="1" locked="0"/>
    </xf>
    <xf numFmtId="0" fontId="6" fillId="0" borderId="16" xfId="75" applyFont="1" applyBorder="1" applyAlignment="1">
      <alignment horizontal="center" vertical="top"/>
      <protection/>
    </xf>
    <xf numFmtId="0" fontId="6" fillId="0" borderId="17" xfId="75" applyFont="1" applyBorder="1" applyAlignment="1">
      <alignment horizontal="center" vertical="top"/>
      <protection/>
    </xf>
    <xf numFmtId="0" fontId="0" fillId="0" borderId="24" xfId="0" applyFont="1" applyBorder="1" applyAlignment="1">
      <alignment/>
    </xf>
    <xf numFmtId="0" fontId="0" fillId="0" borderId="52" xfId="0" applyFont="1" applyBorder="1" applyAlignment="1">
      <alignment/>
    </xf>
    <xf numFmtId="0" fontId="3" fillId="0" borderId="22" xfId="0" applyFont="1" applyFill="1" applyBorder="1" applyAlignment="1">
      <alignment horizontal="left" vertical="center" wrapText="1"/>
    </xf>
    <xf numFmtId="0" fontId="0" fillId="0" borderId="25" xfId="0" applyFont="1" applyBorder="1" applyAlignment="1">
      <alignment/>
    </xf>
    <xf numFmtId="0" fontId="0" fillId="0" borderId="53" xfId="0" applyFont="1" applyBorder="1" applyAlignment="1">
      <alignment/>
    </xf>
    <xf numFmtId="0" fontId="3" fillId="0" borderId="25" xfId="0" applyFont="1" applyFill="1" applyBorder="1" applyAlignment="1">
      <alignment horizontal="left" vertical="center" wrapText="1"/>
    </xf>
    <xf numFmtId="0" fontId="6" fillId="0" borderId="0" xfId="75" applyFont="1" applyFill="1" applyBorder="1" applyAlignment="1" applyProtection="1">
      <alignment horizontal="center" vertical="center"/>
      <protection hidden="1"/>
    </xf>
    <xf numFmtId="14" fontId="6" fillId="33" borderId="0" xfId="75" applyNumberFormat="1" applyFont="1" applyFill="1" applyBorder="1" applyAlignment="1" applyProtection="1">
      <alignment horizontal="center" vertical="center"/>
      <protection hidden="1" locked="0"/>
    </xf>
    <xf numFmtId="0" fontId="0" fillId="0" borderId="0" xfId="75" applyFont="1" applyBorder="1" applyAlignment="1">
      <alignment vertical="center"/>
      <protection/>
    </xf>
    <xf numFmtId="0" fontId="3" fillId="34" borderId="32" xfId="0" applyFont="1" applyFill="1" applyBorder="1" applyAlignment="1">
      <alignment horizontal="center" vertical="center" wrapText="1"/>
    </xf>
    <xf numFmtId="49" fontId="12" fillId="34" borderId="31" xfId="0"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8" xfId="0" applyFont="1" applyBorder="1" applyAlignment="1">
      <alignment vertical="center" wrapText="1"/>
    </xf>
    <xf numFmtId="0" fontId="7" fillId="0" borderId="0" xfId="75"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45"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0" fillId="0" borderId="54" xfId="0" applyFont="1" applyFill="1" applyBorder="1" applyAlignment="1">
      <alignment vertical="center" wrapText="1"/>
    </xf>
    <xf numFmtId="0" fontId="0" fillId="0" borderId="46" xfId="0" applyFont="1" applyFill="1" applyBorder="1" applyAlignment="1">
      <alignment vertical="center" wrapText="1"/>
    </xf>
    <xf numFmtId="0" fontId="0" fillId="35" borderId="0" xfId="0" applyFont="1" applyFill="1" applyAlignment="1">
      <alignment horizontal="justify" vertical="top" wrapText="1"/>
    </xf>
    <xf numFmtId="0" fontId="0" fillId="35" borderId="0" xfId="0" applyFont="1" applyFill="1" applyAlignment="1">
      <alignment horizontal="center" vertical="top"/>
    </xf>
    <xf numFmtId="0" fontId="6" fillId="35" borderId="0" xfId="0" applyFont="1" applyFill="1" applyAlignment="1">
      <alignment horizontal="left" vertical="top" wrapText="1"/>
    </xf>
    <xf numFmtId="0" fontId="26" fillId="35" borderId="0" xfId="0" applyFont="1" applyFill="1" applyAlignment="1">
      <alignment horizontal="justify" vertical="top" wrapText="1"/>
    </xf>
    <xf numFmtId="0" fontId="6" fillId="35" borderId="0" xfId="0" applyFont="1" applyFill="1" applyAlignment="1">
      <alignment horizontal="center" vertical="top"/>
    </xf>
    <xf numFmtId="0" fontId="24" fillId="35" borderId="41"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4" fillId="35" borderId="42" xfId="0" applyFont="1" applyFill="1" applyBorder="1" applyAlignment="1">
      <alignment horizontal="left" vertical="center" wrapText="1"/>
    </xf>
    <xf numFmtId="0" fontId="24" fillId="35" borderId="43" xfId="0" applyFont="1" applyFill="1" applyBorder="1" applyAlignment="1">
      <alignment horizontal="left" vertical="center" wrapText="1"/>
    </xf>
    <xf numFmtId="0" fontId="24" fillId="35" borderId="29" xfId="0" applyFont="1" applyFill="1" applyBorder="1" applyAlignment="1">
      <alignment horizontal="left" vertical="center" wrapText="1"/>
    </xf>
    <xf numFmtId="0" fontId="24" fillId="35" borderId="36" xfId="0" applyFont="1" applyFill="1" applyBorder="1" applyAlignment="1">
      <alignment horizontal="left" vertical="center" wrapText="1"/>
    </xf>
    <xf numFmtId="0" fontId="24" fillId="35" borderId="39" xfId="0" applyFont="1" applyFill="1" applyBorder="1" applyAlignment="1">
      <alignment horizontal="left"/>
    </xf>
    <xf numFmtId="0" fontId="24" fillId="35" borderId="33" xfId="0" applyFont="1" applyFill="1" applyBorder="1" applyAlignment="1">
      <alignment horizontal="left"/>
    </xf>
    <xf numFmtId="0" fontId="24" fillId="35" borderId="40" xfId="0" applyFont="1" applyFill="1" applyBorder="1" applyAlignment="1">
      <alignment horizontal="left"/>
    </xf>
    <xf numFmtId="0" fontId="24" fillId="35" borderId="37" xfId="0" applyFont="1" applyFill="1" applyBorder="1" applyAlignment="1">
      <alignment horizontal="left" vertical="center" wrapText="1"/>
    </xf>
    <xf numFmtId="0" fontId="24" fillId="35" borderId="44" xfId="0" applyFont="1" applyFill="1" applyBorder="1" applyAlignment="1">
      <alignment horizontal="left" vertical="center" wrapText="1"/>
    </xf>
    <xf numFmtId="0" fontId="24" fillId="35" borderId="38" xfId="0" applyFont="1" applyFill="1" applyBorder="1" applyAlignment="1">
      <alignment horizontal="left" vertical="center" wrapText="1"/>
    </xf>
    <xf numFmtId="0" fontId="0" fillId="0" borderId="0" xfId="0" applyFont="1" applyFill="1" applyAlignment="1">
      <alignment horizontal="justify" vertical="top" wrapText="1"/>
    </xf>
    <xf numFmtId="0" fontId="0" fillId="35" borderId="0" xfId="0" applyFont="1" applyFill="1" applyAlignment="1">
      <alignment vertical="top"/>
    </xf>
    <xf numFmtId="0" fontId="22" fillId="35" borderId="37" xfId="0" applyFont="1" applyFill="1" applyBorder="1" applyAlignment="1">
      <alignment horizontal="left" vertical="center"/>
    </xf>
    <xf numFmtId="0" fontId="22" fillId="35" borderId="44" xfId="0" applyFont="1" applyFill="1" applyBorder="1" applyAlignment="1">
      <alignment horizontal="left" vertical="center"/>
    </xf>
    <xf numFmtId="0" fontId="22" fillId="35" borderId="38" xfId="0" applyFont="1" applyFill="1" applyBorder="1" applyAlignment="1">
      <alignment horizontal="left" vertical="center"/>
    </xf>
    <xf numFmtId="0" fontId="22" fillId="35" borderId="43" xfId="0" applyFont="1" applyFill="1" applyBorder="1" applyAlignment="1">
      <alignment horizontal="left" vertical="center"/>
    </xf>
    <xf numFmtId="0" fontId="22" fillId="35" borderId="29" xfId="0" applyFont="1" applyFill="1" applyBorder="1" applyAlignment="1">
      <alignment horizontal="left" vertical="center"/>
    </xf>
    <xf numFmtId="0" fontId="22" fillId="35" borderId="36" xfId="0" applyFont="1" applyFill="1" applyBorder="1" applyAlignment="1">
      <alignment horizontal="left" vertical="center"/>
    </xf>
    <xf numFmtId="14" fontId="22" fillId="35" borderId="39" xfId="0" applyNumberFormat="1" applyFont="1" applyFill="1" applyBorder="1" applyAlignment="1">
      <alignment horizontal="center" vertical="center"/>
    </xf>
    <xf numFmtId="0" fontId="22" fillId="35" borderId="40" xfId="0" applyFont="1" applyFill="1" applyBorder="1" applyAlignment="1">
      <alignment horizontal="center" vertical="center"/>
    </xf>
    <xf numFmtId="0" fontId="17" fillId="35" borderId="0" xfId="0" applyFont="1" applyFill="1" applyAlignment="1">
      <alignment vertical="top"/>
    </xf>
    <xf numFmtId="0" fontId="0" fillId="35" borderId="0" xfId="0" applyFont="1" applyFill="1" applyAlignment="1">
      <alignment horizontal="justify" vertical="top"/>
    </xf>
    <xf numFmtId="0" fontId="14" fillId="35" borderId="0" xfId="0" applyFont="1" applyFill="1" applyAlignment="1">
      <alignment horizontal="justify" vertical="top"/>
    </xf>
    <xf numFmtId="0" fontId="6" fillId="35" borderId="0" xfId="0" applyFont="1" applyFill="1" applyAlignment="1">
      <alignment vertical="top"/>
    </xf>
    <xf numFmtId="0" fontId="15" fillId="35" borderId="0" xfId="0" applyFont="1" applyFill="1" applyAlignment="1">
      <alignment vertical="top"/>
    </xf>
    <xf numFmtId="0" fontId="6" fillId="35" borderId="0" xfId="0" applyFont="1" applyFill="1" applyAlignment="1">
      <alignment horizontal="left" vertical="top"/>
    </xf>
    <xf numFmtId="0" fontId="6" fillId="35" borderId="0" xfId="0" applyFont="1" applyFill="1" applyBorder="1" applyAlignment="1">
      <alignment horizontal="left" vertical="top" wrapText="1"/>
    </xf>
    <xf numFmtId="0" fontId="0" fillId="35" borderId="0" xfId="0" applyFont="1" applyFill="1" applyBorder="1" applyAlignment="1">
      <alignment horizontal="left" vertical="top"/>
    </xf>
    <xf numFmtId="0" fontId="13" fillId="35" borderId="0" xfId="0" applyFont="1" applyFill="1" applyAlignment="1">
      <alignment horizontal="left" vertical="top"/>
    </xf>
    <xf numFmtId="0" fontId="6" fillId="35" borderId="0" xfId="0" applyFont="1" applyFill="1" applyBorder="1" applyAlignment="1">
      <alignment horizontal="left" vertical="top"/>
    </xf>
    <xf numFmtId="0" fontId="0" fillId="35" borderId="0" xfId="0" applyFont="1" applyFill="1" applyAlignment="1">
      <alignment horizontal="left" vertical="top" wrapText="1"/>
    </xf>
    <xf numFmtId="0" fontId="6" fillId="35" borderId="0" xfId="0" applyFont="1" applyFill="1" applyAlignment="1">
      <alignment horizontal="justify" vertical="top"/>
    </xf>
    <xf numFmtId="0" fontId="0" fillId="35" borderId="0" xfId="0" applyFont="1" applyFill="1" applyBorder="1" applyAlignment="1">
      <alignment horizontal="left" vertical="top" wrapText="1"/>
    </xf>
    <xf numFmtId="0" fontId="0" fillId="35" borderId="0" xfId="0" applyFont="1" applyFill="1" applyAlignment="1">
      <alignment horizontal="justify" vertical="center"/>
    </xf>
    <xf numFmtId="0" fontId="6" fillId="35" borderId="0" xfId="0" applyFont="1" applyFill="1" applyAlignment="1">
      <alignment horizontal="center" vertical="center"/>
    </xf>
    <xf numFmtId="0" fontId="0" fillId="35" borderId="0" xfId="0" applyFont="1" applyFill="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NT_I" xfId="58"/>
    <cellStyle name="Normal_TFI-POD" xfId="59"/>
    <cellStyle name="Note" xfId="60"/>
    <cellStyle name="Obično 10" xfId="61"/>
    <cellStyle name="Obično 11" xfId="62"/>
    <cellStyle name="Obično 13" xfId="63"/>
    <cellStyle name="Obično 14" xfId="64"/>
    <cellStyle name="Obično 2" xfId="65"/>
    <cellStyle name="Obično 3" xfId="66"/>
    <cellStyle name="Obično 5" xfId="67"/>
    <cellStyle name="Obično 6" xfId="68"/>
    <cellStyle name="Obično 7" xfId="69"/>
    <cellStyle name="Obično 8" xfId="70"/>
    <cellStyle name="Obično 9" xfId="71"/>
    <cellStyle name="Obično_Knjiga2" xfId="72"/>
    <cellStyle name="Output" xfId="73"/>
    <cellStyle name="Percent" xfId="74"/>
    <cellStyle name="Style 1" xfId="75"/>
    <cellStyle name="Title" xfId="76"/>
    <cellStyle name="Total" xfId="77"/>
    <cellStyle name="Warning Text" xfId="78"/>
  </cellStyles>
  <dxfs count="10">
    <dxf>
      <font>
        <color auto="1"/>
      </font>
      <fill>
        <patternFill>
          <bgColor rgb="FFFF0000"/>
        </patternFill>
      </fill>
    </dxf>
    <dxf>
      <font>
        <color indexed="9"/>
      </font>
      <fill>
        <patternFill patternType="solid">
          <bgColor indexed="10"/>
        </patternFill>
      </fill>
    </dxf>
    <dxf>
      <font>
        <color indexed="9"/>
      </font>
      <fill>
        <patternFill patternType="solid">
          <bgColor indexed="10"/>
        </patternFill>
      </fill>
    </dxf>
    <dxf>
      <font>
        <color auto="1"/>
      </font>
      <fill>
        <patternFill>
          <bgColor rgb="FFFF000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6" t="s">
        <v>359</v>
      </c>
      <c r="B1" s="17" t="s">
        <v>360</v>
      </c>
      <c r="C1" s="16"/>
      <c r="D1" s="16" t="s">
        <v>361</v>
      </c>
      <c r="E1" s="16" t="s">
        <v>362</v>
      </c>
      <c r="F1" s="16" t="s">
        <v>179</v>
      </c>
      <c r="G1" s="16" t="s">
        <v>363</v>
      </c>
      <c r="H1" s="21" t="s">
        <v>337</v>
      </c>
      <c r="I1" s="16" t="s">
        <v>331</v>
      </c>
      <c r="J1" s="32" t="s">
        <v>338</v>
      </c>
      <c r="K1" s="32" t="s">
        <v>339</v>
      </c>
      <c r="L1" s="32" t="s">
        <v>340</v>
      </c>
      <c r="M1" s="32" t="s">
        <v>341</v>
      </c>
      <c r="N1" s="32" t="s">
        <v>342</v>
      </c>
      <c r="O1" s="32" t="s">
        <v>343</v>
      </c>
      <c r="P1" s="32" t="s">
        <v>344</v>
      </c>
      <c r="Q1" s="32" t="s">
        <v>345</v>
      </c>
      <c r="R1" s="32" t="s">
        <v>346</v>
      </c>
      <c r="S1" s="32" t="s">
        <v>347</v>
      </c>
      <c r="T1" s="32" t="s">
        <v>348</v>
      </c>
      <c r="U1" s="32" t="s">
        <v>34</v>
      </c>
      <c r="V1" s="32" t="s">
        <v>35</v>
      </c>
      <c r="W1" s="32" t="s">
        <v>36</v>
      </c>
      <c r="X1" s="32" t="s">
        <v>37</v>
      </c>
      <c r="Y1" s="16" t="s">
        <v>38</v>
      </c>
      <c r="Z1" s="16" t="s">
        <v>39</v>
      </c>
      <c r="AA1" s="16" t="s">
        <v>40</v>
      </c>
      <c r="AB1" s="16" t="s">
        <v>41</v>
      </c>
      <c r="AC1" s="18" t="s">
        <v>162</v>
      </c>
    </row>
    <row r="2" spans="1:33" ht="12.75" hidden="1">
      <c r="A2" s="10" t="s">
        <v>314</v>
      </c>
      <c r="B2" s="20" t="e">
        <f>#REF!</f>
        <v>#REF!</v>
      </c>
      <c r="D2" t="s">
        <v>327</v>
      </c>
      <c r="E2">
        <v>1</v>
      </c>
      <c r="F2" t="e">
        <f>#REF!</f>
        <v>#REF!</v>
      </c>
      <c r="G2" t="e">
        <f>IF(#REF!=0,"",#REF!)</f>
        <v>#REF!</v>
      </c>
      <c r="H2" s="19" t="e">
        <f aca="true" t="shared" si="0" ref="H2:H65">J2/100*F2+2*K2/100*F2</f>
        <v>#REF!</v>
      </c>
      <c r="I2" s="15" t="e">
        <f>ABS(ROUND(J2,0)-J2)+ABS(ROUND(K2,0)-K2)</f>
        <v>#REF!</v>
      </c>
      <c r="J2" s="33" t="e">
        <f>#REF!</f>
        <v>#REF!</v>
      </c>
      <c r="K2" s="34" t="e">
        <f>#REF!</f>
        <v>#REF!</v>
      </c>
      <c r="L2" s="33"/>
      <c r="M2" s="35"/>
      <c r="N2" s="35"/>
      <c r="O2" s="35"/>
      <c r="P2" s="35"/>
      <c r="Q2" s="35"/>
      <c r="R2" s="35"/>
      <c r="S2" s="35"/>
      <c r="T2" s="35"/>
      <c r="U2" s="35"/>
      <c r="V2" s="35"/>
      <c r="W2" s="35"/>
      <c r="X2" s="34"/>
      <c r="Y2" s="10" t="e">
        <f>IF(#REF!&lt;&gt;"",TEXT(#REF!,"00000000"),"")</f>
        <v>#REF!</v>
      </c>
      <c r="Z2" s="10" t="e">
        <f>IF(#REF!&lt;&gt;"",#REF!,"")</f>
        <v>#REF!</v>
      </c>
      <c r="AA2" s="10" t="e">
        <f>IF(#REF!&lt;&gt;"",#REF!,"")</f>
        <v>#REF!</v>
      </c>
      <c r="AB2" s="11" t="e">
        <f>IF(#REF!&lt;&gt;"",#REF!,0)</f>
        <v>#REF!</v>
      </c>
      <c r="AC2" t="e">
        <f>LEN(Y2)+LEN(Z2)+LEN(AA2)+INT(AB2)</f>
        <v>#REF!</v>
      </c>
      <c r="AD2" t="e">
        <f>IF(#REF!&lt;&gt;"",#REF!,"")</f>
        <v>#REF!</v>
      </c>
      <c r="AE2" t="e">
        <f>IF(#REF!&lt;&gt;"",#REF!,"")</f>
        <v>#REF!</v>
      </c>
      <c r="AF2" t="e">
        <f>IF(#REF!&lt;&gt;"",#REF!,"")</f>
        <v>#REF!</v>
      </c>
      <c r="AG2" t="e">
        <f>IF(#REF!&lt;&gt;"",#REF!,"")</f>
        <v>#REF!</v>
      </c>
    </row>
    <row r="3" spans="1:29" ht="12.75" hidden="1">
      <c r="A3" s="10" t="s">
        <v>262</v>
      </c>
      <c r="B3" s="20" t="s">
        <v>263</v>
      </c>
      <c r="D3" t="s">
        <v>327</v>
      </c>
      <c r="E3">
        <v>1</v>
      </c>
      <c r="F3" t="e">
        <f>#REF!</f>
        <v>#REF!</v>
      </c>
      <c r="G3" t="e">
        <f>IF(#REF!=0,"",#REF!)</f>
        <v>#REF!</v>
      </c>
      <c r="H3" s="19" t="e">
        <f t="shared" si="0"/>
        <v>#REF!</v>
      </c>
      <c r="I3" t="e">
        <f aca="true" t="shared" si="1" ref="I3:I66">ABS(ROUND(J3,0)-J3)+ABS(ROUND(K3,0)-K3)</f>
        <v>#REF!</v>
      </c>
      <c r="J3" s="33" t="e">
        <f>#REF!</f>
        <v>#REF!</v>
      </c>
      <c r="K3" s="34" t="e">
        <f>#REF!</f>
        <v>#REF!</v>
      </c>
      <c r="L3" s="33"/>
      <c r="M3" s="35"/>
      <c r="N3" s="35"/>
      <c r="O3" s="35"/>
      <c r="P3" s="35"/>
      <c r="Q3" s="35"/>
      <c r="R3" s="35"/>
      <c r="S3" s="35"/>
      <c r="T3" s="35"/>
      <c r="U3" s="35"/>
      <c r="V3" s="35"/>
      <c r="W3" s="35"/>
      <c r="X3" s="34"/>
      <c r="Y3" s="10" t="e">
        <f>IF(#REF!&lt;&gt;"",TEXT(#REF!,"00000000"),"")</f>
        <v>#REF!</v>
      </c>
      <c r="Z3" s="10" t="e">
        <f>IF(#REF!&lt;&gt;"",#REF!,"")</f>
        <v>#REF!</v>
      </c>
      <c r="AA3" s="10" t="e">
        <f>IF(#REF!&lt;&gt;"",#REF!,"")</f>
        <v>#REF!</v>
      </c>
      <c r="AB3" s="11" t="e">
        <f>IF(#REF!&lt;&gt;"",#REF!,0)</f>
        <v>#REF!</v>
      </c>
      <c r="AC3" t="e">
        <f aca="true" t="shared" si="2" ref="AC3:AC66">LEN(Y3)+LEN(Z3)+LEN(AA3)+INT(AB3)</f>
        <v>#REF!</v>
      </c>
    </row>
    <row r="4" spans="1:29" ht="12.75" hidden="1">
      <c r="A4" s="10" t="s">
        <v>264</v>
      </c>
      <c r="B4" s="20" t="s">
        <v>326</v>
      </c>
      <c r="D4" t="s">
        <v>327</v>
      </c>
      <c r="E4">
        <v>1</v>
      </c>
      <c r="F4" t="e">
        <f>#REF!</f>
        <v>#REF!</v>
      </c>
      <c r="G4" t="e">
        <f>IF(#REF!=0,"",#REF!)</f>
        <v>#REF!</v>
      </c>
      <c r="H4" s="19" t="e">
        <f t="shared" si="0"/>
        <v>#REF!</v>
      </c>
      <c r="I4" t="e">
        <f t="shared" si="1"/>
        <v>#REF!</v>
      </c>
      <c r="J4" s="33" t="e">
        <f>#REF!</f>
        <v>#REF!</v>
      </c>
      <c r="K4" s="34" t="e">
        <f>#REF!</f>
        <v>#REF!</v>
      </c>
      <c r="L4" s="33"/>
      <c r="M4" s="35"/>
      <c r="N4" s="35"/>
      <c r="O4" s="35"/>
      <c r="P4" s="35"/>
      <c r="Q4" s="35"/>
      <c r="R4" s="35"/>
      <c r="S4" s="35"/>
      <c r="T4" s="35"/>
      <c r="U4" s="35"/>
      <c r="V4" s="35"/>
      <c r="W4" s="35"/>
      <c r="X4" s="34"/>
      <c r="Y4" s="10" t="e">
        <f>IF(#REF!&lt;&gt;"",TEXT(#REF!,"00000000"),"")</f>
        <v>#REF!</v>
      </c>
      <c r="Z4" s="10" t="e">
        <f>IF(#REF!&lt;&gt;"",#REF!,"")</f>
        <v>#REF!</v>
      </c>
      <c r="AA4" s="10" t="e">
        <f>IF(#REF!&lt;&gt;"",#REF!,"")</f>
        <v>#REF!</v>
      </c>
      <c r="AB4" s="11" t="e">
        <f>IF(#REF!&lt;&gt;"",#REF!,0)</f>
        <v>#REF!</v>
      </c>
      <c r="AC4" t="e">
        <f t="shared" si="2"/>
        <v>#REF!</v>
      </c>
    </row>
    <row r="5" spans="1:29" ht="12.75" hidden="1">
      <c r="A5" t="s">
        <v>358</v>
      </c>
      <c r="B5" s="8">
        <f>IF(ISNUMBER(#REF!),#REF!,0)</f>
        <v>0</v>
      </c>
      <c r="D5" t="s">
        <v>327</v>
      </c>
      <c r="E5">
        <v>1</v>
      </c>
      <c r="F5" t="e">
        <f>#REF!</f>
        <v>#REF!</v>
      </c>
      <c r="G5" t="e">
        <f>IF(#REF!=0,"",#REF!)</f>
        <v>#REF!</v>
      </c>
      <c r="H5" s="19" t="e">
        <f t="shared" si="0"/>
        <v>#REF!</v>
      </c>
      <c r="I5" t="e">
        <f t="shared" si="1"/>
        <v>#REF!</v>
      </c>
      <c r="J5" s="33" t="e">
        <f>#REF!</f>
        <v>#REF!</v>
      </c>
      <c r="K5" s="34" t="e">
        <f>#REF!</f>
        <v>#REF!</v>
      </c>
      <c r="L5" s="33"/>
      <c r="M5" s="35"/>
      <c r="N5" s="35"/>
      <c r="O5" s="35"/>
      <c r="P5" s="35"/>
      <c r="Q5" s="35"/>
      <c r="R5" s="35"/>
      <c r="S5" s="35"/>
      <c r="T5" s="35"/>
      <c r="U5" s="35"/>
      <c r="V5" s="35"/>
      <c r="W5" s="35"/>
      <c r="X5" s="34"/>
      <c r="Y5" s="10" t="e">
        <f>IF(#REF!&lt;&gt;"",TEXT(#REF!,"00000000"),"")</f>
        <v>#REF!</v>
      </c>
      <c r="Z5" s="10" t="e">
        <f>IF(#REF!&lt;&gt;"",#REF!,"")</f>
        <v>#REF!</v>
      </c>
      <c r="AA5" s="10" t="e">
        <f>IF(#REF!&lt;&gt;"",#REF!,"")</f>
        <v>#REF!</v>
      </c>
      <c r="AB5" s="11" t="e">
        <f>IF(#REF!&lt;&gt;"",#REF!,0)</f>
        <v>#REF!</v>
      </c>
      <c r="AC5" t="e">
        <f t="shared" si="2"/>
        <v>#REF!</v>
      </c>
    </row>
    <row r="6" spans="1:29" ht="12.75" hidden="1">
      <c r="A6" t="s">
        <v>349</v>
      </c>
      <c r="B6" s="8" t="e">
        <f>#REF!</f>
        <v>#REF!</v>
      </c>
      <c r="D6" t="s">
        <v>327</v>
      </c>
      <c r="E6">
        <v>1</v>
      </c>
      <c r="F6" t="e">
        <f>#REF!</f>
        <v>#REF!</v>
      </c>
      <c r="G6" t="e">
        <f>IF(#REF!=0,"",#REF!)</f>
        <v>#REF!</v>
      </c>
      <c r="H6" s="19" t="e">
        <f t="shared" si="0"/>
        <v>#REF!</v>
      </c>
      <c r="I6" t="e">
        <f t="shared" si="1"/>
        <v>#REF!</v>
      </c>
      <c r="J6" s="33" t="e">
        <f>#REF!</f>
        <v>#REF!</v>
      </c>
      <c r="K6" s="34" t="e">
        <f>#REF!</f>
        <v>#REF!</v>
      </c>
      <c r="L6" s="33"/>
      <c r="M6" s="35"/>
      <c r="N6" s="35"/>
      <c r="O6" s="35"/>
      <c r="P6" s="35"/>
      <c r="Q6" s="35"/>
      <c r="R6" s="35"/>
      <c r="S6" s="35"/>
      <c r="T6" s="35"/>
      <c r="U6" s="35"/>
      <c r="V6" s="35"/>
      <c r="W6" s="35"/>
      <c r="X6" s="34"/>
      <c r="Y6" s="10" t="e">
        <f>IF(#REF!&lt;&gt;"",TEXT(#REF!,"00000000"),"")</f>
        <v>#REF!</v>
      </c>
      <c r="Z6" s="10" t="e">
        <f>IF(#REF!&lt;&gt;"",#REF!,"")</f>
        <v>#REF!</v>
      </c>
      <c r="AA6" s="10" t="e">
        <f>IF(#REF!&lt;&gt;"",#REF!,"")</f>
        <v>#REF!</v>
      </c>
      <c r="AB6" s="11" t="e">
        <f>IF(#REF!&lt;&gt;"",#REF!,0)</f>
        <v>#REF!</v>
      </c>
      <c r="AC6" t="e">
        <f t="shared" si="2"/>
        <v>#REF!</v>
      </c>
    </row>
    <row r="7" spans="1:29" ht="12.75" hidden="1">
      <c r="A7" t="s">
        <v>350</v>
      </c>
      <c r="B7" s="8" t="e">
        <f>#REF!</f>
        <v>#REF!</v>
      </c>
      <c r="D7" t="s">
        <v>327</v>
      </c>
      <c r="E7">
        <v>1</v>
      </c>
      <c r="F7" t="e">
        <f>#REF!</f>
        <v>#REF!</v>
      </c>
      <c r="G7" t="e">
        <f>IF(#REF!=0,"",#REF!)</f>
        <v>#REF!</v>
      </c>
      <c r="H7" s="19" t="e">
        <f t="shared" si="0"/>
        <v>#REF!</v>
      </c>
      <c r="I7" t="e">
        <f t="shared" si="1"/>
        <v>#REF!</v>
      </c>
      <c r="J7" s="33" t="e">
        <f>#REF!</f>
        <v>#REF!</v>
      </c>
      <c r="K7" s="34" t="e">
        <f>#REF!</f>
        <v>#REF!</v>
      </c>
      <c r="L7" s="33"/>
      <c r="M7" s="35"/>
      <c r="N7" s="35"/>
      <c r="O7" s="35"/>
      <c r="P7" s="35"/>
      <c r="Q7" s="35"/>
      <c r="R7" s="35"/>
      <c r="S7" s="35"/>
      <c r="T7" s="35"/>
      <c r="U7" s="35"/>
      <c r="V7" s="35"/>
      <c r="W7" s="35"/>
      <c r="X7" s="34"/>
      <c r="Y7" s="10" t="e">
        <f>IF(#REF!&lt;&gt;"",TEXT(#REF!,"00000000"),"")</f>
        <v>#REF!</v>
      </c>
      <c r="Z7" s="10" t="e">
        <f>IF(#REF!&lt;&gt;"",#REF!,"")</f>
        <v>#REF!</v>
      </c>
      <c r="AA7" s="10" t="e">
        <f>IF(#REF!&lt;&gt;"",#REF!,"")</f>
        <v>#REF!</v>
      </c>
      <c r="AB7" s="11" t="e">
        <f>IF(#REF!&lt;&gt;"",#REF!,0)</f>
        <v>#REF!</v>
      </c>
      <c r="AC7" t="e">
        <f t="shared" si="2"/>
        <v>#REF!</v>
      </c>
    </row>
    <row r="8" spans="1:29" ht="12.75" hidden="1">
      <c r="A8" t="s">
        <v>71</v>
      </c>
      <c r="B8" s="8" t="e">
        <f>#REF!</f>
        <v>#REF!</v>
      </c>
      <c r="D8" t="s">
        <v>327</v>
      </c>
      <c r="E8">
        <v>1</v>
      </c>
      <c r="F8" t="e">
        <f>#REF!</f>
        <v>#REF!</v>
      </c>
      <c r="G8" t="e">
        <f>IF(#REF!=0,"",#REF!)</f>
        <v>#REF!</v>
      </c>
      <c r="H8" s="19" t="e">
        <f t="shared" si="0"/>
        <v>#REF!</v>
      </c>
      <c r="I8" t="e">
        <f t="shared" si="1"/>
        <v>#REF!</v>
      </c>
      <c r="J8" s="33" t="e">
        <f>#REF!</f>
        <v>#REF!</v>
      </c>
      <c r="K8" s="34" t="e">
        <f>#REF!</f>
        <v>#REF!</v>
      </c>
      <c r="L8" s="33"/>
      <c r="M8" s="35"/>
      <c r="N8" s="35"/>
      <c r="O8" s="35"/>
      <c r="P8" s="35"/>
      <c r="Q8" s="35"/>
      <c r="R8" s="35"/>
      <c r="S8" s="35"/>
      <c r="T8" s="35"/>
      <c r="U8" s="35"/>
      <c r="V8" s="35"/>
      <c r="W8" s="35"/>
      <c r="X8" s="34"/>
      <c r="Y8" s="10" t="e">
        <f>IF(#REF!&lt;&gt;"",TEXT(#REF!,"00000000"),"")</f>
        <v>#REF!</v>
      </c>
      <c r="Z8" s="10" t="e">
        <f>IF(#REF!&lt;&gt;"",#REF!,"")</f>
        <v>#REF!</v>
      </c>
      <c r="AA8" s="10" t="e">
        <f>IF(#REF!&lt;&gt;"",#REF!,"")</f>
        <v>#REF!</v>
      </c>
      <c r="AB8" s="11" t="e">
        <f>IF(#REF!&lt;&gt;"",#REF!,0)</f>
        <v>#REF!</v>
      </c>
      <c r="AC8" t="e">
        <f t="shared" si="2"/>
        <v>#REF!</v>
      </c>
    </row>
    <row r="9" spans="1:29" ht="12.75" hidden="1">
      <c r="A9" t="s">
        <v>351</v>
      </c>
      <c r="B9" s="8" t="e">
        <f>TRIM(#REF!)</f>
        <v>#REF!</v>
      </c>
      <c r="D9" t="s">
        <v>327</v>
      </c>
      <c r="E9">
        <v>1</v>
      </c>
      <c r="F9" t="e">
        <f>#REF!</f>
        <v>#REF!</v>
      </c>
      <c r="G9" t="e">
        <f>IF(#REF!=0,"",#REF!)</f>
        <v>#REF!</v>
      </c>
      <c r="H9" s="19" t="e">
        <f t="shared" si="0"/>
        <v>#REF!</v>
      </c>
      <c r="I9" t="e">
        <f t="shared" si="1"/>
        <v>#REF!</v>
      </c>
      <c r="J9" s="33" t="e">
        <f>#REF!</f>
        <v>#REF!</v>
      </c>
      <c r="K9" s="34" t="e">
        <f>#REF!</f>
        <v>#REF!</v>
      </c>
      <c r="L9" s="33"/>
      <c r="M9" s="35"/>
      <c r="N9" s="35"/>
      <c r="O9" s="35"/>
      <c r="P9" s="35"/>
      <c r="Q9" s="35"/>
      <c r="R9" s="35"/>
      <c r="S9" s="35"/>
      <c r="T9" s="35"/>
      <c r="U9" s="35"/>
      <c r="V9" s="35"/>
      <c r="W9" s="35"/>
      <c r="X9" s="34"/>
      <c r="Y9" s="10" t="e">
        <f>IF(#REF!&lt;&gt;"",TEXT(#REF!,"00000000"),"")</f>
        <v>#REF!</v>
      </c>
      <c r="Z9" s="10" t="e">
        <f>IF(#REF!&lt;&gt;"",#REF!,"")</f>
        <v>#REF!</v>
      </c>
      <c r="AA9" s="10" t="e">
        <f>IF(#REF!&lt;&gt;"",#REF!,"")</f>
        <v>#REF!</v>
      </c>
      <c r="AB9" s="11" t="e">
        <f>IF(#REF!&lt;&gt;"",#REF!,0)</f>
        <v>#REF!</v>
      </c>
      <c r="AC9" t="e">
        <f t="shared" si="2"/>
        <v>#REF!</v>
      </c>
    </row>
    <row r="10" spans="1:29" ht="12.75" hidden="1">
      <c r="A10" t="s">
        <v>352</v>
      </c>
      <c r="B10" s="8" t="e">
        <f>TEXT(#REF!,"00000")</f>
        <v>#REF!</v>
      </c>
      <c r="D10" t="s">
        <v>327</v>
      </c>
      <c r="E10">
        <v>1</v>
      </c>
      <c r="F10" t="e">
        <f>#REF!</f>
        <v>#REF!</v>
      </c>
      <c r="G10" t="e">
        <f>IF(#REF!=0,"",#REF!)</f>
        <v>#REF!</v>
      </c>
      <c r="H10" s="19" t="e">
        <f t="shared" si="0"/>
        <v>#REF!</v>
      </c>
      <c r="I10" t="e">
        <f t="shared" si="1"/>
        <v>#REF!</v>
      </c>
      <c r="J10" s="33" t="e">
        <f>#REF!</f>
        <v>#REF!</v>
      </c>
      <c r="K10" s="34" t="e">
        <f>#REF!</f>
        <v>#REF!</v>
      </c>
      <c r="L10" s="33"/>
      <c r="M10" s="35"/>
      <c r="N10" s="35"/>
      <c r="O10" s="35"/>
      <c r="P10" s="35"/>
      <c r="Q10" s="35"/>
      <c r="R10" s="35"/>
      <c r="S10" s="35"/>
      <c r="T10" s="35"/>
      <c r="U10" s="35"/>
      <c r="V10" s="35"/>
      <c r="W10" s="35"/>
      <c r="X10" s="34"/>
      <c r="Y10" s="10" t="e">
        <f>IF(#REF!&lt;&gt;"",TEXT(#REF!,"00000000"),"")</f>
        <v>#REF!</v>
      </c>
      <c r="Z10" s="10" t="e">
        <f>IF(#REF!&lt;&gt;"",#REF!,"")</f>
        <v>#REF!</v>
      </c>
      <c r="AA10" s="10" t="e">
        <f>IF(#REF!&lt;&gt;"",#REF!,"")</f>
        <v>#REF!</v>
      </c>
      <c r="AB10" s="11" t="e">
        <f>IF(#REF!&lt;&gt;"",#REF!,0)</f>
        <v>#REF!</v>
      </c>
      <c r="AC10" t="e">
        <f t="shared" si="2"/>
        <v>#REF!</v>
      </c>
    </row>
    <row r="11" spans="1:29" ht="12.75" hidden="1">
      <c r="A11" t="s">
        <v>353</v>
      </c>
      <c r="B11" s="8" t="e">
        <f>TRIM(#REF!)</f>
        <v>#REF!</v>
      </c>
      <c r="D11" t="s">
        <v>327</v>
      </c>
      <c r="E11">
        <v>1</v>
      </c>
      <c r="F11" t="e">
        <f>#REF!</f>
        <v>#REF!</v>
      </c>
      <c r="G11" t="e">
        <f>IF(#REF!=0,"",#REF!)</f>
        <v>#REF!</v>
      </c>
      <c r="H11" s="19" t="e">
        <f t="shared" si="0"/>
        <v>#REF!</v>
      </c>
      <c r="I11" t="e">
        <f t="shared" si="1"/>
        <v>#REF!</v>
      </c>
      <c r="J11" s="33" t="e">
        <f>#REF!</f>
        <v>#REF!</v>
      </c>
      <c r="K11" s="34" t="e">
        <f>#REF!</f>
        <v>#REF!</v>
      </c>
      <c r="L11" s="33"/>
      <c r="M11" s="35"/>
      <c r="N11" s="35"/>
      <c r="O11" s="35"/>
      <c r="P11" s="35"/>
      <c r="Q11" s="35"/>
      <c r="R11" s="35"/>
      <c r="S11" s="35"/>
      <c r="T11" s="35"/>
      <c r="U11" s="35"/>
      <c r="V11" s="35"/>
      <c r="W11" s="35"/>
      <c r="X11" s="34"/>
      <c r="Y11" s="10" t="e">
        <f>IF(#REF!&lt;&gt;"",TEXT(#REF!,"00000000"),"")</f>
        <v>#REF!</v>
      </c>
      <c r="Z11" s="10" t="e">
        <f>IF(#REF!&lt;&gt;"",#REF!,"")</f>
        <v>#REF!</v>
      </c>
      <c r="AA11" s="10" t="e">
        <f>IF(#REF!&lt;&gt;"",#REF!,"")</f>
        <v>#REF!</v>
      </c>
      <c r="AB11" s="11" t="e">
        <f>IF(#REF!&lt;&gt;"",#REF!,0)</f>
        <v>#REF!</v>
      </c>
      <c r="AC11" t="e">
        <f t="shared" si="2"/>
        <v>#REF!</v>
      </c>
    </row>
    <row r="12" spans="1:29" ht="12.75" hidden="1">
      <c r="A12" t="s">
        <v>354</v>
      </c>
      <c r="B12" s="8" t="e">
        <f>TRIM(#REF!)</f>
        <v>#REF!</v>
      </c>
      <c r="D12" t="s">
        <v>327</v>
      </c>
      <c r="E12">
        <v>1</v>
      </c>
      <c r="F12" t="e">
        <f>#REF!</f>
        <v>#REF!</v>
      </c>
      <c r="G12" t="e">
        <f>IF(#REF!=0,"",#REF!)</f>
        <v>#REF!</v>
      </c>
      <c r="H12" s="19" t="e">
        <f t="shared" si="0"/>
        <v>#REF!</v>
      </c>
      <c r="I12" t="e">
        <f t="shared" si="1"/>
        <v>#REF!</v>
      </c>
      <c r="J12" s="33" t="e">
        <f>#REF!</f>
        <v>#REF!</v>
      </c>
      <c r="K12" s="34" t="e">
        <f>#REF!</f>
        <v>#REF!</v>
      </c>
      <c r="L12" s="33"/>
      <c r="M12" s="35"/>
      <c r="N12" s="35"/>
      <c r="O12" s="35"/>
      <c r="P12" s="35"/>
      <c r="Q12" s="35"/>
      <c r="R12" s="35"/>
      <c r="S12" s="35"/>
      <c r="T12" s="35"/>
      <c r="U12" s="35"/>
      <c r="V12" s="35"/>
      <c r="W12" s="35"/>
      <c r="X12" s="34"/>
      <c r="Y12" s="10" t="e">
        <f>IF(#REF!&lt;&gt;"",TEXT(#REF!,"00000000"),"")</f>
        <v>#REF!</v>
      </c>
      <c r="Z12" s="10" t="e">
        <f>IF(#REF!&lt;&gt;"",#REF!,"")</f>
        <v>#REF!</v>
      </c>
      <c r="AA12" s="10" t="e">
        <f>IF(#REF!&lt;&gt;"",#REF!,"")</f>
        <v>#REF!</v>
      </c>
      <c r="AB12" s="11" t="e">
        <f>IF(#REF!&lt;&gt;"",#REF!,0)</f>
        <v>#REF!</v>
      </c>
      <c r="AC12" t="e">
        <f t="shared" si="2"/>
        <v>#REF!</v>
      </c>
    </row>
    <row r="13" spans="1:29" ht="12.75" hidden="1">
      <c r="A13" t="s">
        <v>195</v>
      </c>
      <c r="B13" s="8" t="e">
        <f>TRIM(#REF!)</f>
        <v>#REF!</v>
      </c>
      <c r="D13" t="s">
        <v>327</v>
      </c>
      <c r="E13">
        <v>1</v>
      </c>
      <c r="F13" t="e">
        <f>#REF!</f>
        <v>#REF!</v>
      </c>
      <c r="G13" t="e">
        <f>IF(#REF!=0,"",#REF!)</f>
        <v>#REF!</v>
      </c>
      <c r="H13" s="19" t="e">
        <f t="shared" si="0"/>
        <v>#REF!</v>
      </c>
      <c r="I13" t="e">
        <f t="shared" si="1"/>
        <v>#REF!</v>
      </c>
      <c r="J13" s="33" t="e">
        <f>#REF!</f>
        <v>#REF!</v>
      </c>
      <c r="K13" s="34" t="e">
        <f>#REF!</f>
        <v>#REF!</v>
      </c>
      <c r="L13" s="33"/>
      <c r="M13" s="35"/>
      <c r="N13" s="35"/>
      <c r="O13" s="35"/>
      <c r="P13" s="35"/>
      <c r="Q13" s="35"/>
      <c r="R13" s="35"/>
      <c r="S13" s="35"/>
      <c r="T13" s="35"/>
      <c r="U13" s="35"/>
      <c r="V13" s="35"/>
      <c r="W13" s="35"/>
      <c r="X13" s="34"/>
      <c r="Y13" s="10" t="e">
        <f>IF(#REF!&lt;&gt;"",TEXT(#REF!,"00000000"),"")</f>
        <v>#REF!</v>
      </c>
      <c r="Z13" s="10" t="e">
        <f>IF(#REF!&lt;&gt;"",#REF!,"")</f>
        <v>#REF!</v>
      </c>
      <c r="AA13" s="10" t="e">
        <f>IF(#REF!&lt;&gt;"",#REF!,"")</f>
        <v>#REF!</v>
      </c>
      <c r="AB13" s="11" t="e">
        <f>IF(#REF!&lt;&gt;"",#REF!,0)</f>
        <v>#REF!</v>
      </c>
      <c r="AC13" t="e">
        <f t="shared" si="2"/>
        <v>#REF!</v>
      </c>
    </row>
    <row r="14" spans="1:29" ht="12.75" hidden="1">
      <c r="A14" t="s">
        <v>196</v>
      </c>
      <c r="B14" s="8" t="e">
        <f>TRIM(#REF!)</f>
        <v>#REF!</v>
      </c>
      <c r="D14" t="s">
        <v>327</v>
      </c>
      <c r="E14">
        <v>1</v>
      </c>
      <c r="F14" t="e">
        <f>#REF!</f>
        <v>#REF!</v>
      </c>
      <c r="G14" t="e">
        <f>IF(#REF!=0,"",#REF!)</f>
        <v>#REF!</v>
      </c>
      <c r="H14" s="19" t="e">
        <f t="shared" si="0"/>
        <v>#REF!</v>
      </c>
      <c r="I14" t="e">
        <f t="shared" si="1"/>
        <v>#REF!</v>
      </c>
      <c r="J14" s="33" t="e">
        <f>#REF!</f>
        <v>#REF!</v>
      </c>
      <c r="K14" s="34" t="e">
        <f>#REF!</f>
        <v>#REF!</v>
      </c>
      <c r="L14" s="33"/>
      <c r="M14" s="35"/>
      <c r="N14" s="35"/>
      <c r="O14" s="35"/>
      <c r="P14" s="35"/>
      <c r="Q14" s="35"/>
      <c r="R14" s="35"/>
      <c r="S14" s="35"/>
      <c r="T14" s="35"/>
      <c r="U14" s="35"/>
      <c r="V14" s="35"/>
      <c r="W14" s="35"/>
      <c r="X14" s="34"/>
      <c r="Y14" s="10" t="e">
        <f>IF(#REF!&lt;&gt;"",TEXT(#REF!,"00000000"),"")</f>
        <v>#REF!</v>
      </c>
      <c r="Z14" s="10" t="e">
        <f>IF(#REF!&lt;&gt;"",#REF!,"")</f>
        <v>#REF!</v>
      </c>
      <c r="AA14" s="10" t="e">
        <f>IF(#REF!&lt;&gt;"",#REF!,"")</f>
        <v>#REF!</v>
      </c>
      <c r="AB14" s="11" t="e">
        <f>IF(#REF!&lt;&gt;"",#REF!,0)</f>
        <v>#REF!</v>
      </c>
      <c r="AC14" t="e">
        <f t="shared" si="2"/>
        <v>#REF!</v>
      </c>
    </row>
    <row r="15" spans="1:29" ht="12.75" hidden="1">
      <c r="A15" t="s">
        <v>357</v>
      </c>
      <c r="B15" s="8" t="e">
        <f>TEXT(#REF!,"00")</f>
        <v>#REF!</v>
      </c>
      <c r="D15" t="s">
        <v>327</v>
      </c>
      <c r="E15">
        <v>1</v>
      </c>
      <c r="F15" t="e">
        <f>#REF!</f>
        <v>#REF!</v>
      </c>
      <c r="G15" t="e">
        <f>IF(#REF!=0,"",#REF!)</f>
        <v>#REF!</v>
      </c>
      <c r="H15" s="19" t="e">
        <f t="shared" si="0"/>
        <v>#REF!</v>
      </c>
      <c r="I15" t="e">
        <f t="shared" si="1"/>
        <v>#REF!</v>
      </c>
      <c r="J15" s="33" t="e">
        <f>#REF!</f>
        <v>#REF!</v>
      </c>
      <c r="K15" s="34" t="e">
        <f>#REF!</f>
        <v>#REF!</v>
      </c>
      <c r="L15" s="33"/>
      <c r="M15" s="35"/>
      <c r="N15" s="35"/>
      <c r="O15" s="35"/>
      <c r="P15" s="35"/>
      <c r="Q15" s="35"/>
      <c r="R15" s="35"/>
      <c r="S15" s="35"/>
      <c r="T15" s="35"/>
      <c r="U15" s="35"/>
      <c r="V15" s="35"/>
      <c r="W15" s="35"/>
      <c r="X15" s="34"/>
      <c r="Y15" s="10" t="e">
        <f>IF(#REF!&lt;&gt;"",TEXT(#REF!,"00000000"),"")</f>
        <v>#REF!</v>
      </c>
      <c r="Z15" s="10" t="e">
        <f>IF(#REF!&lt;&gt;"",#REF!,"")</f>
        <v>#REF!</v>
      </c>
      <c r="AA15" s="10" t="e">
        <f>IF(#REF!&lt;&gt;"",#REF!,"")</f>
        <v>#REF!</v>
      </c>
      <c r="AB15" s="11" t="e">
        <f>IF(#REF!&lt;&gt;"",#REF!,0)</f>
        <v>#REF!</v>
      </c>
      <c r="AC15" t="e">
        <f t="shared" si="2"/>
        <v>#REF!</v>
      </c>
    </row>
    <row r="16" spans="1:29" ht="12.75" hidden="1">
      <c r="A16" t="s">
        <v>356</v>
      </c>
      <c r="B16" s="8" t="e">
        <f>TEXT(#REF!,"000")</f>
        <v>#REF!</v>
      </c>
      <c r="D16" t="s">
        <v>327</v>
      </c>
      <c r="E16">
        <v>1</v>
      </c>
      <c r="F16" t="e">
        <f>#REF!</f>
        <v>#REF!</v>
      </c>
      <c r="G16" t="e">
        <f>IF(#REF!=0,"",#REF!)</f>
        <v>#REF!</v>
      </c>
      <c r="H16" s="19" t="e">
        <f t="shared" si="0"/>
        <v>#REF!</v>
      </c>
      <c r="I16" t="e">
        <f t="shared" si="1"/>
        <v>#REF!</v>
      </c>
      <c r="J16" s="33" t="e">
        <f>#REF!</f>
        <v>#REF!</v>
      </c>
      <c r="K16" s="34" t="e">
        <f>#REF!</f>
        <v>#REF!</v>
      </c>
      <c r="L16" s="33"/>
      <c r="M16" s="35"/>
      <c r="N16" s="35"/>
      <c r="O16" s="35"/>
      <c r="P16" s="35"/>
      <c r="Q16" s="35"/>
      <c r="R16" s="35"/>
      <c r="S16" s="35"/>
      <c r="T16" s="35"/>
      <c r="U16" s="35"/>
      <c r="V16" s="35"/>
      <c r="W16" s="35"/>
      <c r="X16" s="34"/>
      <c r="Y16" s="10" t="e">
        <f>IF(#REF!&lt;&gt;"",TEXT(#REF!,"00000000"),"")</f>
        <v>#REF!</v>
      </c>
      <c r="Z16" s="10" t="e">
        <f>IF(#REF!&lt;&gt;"",#REF!,"")</f>
        <v>#REF!</v>
      </c>
      <c r="AA16" s="10" t="e">
        <f>IF(#REF!&lt;&gt;"",#REF!,"")</f>
        <v>#REF!</v>
      </c>
      <c r="AB16" s="11" t="e">
        <f>IF(#REF!&lt;&gt;"",#REF!,0)</f>
        <v>#REF!</v>
      </c>
      <c r="AC16" t="e">
        <f t="shared" si="2"/>
        <v>#REF!</v>
      </c>
    </row>
    <row r="17" spans="1:29" ht="12.75" hidden="1">
      <c r="A17" t="s">
        <v>355</v>
      </c>
      <c r="B17" s="8" t="e">
        <f>#REF!</f>
        <v>#REF!</v>
      </c>
      <c r="D17" t="s">
        <v>327</v>
      </c>
      <c r="E17">
        <v>1</v>
      </c>
      <c r="F17" t="e">
        <f>#REF!</f>
        <v>#REF!</v>
      </c>
      <c r="G17" t="e">
        <f>IF(#REF!=0,"",#REF!)</f>
        <v>#REF!</v>
      </c>
      <c r="H17" s="19" t="e">
        <f t="shared" si="0"/>
        <v>#REF!</v>
      </c>
      <c r="I17" t="e">
        <f t="shared" si="1"/>
        <v>#REF!</v>
      </c>
      <c r="J17" s="33" t="e">
        <f>#REF!</f>
        <v>#REF!</v>
      </c>
      <c r="K17" s="34" t="e">
        <f>#REF!</f>
        <v>#REF!</v>
      </c>
      <c r="L17" s="33"/>
      <c r="M17" s="35"/>
      <c r="N17" s="35"/>
      <c r="O17" s="35"/>
      <c r="P17" s="35"/>
      <c r="Q17" s="35"/>
      <c r="R17" s="35"/>
      <c r="S17" s="35"/>
      <c r="T17" s="35"/>
      <c r="U17" s="35"/>
      <c r="V17" s="35"/>
      <c r="W17" s="35"/>
      <c r="X17" s="34"/>
      <c r="Y17" s="10" t="e">
        <f>IF(#REF!&lt;&gt;"",TEXT(#REF!,"00000000"),"")</f>
        <v>#REF!</v>
      </c>
      <c r="Z17" s="10" t="e">
        <f>IF(#REF!&lt;&gt;"",#REF!,"")</f>
        <v>#REF!</v>
      </c>
      <c r="AA17" s="10" t="e">
        <f>IF(#REF!&lt;&gt;"",#REF!,"")</f>
        <v>#REF!</v>
      </c>
      <c r="AB17" s="11" t="e">
        <f>IF(#REF!&lt;&gt;"",#REF!,0)</f>
        <v>#REF!</v>
      </c>
      <c r="AC17" t="e">
        <f t="shared" si="2"/>
        <v>#REF!</v>
      </c>
    </row>
    <row r="18" spans="1:29" ht="12.75" hidden="1">
      <c r="A18" t="s">
        <v>197</v>
      </c>
      <c r="B18" s="8" t="e">
        <f>IF(#REF!&lt;&gt;"",#REF!,"")</f>
        <v>#REF!</v>
      </c>
      <c r="D18" t="s">
        <v>327</v>
      </c>
      <c r="E18">
        <v>1</v>
      </c>
      <c r="F18" t="e">
        <f>#REF!</f>
        <v>#REF!</v>
      </c>
      <c r="G18" t="e">
        <f>IF(#REF!=0,"",#REF!)</f>
        <v>#REF!</v>
      </c>
      <c r="H18" s="19" t="e">
        <f t="shared" si="0"/>
        <v>#REF!</v>
      </c>
      <c r="I18" t="e">
        <f t="shared" si="1"/>
        <v>#REF!</v>
      </c>
      <c r="J18" s="33" t="e">
        <f>#REF!</f>
        <v>#REF!</v>
      </c>
      <c r="K18" s="34" t="e">
        <f>#REF!</f>
        <v>#REF!</v>
      </c>
      <c r="L18" s="33"/>
      <c r="M18" s="35"/>
      <c r="N18" s="35"/>
      <c r="O18" s="35"/>
      <c r="P18" s="35"/>
      <c r="Q18" s="35"/>
      <c r="R18" s="35"/>
      <c r="S18" s="35"/>
      <c r="T18" s="35"/>
      <c r="U18" s="35"/>
      <c r="V18" s="35"/>
      <c r="W18" s="35"/>
      <c r="X18" s="34"/>
      <c r="Y18" s="10" t="e">
        <f>IF(#REF!&lt;&gt;"",TEXT(#REF!,"00000000"),"")</f>
        <v>#REF!</v>
      </c>
      <c r="Z18" s="10" t="e">
        <f>IF(#REF!&lt;&gt;"",#REF!,"")</f>
        <v>#REF!</v>
      </c>
      <c r="AA18" s="10" t="e">
        <f>IF(#REF!&lt;&gt;"",#REF!,"")</f>
        <v>#REF!</v>
      </c>
      <c r="AB18" s="11" t="e">
        <f>IF(#REF!&lt;&gt;"",#REF!,0)</f>
        <v>#REF!</v>
      </c>
      <c r="AC18" t="e">
        <f t="shared" si="2"/>
        <v>#REF!</v>
      </c>
    </row>
    <row r="19" spans="1:29" ht="12.75" hidden="1">
      <c r="A19" t="s">
        <v>198</v>
      </c>
      <c r="B19" s="8" t="e">
        <f>IF(#REF!&lt;&gt;"",#REF!,"")</f>
        <v>#REF!</v>
      </c>
      <c r="D19" t="s">
        <v>327</v>
      </c>
      <c r="E19">
        <v>1</v>
      </c>
      <c r="F19" t="e">
        <f>#REF!</f>
        <v>#REF!</v>
      </c>
      <c r="G19" t="e">
        <f>IF(#REF!=0,"",#REF!)</f>
        <v>#REF!</v>
      </c>
      <c r="H19" s="19" t="e">
        <f t="shared" si="0"/>
        <v>#REF!</v>
      </c>
      <c r="I19" t="e">
        <f t="shared" si="1"/>
        <v>#REF!</v>
      </c>
      <c r="J19" s="33" t="e">
        <f>#REF!</f>
        <v>#REF!</v>
      </c>
      <c r="K19" s="34" t="e">
        <f>#REF!</f>
        <v>#REF!</v>
      </c>
      <c r="L19" s="33"/>
      <c r="M19" s="35"/>
      <c r="N19" s="35"/>
      <c r="O19" s="35"/>
      <c r="P19" s="35"/>
      <c r="Q19" s="35"/>
      <c r="R19" s="35"/>
      <c r="S19" s="35"/>
      <c r="T19" s="35"/>
      <c r="U19" s="35"/>
      <c r="V19" s="35"/>
      <c r="W19" s="35"/>
      <c r="X19" s="34"/>
      <c r="Y19" s="10" t="e">
        <f>IF(#REF!&lt;&gt;"",TEXT(#REF!,"00000000"),"")</f>
        <v>#REF!</v>
      </c>
      <c r="Z19" s="10" t="e">
        <f>IF(#REF!&lt;&gt;"",#REF!,"")</f>
        <v>#REF!</v>
      </c>
      <c r="AA19" s="10" t="e">
        <f>IF(#REF!&lt;&gt;"",#REF!,"")</f>
        <v>#REF!</v>
      </c>
      <c r="AB19" s="11" t="e">
        <f>IF(#REF!&lt;&gt;"",#REF!,0)</f>
        <v>#REF!</v>
      </c>
      <c r="AC19" t="e">
        <f t="shared" si="2"/>
        <v>#REF!</v>
      </c>
    </row>
    <row r="20" spans="1:29" ht="12.75" hidden="1">
      <c r="A20" t="s">
        <v>199</v>
      </c>
      <c r="B20" s="8" t="e">
        <f>#REF!</f>
        <v>#REF!</v>
      </c>
      <c r="D20" t="s">
        <v>327</v>
      </c>
      <c r="E20">
        <v>1</v>
      </c>
      <c r="F20" t="e">
        <f>#REF!</f>
        <v>#REF!</v>
      </c>
      <c r="G20" t="e">
        <f>IF(#REF!=0,"",#REF!)</f>
        <v>#REF!</v>
      </c>
      <c r="H20" s="19" t="e">
        <f t="shared" si="0"/>
        <v>#REF!</v>
      </c>
      <c r="I20" t="e">
        <f t="shared" si="1"/>
        <v>#REF!</v>
      </c>
      <c r="J20" s="33" t="e">
        <f>#REF!</f>
        <v>#REF!</v>
      </c>
      <c r="K20" s="34" t="e">
        <f>#REF!</f>
        <v>#REF!</v>
      </c>
      <c r="L20" s="33"/>
      <c r="M20" s="35"/>
      <c r="N20" s="35"/>
      <c r="O20" s="35"/>
      <c r="P20" s="35"/>
      <c r="Q20" s="35"/>
      <c r="R20" s="35"/>
      <c r="S20" s="35"/>
      <c r="T20" s="35"/>
      <c r="U20" s="35"/>
      <c r="V20" s="35"/>
      <c r="W20" s="35"/>
      <c r="X20" s="34"/>
      <c r="Y20" s="10" t="e">
        <f>IF(#REF!&lt;&gt;"",TEXT(#REF!,"00000000"),"")</f>
        <v>#REF!</v>
      </c>
      <c r="Z20" s="10" t="e">
        <f>IF(#REF!&lt;&gt;"",#REF!,"")</f>
        <v>#REF!</v>
      </c>
      <c r="AA20" s="10" t="e">
        <f>IF(#REF!&lt;&gt;"",#REF!,"")</f>
        <v>#REF!</v>
      </c>
      <c r="AB20" s="11" t="e">
        <f>IF(#REF!&lt;&gt;"",#REF!,0)</f>
        <v>#REF!</v>
      </c>
      <c r="AC20" t="e">
        <f t="shared" si="2"/>
        <v>#REF!</v>
      </c>
    </row>
    <row r="21" spans="1:29" ht="12.75" hidden="1">
      <c r="A21" t="s">
        <v>200</v>
      </c>
      <c r="B21" s="8" t="e">
        <f>#REF!</f>
        <v>#REF!</v>
      </c>
      <c r="D21" t="s">
        <v>327</v>
      </c>
      <c r="E21">
        <v>1</v>
      </c>
      <c r="F21" t="e">
        <f>#REF!</f>
        <v>#REF!</v>
      </c>
      <c r="G21" t="e">
        <f>IF(#REF!=0,"",#REF!)</f>
        <v>#REF!</v>
      </c>
      <c r="H21" s="19" t="e">
        <f t="shared" si="0"/>
        <v>#REF!</v>
      </c>
      <c r="I21" t="e">
        <f t="shared" si="1"/>
        <v>#REF!</v>
      </c>
      <c r="J21" s="33" t="e">
        <f>#REF!</f>
        <v>#REF!</v>
      </c>
      <c r="K21" s="34" t="e">
        <f>#REF!</f>
        <v>#REF!</v>
      </c>
      <c r="L21" s="33"/>
      <c r="M21" s="35"/>
      <c r="N21" s="35"/>
      <c r="O21" s="35"/>
      <c r="P21" s="35"/>
      <c r="Q21" s="35"/>
      <c r="R21" s="35"/>
      <c r="S21" s="35"/>
      <c r="T21" s="35"/>
      <c r="U21" s="35"/>
      <c r="V21" s="35"/>
      <c r="W21" s="35"/>
      <c r="X21" s="34"/>
      <c r="Y21" s="10" t="e">
        <f>IF(#REF!&lt;&gt;"",TEXT(#REF!,"00000000"),"")</f>
        <v>#REF!</v>
      </c>
      <c r="Z21" s="10" t="e">
        <f>IF(#REF!&lt;&gt;"",#REF!,"")</f>
        <v>#REF!</v>
      </c>
      <c r="AA21" s="10" t="e">
        <f>IF(#REF!&lt;&gt;"",#REF!,"")</f>
        <v>#REF!</v>
      </c>
      <c r="AB21" s="11" t="e">
        <f>IF(#REF!&lt;&gt;"",#REF!,0)</f>
        <v>#REF!</v>
      </c>
      <c r="AC21" t="e">
        <f t="shared" si="2"/>
        <v>#REF!</v>
      </c>
    </row>
    <row r="22" spans="1:29" ht="12.75" hidden="1">
      <c r="A22" t="s">
        <v>201</v>
      </c>
      <c r="B22" s="8" t="e">
        <f>#REF!</f>
        <v>#REF!</v>
      </c>
      <c r="D22" t="s">
        <v>327</v>
      </c>
      <c r="E22">
        <v>1</v>
      </c>
      <c r="F22" t="e">
        <f>#REF!</f>
        <v>#REF!</v>
      </c>
      <c r="G22" t="e">
        <f>IF(#REF!=0,"",#REF!)</f>
        <v>#REF!</v>
      </c>
      <c r="H22" s="19" t="e">
        <f t="shared" si="0"/>
        <v>#REF!</v>
      </c>
      <c r="I22" t="e">
        <f t="shared" si="1"/>
        <v>#REF!</v>
      </c>
      <c r="J22" s="33" t="e">
        <f>#REF!</f>
        <v>#REF!</v>
      </c>
      <c r="K22" s="34" t="e">
        <f>#REF!</f>
        <v>#REF!</v>
      </c>
      <c r="L22" s="33"/>
      <c r="M22" s="35"/>
      <c r="N22" s="35"/>
      <c r="O22" s="35"/>
      <c r="P22" s="35"/>
      <c r="Q22" s="35"/>
      <c r="R22" s="35"/>
      <c r="S22" s="35"/>
      <c r="T22" s="35"/>
      <c r="U22" s="35"/>
      <c r="V22" s="35"/>
      <c r="W22" s="35"/>
      <c r="X22" s="34"/>
      <c r="Y22" s="10" t="e">
        <f>IF(#REF!&lt;&gt;"",TEXT(#REF!,"00000000"),"")</f>
        <v>#REF!</v>
      </c>
      <c r="Z22" s="10" t="e">
        <f>IF(#REF!&lt;&gt;"",#REF!,"")</f>
        <v>#REF!</v>
      </c>
      <c r="AA22" s="10" t="e">
        <f>IF(#REF!&lt;&gt;"",#REF!,"")</f>
        <v>#REF!</v>
      </c>
      <c r="AB22" s="11" t="e">
        <f>IF(#REF!&lt;&gt;"",#REF!,0)</f>
        <v>#REF!</v>
      </c>
      <c r="AC22" t="e">
        <f t="shared" si="2"/>
        <v>#REF!</v>
      </c>
    </row>
    <row r="23" spans="1:29" ht="12.75" hidden="1">
      <c r="A23" t="s">
        <v>202</v>
      </c>
      <c r="B23" s="8" t="e">
        <f>#REF!</f>
        <v>#REF!</v>
      </c>
      <c r="D23" t="s">
        <v>327</v>
      </c>
      <c r="E23">
        <v>1</v>
      </c>
      <c r="F23" t="e">
        <f>#REF!</f>
        <v>#REF!</v>
      </c>
      <c r="G23" t="e">
        <f>IF(#REF!=0,"",#REF!)</f>
        <v>#REF!</v>
      </c>
      <c r="H23" s="19" t="e">
        <f t="shared" si="0"/>
        <v>#REF!</v>
      </c>
      <c r="I23" t="e">
        <f t="shared" si="1"/>
        <v>#REF!</v>
      </c>
      <c r="J23" s="33" t="e">
        <f>#REF!</f>
        <v>#REF!</v>
      </c>
      <c r="K23" s="34" t="e">
        <f>#REF!</f>
        <v>#REF!</v>
      </c>
      <c r="L23" s="33"/>
      <c r="M23" s="35"/>
      <c r="N23" s="35"/>
      <c r="O23" s="35"/>
      <c r="P23" s="35"/>
      <c r="Q23" s="35"/>
      <c r="R23" s="35"/>
      <c r="S23" s="35"/>
      <c r="T23" s="35"/>
      <c r="U23" s="35"/>
      <c r="V23" s="35"/>
      <c r="W23" s="35"/>
      <c r="X23" s="34"/>
      <c r="Y23" s="10" t="e">
        <f>IF(#REF!&lt;&gt;"",TEXT(#REF!,"00000000"),"")</f>
        <v>#REF!</v>
      </c>
      <c r="Z23" s="10" t="e">
        <f>IF(#REF!&lt;&gt;"",#REF!,"")</f>
        <v>#REF!</v>
      </c>
      <c r="AA23" s="10" t="e">
        <f>IF(#REF!&lt;&gt;"",#REF!,"")</f>
        <v>#REF!</v>
      </c>
      <c r="AB23" s="11" t="e">
        <f>IF(#REF!&lt;&gt;"",#REF!,0)</f>
        <v>#REF!</v>
      </c>
      <c r="AC23" t="e">
        <f t="shared" si="2"/>
        <v>#REF!</v>
      </c>
    </row>
    <row r="24" spans="1:29" ht="12.75" hidden="1">
      <c r="A24" t="s">
        <v>203</v>
      </c>
      <c r="B24" s="8" t="e">
        <f>#REF!</f>
        <v>#REF!</v>
      </c>
      <c r="D24" t="s">
        <v>327</v>
      </c>
      <c r="E24">
        <v>1</v>
      </c>
      <c r="F24" t="e">
        <f>#REF!</f>
        <v>#REF!</v>
      </c>
      <c r="G24" t="e">
        <f>IF(#REF!=0,"",#REF!)</f>
        <v>#REF!</v>
      </c>
      <c r="H24" s="19" t="e">
        <f t="shared" si="0"/>
        <v>#REF!</v>
      </c>
      <c r="I24" t="e">
        <f t="shared" si="1"/>
        <v>#REF!</v>
      </c>
      <c r="J24" s="33" t="e">
        <f>#REF!</f>
        <v>#REF!</v>
      </c>
      <c r="K24" s="34" t="e">
        <f>#REF!</f>
        <v>#REF!</v>
      </c>
      <c r="L24" s="33"/>
      <c r="M24" s="35"/>
      <c r="N24" s="35"/>
      <c r="O24" s="35"/>
      <c r="P24" s="35"/>
      <c r="Q24" s="35"/>
      <c r="R24" s="35"/>
      <c r="S24" s="35"/>
      <c r="T24" s="35"/>
      <c r="U24" s="35"/>
      <c r="V24" s="35"/>
      <c r="W24" s="35"/>
      <c r="X24" s="34"/>
      <c r="Y24" s="10" t="e">
        <f>IF(#REF!&lt;&gt;"",TEXT(#REF!,"00000000"),"")</f>
        <v>#REF!</v>
      </c>
      <c r="Z24" s="10" t="e">
        <f>IF(#REF!&lt;&gt;"",#REF!,"")</f>
        <v>#REF!</v>
      </c>
      <c r="AA24" s="10" t="e">
        <f>IF(#REF!&lt;&gt;"",#REF!,"")</f>
        <v>#REF!</v>
      </c>
      <c r="AB24" s="11" t="e">
        <f>IF(#REF!&lt;&gt;"",#REF!,0)</f>
        <v>#REF!</v>
      </c>
      <c r="AC24" t="e">
        <f t="shared" si="2"/>
        <v>#REF!</v>
      </c>
    </row>
    <row r="25" spans="1:29" ht="12.75" hidden="1">
      <c r="A25" t="s">
        <v>204</v>
      </c>
      <c r="B25" s="8" t="e">
        <f>#REF!</f>
        <v>#REF!</v>
      </c>
      <c r="D25" t="s">
        <v>327</v>
      </c>
      <c r="E25">
        <v>1</v>
      </c>
      <c r="F25" t="e">
        <f>#REF!</f>
        <v>#REF!</v>
      </c>
      <c r="G25" t="e">
        <f>IF(#REF!=0,"",#REF!)</f>
        <v>#REF!</v>
      </c>
      <c r="H25" s="19" t="e">
        <f t="shared" si="0"/>
        <v>#REF!</v>
      </c>
      <c r="I25" t="e">
        <f t="shared" si="1"/>
        <v>#REF!</v>
      </c>
      <c r="J25" s="33" t="e">
        <f>#REF!</f>
        <v>#REF!</v>
      </c>
      <c r="K25" s="34" t="e">
        <f>#REF!</f>
        <v>#REF!</v>
      </c>
      <c r="L25" s="33"/>
      <c r="M25" s="35"/>
      <c r="N25" s="35"/>
      <c r="O25" s="35"/>
      <c r="P25" s="35"/>
      <c r="Q25" s="35"/>
      <c r="R25" s="35"/>
      <c r="S25" s="35"/>
      <c r="T25" s="35"/>
      <c r="U25" s="35"/>
      <c r="V25" s="35"/>
      <c r="W25" s="35"/>
      <c r="X25" s="34"/>
      <c r="Y25" s="10" t="e">
        <f>IF(#REF!&lt;&gt;"",TEXT(#REF!,"00000000"),"")</f>
        <v>#REF!</v>
      </c>
      <c r="Z25" s="10" t="e">
        <f>IF(#REF!&lt;&gt;"",#REF!,"")</f>
        <v>#REF!</v>
      </c>
      <c r="AA25" s="10" t="e">
        <f>IF(#REF!&lt;&gt;"",#REF!,"")</f>
        <v>#REF!</v>
      </c>
      <c r="AB25" s="11" t="e">
        <f>IF(#REF!&lt;&gt;"",#REF!,0)</f>
        <v>#REF!</v>
      </c>
      <c r="AC25" t="e">
        <f t="shared" si="2"/>
        <v>#REF!</v>
      </c>
    </row>
    <row r="26" spans="1:29" ht="12.75" hidden="1">
      <c r="A26" t="s">
        <v>205</v>
      </c>
      <c r="B26" s="8" t="e">
        <f>#REF!</f>
        <v>#REF!</v>
      </c>
      <c r="D26" t="s">
        <v>327</v>
      </c>
      <c r="E26">
        <v>1</v>
      </c>
      <c r="F26" t="e">
        <f>#REF!</f>
        <v>#REF!</v>
      </c>
      <c r="G26" t="e">
        <f>IF(#REF!=0,"",#REF!)</f>
        <v>#REF!</v>
      </c>
      <c r="H26" s="19" t="e">
        <f t="shared" si="0"/>
        <v>#REF!</v>
      </c>
      <c r="I26" t="e">
        <f t="shared" si="1"/>
        <v>#REF!</v>
      </c>
      <c r="J26" s="33" t="e">
        <f>#REF!</f>
        <v>#REF!</v>
      </c>
      <c r="K26" s="34" t="e">
        <f>#REF!</f>
        <v>#REF!</v>
      </c>
      <c r="L26" s="33"/>
      <c r="M26" s="35"/>
      <c r="N26" s="35"/>
      <c r="O26" s="35"/>
      <c r="P26" s="35"/>
      <c r="Q26" s="35"/>
      <c r="R26" s="35"/>
      <c r="S26" s="35"/>
      <c r="T26" s="35"/>
      <c r="U26" s="35"/>
      <c r="V26" s="35"/>
      <c r="W26" s="35"/>
      <c r="X26" s="34"/>
      <c r="Y26" s="10" t="e">
        <f>IF(#REF!&lt;&gt;"",TEXT(#REF!,"00000000"),"")</f>
        <v>#REF!</v>
      </c>
      <c r="Z26" s="10" t="e">
        <f>IF(#REF!&lt;&gt;"",#REF!,"")</f>
        <v>#REF!</v>
      </c>
      <c r="AA26" s="10" t="e">
        <f>IF(#REF!&lt;&gt;"",#REF!,"")</f>
        <v>#REF!</v>
      </c>
      <c r="AB26" s="11" t="e">
        <f>IF(#REF!&lt;&gt;"",#REF!,0)</f>
        <v>#REF!</v>
      </c>
      <c r="AC26" t="e">
        <f t="shared" si="2"/>
        <v>#REF!</v>
      </c>
    </row>
    <row r="27" spans="1:29" ht="12.75" hidden="1">
      <c r="A27" t="s">
        <v>206</v>
      </c>
      <c r="B27" s="8" t="e">
        <f>#REF!</f>
        <v>#REF!</v>
      </c>
      <c r="D27" t="s">
        <v>327</v>
      </c>
      <c r="E27">
        <v>1</v>
      </c>
      <c r="F27" t="e">
        <f>#REF!</f>
        <v>#REF!</v>
      </c>
      <c r="G27" t="e">
        <f>IF(#REF!=0,"",#REF!)</f>
        <v>#REF!</v>
      </c>
      <c r="H27" s="19" t="e">
        <f t="shared" si="0"/>
        <v>#REF!</v>
      </c>
      <c r="I27" t="e">
        <f t="shared" si="1"/>
        <v>#REF!</v>
      </c>
      <c r="J27" s="33" t="e">
        <f>#REF!</f>
        <v>#REF!</v>
      </c>
      <c r="K27" s="34" t="e">
        <f>#REF!</f>
        <v>#REF!</v>
      </c>
      <c r="L27" s="33"/>
      <c r="M27" s="35"/>
      <c r="N27" s="35"/>
      <c r="O27" s="35"/>
      <c r="P27" s="35"/>
      <c r="Q27" s="35"/>
      <c r="R27" s="35"/>
      <c r="S27" s="35"/>
      <c r="T27" s="35"/>
      <c r="U27" s="35"/>
      <c r="V27" s="35"/>
      <c r="W27" s="35"/>
      <c r="X27" s="34"/>
      <c r="Y27" s="10" t="e">
        <f>IF(#REF!&lt;&gt;"",TEXT(#REF!,"00000000"),"")</f>
        <v>#REF!</v>
      </c>
      <c r="Z27" s="10" t="e">
        <f>IF(#REF!&lt;&gt;"",#REF!,"")</f>
        <v>#REF!</v>
      </c>
      <c r="AA27" s="10" t="e">
        <f>IF(#REF!&lt;&gt;"",#REF!,"")</f>
        <v>#REF!</v>
      </c>
      <c r="AB27" s="11" t="e">
        <f>IF(#REF!&lt;&gt;"",#REF!,0)</f>
        <v>#REF!</v>
      </c>
      <c r="AC27" t="e">
        <f t="shared" si="2"/>
        <v>#REF!</v>
      </c>
    </row>
    <row r="28" spans="1:29" ht="12.75" hidden="1">
      <c r="A28" t="s">
        <v>207</v>
      </c>
      <c r="B28" s="8" t="e">
        <f>#REF!</f>
        <v>#REF!</v>
      </c>
      <c r="D28" t="s">
        <v>327</v>
      </c>
      <c r="E28">
        <v>1</v>
      </c>
      <c r="F28" t="e">
        <f>#REF!</f>
        <v>#REF!</v>
      </c>
      <c r="G28" t="e">
        <f>IF(#REF!=0,"",#REF!)</f>
        <v>#REF!</v>
      </c>
      <c r="H28" s="19" t="e">
        <f t="shared" si="0"/>
        <v>#REF!</v>
      </c>
      <c r="I28" t="e">
        <f t="shared" si="1"/>
        <v>#REF!</v>
      </c>
      <c r="J28" s="33" t="e">
        <f>#REF!</f>
        <v>#REF!</v>
      </c>
      <c r="K28" s="34" t="e">
        <f>#REF!</f>
        <v>#REF!</v>
      </c>
      <c r="L28" s="33"/>
      <c r="M28" s="35"/>
      <c r="N28" s="35"/>
      <c r="O28" s="35"/>
      <c r="P28" s="35"/>
      <c r="Q28" s="35"/>
      <c r="R28" s="35"/>
      <c r="S28" s="35"/>
      <c r="T28" s="35"/>
      <c r="U28" s="35"/>
      <c r="V28" s="35"/>
      <c r="W28" s="35"/>
      <c r="X28" s="34"/>
      <c r="Y28" s="10" t="e">
        <f>IF(#REF!&lt;&gt;"",TEXT(#REF!,"00000000"),"")</f>
        <v>#REF!</v>
      </c>
      <c r="Z28" s="10" t="e">
        <f>IF(#REF!&lt;&gt;"",#REF!,"")</f>
        <v>#REF!</v>
      </c>
      <c r="AA28" s="10" t="e">
        <f>IF(#REF!&lt;&gt;"",#REF!,"")</f>
        <v>#REF!</v>
      </c>
      <c r="AB28" s="11" t="e">
        <f>IF(#REF!&lt;&gt;"",#REF!,0)</f>
        <v>#REF!</v>
      </c>
      <c r="AC28" t="e">
        <f t="shared" si="2"/>
        <v>#REF!</v>
      </c>
    </row>
    <row r="29" spans="1:29" ht="12.75" hidden="1">
      <c r="A29" t="s">
        <v>208</v>
      </c>
      <c r="B29" s="8" t="e">
        <f>#REF!</f>
        <v>#REF!</v>
      </c>
      <c r="D29" t="s">
        <v>327</v>
      </c>
      <c r="E29">
        <v>1</v>
      </c>
      <c r="F29" t="e">
        <f>#REF!</f>
        <v>#REF!</v>
      </c>
      <c r="G29" t="e">
        <f>IF(#REF!=0,"",#REF!)</f>
        <v>#REF!</v>
      </c>
      <c r="H29" s="19" t="e">
        <f t="shared" si="0"/>
        <v>#REF!</v>
      </c>
      <c r="I29" t="e">
        <f t="shared" si="1"/>
        <v>#REF!</v>
      </c>
      <c r="J29" s="33" t="e">
        <f>#REF!</f>
        <v>#REF!</v>
      </c>
      <c r="K29" s="34" t="e">
        <f>#REF!</f>
        <v>#REF!</v>
      </c>
      <c r="L29" s="33"/>
      <c r="M29" s="35"/>
      <c r="N29" s="35"/>
      <c r="O29" s="35"/>
      <c r="P29" s="35"/>
      <c r="Q29" s="35"/>
      <c r="R29" s="35"/>
      <c r="S29" s="35"/>
      <c r="T29" s="35"/>
      <c r="U29" s="35"/>
      <c r="V29" s="35"/>
      <c r="W29" s="35"/>
      <c r="X29" s="34"/>
      <c r="Y29" s="10" t="e">
        <f>IF(#REF!&lt;&gt;"",TEXT(#REF!,"00000000"),"")</f>
        <v>#REF!</v>
      </c>
      <c r="Z29" s="10" t="e">
        <f>IF(#REF!&lt;&gt;"",#REF!,"")</f>
        <v>#REF!</v>
      </c>
      <c r="AA29" s="10" t="e">
        <f>IF(#REF!&lt;&gt;"",#REF!,"")</f>
        <v>#REF!</v>
      </c>
      <c r="AB29" s="11" t="e">
        <f>IF(#REF!&lt;&gt;"",#REF!,0)</f>
        <v>#REF!</v>
      </c>
      <c r="AC29" t="e">
        <f t="shared" si="2"/>
        <v>#REF!</v>
      </c>
    </row>
    <row r="30" spans="1:29" ht="12.75" hidden="1">
      <c r="A30" t="s">
        <v>209</v>
      </c>
      <c r="B30" s="8" t="e">
        <f>#REF!</f>
        <v>#REF!</v>
      </c>
      <c r="D30" t="s">
        <v>327</v>
      </c>
      <c r="E30">
        <v>1</v>
      </c>
      <c r="F30" t="e">
        <f>#REF!</f>
        <v>#REF!</v>
      </c>
      <c r="G30" t="e">
        <f>IF(#REF!=0,"",#REF!)</f>
        <v>#REF!</v>
      </c>
      <c r="H30" s="19" t="e">
        <f t="shared" si="0"/>
        <v>#REF!</v>
      </c>
      <c r="I30" t="e">
        <f t="shared" si="1"/>
        <v>#REF!</v>
      </c>
      <c r="J30" s="33" t="e">
        <f>#REF!</f>
        <v>#REF!</v>
      </c>
      <c r="K30" s="34" t="e">
        <f>#REF!</f>
        <v>#REF!</v>
      </c>
      <c r="L30" s="33"/>
      <c r="M30" s="35"/>
      <c r="N30" s="35"/>
      <c r="O30" s="35"/>
      <c r="P30" s="35"/>
      <c r="Q30" s="35"/>
      <c r="R30" s="35"/>
      <c r="S30" s="35"/>
      <c r="T30" s="35"/>
      <c r="U30" s="35"/>
      <c r="V30" s="35"/>
      <c r="W30" s="35"/>
      <c r="X30" s="34"/>
      <c r="Y30" s="10" t="e">
        <f>IF(#REF!&lt;&gt;"",TEXT(#REF!,"00000000"),"")</f>
        <v>#REF!</v>
      </c>
      <c r="Z30" s="10" t="e">
        <f>IF(#REF!&lt;&gt;"",#REF!,"")</f>
        <v>#REF!</v>
      </c>
      <c r="AA30" s="10" t="e">
        <f>IF(#REF!&lt;&gt;"",#REF!,"")</f>
        <v>#REF!</v>
      </c>
      <c r="AB30" s="11" t="e">
        <f>IF(#REF!&lt;&gt;"",#REF!,0)</f>
        <v>#REF!</v>
      </c>
      <c r="AC30" t="e">
        <f t="shared" si="2"/>
        <v>#REF!</v>
      </c>
    </row>
    <row r="31" spans="1:29" ht="12.75" hidden="1">
      <c r="A31" t="s">
        <v>210</v>
      </c>
      <c r="B31" s="8" t="e">
        <f>#REF!</f>
        <v>#REF!</v>
      </c>
      <c r="D31" t="s">
        <v>327</v>
      </c>
      <c r="E31">
        <v>1</v>
      </c>
      <c r="F31" t="e">
        <f>#REF!</f>
        <v>#REF!</v>
      </c>
      <c r="G31" t="e">
        <f>IF(#REF!=0,"",#REF!)</f>
        <v>#REF!</v>
      </c>
      <c r="H31" s="19" t="e">
        <f t="shared" si="0"/>
        <v>#REF!</v>
      </c>
      <c r="I31" t="e">
        <f t="shared" si="1"/>
        <v>#REF!</v>
      </c>
      <c r="J31" s="33" t="e">
        <f>#REF!</f>
        <v>#REF!</v>
      </c>
      <c r="K31" s="34" t="e">
        <f>#REF!</f>
        <v>#REF!</v>
      </c>
      <c r="L31" s="33"/>
      <c r="M31" s="35"/>
      <c r="N31" s="35"/>
      <c r="O31" s="35"/>
      <c r="P31" s="35"/>
      <c r="Q31" s="35"/>
      <c r="R31" s="35"/>
      <c r="S31" s="35"/>
      <c r="T31" s="35"/>
      <c r="U31" s="35"/>
      <c r="V31" s="35"/>
      <c r="W31" s="35"/>
      <c r="X31" s="34"/>
      <c r="Y31" s="10" t="e">
        <f>IF(#REF!&lt;&gt;"",TEXT(#REF!,"00000000"),"")</f>
        <v>#REF!</v>
      </c>
      <c r="Z31" s="10" t="e">
        <f>IF(#REF!&lt;&gt;"",#REF!,"")</f>
        <v>#REF!</v>
      </c>
      <c r="AA31" s="10" t="e">
        <f>IF(#REF!&lt;&gt;"",#REF!,"")</f>
        <v>#REF!</v>
      </c>
      <c r="AB31" s="11" t="e">
        <f>IF(#REF!&lt;&gt;"",#REF!,0)</f>
        <v>#REF!</v>
      </c>
      <c r="AC31" t="e">
        <f t="shared" si="2"/>
        <v>#REF!</v>
      </c>
    </row>
    <row r="32" spans="1:29" ht="12.75" hidden="1">
      <c r="A32" t="s">
        <v>211</v>
      </c>
      <c r="B32" s="8" t="e">
        <f>#REF!</f>
        <v>#REF!</v>
      </c>
      <c r="D32" t="s">
        <v>327</v>
      </c>
      <c r="E32">
        <v>1</v>
      </c>
      <c r="F32" t="e">
        <f>#REF!</f>
        <v>#REF!</v>
      </c>
      <c r="G32" t="e">
        <f>IF(#REF!=0,"",#REF!)</f>
        <v>#REF!</v>
      </c>
      <c r="H32" s="19" t="e">
        <f t="shared" si="0"/>
        <v>#REF!</v>
      </c>
      <c r="I32" t="e">
        <f t="shared" si="1"/>
        <v>#REF!</v>
      </c>
      <c r="J32" s="33" t="e">
        <f>#REF!</f>
        <v>#REF!</v>
      </c>
      <c r="K32" s="34" t="e">
        <f>#REF!</f>
        <v>#REF!</v>
      </c>
      <c r="L32" s="33"/>
      <c r="M32" s="35"/>
      <c r="N32" s="35"/>
      <c r="O32" s="35"/>
      <c r="P32" s="35"/>
      <c r="Q32" s="35"/>
      <c r="R32" s="35"/>
      <c r="S32" s="35"/>
      <c r="T32" s="35"/>
      <c r="U32" s="35"/>
      <c r="V32" s="35"/>
      <c r="W32" s="35"/>
      <c r="X32" s="34"/>
      <c r="Y32" s="10" t="e">
        <f>IF(#REF!&lt;&gt;"",TEXT(#REF!,"00000000"),"")</f>
        <v>#REF!</v>
      </c>
      <c r="Z32" s="10" t="e">
        <f>IF(#REF!&lt;&gt;"",#REF!,"")</f>
        <v>#REF!</v>
      </c>
      <c r="AA32" s="10" t="e">
        <f>IF(#REF!&lt;&gt;"",#REF!,"")</f>
        <v>#REF!</v>
      </c>
      <c r="AB32" s="11" t="e">
        <f>IF(#REF!&lt;&gt;"",#REF!,0)</f>
        <v>#REF!</v>
      </c>
      <c r="AC32" t="e">
        <f t="shared" si="2"/>
        <v>#REF!</v>
      </c>
    </row>
    <row r="33" spans="1:29" ht="12.75" hidden="1">
      <c r="A33" t="s">
        <v>212</v>
      </c>
      <c r="B33" s="8" t="e">
        <f>#REF!</f>
        <v>#REF!</v>
      </c>
      <c r="D33" t="s">
        <v>327</v>
      </c>
      <c r="E33">
        <v>1</v>
      </c>
      <c r="F33" t="e">
        <f>#REF!</f>
        <v>#REF!</v>
      </c>
      <c r="G33" t="e">
        <f>IF(#REF!=0,"",#REF!)</f>
        <v>#REF!</v>
      </c>
      <c r="H33" s="19" t="e">
        <f t="shared" si="0"/>
        <v>#REF!</v>
      </c>
      <c r="I33" t="e">
        <f t="shared" si="1"/>
        <v>#REF!</v>
      </c>
      <c r="J33" s="33" t="e">
        <f>#REF!</f>
        <v>#REF!</v>
      </c>
      <c r="K33" s="34" t="e">
        <f>#REF!</f>
        <v>#REF!</v>
      </c>
      <c r="L33" s="33"/>
      <c r="M33" s="35"/>
      <c r="N33" s="35"/>
      <c r="O33" s="35"/>
      <c r="P33" s="35"/>
      <c r="Q33" s="35"/>
      <c r="R33" s="35"/>
      <c r="S33" s="35"/>
      <c r="T33" s="35"/>
      <c r="U33" s="35"/>
      <c r="V33" s="35"/>
      <c r="W33" s="35"/>
      <c r="X33" s="34"/>
      <c r="Y33" s="10" t="e">
        <f>IF(#REF!&lt;&gt;"",TEXT(#REF!,"00000000"),"")</f>
        <v>#REF!</v>
      </c>
      <c r="Z33" s="10" t="e">
        <f>IF(#REF!&lt;&gt;"",#REF!,"")</f>
        <v>#REF!</v>
      </c>
      <c r="AA33" s="10" t="e">
        <f>IF(#REF!&lt;&gt;"",#REF!,"")</f>
        <v>#REF!</v>
      </c>
      <c r="AB33" s="11" t="e">
        <f>IF(#REF!&lt;&gt;"",#REF!,0)</f>
        <v>#REF!</v>
      </c>
      <c r="AC33" t="e">
        <f t="shared" si="2"/>
        <v>#REF!</v>
      </c>
    </row>
    <row r="34" spans="1:29" ht="12.75" hidden="1">
      <c r="A34" t="s">
        <v>213</v>
      </c>
      <c r="B34" s="8" t="e">
        <f>#REF!</f>
        <v>#REF!</v>
      </c>
      <c r="D34" t="s">
        <v>327</v>
      </c>
      <c r="E34">
        <v>1</v>
      </c>
      <c r="F34" t="e">
        <f>#REF!</f>
        <v>#REF!</v>
      </c>
      <c r="G34" t="e">
        <f>IF(#REF!=0,"",#REF!)</f>
        <v>#REF!</v>
      </c>
      <c r="H34" s="19" t="e">
        <f t="shared" si="0"/>
        <v>#REF!</v>
      </c>
      <c r="I34" t="e">
        <f t="shared" si="1"/>
        <v>#REF!</v>
      </c>
      <c r="J34" s="33" t="e">
        <f>#REF!</f>
        <v>#REF!</v>
      </c>
      <c r="K34" s="34" t="e">
        <f>#REF!</f>
        <v>#REF!</v>
      </c>
      <c r="L34" s="33"/>
      <c r="M34" s="35"/>
      <c r="N34" s="35"/>
      <c r="O34" s="35"/>
      <c r="P34" s="35"/>
      <c r="Q34" s="35"/>
      <c r="R34" s="35"/>
      <c r="S34" s="35"/>
      <c r="T34" s="35"/>
      <c r="U34" s="35"/>
      <c r="V34" s="35"/>
      <c r="W34" s="35"/>
      <c r="X34" s="34"/>
      <c r="Y34" s="10" t="e">
        <f>IF(#REF!&lt;&gt;"",TEXT(#REF!,"00000000"),"")</f>
        <v>#REF!</v>
      </c>
      <c r="Z34" s="10" t="e">
        <f>IF(#REF!&lt;&gt;"",#REF!,"")</f>
        <v>#REF!</v>
      </c>
      <c r="AA34" s="10" t="e">
        <f>IF(#REF!&lt;&gt;"",#REF!,"")</f>
        <v>#REF!</v>
      </c>
      <c r="AB34" s="11" t="e">
        <f>IF(#REF!&lt;&gt;"",#REF!,0)</f>
        <v>#REF!</v>
      </c>
      <c r="AC34" t="e">
        <f t="shared" si="2"/>
        <v>#REF!</v>
      </c>
    </row>
    <row r="35" spans="1:29" ht="12.75" hidden="1">
      <c r="A35" t="s">
        <v>214</v>
      </c>
      <c r="B35" s="8" t="e">
        <f>#REF!</f>
        <v>#REF!</v>
      </c>
      <c r="D35" t="s">
        <v>327</v>
      </c>
      <c r="E35">
        <v>1</v>
      </c>
      <c r="F35" t="e">
        <f>#REF!</f>
        <v>#REF!</v>
      </c>
      <c r="G35" t="e">
        <f>IF(#REF!=0,"",#REF!)</f>
        <v>#REF!</v>
      </c>
      <c r="H35" s="19" t="e">
        <f t="shared" si="0"/>
        <v>#REF!</v>
      </c>
      <c r="I35" t="e">
        <f t="shared" si="1"/>
        <v>#REF!</v>
      </c>
      <c r="J35" s="33" t="e">
        <f>#REF!</f>
        <v>#REF!</v>
      </c>
      <c r="K35" s="34" t="e">
        <f>#REF!</f>
        <v>#REF!</v>
      </c>
      <c r="L35" s="33"/>
      <c r="M35" s="35"/>
      <c r="N35" s="35"/>
      <c r="O35" s="35"/>
      <c r="P35" s="35"/>
      <c r="Q35" s="35"/>
      <c r="R35" s="35"/>
      <c r="S35" s="35"/>
      <c r="T35" s="35"/>
      <c r="U35" s="35"/>
      <c r="V35" s="35"/>
      <c r="W35" s="35"/>
      <c r="X35" s="34"/>
      <c r="Y35" s="10" t="e">
        <f>IF(#REF!&lt;&gt;"",TEXT(#REF!,"00000000"),"")</f>
        <v>#REF!</v>
      </c>
      <c r="Z35" s="10" t="e">
        <f>IF(#REF!&lt;&gt;"",#REF!,"")</f>
        <v>#REF!</v>
      </c>
      <c r="AA35" s="10" t="e">
        <f>IF(#REF!&lt;&gt;"",#REF!,"")</f>
        <v>#REF!</v>
      </c>
      <c r="AB35" s="11" t="e">
        <f>IF(#REF!&lt;&gt;"",#REF!,0)</f>
        <v>#REF!</v>
      </c>
      <c r="AC35" t="e">
        <f t="shared" si="2"/>
        <v>#REF!</v>
      </c>
    </row>
    <row r="36" spans="1:29" ht="12.75" hidden="1">
      <c r="A36" t="s">
        <v>215</v>
      </c>
      <c r="B36" s="8" t="e">
        <f>#REF!</f>
        <v>#REF!</v>
      </c>
      <c r="D36" t="s">
        <v>327</v>
      </c>
      <c r="E36">
        <v>1</v>
      </c>
      <c r="F36" t="e">
        <f>#REF!</f>
        <v>#REF!</v>
      </c>
      <c r="G36" t="e">
        <f>IF(#REF!=0,"",#REF!)</f>
        <v>#REF!</v>
      </c>
      <c r="H36" s="19" t="e">
        <f t="shared" si="0"/>
        <v>#REF!</v>
      </c>
      <c r="I36" t="e">
        <f t="shared" si="1"/>
        <v>#REF!</v>
      </c>
      <c r="J36" s="33" t="e">
        <f>#REF!</f>
        <v>#REF!</v>
      </c>
      <c r="K36" s="34" t="e">
        <f>#REF!</f>
        <v>#REF!</v>
      </c>
      <c r="L36" s="33"/>
      <c r="M36" s="35"/>
      <c r="N36" s="35"/>
      <c r="O36" s="35"/>
      <c r="P36" s="35"/>
      <c r="Q36" s="35"/>
      <c r="R36" s="35"/>
      <c r="S36" s="35"/>
      <c r="T36" s="35"/>
      <c r="U36" s="35"/>
      <c r="V36" s="35"/>
      <c r="W36" s="35"/>
      <c r="X36" s="34"/>
      <c r="Y36" s="10" t="e">
        <f>IF(#REF!&lt;&gt;"",TEXT(#REF!,"00000000"),"")</f>
        <v>#REF!</v>
      </c>
      <c r="Z36" s="10" t="e">
        <f>IF(#REF!&lt;&gt;"",#REF!,"")</f>
        <v>#REF!</v>
      </c>
      <c r="AA36" s="10" t="e">
        <f>IF(#REF!&lt;&gt;"",#REF!,"")</f>
        <v>#REF!</v>
      </c>
      <c r="AB36" s="11" t="e">
        <f>IF(#REF!&lt;&gt;"",#REF!,0)</f>
        <v>#REF!</v>
      </c>
      <c r="AC36" t="e">
        <f t="shared" si="2"/>
        <v>#REF!</v>
      </c>
    </row>
    <row r="37" spans="1:29" ht="12.75" hidden="1">
      <c r="A37" t="s">
        <v>216</v>
      </c>
      <c r="B37" s="8" t="e">
        <f>#REF!</f>
        <v>#REF!</v>
      </c>
      <c r="D37" t="s">
        <v>327</v>
      </c>
      <c r="E37">
        <v>1</v>
      </c>
      <c r="F37" t="e">
        <f>#REF!</f>
        <v>#REF!</v>
      </c>
      <c r="G37" t="e">
        <f>IF(#REF!=0,"",#REF!)</f>
        <v>#REF!</v>
      </c>
      <c r="H37" s="19" t="e">
        <f t="shared" si="0"/>
        <v>#REF!</v>
      </c>
      <c r="I37" t="e">
        <f t="shared" si="1"/>
        <v>#REF!</v>
      </c>
      <c r="J37" s="33" t="e">
        <f>#REF!</f>
        <v>#REF!</v>
      </c>
      <c r="K37" s="34" t="e">
        <f>#REF!</f>
        <v>#REF!</v>
      </c>
      <c r="L37" s="33"/>
      <c r="M37" s="35"/>
      <c r="N37" s="35"/>
      <c r="O37" s="35"/>
      <c r="P37" s="35"/>
      <c r="Q37" s="35"/>
      <c r="R37" s="35"/>
      <c r="S37" s="35"/>
      <c r="T37" s="35"/>
      <c r="U37" s="35"/>
      <c r="V37" s="35"/>
      <c r="W37" s="35"/>
      <c r="X37" s="34"/>
      <c r="Y37" s="10" t="e">
        <f>IF(#REF!&lt;&gt;"",TEXT(#REF!,"00000000"),"")</f>
        <v>#REF!</v>
      </c>
      <c r="Z37" s="10" t="e">
        <f>IF(#REF!&lt;&gt;"",#REF!,"")</f>
        <v>#REF!</v>
      </c>
      <c r="AA37" s="10" t="e">
        <f>IF(#REF!&lt;&gt;"",#REF!,"")</f>
        <v>#REF!</v>
      </c>
      <c r="AB37" s="11" t="e">
        <f>IF(#REF!&lt;&gt;"",#REF!,0)</f>
        <v>#REF!</v>
      </c>
      <c r="AC37" t="e">
        <f t="shared" si="2"/>
        <v>#REF!</v>
      </c>
    </row>
    <row r="38" spans="1:29" ht="12.75" hidden="1">
      <c r="A38" t="s">
        <v>217</v>
      </c>
      <c r="B38" s="8" t="e">
        <f>TRIM(#REF!)</f>
        <v>#REF!</v>
      </c>
      <c r="D38" t="s">
        <v>327</v>
      </c>
      <c r="E38">
        <v>1</v>
      </c>
      <c r="F38" t="e">
        <f>#REF!</f>
        <v>#REF!</v>
      </c>
      <c r="G38" t="e">
        <f>IF(#REF!=0,"",#REF!)</f>
        <v>#REF!</v>
      </c>
      <c r="H38" s="19" t="e">
        <f t="shared" si="0"/>
        <v>#REF!</v>
      </c>
      <c r="I38" t="e">
        <f t="shared" si="1"/>
        <v>#REF!</v>
      </c>
      <c r="J38" s="33" t="e">
        <f>#REF!</f>
        <v>#REF!</v>
      </c>
      <c r="K38" s="34" t="e">
        <f>#REF!</f>
        <v>#REF!</v>
      </c>
      <c r="L38" s="33"/>
      <c r="M38" s="35"/>
      <c r="N38" s="35"/>
      <c r="O38" s="35"/>
      <c r="P38" s="35"/>
      <c r="Q38" s="35"/>
      <c r="R38" s="35"/>
      <c r="S38" s="35"/>
      <c r="T38" s="35"/>
      <c r="U38" s="35"/>
      <c r="V38" s="35"/>
      <c r="W38" s="35"/>
      <c r="X38" s="34"/>
      <c r="Y38" s="10" t="e">
        <f>IF(#REF!&lt;&gt;"",TEXT(#REF!,"00000000"),"")</f>
        <v>#REF!</v>
      </c>
      <c r="Z38" s="10" t="e">
        <f>IF(#REF!&lt;&gt;"",#REF!,"")</f>
        <v>#REF!</v>
      </c>
      <c r="AA38" s="10" t="e">
        <f>IF(#REF!&lt;&gt;"",#REF!,"")</f>
        <v>#REF!</v>
      </c>
      <c r="AB38" s="11" t="e">
        <f>IF(#REF!&lt;&gt;"",#REF!,0)</f>
        <v>#REF!</v>
      </c>
      <c r="AC38" t="e">
        <f t="shared" si="2"/>
        <v>#REF!</v>
      </c>
    </row>
    <row r="39" spans="1:29" ht="12.75" hidden="1">
      <c r="A39" t="s">
        <v>218</v>
      </c>
      <c r="B39" s="8" t="e">
        <f>TRIM(#REF!)</f>
        <v>#REF!</v>
      </c>
      <c r="D39" t="s">
        <v>327</v>
      </c>
      <c r="E39">
        <v>1</v>
      </c>
      <c r="F39" t="e">
        <f>#REF!</f>
        <v>#REF!</v>
      </c>
      <c r="G39" t="e">
        <f>IF(#REF!=0,"",#REF!)</f>
        <v>#REF!</v>
      </c>
      <c r="H39" s="19" t="e">
        <f t="shared" si="0"/>
        <v>#REF!</v>
      </c>
      <c r="I39" t="e">
        <f t="shared" si="1"/>
        <v>#REF!</v>
      </c>
      <c r="J39" s="33" t="e">
        <f>#REF!</f>
        <v>#REF!</v>
      </c>
      <c r="K39" s="34" t="e">
        <f>#REF!</f>
        <v>#REF!</v>
      </c>
      <c r="L39" s="33"/>
      <c r="M39" s="35"/>
      <c r="N39" s="35"/>
      <c r="O39" s="35"/>
      <c r="P39" s="35"/>
      <c r="Q39" s="35"/>
      <c r="R39" s="35"/>
      <c r="S39" s="35"/>
      <c r="T39" s="35"/>
      <c r="U39" s="35"/>
      <c r="V39" s="35"/>
      <c r="W39" s="35"/>
      <c r="X39" s="34"/>
      <c r="Y39" s="10" t="e">
        <f>IF(#REF!&lt;&gt;"",TEXT(#REF!,"00000000"),"")</f>
        <v>#REF!</v>
      </c>
      <c r="Z39" s="10" t="e">
        <f>IF(#REF!&lt;&gt;"",#REF!,"")</f>
        <v>#REF!</v>
      </c>
      <c r="AA39" s="10" t="e">
        <f>IF(#REF!&lt;&gt;"",#REF!,"")</f>
        <v>#REF!</v>
      </c>
      <c r="AB39" s="11" t="e">
        <f>IF(#REF!&lt;&gt;"",#REF!,0)</f>
        <v>#REF!</v>
      </c>
      <c r="AC39" t="e">
        <f t="shared" si="2"/>
        <v>#REF!</v>
      </c>
    </row>
    <row r="40" spans="1:29" ht="12.75" hidden="1">
      <c r="A40" t="s">
        <v>219</v>
      </c>
      <c r="B40" s="8" t="e">
        <f>TRIM(#REF!)</f>
        <v>#REF!</v>
      </c>
      <c r="D40" t="s">
        <v>327</v>
      </c>
      <c r="E40">
        <v>1</v>
      </c>
      <c r="F40" t="e">
        <f>#REF!</f>
        <v>#REF!</v>
      </c>
      <c r="G40" t="e">
        <f>IF(#REF!=0,"",#REF!)</f>
        <v>#REF!</v>
      </c>
      <c r="H40" s="19" t="e">
        <f t="shared" si="0"/>
        <v>#REF!</v>
      </c>
      <c r="I40" t="e">
        <f t="shared" si="1"/>
        <v>#REF!</v>
      </c>
      <c r="J40" s="33" t="e">
        <f>#REF!</f>
        <v>#REF!</v>
      </c>
      <c r="K40" s="34" t="e">
        <f>#REF!</f>
        <v>#REF!</v>
      </c>
      <c r="L40" s="33"/>
      <c r="M40" s="35"/>
      <c r="N40" s="35"/>
      <c r="O40" s="35"/>
      <c r="P40" s="35"/>
      <c r="Q40" s="35"/>
      <c r="R40" s="35"/>
      <c r="S40" s="35"/>
      <c r="T40" s="35"/>
      <c r="U40" s="35"/>
      <c r="V40" s="35"/>
      <c r="W40" s="35"/>
      <c r="X40" s="34"/>
      <c r="Y40" s="10" t="e">
        <f>IF(#REF!&lt;&gt;"",TEXT(#REF!,"00000000"),"")</f>
        <v>#REF!</v>
      </c>
      <c r="Z40" s="10" t="e">
        <f>IF(#REF!&lt;&gt;"",#REF!,"")</f>
        <v>#REF!</v>
      </c>
      <c r="AA40" s="10" t="e">
        <f>IF(#REF!&lt;&gt;"",#REF!,"")</f>
        <v>#REF!</v>
      </c>
      <c r="AB40" s="11" t="e">
        <f>IF(#REF!&lt;&gt;"",#REF!,0)</f>
        <v>#REF!</v>
      </c>
      <c r="AC40" t="e">
        <f t="shared" si="2"/>
        <v>#REF!</v>
      </c>
    </row>
    <row r="41" spans="1:29" ht="12.75" hidden="1">
      <c r="A41" t="s">
        <v>220</v>
      </c>
      <c r="B41" s="8" t="e">
        <f>TRIM(#REF!)</f>
        <v>#REF!</v>
      </c>
      <c r="D41" t="s">
        <v>327</v>
      </c>
      <c r="E41">
        <v>1</v>
      </c>
      <c r="F41" t="e">
        <f>#REF!</f>
        <v>#REF!</v>
      </c>
      <c r="G41" t="e">
        <f>IF(#REF!=0,"",#REF!)</f>
        <v>#REF!</v>
      </c>
      <c r="H41" s="19" t="e">
        <f t="shared" si="0"/>
        <v>#REF!</v>
      </c>
      <c r="I41" t="e">
        <f t="shared" si="1"/>
        <v>#REF!</v>
      </c>
      <c r="J41" s="33" t="e">
        <f>#REF!</f>
        <v>#REF!</v>
      </c>
      <c r="K41" s="34" t="e">
        <f>#REF!</f>
        <v>#REF!</v>
      </c>
      <c r="L41" s="33"/>
      <c r="M41" s="35"/>
      <c r="N41" s="35"/>
      <c r="O41" s="35"/>
      <c r="P41" s="35"/>
      <c r="Q41" s="35"/>
      <c r="R41" s="35"/>
      <c r="S41" s="35"/>
      <c r="T41" s="35"/>
      <c r="U41" s="35"/>
      <c r="V41" s="35"/>
      <c r="W41" s="35"/>
      <c r="X41" s="34"/>
      <c r="Y41" s="10" t="e">
        <f>IF(#REF!&lt;&gt;"",TEXT(#REF!,"00000000"),"")</f>
        <v>#REF!</v>
      </c>
      <c r="Z41" s="10" t="e">
        <f>IF(#REF!&lt;&gt;"",#REF!,"")</f>
        <v>#REF!</v>
      </c>
      <c r="AA41" s="10" t="e">
        <f>IF(#REF!&lt;&gt;"",#REF!,"")</f>
        <v>#REF!</v>
      </c>
      <c r="AB41" s="11" t="e">
        <f>IF(#REF!&lt;&gt;"",#REF!,0)</f>
        <v>#REF!</v>
      </c>
      <c r="AC41" t="e">
        <f t="shared" si="2"/>
        <v>#REF!</v>
      </c>
    </row>
    <row r="42" spans="1:29" ht="12.75" hidden="1">
      <c r="A42" t="s">
        <v>44</v>
      </c>
      <c r="B42" s="8" t="e">
        <f>TRIM(#REF!)</f>
        <v>#REF!</v>
      </c>
      <c r="D42" t="s">
        <v>327</v>
      </c>
      <c r="E42">
        <v>1</v>
      </c>
      <c r="F42" t="e">
        <f>#REF!</f>
        <v>#REF!</v>
      </c>
      <c r="G42" t="e">
        <f>IF(#REF!=0,"",#REF!)</f>
        <v>#REF!</v>
      </c>
      <c r="H42" s="19" t="e">
        <f t="shared" si="0"/>
        <v>#REF!</v>
      </c>
      <c r="I42" t="e">
        <f t="shared" si="1"/>
        <v>#REF!</v>
      </c>
      <c r="J42" s="33" t="e">
        <f>#REF!</f>
        <v>#REF!</v>
      </c>
      <c r="K42" s="34" t="e">
        <f>#REF!</f>
        <v>#REF!</v>
      </c>
      <c r="L42" s="33"/>
      <c r="M42" s="35"/>
      <c r="N42" s="35"/>
      <c r="O42" s="35"/>
      <c r="P42" s="35"/>
      <c r="Q42" s="35"/>
      <c r="R42" s="35"/>
      <c r="S42" s="35"/>
      <c r="T42" s="35"/>
      <c r="U42" s="35"/>
      <c r="V42" s="35"/>
      <c r="W42" s="35"/>
      <c r="X42" s="34"/>
      <c r="Y42" s="10" t="e">
        <f>IF(#REF!&lt;&gt;"",TEXT(#REF!,"00000000"),"")</f>
        <v>#REF!</v>
      </c>
      <c r="Z42" s="10" t="e">
        <f>IF(#REF!&lt;&gt;"",#REF!,"")</f>
        <v>#REF!</v>
      </c>
      <c r="AA42" s="10" t="e">
        <f>IF(#REF!&lt;&gt;"",#REF!,"")</f>
        <v>#REF!</v>
      </c>
      <c r="AB42" s="11" t="e">
        <f>IF(#REF!&lt;&gt;"",#REF!,0)</f>
        <v>#REF!</v>
      </c>
      <c r="AC42" t="e">
        <f t="shared" si="2"/>
        <v>#REF!</v>
      </c>
    </row>
    <row r="43" spans="1:29" ht="12.75" hidden="1">
      <c r="A43" t="s">
        <v>43</v>
      </c>
      <c r="B43" s="8" t="e">
        <f>TRIM(#REF!)</f>
        <v>#REF!</v>
      </c>
      <c r="D43" t="s">
        <v>327</v>
      </c>
      <c r="E43">
        <v>1</v>
      </c>
      <c r="F43" t="e">
        <f>#REF!</f>
        <v>#REF!</v>
      </c>
      <c r="G43" t="e">
        <f>IF(#REF!=0,"",#REF!)</f>
        <v>#REF!</v>
      </c>
      <c r="H43" s="19" t="e">
        <f t="shared" si="0"/>
        <v>#REF!</v>
      </c>
      <c r="I43" t="e">
        <f t="shared" si="1"/>
        <v>#REF!</v>
      </c>
      <c r="J43" s="33" t="e">
        <f>#REF!</f>
        <v>#REF!</v>
      </c>
      <c r="K43" s="34" t="e">
        <f>#REF!</f>
        <v>#REF!</v>
      </c>
      <c r="L43" s="33"/>
      <c r="M43" s="35"/>
      <c r="N43" s="35"/>
      <c r="O43" s="35"/>
      <c r="P43" s="35"/>
      <c r="Q43" s="35"/>
      <c r="R43" s="35"/>
      <c r="S43" s="35"/>
      <c r="T43" s="35"/>
      <c r="U43" s="35"/>
      <c r="V43" s="35"/>
      <c r="W43" s="35"/>
      <c r="X43" s="34"/>
      <c r="Y43" s="10" t="e">
        <f>IF(#REF!&lt;&gt;"",TEXT(#REF!,"00000000"),"")</f>
        <v>#REF!</v>
      </c>
      <c r="Z43" s="10" t="e">
        <f>IF(#REF!&lt;&gt;"",#REF!,"")</f>
        <v>#REF!</v>
      </c>
      <c r="AA43" s="10" t="e">
        <f>IF(#REF!&lt;&gt;"",#REF!,"")</f>
        <v>#REF!</v>
      </c>
      <c r="AB43" s="11" t="e">
        <f>IF(#REF!&lt;&gt;"",#REF!,0)</f>
        <v>#REF!</v>
      </c>
      <c r="AC43" t="e">
        <f t="shared" si="2"/>
        <v>#REF!</v>
      </c>
    </row>
    <row r="44" spans="1:29" ht="12.75" hidden="1">
      <c r="A44" t="s">
        <v>375</v>
      </c>
      <c r="B44" s="8" t="e">
        <f>IF(#REF!&lt;&gt;"",TEXT(#REF!,"YYYYMMDD"),"")</f>
        <v>#REF!</v>
      </c>
      <c r="D44" t="s">
        <v>327</v>
      </c>
      <c r="E44">
        <v>1</v>
      </c>
      <c r="F44" t="e">
        <f>#REF!</f>
        <v>#REF!</v>
      </c>
      <c r="G44" t="e">
        <f>IF(#REF!=0,"",#REF!)</f>
        <v>#REF!</v>
      </c>
      <c r="H44" s="19" t="e">
        <f t="shared" si="0"/>
        <v>#REF!</v>
      </c>
      <c r="I44" t="e">
        <f t="shared" si="1"/>
        <v>#REF!</v>
      </c>
      <c r="J44" s="33" t="e">
        <f>#REF!</f>
        <v>#REF!</v>
      </c>
      <c r="K44" s="34" t="e">
        <f>#REF!</f>
        <v>#REF!</v>
      </c>
      <c r="L44" s="33"/>
      <c r="M44" s="35"/>
      <c r="N44" s="35"/>
      <c r="O44" s="35"/>
      <c r="P44" s="35"/>
      <c r="Q44" s="35"/>
      <c r="R44" s="35"/>
      <c r="S44" s="35"/>
      <c r="T44" s="35"/>
      <c r="U44" s="35"/>
      <c r="V44" s="35"/>
      <c r="W44" s="35"/>
      <c r="X44" s="34"/>
      <c r="Y44" s="10" t="e">
        <f>IF(#REF!&lt;&gt;"",TEXT(#REF!,"00000000"),"")</f>
        <v>#REF!</v>
      </c>
      <c r="Z44" s="10" t="e">
        <f>IF(#REF!&lt;&gt;"",#REF!,"")</f>
        <v>#REF!</v>
      </c>
      <c r="AA44" s="10" t="e">
        <f>IF(#REF!&lt;&gt;"",#REF!,"")</f>
        <v>#REF!</v>
      </c>
      <c r="AB44" s="11" t="e">
        <f>IF(#REF!&lt;&gt;"",#REF!,0)</f>
        <v>#REF!</v>
      </c>
      <c r="AC44" t="e">
        <f t="shared" si="2"/>
        <v>#REF!</v>
      </c>
    </row>
    <row r="45" spans="1:29" ht="12.75" hidden="1">
      <c r="A45" t="s">
        <v>376</v>
      </c>
      <c r="B45" s="8" t="e">
        <f>IF(#REF!&lt;&gt;"",TEXT(#REF!,"YYYYMMDD"),"")</f>
        <v>#REF!</v>
      </c>
      <c r="D45" t="s">
        <v>327</v>
      </c>
      <c r="E45">
        <v>1</v>
      </c>
      <c r="F45" t="e">
        <f>#REF!</f>
        <v>#REF!</v>
      </c>
      <c r="G45" t="e">
        <f>IF(#REF!=0,"",#REF!)</f>
        <v>#REF!</v>
      </c>
      <c r="H45" s="19" t="e">
        <f t="shared" si="0"/>
        <v>#REF!</v>
      </c>
      <c r="I45" t="e">
        <f t="shared" si="1"/>
        <v>#REF!</v>
      </c>
      <c r="J45" s="33" t="e">
        <f>#REF!</f>
        <v>#REF!</v>
      </c>
      <c r="K45" s="34" t="e">
        <f>#REF!</f>
        <v>#REF!</v>
      </c>
      <c r="L45" s="33"/>
      <c r="M45" s="35"/>
      <c r="N45" s="35"/>
      <c r="O45" s="35"/>
      <c r="P45" s="35"/>
      <c r="Q45" s="35"/>
      <c r="R45" s="35"/>
      <c r="S45" s="35"/>
      <c r="T45" s="35"/>
      <c r="U45" s="35"/>
      <c r="V45" s="35"/>
      <c r="W45" s="35"/>
      <c r="X45" s="34"/>
      <c r="Y45" s="10" t="e">
        <f>IF(#REF!&lt;&gt;"",TEXT(#REF!,"00000000"),"")</f>
        <v>#REF!</v>
      </c>
      <c r="Z45" s="10" t="e">
        <f>IF(#REF!&lt;&gt;"",#REF!,"")</f>
        <v>#REF!</v>
      </c>
      <c r="AA45" s="10" t="e">
        <f>IF(#REF!&lt;&gt;"",#REF!,"")</f>
        <v>#REF!</v>
      </c>
      <c r="AB45" s="11" t="e">
        <f>IF(#REF!&lt;&gt;"",#REF!,0)</f>
        <v>#REF!</v>
      </c>
      <c r="AC45" t="e">
        <f t="shared" si="2"/>
        <v>#REF!</v>
      </c>
    </row>
    <row r="46" spans="1:29" ht="12.75" hidden="1">
      <c r="A46" t="s">
        <v>365</v>
      </c>
      <c r="B46" s="8" t="e">
        <f>IF(#REF!&lt;&gt;0,"DA","NE")</f>
        <v>#REF!</v>
      </c>
      <c r="D46" t="s">
        <v>327</v>
      </c>
      <c r="E46">
        <v>1</v>
      </c>
      <c r="F46" t="e">
        <f>#REF!</f>
        <v>#REF!</v>
      </c>
      <c r="G46" t="e">
        <f>IF(#REF!=0,"",#REF!)</f>
        <v>#REF!</v>
      </c>
      <c r="H46" s="19" t="e">
        <f t="shared" si="0"/>
        <v>#REF!</v>
      </c>
      <c r="I46" t="e">
        <f t="shared" si="1"/>
        <v>#REF!</v>
      </c>
      <c r="J46" s="33" t="e">
        <f>#REF!</f>
        <v>#REF!</v>
      </c>
      <c r="K46" s="34" t="e">
        <f>#REF!</f>
        <v>#REF!</v>
      </c>
      <c r="L46" s="33"/>
      <c r="M46" s="35"/>
      <c r="N46" s="35"/>
      <c r="O46" s="35"/>
      <c r="P46" s="35"/>
      <c r="Q46" s="35"/>
      <c r="R46" s="35"/>
      <c r="S46" s="35"/>
      <c r="T46" s="35"/>
      <c r="U46" s="35"/>
      <c r="V46" s="35"/>
      <c r="W46" s="35"/>
      <c r="X46" s="34"/>
      <c r="Y46" s="10" t="e">
        <f>IF(#REF!&lt;&gt;"",TEXT(#REF!,"00000000"),"")</f>
        <v>#REF!</v>
      </c>
      <c r="Z46" s="10" t="e">
        <f>IF(#REF!&lt;&gt;"",#REF!,"")</f>
        <v>#REF!</v>
      </c>
      <c r="AA46" s="10" t="e">
        <f>IF(#REF!&lt;&gt;"",#REF!,"")</f>
        <v>#REF!</v>
      </c>
      <c r="AB46" s="11" t="e">
        <f>IF(#REF!&lt;&gt;"",#REF!,0)</f>
        <v>#REF!</v>
      </c>
      <c r="AC46" t="e">
        <f t="shared" si="2"/>
        <v>#REF!</v>
      </c>
    </row>
    <row r="47" spans="1:29" ht="12.75" hidden="1">
      <c r="A47" t="s">
        <v>364</v>
      </c>
      <c r="B47" s="8" t="e">
        <f>IF(#REF!&lt;&gt;0,"DA","NE")</f>
        <v>#REF!</v>
      </c>
      <c r="D47" t="s">
        <v>327</v>
      </c>
      <c r="E47">
        <v>1</v>
      </c>
      <c r="F47" t="e">
        <f>#REF!</f>
        <v>#REF!</v>
      </c>
      <c r="G47" t="e">
        <f>IF(#REF!=0,"",#REF!)</f>
        <v>#REF!</v>
      </c>
      <c r="H47" s="19" t="e">
        <f t="shared" si="0"/>
        <v>#REF!</v>
      </c>
      <c r="I47" t="e">
        <f t="shared" si="1"/>
        <v>#REF!</v>
      </c>
      <c r="J47" s="33" t="e">
        <f>#REF!</f>
        <v>#REF!</v>
      </c>
      <c r="K47" s="34" t="e">
        <f>#REF!</f>
        <v>#REF!</v>
      </c>
      <c r="L47" s="33"/>
      <c r="M47" s="35"/>
      <c r="N47" s="35"/>
      <c r="O47" s="35"/>
      <c r="P47" s="35"/>
      <c r="Q47" s="35"/>
      <c r="R47" s="35"/>
      <c r="S47" s="35"/>
      <c r="T47" s="35"/>
      <c r="U47" s="35"/>
      <c r="V47" s="35"/>
      <c r="W47" s="35"/>
      <c r="X47" s="34"/>
      <c r="Y47" s="10" t="e">
        <f>IF(#REF!&lt;&gt;"",TEXT(#REF!,"00000000"),"")</f>
        <v>#REF!</v>
      </c>
      <c r="Z47" s="10" t="e">
        <f>IF(#REF!&lt;&gt;"",#REF!,"")</f>
        <v>#REF!</v>
      </c>
      <c r="AA47" s="10" t="e">
        <f>IF(#REF!&lt;&gt;"",#REF!,"")</f>
        <v>#REF!</v>
      </c>
      <c r="AB47" s="11" t="e">
        <f>IF(#REF!&lt;&gt;"",#REF!,0)</f>
        <v>#REF!</v>
      </c>
      <c r="AC47" t="e">
        <f t="shared" si="2"/>
        <v>#REF!</v>
      </c>
    </row>
    <row r="48" spans="1:29" ht="12.75" hidden="1">
      <c r="A48" t="s">
        <v>366</v>
      </c>
      <c r="B48" s="8" t="e">
        <f>#REF!</f>
        <v>#REF!</v>
      </c>
      <c r="D48" t="s">
        <v>327</v>
      </c>
      <c r="E48">
        <v>1</v>
      </c>
      <c r="F48" t="e">
        <f>#REF!</f>
        <v>#REF!</v>
      </c>
      <c r="G48" t="e">
        <f>IF(#REF!=0,"",#REF!)</f>
        <v>#REF!</v>
      </c>
      <c r="H48" s="19" t="e">
        <f t="shared" si="0"/>
        <v>#REF!</v>
      </c>
      <c r="I48" t="e">
        <f t="shared" si="1"/>
        <v>#REF!</v>
      </c>
      <c r="J48" s="33" t="e">
        <f>#REF!</f>
        <v>#REF!</v>
      </c>
      <c r="K48" s="34" t="e">
        <f>#REF!</f>
        <v>#REF!</v>
      </c>
      <c r="L48" s="33"/>
      <c r="M48" s="35"/>
      <c r="N48" s="35"/>
      <c r="O48" s="35"/>
      <c r="P48" s="35"/>
      <c r="Q48" s="35"/>
      <c r="R48" s="35"/>
      <c r="S48" s="35"/>
      <c r="T48" s="35"/>
      <c r="U48" s="35"/>
      <c r="V48" s="35"/>
      <c r="W48" s="35"/>
      <c r="X48" s="34"/>
      <c r="Y48" s="10" t="e">
        <f>IF(#REF!&lt;&gt;"",TEXT(#REF!,"00000000"),"")</f>
        <v>#REF!</v>
      </c>
      <c r="Z48" s="10" t="e">
        <f>IF(#REF!&lt;&gt;"",#REF!,"")</f>
        <v>#REF!</v>
      </c>
      <c r="AA48" s="10" t="e">
        <f>IF(#REF!&lt;&gt;"",#REF!,"")</f>
        <v>#REF!</v>
      </c>
      <c r="AB48" s="11" t="e">
        <f>IF(#REF!&lt;&gt;"",#REF!,0)</f>
        <v>#REF!</v>
      </c>
      <c r="AC48" t="e">
        <f t="shared" si="2"/>
        <v>#REF!</v>
      </c>
    </row>
    <row r="49" spans="1:29" ht="12.75" hidden="1">
      <c r="A49" t="s">
        <v>368</v>
      </c>
      <c r="B49" s="8" t="e">
        <f>IF(#REF!&lt;&gt;0,"DA","NE")</f>
        <v>#REF!</v>
      </c>
      <c r="D49" t="s">
        <v>327</v>
      </c>
      <c r="E49">
        <v>1</v>
      </c>
      <c r="F49" t="e">
        <f>#REF!</f>
        <v>#REF!</v>
      </c>
      <c r="G49" t="e">
        <f>IF(#REF!=0,"",#REF!)</f>
        <v>#REF!</v>
      </c>
      <c r="H49" s="19" t="e">
        <f t="shared" si="0"/>
        <v>#REF!</v>
      </c>
      <c r="I49" t="e">
        <f t="shared" si="1"/>
        <v>#REF!</v>
      </c>
      <c r="J49" s="33" t="e">
        <f>#REF!</f>
        <v>#REF!</v>
      </c>
      <c r="K49" s="34" t="e">
        <f>#REF!</f>
        <v>#REF!</v>
      </c>
      <c r="L49" s="33"/>
      <c r="M49" s="35"/>
      <c r="N49" s="35"/>
      <c r="O49" s="35"/>
      <c r="P49" s="35"/>
      <c r="Q49" s="35"/>
      <c r="R49" s="35"/>
      <c r="S49" s="35"/>
      <c r="T49" s="35"/>
      <c r="U49" s="35"/>
      <c r="V49" s="35"/>
      <c r="W49" s="35"/>
      <c r="X49" s="34"/>
      <c r="Y49" s="10" t="e">
        <f>IF(#REF!&lt;&gt;"",TEXT(#REF!,"00000000"),"")</f>
        <v>#REF!</v>
      </c>
      <c r="Z49" s="10" t="e">
        <f>IF(#REF!&lt;&gt;"",#REF!,"")</f>
        <v>#REF!</v>
      </c>
      <c r="AA49" s="10" t="e">
        <f>IF(#REF!&lt;&gt;"",#REF!,"")</f>
        <v>#REF!</v>
      </c>
      <c r="AB49" s="11" t="e">
        <f>IF(#REF!&lt;&gt;"",#REF!,0)</f>
        <v>#REF!</v>
      </c>
      <c r="AC49" t="e">
        <f t="shared" si="2"/>
        <v>#REF!</v>
      </c>
    </row>
    <row r="50" spans="1:29" ht="12.75" hidden="1">
      <c r="A50" t="s">
        <v>367</v>
      </c>
      <c r="B50" s="8" t="e">
        <f>IF(#REF!&lt;&gt;0,"DA","NE")</f>
        <v>#REF!</v>
      </c>
      <c r="D50" t="s">
        <v>327</v>
      </c>
      <c r="E50">
        <v>1</v>
      </c>
      <c r="F50" t="e">
        <f>#REF!</f>
        <v>#REF!</v>
      </c>
      <c r="G50" t="e">
        <f>IF(#REF!=0,"",#REF!)</f>
        <v>#REF!</v>
      </c>
      <c r="H50" s="19" t="e">
        <f t="shared" si="0"/>
        <v>#REF!</v>
      </c>
      <c r="I50" t="e">
        <f t="shared" si="1"/>
        <v>#REF!</v>
      </c>
      <c r="J50" s="33" t="e">
        <f>#REF!</f>
        <v>#REF!</v>
      </c>
      <c r="K50" s="34" t="e">
        <f>#REF!</f>
        <v>#REF!</v>
      </c>
      <c r="L50" s="33"/>
      <c r="M50" s="35"/>
      <c r="N50" s="35"/>
      <c r="O50" s="35"/>
      <c r="P50" s="35"/>
      <c r="Q50" s="35"/>
      <c r="R50" s="35"/>
      <c r="S50" s="35"/>
      <c r="T50" s="35"/>
      <c r="U50" s="35"/>
      <c r="V50" s="35"/>
      <c r="W50" s="35"/>
      <c r="X50" s="34"/>
      <c r="Y50" s="10" t="e">
        <f>IF(#REF!&lt;&gt;"",TEXT(#REF!,"00000000"),"")</f>
        <v>#REF!</v>
      </c>
      <c r="Z50" s="10" t="e">
        <f>IF(#REF!&lt;&gt;"",#REF!,"")</f>
        <v>#REF!</v>
      </c>
      <c r="AA50" s="10" t="e">
        <f>IF(#REF!&lt;&gt;"",#REF!,"")</f>
        <v>#REF!</v>
      </c>
      <c r="AB50" s="11" t="e">
        <f>IF(#REF!&lt;&gt;"",#REF!,0)</f>
        <v>#REF!</v>
      </c>
      <c r="AC50" t="e">
        <f t="shared" si="2"/>
        <v>#REF!</v>
      </c>
    </row>
    <row r="51" spans="1:29" ht="12.75" hidden="1">
      <c r="A51" t="s">
        <v>369</v>
      </c>
      <c r="B51" s="8" t="e">
        <f>#REF!</f>
        <v>#REF!</v>
      </c>
      <c r="D51" t="s">
        <v>327</v>
      </c>
      <c r="E51">
        <v>1</v>
      </c>
      <c r="F51" t="e">
        <f>#REF!</f>
        <v>#REF!</v>
      </c>
      <c r="G51" t="e">
        <f>IF(#REF!=0,"",#REF!)</f>
        <v>#REF!</v>
      </c>
      <c r="H51" s="19" t="e">
        <f t="shared" si="0"/>
        <v>#REF!</v>
      </c>
      <c r="I51" t="e">
        <f t="shared" si="1"/>
        <v>#REF!</v>
      </c>
      <c r="J51" s="33" t="e">
        <f>#REF!</f>
        <v>#REF!</v>
      </c>
      <c r="K51" s="34" t="e">
        <f>#REF!</f>
        <v>#REF!</v>
      </c>
      <c r="L51" s="33"/>
      <c r="M51" s="35"/>
      <c r="N51" s="35"/>
      <c r="O51" s="35"/>
      <c r="P51" s="35"/>
      <c r="Q51" s="35"/>
      <c r="R51" s="35"/>
      <c r="S51" s="35"/>
      <c r="T51" s="35"/>
      <c r="U51" s="35"/>
      <c r="V51" s="35"/>
      <c r="W51" s="35"/>
      <c r="X51" s="34"/>
      <c r="Y51" s="10" t="e">
        <f>IF(#REF!&lt;&gt;"",TEXT(#REF!,"00000000"),"")</f>
        <v>#REF!</v>
      </c>
      <c r="Z51" s="10" t="e">
        <f>IF(#REF!&lt;&gt;"",#REF!,"")</f>
        <v>#REF!</v>
      </c>
      <c r="AA51" s="10" t="e">
        <f>IF(#REF!&lt;&gt;"",#REF!,"")</f>
        <v>#REF!</v>
      </c>
      <c r="AB51" s="11" t="e">
        <f>IF(#REF!&lt;&gt;"",#REF!,0)</f>
        <v>#REF!</v>
      </c>
      <c r="AC51" t="e">
        <f t="shared" si="2"/>
        <v>#REF!</v>
      </c>
    </row>
    <row r="52" spans="1:29" ht="12.75" hidden="1">
      <c r="A52" t="s">
        <v>221</v>
      </c>
      <c r="B52" s="8" t="e">
        <f>IF(#REF!&gt;0,"DA","NE")</f>
        <v>#REF!</v>
      </c>
      <c r="D52" t="s">
        <v>327</v>
      </c>
      <c r="E52">
        <v>1</v>
      </c>
      <c r="F52" t="e">
        <f>#REF!</f>
        <v>#REF!</v>
      </c>
      <c r="G52" t="e">
        <f>IF(#REF!=0,"",#REF!)</f>
        <v>#REF!</v>
      </c>
      <c r="H52" s="19" t="e">
        <f t="shared" si="0"/>
        <v>#REF!</v>
      </c>
      <c r="I52" t="e">
        <f t="shared" si="1"/>
        <v>#REF!</v>
      </c>
      <c r="J52" s="33" t="e">
        <f>#REF!</f>
        <v>#REF!</v>
      </c>
      <c r="K52" s="34" t="e">
        <f>#REF!</f>
        <v>#REF!</v>
      </c>
      <c r="L52" s="33"/>
      <c r="M52" s="35"/>
      <c r="N52" s="35"/>
      <c r="O52" s="35"/>
      <c r="P52" s="35"/>
      <c r="Q52" s="35"/>
      <c r="R52" s="35"/>
      <c r="S52" s="35"/>
      <c r="T52" s="35"/>
      <c r="U52" s="35"/>
      <c r="V52" s="35"/>
      <c r="W52" s="35"/>
      <c r="X52" s="34"/>
      <c r="Y52" s="10" t="e">
        <f>IF(#REF!&lt;&gt;"",TEXT(#REF!,"00000000"),"")</f>
        <v>#REF!</v>
      </c>
      <c r="Z52" s="10" t="e">
        <f>IF(#REF!&lt;&gt;"",#REF!,"")</f>
        <v>#REF!</v>
      </c>
      <c r="AA52" s="10" t="e">
        <f>IF(#REF!&lt;&gt;"",#REF!,"")</f>
        <v>#REF!</v>
      </c>
      <c r="AB52" s="11" t="e">
        <f>IF(#REF!&lt;&gt;"",#REF!,0)</f>
        <v>#REF!</v>
      </c>
      <c r="AC52" t="e">
        <f t="shared" si="2"/>
        <v>#REF!</v>
      </c>
    </row>
    <row r="53" spans="1:29" ht="12.75" hidden="1">
      <c r="A53" t="s">
        <v>45</v>
      </c>
      <c r="B53" s="8" t="e">
        <f>#REF!</f>
        <v>#REF!</v>
      </c>
      <c r="D53" t="s">
        <v>327</v>
      </c>
      <c r="E53">
        <v>1</v>
      </c>
      <c r="F53" t="e">
        <f>#REF!</f>
        <v>#REF!</v>
      </c>
      <c r="G53" t="e">
        <f>IF(#REF!=0,"",#REF!)</f>
        <v>#REF!</v>
      </c>
      <c r="H53" s="19" t="e">
        <f t="shared" si="0"/>
        <v>#REF!</v>
      </c>
      <c r="I53" t="e">
        <f t="shared" si="1"/>
        <v>#REF!</v>
      </c>
      <c r="J53" s="33" t="e">
        <f>#REF!</f>
        <v>#REF!</v>
      </c>
      <c r="K53" s="34" t="e">
        <f>#REF!</f>
        <v>#REF!</v>
      </c>
      <c r="L53" s="33"/>
      <c r="M53" s="35"/>
      <c r="N53" s="35"/>
      <c r="O53" s="35"/>
      <c r="P53" s="35"/>
      <c r="Q53" s="35"/>
      <c r="R53" s="35"/>
      <c r="S53" s="35"/>
      <c r="T53" s="35"/>
      <c r="U53" s="35"/>
      <c r="V53" s="35"/>
      <c r="W53" s="35"/>
      <c r="X53" s="34"/>
      <c r="Y53" s="10" t="e">
        <f>IF(#REF!&lt;&gt;"",TEXT(#REF!,"00000000"),"")</f>
        <v>#REF!</v>
      </c>
      <c r="Z53" s="10" t="e">
        <f>IF(#REF!&lt;&gt;"",#REF!,"")</f>
        <v>#REF!</v>
      </c>
      <c r="AA53" s="10" t="e">
        <f>IF(#REF!&lt;&gt;"",#REF!,"")</f>
        <v>#REF!</v>
      </c>
      <c r="AB53" s="11" t="e">
        <f>IF(#REF!&lt;&gt;"",#REF!,0)</f>
        <v>#REF!</v>
      </c>
      <c r="AC53" t="e">
        <f t="shared" si="2"/>
        <v>#REF!</v>
      </c>
    </row>
    <row r="54" spans="1:29" ht="12.75" hidden="1">
      <c r="A54" t="s">
        <v>46</v>
      </c>
      <c r="B54" s="8" t="e">
        <f>#REF!</f>
        <v>#REF!</v>
      </c>
      <c r="D54" t="s">
        <v>327</v>
      </c>
      <c r="E54">
        <v>1</v>
      </c>
      <c r="F54" t="e">
        <f>#REF!</f>
        <v>#REF!</v>
      </c>
      <c r="G54" t="e">
        <f>IF(#REF!=0,"",#REF!)</f>
        <v>#REF!</v>
      </c>
      <c r="H54" s="19" t="e">
        <f t="shared" si="0"/>
        <v>#REF!</v>
      </c>
      <c r="I54" t="e">
        <f t="shared" si="1"/>
        <v>#REF!</v>
      </c>
      <c r="J54" s="33" t="e">
        <f>#REF!</f>
        <v>#REF!</v>
      </c>
      <c r="K54" s="34" t="e">
        <f>#REF!</f>
        <v>#REF!</v>
      </c>
      <c r="L54" s="33"/>
      <c r="M54" s="35"/>
      <c r="N54" s="35"/>
      <c r="O54" s="35"/>
      <c r="P54" s="35"/>
      <c r="Q54" s="35"/>
      <c r="R54" s="35"/>
      <c r="S54" s="35"/>
      <c r="T54" s="35"/>
      <c r="U54" s="35"/>
      <c r="V54" s="35"/>
      <c r="W54" s="35"/>
      <c r="X54" s="34"/>
      <c r="Y54" s="10" t="e">
        <f>IF(#REF!&lt;&gt;"",TEXT(#REF!,"00000000"),"")</f>
        <v>#REF!</v>
      </c>
      <c r="Z54" s="10" t="e">
        <f>IF(#REF!&lt;&gt;"",#REF!,"")</f>
        <v>#REF!</v>
      </c>
      <c r="AA54" s="10" t="e">
        <f>IF(#REF!&lt;&gt;"",#REF!,"")</f>
        <v>#REF!</v>
      </c>
      <c r="AB54" s="11" t="e">
        <f>IF(#REF!&lt;&gt;"",#REF!,0)</f>
        <v>#REF!</v>
      </c>
      <c r="AC54" t="e">
        <f t="shared" si="2"/>
        <v>#REF!</v>
      </c>
    </row>
    <row r="55" spans="1:29" ht="12.75" hidden="1">
      <c r="A55" t="s">
        <v>47</v>
      </c>
      <c r="B55" s="8" t="e">
        <f>#REF!</f>
        <v>#REF!</v>
      </c>
      <c r="D55" t="s">
        <v>327</v>
      </c>
      <c r="E55">
        <v>1</v>
      </c>
      <c r="F55" t="e">
        <f>#REF!</f>
        <v>#REF!</v>
      </c>
      <c r="G55" t="e">
        <f>IF(#REF!=0,"",#REF!)</f>
        <v>#REF!</v>
      </c>
      <c r="H55" s="19" t="e">
        <f t="shared" si="0"/>
        <v>#REF!</v>
      </c>
      <c r="I55" t="e">
        <f t="shared" si="1"/>
        <v>#REF!</v>
      </c>
      <c r="J55" s="33" t="e">
        <f>#REF!</f>
        <v>#REF!</v>
      </c>
      <c r="K55" s="34" t="e">
        <f>#REF!</f>
        <v>#REF!</v>
      </c>
      <c r="L55" s="33"/>
      <c r="M55" s="35"/>
      <c r="N55" s="35"/>
      <c r="O55" s="35"/>
      <c r="P55" s="35"/>
      <c r="Q55" s="35"/>
      <c r="R55" s="35"/>
      <c r="S55" s="35"/>
      <c r="T55" s="35"/>
      <c r="U55" s="35"/>
      <c r="V55" s="35"/>
      <c r="W55" s="35"/>
      <c r="X55" s="34"/>
      <c r="Y55" s="10" t="e">
        <f>IF(#REF!&lt;&gt;"",TEXT(#REF!,"00000000"),"")</f>
        <v>#REF!</v>
      </c>
      <c r="Z55" s="10" t="e">
        <f>IF(#REF!&lt;&gt;"",#REF!,"")</f>
        <v>#REF!</v>
      </c>
      <c r="AA55" s="10" t="e">
        <f>IF(#REF!&lt;&gt;"",#REF!,"")</f>
        <v>#REF!</v>
      </c>
      <c r="AB55" s="11" t="e">
        <f>IF(#REF!&lt;&gt;"",#REF!,0)</f>
        <v>#REF!</v>
      </c>
      <c r="AC55" t="e">
        <f t="shared" si="2"/>
        <v>#REF!</v>
      </c>
    </row>
    <row r="56" spans="1:29" ht="12.75" hidden="1">
      <c r="A56" t="s">
        <v>48</v>
      </c>
      <c r="B56" s="8" t="e">
        <f>#REF!</f>
        <v>#REF!</v>
      </c>
      <c r="D56" t="s">
        <v>327</v>
      </c>
      <c r="E56">
        <v>1</v>
      </c>
      <c r="F56" t="e">
        <f>#REF!</f>
        <v>#REF!</v>
      </c>
      <c r="G56" t="e">
        <f>IF(#REF!=0,"",#REF!)</f>
        <v>#REF!</v>
      </c>
      <c r="H56" s="19" t="e">
        <f t="shared" si="0"/>
        <v>#REF!</v>
      </c>
      <c r="I56" t="e">
        <f t="shared" si="1"/>
        <v>#REF!</v>
      </c>
      <c r="J56" s="33" t="e">
        <f>#REF!</f>
        <v>#REF!</v>
      </c>
      <c r="K56" s="34" t="e">
        <f>#REF!</f>
        <v>#REF!</v>
      </c>
      <c r="L56" s="33"/>
      <c r="M56" s="35"/>
      <c r="N56" s="35"/>
      <c r="O56" s="35"/>
      <c r="P56" s="35"/>
      <c r="Q56" s="35"/>
      <c r="R56" s="35"/>
      <c r="S56" s="35"/>
      <c r="T56" s="35"/>
      <c r="U56" s="35"/>
      <c r="V56" s="35"/>
      <c r="W56" s="35"/>
      <c r="X56" s="34"/>
      <c r="Y56" s="10" t="e">
        <f>IF(#REF!&lt;&gt;"",TEXT(#REF!,"00000000"),"")</f>
        <v>#REF!</v>
      </c>
      <c r="Z56" s="10" t="e">
        <f>IF(#REF!&lt;&gt;"",#REF!,"")</f>
        <v>#REF!</v>
      </c>
      <c r="AA56" s="10" t="e">
        <f>IF(#REF!&lt;&gt;"",#REF!,"")</f>
        <v>#REF!</v>
      </c>
      <c r="AB56" s="11" t="e">
        <f>IF(#REF!&lt;&gt;"",#REF!,0)</f>
        <v>#REF!</v>
      </c>
      <c r="AC56" t="e">
        <f t="shared" si="2"/>
        <v>#REF!</v>
      </c>
    </row>
    <row r="57" spans="1:29" ht="12.75" hidden="1">
      <c r="A57" t="s">
        <v>49</v>
      </c>
      <c r="B57" s="8" t="e">
        <f>#REF!</f>
        <v>#REF!</v>
      </c>
      <c r="D57" t="s">
        <v>327</v>
      </c>
      <c r="E57">
        <v>1</v>
      </c>
      <c r="F57" t="e">
        <f>#REF!</f>
        <v>#REF!</v>
      </c>
      <c r="G57" t="e">
        <f>IF(#REF!=0,"",#REF!)</f>
        <v>#REF!</v>
      </c>
      <c r="H57" s="19" t="e">
        <f t="shared" si="0"/>
        <v>#REF!</v>
      </c>
      <c r="I57" t="e">
        <f t="shared" si="1"/>
        <v>#REF!</v>
      </c>
      <c r="J57" s="33" t="e">
        <f>#REF!</f>
        <v>#REF!</v>
      </c>
      <c r="K57" s="34" t="e">
        <f>#REF!</f>
        <v>#REF!</v>
      </c>
      <c r="L57" s="33"/>
      <c r="M57" s="35"/>
      <c r="N57" s="35"/>
      <c r="O57" s="35"/>
      <c r="P57" s="35"/>
      <c r="Q57" s="35"/>
      <c r="R57" s="35"/>
      <c r="S57" s="35"/>
      <c r="T57" s="35"/>
      <c r="U57" s="35"/>
      <c r="V57" s="35"/>
      <c r="W57" s="35"/>
      <c r="X57" s="34"/>
      <c r="Y57" s="10" t="e">
        <f>IF(#REF!&lt;&gt;"",TEXT(#REF!,"00000000"),"")</f>
        <v>#REF!</v>
      </c>
      <c r="Z57" s="10" t="e">
        <f>IF(#REF!&lt;&gt;"",#REF!,"")</f>
        <v>#REF!</v>
      </c>
      <c r="AA57" s="10" t="e">
        <f>IF(#REF!&lt;&gt;"",#REF!,"")</f>
        <v>#REF!</v>
      </c>
      <c r="AB57" s="11" t="e">
        <f>IF(#REF!&lt;&gt;"",#REF!,0)</f>
        <v>#REF!</v>
      </c>
      <c r="AC57" t="e">
        <f t="shared" si="2"/>
        <v>#REF!</v>
      </c>
    </row>
    <row r="58" spans="1:29" ht="12.75" hidden="1">
      <c r="A58" t="s">
        <v>222</v>
      </c>
      <c r="B58" s="8" t="e">
        <f>IF(#REF!&gt;0,"NE","DA")</f>
        <v>#REF!</v>
      </c>
      <c r="D58" t="s">
        <v>327</v>
      </c>
      <c r="E58">
        <v>1</v>
      </c>
      <c r="F58" t="e">
        <f>#REF!</f>
        <v>#REF!</v>
      </c>
      <c r="G58" t="e">
        <f>IF(#REF!=0,"",#REF!)</f>
        <v>#REF!</v>
      </c>
      <c r="H58" s="19" t="e">
        <f t="shared" si="0"/>
        <v>#REF!</v>
      </c>
      <c r="I58" t="e">
        <f t="shared" si="1"/>
        <v>#REF!</v>
      </c>
      <c r="J58" s="33" t="e">
        <f>#REF!</f>
        <v>#REF!</v>
      </c>
      <c r="K58" s="34" t="e">
        <f>#REF!</f>
        <v>#REF!</v>
      </c>
      <c r="L58" s="33"/>
      <c r="M58" s="35"/>
      <c r="N58" s="35"/>
      <c r="O58" s="35"/>
      <c r="P58" s="35"/>
      <c r="Q58" s="35"/>
      <c r="R58" s="35"/>
      <c r="S58" s="35"/>
      <c r="T58" s="35"/>
      <c r="U58" s="35"/>
      <c r="V58" s="35"/>
      <c r="W58" s="35"/>
      <c r="X58" s="34"/>
      <c r="Y58" s="10" t="e">
        <f>IF(#REF!&lt;&gt;"",TEXT(#REF!,"00000000"),"")</f>
        <v>#REF!</v>
      </c>
      <c r="Z58" s="10" t="e">
        <f>IF(#REF!&lt;&gt;"",#REF!,"")</f>
        <v>#REF!</v>
      </c>
      <c r="AA58" s="10" t="e">
        <f>IF(#REF!&lt;&gt;"",#REF!,"")</f>
        <v>#REF!</v>
      </c>
      <c r="AB58" s="11" t="e">
        <f>IF(#REF!&lt;&gt;"",#REF!,0)</f>
        <v>#REF!</v>
      </c>
      <c r="AC58" t="e">
        <f t="shared" si="2"/>
        <v>#REF!</v>
      </c>
    </row>
    <row r="59" spans="1:29" ht="12.75" hidden="1">
      <c r="A59" t="s">
        <v>163</v>
      </c>
      <c r="B59" s="19" t="e">
        <f>SUM(H2:H386)+SUM(#REF!)+SUM(AC2:AC101)</f>
        <v>#REF!</v>
      </c>
      <c r="D59" t="s">
        <v>327</v>
      </c>
      <c r="E59">
        <v>1</v>
      </c>
      <c r="F59" t="e">
        <f>#REF!</f>
        <v>#REF!</v>
      </c>
      <c r="G59" t="e">
        <f>IF(#REF!=0,"",#REF!)</f>
        <v>#REF!</v>
      </c>
      <c r="H59" s="19" t="e">
        <f t="shared" si="0"/>
        <v>#REF!</v>
      </c>
      <c r="I59" t="e">
        <f t="shared" si="1"/>
        <v>#REF!</v>
      </c>
      <c r="J59" s="33" t="e">
        <f>#REF!</f>
        <v>#REF!</v>
      </c>
      <c r="K59" s="34" t="e">
        <f>#REF!</f>
        <v>#REF!</v>
      </c>
      <c r="L59" s="33"/>
      <c r="M59" s="35"/>
      <c r="N59" s="35"/>
      <c r="O59" s="35"/>
      <c r="P59" s="35"/>
      <c r="Q59" s="35"/>
      <c r="R59" s="35"/>
      <c r="S59" s="35"/>
      <c r="T59" s="35"/>
      <c r="U59" s="35"/>
      <c r="V59" s="35"/>
      <c r="W59" s="35"/>
      <c r="X59" s="34"/>
      <c r="Y59" s="10" t="e">
        <f>IF(#REF!&lt;&gt;"",TEXT(#REF!,"00000000"),"")</f>
        <v>#REF!</v>
      </c>
      <c r="Z59" s="10" t="e">
        <f>IF(#REF!&lt;&gt;"",#REF!,"")</f>
        <v>#REF!</v>
      </c>
      <c r="AA59" s="10" t="e">
        <f>IF(#REF!&lt;&gt;"",#REF!,"")</f>
        <v>#REF!</v>
      </c>
      <c r="AB59" s="11" t="e">
        <f>IF(#REF!&lt;&gt;"",#REF!,0)</f>
        <v>#REF!</v>
      </c>
      <c r="AC59" t="e">
        <f t="shared" si="2"/>
        <v>#REF!</v>
      </c>
    </row>
    <row r="60" spans="1:29" ht="12.75" hidden="1">
      <c r="A60" t="s">
        <v>27</v>
      </c>
      <c r="B60" s="8" t="e">
        <f>IF(#REF!&lt;&gt;"",LOOKUP(#REF!,#REF!,#REF!),"")</f>
        <v>#REF!</v>
      </c>
      <c r="D60" t="s">
        <v>327</v>
      </c>
      <c r="E60">
        <v>1</v>
      </c>
      <c r="F60" t="e">
        <f>#REF!</f>
        <v>#REF!</v>
      </c>
      <c r="G60" t="e">
        <f>IF(#REF!=0,"",#REF!)</f>
        <v>#REF!</v>
      </c>
      <c r="H60" s="19" t="e">
        <f t="shared" si="0"/>
        <v>#REF!</v>
      </c>
      <c r="I60" t="e">
        <f t="shared" si="1"/>
        <v>#REF!</v>
      </c>
      <c r="J60" s="33" t="e">
        <f>#REF!</f>
        <v>#REF!</v>
      </c>
      <c r="K60" s="34" t="e">
        <f>#REF!</f>
        <v>#REF!</v>
      </c>
      <c r="L60" s="33"/>
      <c r="M60" s="35"/>
      <c r="N60" s="35"/>
      <c r="O60" s="35"/>
      <c r="P60" s="35"/>
      <c r="Q60" s="35"/>
      <c r="R60" s="35"/>
      <c r="S60" s="35"/>
      <c r="T60" s="35"/>
      <c r="U60" s="35"/>
      <c r="V60" s="35"/>
      <c r="W60" s="35"/>
      <c r="X60" s="34"/>
      <c r="Y60" s="10" t="e">
        <f>IF(#REF!&lt;&gt;"",TEXT(#REF!,"00000000"),"")</f>
        <v>#REF!</v>
      </c>
      <c r="Z60" s="10" t="e">
        <f>IF(#REF!&lt;&gt;"",#REF!,"")</f>
        <v>#REF!</v>
      </c>
      <c r="AA60" s="10" t="e">
        <f>IF(#REF!&lt;&gt;"",#REF!,"")</f>
        <v>#REF!</v>
      </c>
      <c r="AB60" s="11" t="e">
        <f>IF(#REF!&lt;&gt;"",#REF!,0)</f>
        <v>#REF!</v>
      </c>
      <c r="AC60" t="e">
        <f t="shared" si="2"/>
        <v>#REF!</v>
      </c>
    </row>
    <row r="61" spans="1:29" ht="12.75" hidden="1">
      <c r="A61" t="s">
        <v>232</v>
      </c>
      <c r="B61" s="19" t="e">
        <f>SUM(AC2:AC101)</f>
        <v>#REF!</v>
      </c>
      <c r="D61" t="s">
        <v>327</v>
      </c>
      <c r="E61">
        <v>1</v>
      </c>
      <c r="F61" t="e">
        <f>#REF!</f>
        <v>#REF!</v>
      </c>
      <c r="G61" t="e">
        <f>IF(#REF!=0,"",#REF!)</f>
        <v>#REF!</v>
      </c>
      <c r="H61" s="19" t="e">
        <f t="shared" si="0"/>
        <v>#REF!</v>
      </c>
      <c r="I61" t="e">
        <f t="shared" si="1"/>
        <v>#REF!</v>
      </c>
      <c r="J61" s="33" t="e">
        <f>#REF!</f>
        <v>#REF!</v>
      </c>
      <c r="K61" s="34" t="e">
        <f>#REF!</f>
        <v>#REF!</v>
      </c>
      <c r="L61" s="33"/>
      <c r="M61" s="35"/>
      <c r="N61" s="35"/>
      <c r="O61" s="35"/>
      <c r="P61" s="35"/>
      <c r="Q61" s="35"/>
      <c r="R61" s="35"/>
      <c r="S61" s="35"/>
      <c r="T61" s="35"/>
      <c r="U61" s="35"/>
      <c r="V61" s="35"/>
      <c r="W61" s="35"/>
      <c r="X61" s="34"/>
      <c r="Y61" s="10" t="e">
        <f>IF(#REF!&lt;&gt;"",TEXT(#REF!,"00000000"),"")</f>
        <v>#REF!</v>
      </c>
      <c r="Z61" s="10" t="e">
        <f>IF(#REF!&lt;&gt;"",#REF!,"")</f>
        <v>#REF!</v>
      </c>
      <c r="AA61" s="10" t="e">
        <f>IF(#REF!&lt;&gt;"",#REF!,"")</f>
        <v>#REF!</v>
      </c>
      <c r="AB61" s="11" t="e">
        <f>IF(#REF!&lt;&gt;"",#REF!,0)</f>
        <v>#REF!</v>
      </c>
      <c r="AC61" t="e">
        <f t="shared" si="2"/>
        <v>#REF!</v>
      </c>
    </row>
    <row r="62" spans="4:29" ht="12.75" hidden="1">
      <c r="D62" t="s">
        <v>327</v>
      </c>
      <c r="E62">
        <v>1</v>
      </c>
      <c r="F62" t="e">
        <f>#REF!</f>
        <v>#REF!</v>
      </c>
      <c r="G62" t="e">
        <f>IF(#REF!=0,"",#REF!)</f>
        <v>#REF!</v>
      </c>
      <c r="H62" s="19" t="e">
        <f t="shared" si="0"/>
        <v>#REF!</v>
      </c>
      <c r="I62" t="e">
        <f t="shared" si="1"/>
        <v>#REF!</v>
      </c>
      <c r="J62" s="33" t="e">
        <f>#REF!</f>
        <v>#REF!</v>
      </c>
      <c r="K62" s="34" t="e">
        <f>#REF!</f>
        <v>#REF!</v>
      </c>
      <c r="L62" s="33"/>
      <c r="M62" s="35"/>
      <c r="N62" s="35"/>
      <c r="O62" s="35"/>
      <c r="P62" s="35"/>
      <c r="Q62" s="35"/>
      <c r="R62" s="35"/>
      <c r="S62" s="35"/>
      <c r="T62" s="35"/>
      <c r="U62" s="35"/>
      <c r="V62" s="35"/>
      <c r="W62" s="35"/>
      <c r="X62" s="34"/>
      <c r="Y62" s="10" t="e">
        <f>IF(#REF!&lt;&gt;"",TEXT(#REF!,"00000000"),"")</f>
        <v>#REF!</v>
      </c>
      <c r="Z62" s="10" t="e">
        <f>IF(#REF!&lt;&gt;"",#REF!,"")</f>
        <v>#REF!</v>
      </c>
      <c r="AA62" s="10" t="e">
        <f>IF(#REF!&lt;&gt;"",#REF!,"")</f>
        <v>#REF!</v>
      </c>
      <c r="AB62" s="11" t="e">
        <f>IF(#REF!&lt;&gt;"",#REF!,0)</f>
        <v>#REF!</v>
      </c>
      <c r="AC62" t="e">
        <f t="shared" si="2"/>
        <v>#REF!</v>
      </c>
    </row>
    <row r="63" spans="4:29" ht="12.75" hidden="1">
      <c r="D63" t="s">
        <v>327</v>
      </c>
      <c r="E63">
        <v>1</v>
      </c>
      <c r="F63" t="e">
        <f>#REF!</f>
        <v>#REF!</v>
      </c>
      <c r="G63" t="e">
        <f>IF(#REF!=0,"",#REF!)</f>
        <v>#REF!</v>
      </c>
      <c r="H63" s="19" t="e">
        <f t="shared" si="0"/>
        <v>#REF!</v>
      </c>
      <c r="I63" t="e">
        <f t="shared" si="1"/>
        <v>#REF!</v>
      </c>
      <c r="J63" s="33" t="e">
        <f>#REF!</f>
        <v>#REF!</v>
      </c>
      <c r="K63" s="34" t="e">
        <f>#REF!</f>
        <v>#REF!</v>
      </c>
      <c r="L63" s="33"/>
      <c r="M63" s="35"/>
      <c r="N63" s="35"/>
      <c r="O63" s="35"/>
      <c r="P63" s="35"/>
      <c r="Q63" s="35"/>
      <c r="R63" s="35"/>
      <c r="S63" s="35"/>
      <c r="T63" s="35"/>
      <c r="U63" s="35"/>
      <c r="V63" s="35"/>
      <c r="W63" s="35"/>
      <c r="X63" s="34"/>
      <c r="Y63" s="10" t="e">
        <f>IF(#REF!&lt;&gt;"",TEXT(#REF!,"00000000"),"")</f>
        <v>#REF!</v>
      </c>
      <c r="Z63" s="10" t="e">
        <f>IF(#REF!&lt;&gt;"",#REF!,"")</f>
        <v>#REF!</v>
      </c>
      <c r="AA63" s="10" t="e">
        <f>IF(#REF!&lt;&gt;"",#REF!,"")</f>
        <v>#REF!</v>
      </c>
      <c r="AB63" s="11" t="e">
        <f>IF(#REF!&lt;&gt;"",#REF!,0)</f>
        <v>#REF!</v>
      </c>
      <c r="AC63" t="e">
        <f t="shared" si="2"/>
        <v>#REF!</v>
      </c>
    </row>
    <row r="64" spans="4:29" ht="12.75" hidden="1">
      <c r="D64" t="s">
        <v>327</v>
      </c>
      <c r="E64">
        <v>1</v>
      </c>
      <c r="F64" t="e">
        <f>#REF!</f>
        <v>#REF!</v>
      </c>
      <c r="G64" t="e">
        <f>IF(#REF!=0,"",#REF!)</f>
        <v>#REF!</v>
      </c>
      <c r="H64" s="19" t="e">
        <f t="shared" si="0"/>
        <v>#REF!</v>
      </c>
      <c r="I64" t="e">
        <f t="shared" si="1"/>
        <v>#REF!</v>
      </c>
      <c r="J64" s="33" t="e">
        <f>#REF!</f>
        <v>#REF!</v>
      </c>
      <c r="K64" s="34" t="e">
        <f>#REF!</f>
        <v>#REF!</v>
      </c>
      <c r="L64" s="33"/>
      <c r="M64" s="35"/>
      <c r="N64" s="35"/>
      <c r="O64" s="35"/>
      <c r="P64" s="35"/>
      <c r="Q64" s="35"/>
      <c r="R64" s="35"/>
      <c r="S64" s="35"/>
      <c r="T64" s="35"/>
      <c r="U64" s="35"/>
      <c r="V64" s="35"/>
      <c r="W64" s="35"/>
      <c r="X64" s="34"/>
      <c r="Y64" s="10" t="e">
        <f>IF(#REF!&lt;&gt;"",TEXT(#REF!,"00000000"),"")</f>
        <v>#REF!</v>
      </c>
      <c r="Z64" s="10" t="e">
        <f>IF(#REF!&lt;&gt;"",#REF!,"")</f>
        <v>#REF!</v>
      </c>
      <c r="AA64" s="10" t="e">
        <f>IF(#REF!&lt;&gt;"",#REF!,"")</f>
        <v>#REF!</v>
      </c>
      <c r="AB64" s="11" t="e">
        <f>IF(#REF!&lt;&gt;"",#REF!,0)</f>
        <v>#REF!</v>
      </c>
      <c r="AC64" t="e">
        <f t="shared" si="2"/>
        <v>#REF!</v>
      </c>
    </row>
    <row r="65" spans="4:29" ht="12.75" hidden="1">
      <c r="D65" t="s">
        <v>327</v>
      </c>
      <c r="E65">
        <v>1</v>
      </c>
      <c r="F65" t="e">
        <f>#REF!</f>
        <v>#REF!</v>
      </c>
      <c r="G65" t="e">
        <f>IF(#REF!=0,"",#REF!)</f>
        <v>#REF!</v>
      </c>
      <c r="H65" s="19" t="e">
        <f t="shared" si="0"/>
        <v>#REF!</v>
      </c>
      <c r="I65" t="e">
        <f t="shared" si="1"/>
        <v>#REF!</v>
      </c>
      <c r="J65" s="33" t="e">
        <f>#REF!</f>
        <v>#REF!</v>
      </c>
      <c r="K65" s="34" t="e">
        <f>#REF!</f>
        <v>#REF!</v>
      </c>
      <c r="L65" s="33"/>
      <c r="M65" s="35"/>
      <c r="N65" s="35"/>
      <c r="O65" s="35"/>
      <c r="P65" s="35"/>
      <c r="Q65" s="35"/>
      <c r="R65" s="35"/>
      <c r="S65" s="35"/>
      <c r="T65" s="35"/>
      <c r="U65" s="35"/>
      <c r="V65" s="35"/>
      <c r="W65" s="35"/>
      <c r="X65" s="34"/>
      <c r="Y65" s="10" t="e">
        <f>IF(#REF!&lt;&gt;"",TEXT(#REF!,"00000000"),"")</f>
        <v>#REF!</v>
      </c>
      <c r="Z65" s="10" t="e">
        <f>IF(#REF!&lt;&gt;"",#REF!,"")</f>
        <v>#REF!</v>
      </c>
      <c r="AA65" s="10" t="e">
        <f>IF(#REF!&lt;&gt;"",#REF!,"")</f>
        <v>#REF!</v>
      </c>
      <c r="AB65" s="11" t="e">
        <f>IF(#REF!&lt;&gt;"",#REF!,0)</f>
        <v>#REF!</v>
      </c>
      <c r="AC65" t="e">
        <f t="shared" si="2"/>
        <v>#REF!</v>
      </c>
    </row>
    <row r="66" spans="4:29" ht="12.75" hidden="1">
      <c r="D66" t="s">
        <v>327</v>
      </c>
      <c r="E66">
        <v>1</v>
      </c>
      <c r="F66" t="e">
        <f>#REF!</f>
        <v>#REF!</v>
      </c>
      <c r="G66" t="e">
        <f>IF(#REF!=0,"",#REF!)</f>
        <v>#REF!</v>
      </c>
      <c r="H66" s="19" t="e">
        <f aca="true" t="shared" si="3" ref="H66:H129">J66/100*F66+2*K66/100*F66</f>
        <v>#REF!</v>
      </c>
      <c r="I66" t="e">
        <f t="shared" si="1"/>
        <v>#REF!</v>
      </c>
      <c r="J66" s="33" t="e">
        <f>#REF!</f>
        <v>#REF!</v>
      </c>
      <c r="K66" s="34" t="e">
        <f>#REF!</f>
        <v>#REF!</v>
      </c>
      <c r="L66" s="33"/>
      <c r="M66" s="35"/>
      <c r="N66" s="35"/>
      <c r="O66" s="35"/>
      <c r="P66" s="35"/>
      <c r="Q66" s="35"/>
      <c r="R66" s="35"/>
      <c r="S66" s="35"/>
      <c r="T66" s="35"/>
      <c r="U66" s="35"/>
      <c r="V66" s="35"/>
      <c r="W66" s="35"/>
      <c r="X66" s="34"/>
      <c r="Y66" s="10" t="e">
        <f>IF(#REF!&lt;&gt;"",TEXT(#REF!,"00000000"),"")</f>
        <v>#REF!</v>
      </c>
      <c r="Z66" s="10" t="e">
        <f>IF(#REF!&lt;&gt;"",#REF!,"")</f>
        <v>#REF!</v>
      </c>
      <c r="AA66" s="10" t="e">
        <f>IF(#REF!&lt;&gt;"",#REF!,"")</f>
        <v>#REF!</v>
      </c>
      <c r="AB66" s="11" t="e">
        <f>IF(#REF!&lt;&gt;"",#REF!,0)</f>
        <v>#REF!</v>
      </c>
      <c r="AC66" t="e">
        <f t="shared" si="2"/>
        <v>#REF!</v>
      </c>
    </row>
    <row r="67" spans="4:29" ht="12.75" hidden="1">
      <c r="D67" t="s">
        <v>327</v>
      </c>
      <c r="E67">
        <v>1</v>
      </c>
      <c r="F67" t="e">
        <f>#REF!</f>
        <v>#REF!</v>
      </c>
      <c r="G67" t="e">
        <f>IF(#REF!=0,"",#REF!)</f>
        <v>#REF!</v>
      </c>
      <c r="H67" s="19" t="e">
        <f t="shared" si="3"/>
        <v>#REF!</v>
      </c>
      <c r="I67" t="e">
        <f aca="true" t="shared" si="4" ref="I67:I130">ABS(ROUND(J67,0)-J67)+ABS(ROUND(K67,0)-K67)</f>
        <v>#REF!</v>
      </c>
      <c r="J67" s="33" t="e">
        <f>#REF!</f>
        <v>#REF!</v>
      </c>
      <c r="K67" s="34" t="e">
        <f>#REF!</f>
        <v>#REF!</v>
      </c>
      <c r="L67" s="33"/>
      <c r="M67" s="35"/>
      <c r="N67" s="35"/>
      <c r="O67" s="35"/>
      <c r="P67" s="35"/>
      <c r="Q67" s="35"/>
      <c r="R67" s="35"/>
      <c r="S67" s="35"/>
      <c r="T67" s="35"/>
      <c r="U67" s="35"/>
      <c r="V67" s="35"/>
      <c r="W67" s="35"/>
      <c r="X67" s="34"/>
      <c r="Y67" s="10" t="e">
        <f>IF(#REF!&lt;&gt;"",TEXT(#REF!,"00000000"),"")</f>
        <v>#REF!</v>
      </c>
      <c r="Z67" s="10" t="e">
        <f>IF(#REF!&lt;&gt;"",#REF!,"")</f>
        <v>#REF!</v>
      </c>
      <c r="AA67" s="10" t="e">
        <f>IF(#REF!&lt;&gt;"",#REF!,"")</f>
        <v>#REF!</v>
      </c>
      <c r="AB67" s="11" t="e">
        <f>IF(#REF!&lt;&gt;"",#REF!,0)</f>
        <v>#REF!</v>
      </c>
      <c r="AC67" t="e">
        <f aca="true" t="shared" si="5" ref="AC67:AC101">LEN(Y67)+LEN(Z67)+LEN(AA67)+INT(AB67)</f>
        <v>#REF!</v>
      </c>
    </row>
    <row r="68" spans="4:29" ht="12.75" hidden="1">
      <c r="D68" t="s">
        <v>327</v>
      </c>
      <c r="E68">
        <v>1</v>
      </c>
      <c r="F68" t="e">
        <f>#REF!</f>
        <v>#REF!</v>
      </c>
      <c r="G68" t="e">
        <f>IF(#REF!=0,"",#REF!)</f>
        <v>#REF!</v>
      </c>
      <c r="H68" s="19" t="e">
        <f t="shared" si="3"/>
        <v>#REF!</v>
      </c>
      <c r="I68" t="e">
        <f t="shared" si="4"/>
        <v>#REF!</v>
      </c>
      <c r="J68" s="33" t="e">
        <f>#REF!</f>
        <v>#REF!</v>
      </c>
      <c r="K68" s="34" t="e">
        <f>#REF!</f>
        <v>#REF!</v>
      </c>
      <c r="L68" s="33"/>
      <c r="M68" s="35"/>
      <c r="N68" s="35"/>
      <c r="O68" s="35"/>
      <c r="P68" s="35"/>
      <c r="Q68" s="35"/>
      <c r="R68" s="35"/>
      <c r="S68" s="35"/>
      <c r="T68" s="35"/>
      <c r="U68" s="35"/>
      <c r="V68" s="35"/>
      <c r="W68" s="35"/>
      <c r="X68" s="34"/>
      <c r="Y68" s="10" t="e">
        <f>IF(#REF!&lt;&gt;"",TEXT(#REF!,"00000000"),"")</f>
        <v>#REF!</v>
      </c>
      <c r="Z68" s="10" t="e">
        <f>IF(#REF!&lt;&gt;"",#REF!,"")</f>
        <v>#REF!</v>
      </c>
      <c r="AA68" s="10" t="e">
        <f>IF(#REF!&lt;&gt;"",#REF!,"")</f>
        <v>#REF!</v>
      </c>
      <c r="AB68" s="11" t="e">
        <f>IF(#REF!&lt;&gt;"",#REF!,0)</f>
        <v>#REF!</v>
      </c>
      <c r="AC68" t="e">
        <f t="shared" si="5"/>
        <v>#REF!</v>
      </c>
    </row>
    <row r="69" spans="4:29" ht="12.75" hidden="1">
      <c r="D69" t="s">
        <v>327</v>
      </c>
      <c r="E69">
        <v>1</v>
      </c>
      <c r="F69" t="e">
        <f>#REF!</f>
        <v>#REF!</v>
      </c>
      <c r="G69" t="e">
        <f>IF(#REF!=0,"",#REF!)</f>
        <v>#REF!</v>
      </c>
      <c r="H69" s="19" t="e">
        <f t="shared" si="3"/>
        <v>#REF!</v>
      </c>
      <c r="I69" t="e">
        <f t="shared" si="4"/>
        <v>#REF!</v>
      </c>
      <c r="J69" s="33" t="e">
        <f>#REF!</f>
        <v>#REF!</v>
      </c>
      <c r="K69" s="34" t="e">
        <f>#REF!</f>
        <v>#REF!</v>
      </c>
      <c r="L69" s="33"/>
      <c r="M69" s="35"/>
      <c r="N69" s="35"/>
      <c r="O69" s="35"/>
      <c r="P69" s="35"/>
      <c r="Q69" s="35"/>
      <c r="R69" s="35"/>
      <c r="S69" s="35"/>
      <c r="T69" s="35"/>
      <c r="U69" s="35"/>
      <c r="V69" s="35"/>
      <c r="W69" s="35"/>
      <c r="X69" s="34"/>
      <c r="Y69" s="10" t="e">
        <f>IF(#REF!&lt;&gt;"",TEXT(#REF!,"00000000"),"")</f>
        <v>#REF!</v>
      </c>
      <c r="Z69" s="10" t="e">
        <f>IF(#REF!&lt;&gt;"",#REF!,"")</f>
        <v>#REF!</v>
      </c>
      <c r="AA69" s="10" t="e">
        <f>IF(#REF!&lt;&gt;"",#REF!,"")</f>
        <v>#REF!</v>
      </c>
      <c r="AB69" s="11" t="e">
        <f>IF(#REF!&lt;&gt;"",#REF!,0)</f>
        <v>#REF!</v>
      </c>
      <c r="AC69" t="e">
        <f t="shared" si="5"/>
        <v>#REF!</v>
      </c>
    </row>
    <row r="70" spans="4:29" ht="12.75" hidden="1">
      <c r="D70" t="s">
        <v>327</v>
      </c>
      <c r="E70">
        <v>1</v>
      </c>
      <c r="F70" t="e">
        <f>#REF!</f>
        <v>#REF!</v>
      </c>
      <c r="G70" t="e">
        <f>IF(#REF!=0,"",#REF!)</f>
        <v>#REF!</v>
      </c>
      <c r="H70" s="19" t="e">
        <f t="shared" si="3"/>
        <v>#REF!</v>
      </c>
      <c r="I70" t="e">
        <f t="shared" si="4"/>
        <v>#REF!</v>
      </c>
      <c r="J70" s="33" t="e">
        <f>#REF!</f>
        <v>#REF!</v>
      </c>
      <c r="K70" s="34" t="e">
        <f>#REF!</f>
        <v>#REF!</v>
      </c>
      <c r="L70" s="33"/>
      <c r="M70" s="35"/>
      <c r="N70" s="35"/>
      <c r="O70" s="35"/>
      <c r="P70" s="35"/>
      <c r="Q70" s="35"/>
      <c r="R70" s="35"/>
      <c r="S70" s="35"/>
      <c r="T70" s="35"/>
      <c r="U70" s="35"/>
      <c r="V70" s="35"/>
      <c r="W70" s="35"/>
      <c r="X70" s="34"/>
      <c r="Y70" s="10" t="e">
        <f>IF(#REF!&lt;&gt;"",TEXT(#REF!,"00000000"),"")</f>
        <v>#REF!</v>
      </c>
      <c r="Z70" s="10" t="e">
        <f>IF(#REF!&lt;&gt;"",#REF!,"")</f>
        <v>#REF!</v>
      </c>
      <c r="AA70" s="10" t="e">
        <f>IF(#REF!&lt;&gt;"",#REF!,"")</f>
        <v>#REF!</v>
      </c>
      <c r="AB70" s="11" t="e">
        <f>IF(#REF!&lt;&gt;"",#REF!,0)</f>
        <v>#REF!</v>
      </c>
      <c r="AC70" t="e">
        <f t="shared" si="5"/>
        <v>#REF!</v>
      </c>
    </row>
    <row r="71" spans="4:29" ht="12.75" hidden="1">
      <c r="D71" t="s">
        <v>327</v>
      </c>
      <c r="E71">
        <v>1</v>
      </c>
      <c r="F71" t="e">
        <f>#REF!</f>
        <v>#REF!</v>
      </c>
      <c r="G71" t="e">
        <f>IF(#REF!=0,"",#REF!)</f>
        <v>#REF!</v>
      </c>
      <c r="H71" s="19" t="e">
        <f t="shared" si="3"/>
        <v>#REF!</v>
      </c>
      <c r="I71" t="e">
        <f t="shared" si="4"/>
        <v>#REF!</v>
      </c>
      <c r="J71" s="33" t="e">
        <f>#REF!</f>
        <v>#REF!</v>
      </c>
      <c r="K71" s="34" t="e">
        <f>#REF!</f>
        <v>#REF!</v>
      </c>
      <c r="L71" s="33"/>
      <c r="M71" s="35"/>
      <c r="N71" s="35"/>
      <c r="O71" s="35"/>
      <c r="P71" s="35"/>
      <c r="Q71" s="35"/>
      <c r="R71" s="35"/>
      <c r="S71" s="35"/>
      <c r="T71" s="35"/>
      <c r="U71" s="35"/>
      <c r="V71" s="35"/>
      <c r="W71" s="35"/>
      <c r="X71" s="34"/>
      <c r="Y71" s="10" t="e">
        <f>IF(#REF!&lt;&gt;"",TEXT(#REF!,"00000000"),"")</f>
        <v>#REF!</v>
      </c>
      <c r="Z71" s="10" t="e">
        <f>IF(#REF!&lt;&gt;"",#REF!,"")</f>
        <v>#REF!</v>
      </c>
      <c r="AA71" s="10" t="e">
        <f>IF(#REF!&lt;&gt;"",#REF!,"")</f>
        <v>#REF!</v>
      </c>
      <c r="AB71" s="11" t="e">
        <f>IF(#REF!&lt;&gt;"",#REF!,0)</f>
        <v>#REF!</v>
      </c>
      <c r="AC71" t="e">
        <f t="shared" si="5"/>
        <v>#REF!</v>
      </c>
    </row>
    <row r="72" spans="4:29" ht="12.75" hidden="1">
      <c r="D72" t="s">
        <v>327</v>
      </c>
      <c r="E72">
        <v>1</v>
      </c>
      <c r="F72" t="e">
        <f>#REF!</f>
        <v>#REF!</v>
      </c>
      <c r="G72" t="e">
        <f>IF(#REF!=0,"",#REF!)</f>
        <v>#REF!</v>
      </c>
      <c r="H72" s="19" t="e">
        <f t="shared" si="3"/>
        <v>#REF!</v>
      </c>
      <c r="I72" t="e">
        <f t="shared" si="4"/>
        <v>#REF!</v>
      </c>
      <c r="J72" s="33" t="e">
        <f>#REF!</f>
        <v>#REF!</v>
      </c>
      <c r="K72" s="34" t="e">
        <f>#REF!</f>
        <v>#REF!</v>
      </c>
      <c r="L72" s="33"/>
      <c r="M72" s="35"/>
      <c r="N72" s="35"/>
      <c r="O72" s="35"/>
      <c r="P72" s="35"/>
      <c r="Q72" s="35"/>
      <c r="R72" s="35"/>
      <c r="S72" s="35"/>
      <c r="T72" s="35"/>
      <c r="U72" s="35"/>
      <c r="V72" s="35"/>
      <c r="W72" s="35"/>
      <c r="X72" s="34"/>
      <c r="Y72" s="10" t="e">
        <f>IF(#REF!&lt;&gt;"",TEXT(#REF!,"00000000"),"")</f>
        <v>#REF!</v>
      </c>
      <c r="Z72" s="10" t="e">
        <f>IF(#REF!&lt;&gt;"",#REF!,"")</f>
        <v>#REF!</v>
      </c>
      <c r="AA72" s="10" t="e">
        <f>IF(#REF!&lt;&gt;"",#REF!,"")</f>
        <v>#REF!</v>
      </c>
      <c r="AB72" s="11" t="e">
        <f>IF(#REF!&lt;&gt;"",#REF!,0)</f>
        <v>#REF!</v>
      </c>
      <c r="AC72" t="e">
        <f t="shared" si="5"/>
        <v>#REF!</v>
      </c>
    </row>
    <row r="73" spans="4:29" ht="12.75" hidden="1">
      <c r="D73" t="s">
        <v>327</v>
      </c>
      <c r="E73">
        <v>1</v>
      </c>
      <c r="F73" t="e">
        <f>#REF!</f>
        <v>#REF!</v>
      </c>
      <c r="G73" t="e">
        <f>IF(#REF!=0,"",#REF!)</f>
        <v>#REF!</v>
      </c>
      <c r="H73" s="19" t="e">
        <f t="shared" si="3"/>
        <v>#REF!</v>
      </c>
      <c r="I73" t="e">
        <f t="shared" si="4"/>
        <v>#REF!</v>
      </c>
      <c r="J73" s="33" t="e">
        <f>#REF!</f>
        <v>#REF!</v>
      </c>
      <c r="K73" s="34" t="e">
        <f>#REF!</f>
        <v>#REF!</v>
      </c>
      <c r="L73" s="33"/>
      <c r="M73" s="35"/>
      <c r="N73" s="35"/>
      <c r="O73" s="35"/>
      <c r="P73" s="35"/>
      <c r="Q73" s="35"/>
      <c r="R73" s="35"/>
      <c r="S73" s="35"/>
      <c r="T73" s="35"/>
      <c r="U73" s="35"/>
      <c r="V73" s="35"/>
      <c r="W73" s="35"/>
      <c r="X73" s="34"/>
      <c r="Y73" s="10" t="e">
        <f>IF(#REF!&lt;&gt;"",TEXT(#REF!,"00000000"),"")</f>
        <v>#REF!</v>
      </c>
      <c r="Z73" s="10" t="e">
        <f>IF(#REF!&lt;&gt;"",#REF!,"")</f>
        <v>#REF!</v>
      </c>
      <c r="AA73" s="10" t="e">
        <f>IF(#REF!&lt;&gt;"",#REF!,"")</f>
        <v>#REF!</v>
      </c>
      <c r="AB73" s="11" t="e">
        <f>IF(#REF!&lt;&gt;"",#REF!,0)</f>
        <v>#REF!</v>
      </c>
      <c r="AC73" t="e">
        <f t="shared" si="5"/>
        <v>#REF!</v>
      </c>
    </row>
    <row r="74" spans="4:29" ht="12.75" hidden="1">
      <c r="D74" t="s">
        <v>327</v>
      </c>
      <c r="E74">
        <v>1</v>
      </c>
      <c r="F74" t="e">
        <f>#REF!</f>
        <v>#REF!</v>
      </c>
      <c r="G74" t="e">
        <f>IF(#REF!=0,"",#REF!)</f>
        <v>#REF!</v>
      </c>
      <c r="H74" s="19" t="e">
        <f t="shared" si="3"/>
        <v>#REF!</v>
      </c>
      <c r="I74" t="e">
        <f t="shared" si="4"/>
        <v>#REF!</v>
      </c>
      <c r="J74" s="33" t="e">
        <f>#REF!</f>
        <v>#REF!</v>
      </c>
      <c r="K74" s="34" t="e">
        <f>#REF!</f>
        <v>#REF!</v>
      </c>
      <c r="L74" s="33"/>
      <c r="M74" s="35"/>
      <c r="N74" s="35"/>
      <c r="O74" s="35"/>
      <c r="P74" s="35"/>
      <c r="Q74" s="35"/>
      <c r="R74" s="35"/>
      <c r="S74" s="35"/>
      <c r="T74" s="35"/>
      <c r="U74" s="35"/>
      <c r="V74" s="35"/>
      <c r="W74" s="35"/>
      <c r="X74" s="34"/>
      <c r="Y74" s="10" t="e">
        <f>IF(#REF!&lt;&gt;"",TEXT(#REF!,"00000000"),"")</f>
        <v>#REF!</v>
      </c>
      <c r="Z74" s="10" t="e">
        <f>IF(#REF!&lt;&gt;"",#REF!,"")</f>
        <v>#REF!</v>
      </c>
      <c r="AA74" s="10" t="e">
        <f>IF(#REF!&lt;&gt;"",#REF!,"")</f>
        <v>#REF!</v>
      </c>
      <c r="AB74" s="11" t="e">
        <f>IF(#REF!&lt;&gt;"",#REF!,0)</f>
        <v>#REF!</v>
      </c>
      <c r="AC74" t="e">
        <f t="shared" si="5"/>
        <v>#REF!</v>
      </c>
    </row>
    <row r="75" spans="4:29" ht="12.75" hidden="1">
      <c r="D75" t="s">
        <v>327</v>
      </c>
      <c r="E75">
        <v>1</v>
      </c>
      <c r="F75" t="e">
        <f>#REF!</f>
        <v>#REF!</v>
      </c>
      <c r="G75" t="e">
        <f>IF(#REF!=0,"",#REF!)</f>
        <v>#REF!</v>
      </c>
      <c r="H75" s="19" t="e">
        <f t="shared" si="3"/>
        <v>#REF!</v>
      </c>
      <c r="I75" t="e">
        <f t="shared" si="4"/>
        <v>#REF!</v>
      </c>
      <c r="J75" s="33" t="e">
        <f>#REF!</f>
        <v>#REF!</v>
      </c>
      <c r="K75" s="34" t="e">
        <f>#REF!</f>
        <v>#REF!</v>
      </c>
      <c r="L75" s="33"/>
      <c r="M75" s="35"/>
      <c r="N75" s="35"/>
      <c r="O75" s="35"/>
      <c r="P75" s="35"/>
      <c r="Q75" s="35"/>
      <c r="R75" s="35"/>
      <c r="S75" s="35"/>
      <c r="T75" s="35"/>
      <c r="U75" s="35"/>
      <c r="V75" s="35"/>
      <c r="W75" s="35"/>
      <c r="X75" s="34"/>
      <c r="Y75" s="10" t="e">
        <f>IF(#REF!&lt;&gt;"",TEXT(#REF!,"00000000"),"")</f>
        <v>#REF!</v>
      </c>
      <c r="Z75" s="10" t="e">
        <f>IF(#REF!&lt;&gt;"",#REF!,"")</f>
        <v>#REF!</v>
      </c>
      <c r="AA75" s="10" t="e">
        <f>IF(#REF!&lt;&gt;"",#REF!,"")</f>
        <v>#REF!</v>
      </c>
      <c r="AB75" s="11" t="e">
        <f>IF(#REF!&lt;&gt;"",#REF!,0)</f>
        <v>#REF!</v>
      </c>
      <c r="AC75" t="e">
        <f t="shared" si="5"/>
        <v>#REF!</v>
      </c>
    </row>
    <row r="76" spans="4:29" ht="12.75" hidden="1">
      <c r="D76" t="s">
        <v>327</v>
      </c>
      <c r="E76">
        <v>1</v>
      </c>
      <c r="F76" t="e">
        <f>#REF!</f>
        <v>#REF!</v>
      </c>
      <c r="G76" t="e">
        <f>IF(#REF!=0,"",#REF!)</f>
        <v>#REF!</v>
      </c>
      <c r="H76" s="19" t="e">
        <f t="shared" si="3"/>
        <v>#REF!</v>
      </c>
      <c r="I76" t="e">
        <f t="shared" si="4"/>
        <v>#REF!</v>
      </c>
      <c r="J76" s="33" t="e">
        <f>#REF!</f>
        <v>#REF!</v>
      </c>
      <c r="K76" s="34" t="e">
        <f>#REF!</f>
        <v>#REF!</v>
      </c>
      <c r="L76" s="33"/>
      <c r="M76" s="35"/>
      <c r="N76" s="35"/>
      <c r="O76" s="35"/>
      <c r="P76" s="35"/>
      <c r="Q76" s="35"/>
      <c r="R76" s="35"/>
      <c r="S76" s="35"/>
      <c r="T76" s="35"/>
      <c r="U76" s="35"/>
      <c r="V76" s="35"/>
      <c r="W76" s="35"/>
      <c r="X76" s="34"/>
      <c r="Y76" s="10" t="e">
        <f>IF(#REF!&lt;&gt;"",TEXT(#REF!,"00000000"),"")</f>
        <v>#REF!</v>
      </c>
      <c r="Z76" s="10" t="e">
        <f>IF(#REF!&lt;&gt;"",#REF!,"")</f>
        <v>#REF!</v>
      </c>
      <c r="AA76" s="10" t="e">
        <f>IF(#REF!&lt;&gt;"",#REF!,"")</f>
        <v>#REF!</v>
      </c>
      <c r="AB76" s="11" t="e">
        <f>IF(#REF!&lt;&gt;"",#REF!,0)</f>
        <v>#REF!</v>
      </c>
      <c r="AC76" t="e">
        <f t="shared" si="5"/>
        <v>#REF!</v>
      </c>
    </row>
    <row r="77" spans="4:29" ht="12.75" hidden="1">
      <c r="D77" t="s">
        <v>327</v>
      </c>
      <c r="E77">
        <v>1</v>
      </c>
      <c r="F77" t="e">
        <f>#REF!</f>
        <v>#REF!</v>
      </c>
      <c r="G77" t="e">
        <f>IF(#REF!=0,"",#REF!)</f>
        <v>#REF!</v>
      </c>
      <c r="H77" s="19" t="e">
        <f t="shared" si="3"/>
        <v>#REF!</v>
      </c>
      <c r="I77" t="e">
        <f t="shared" si="4"/>
        <v>#REF!</v>
      </c>
      <c r="J77" s="33" t="e">
        <f>#REF!</f>
        <v>#REF!</v>
      </c>
      <c r="K77" s="34" t="e">
        <f>#REF!</f>
        <v>#REF!</v>
      </c>
      <c r="L77" s="33"/>
      <c r="M77" s="35"/>
      <c r="N77" s="35"/>
      <c r="O77" s="35"/>
      <c r="P77" s="35"/>
      <c r="Q77" s="35"/>
      <c r="R77" s="35"/>
      <c r="S77" s="35"/>
      <c r="T77" s="35"/>
      <c r="U77" s="35"/>
      <c r="V77" s="35"/>
      <c r="W77" s="35"/>
      <c r="X77" s="34"/>
      <c r="Y77" s="10" t="e">
        <f>IF(#REF!&lt;&gt;"",TEXT(#REF!,"00000000"),"")</f>
        <v>#REF!</v>
      </c>
      <c r="Z77" s="10" t="e">
        <f>IF(#REF!&lt;&gt;"",#REF!,"")</f>
        <v>#REF!</v>
      </c>
      <c r="AA77" s="10" t="e">
        <f>IF(#REF!&lt;&gt;"",#REF!,"")</f>
        <v>#REF!</v>
      </c>
      <c r="AB77" s="11" t="e">
        <f>IF(#REF!&lt;&gt;"",#REF!,0)</f>
        <v>#REF!</v>
      </c>
      <c r="AC77" t="e">
        <f t="shared" si="5"/>
        <v>#REF!</v>
      </c>
    </row>
    <row r="78" spans="4:29" ht="12.75" hidden="1">
      <c r="D78" t="s">
        <v>327</v>
      </c>
      <c r="E78">
        <v>1</v>
      </c>
      <c r="F78" t="e">
        <f>#REF!</f>
        <v>#REF!</v>
      </c>
      <c r="G78" t="e">
        <f>IF(#REF!=0,"",#REF!)</f>
        <v>#REF!</v>
      </c>
      <c r="H78" s="19" t="e">
        <f t="shared" si="3"/>
        <v>#REF!</v>
      </c>
      <c r="I78" t="e">
        <f t="shared" si="4"/>
        <v>#REF!</v>
      </c>
      <c r="J78" s="33" t="e">
        <f>#REF!</f>
        <v>#REF!</v>
      </c>
      <c r="K78" s="34" t="e">
        <f>#REF!</f>
        <v>#REF!</v>
      </c>
      <c r="L78" s="33"/>
      <c r="M78" s="35"/>
      <c r="N78" s="35"/>
      <c r="O78" s="35"/>
      <c r="P78" s="35"/>
      <c r="Q78" s="35"/>
      <c r="R78" s="35"/>
      <c r="S78" s="35"/>
      <c r="T78" s="35"/>
      <c r="U78" s="35"/>
      <c r="V78" s="35"/>
      <c r="W78" s="35"/>
      <c r="X78" s="34"/>
      <c r="Y78" s="10" t="e">
        <f>IF(#REF!&lt;&gt;"",TEXT(#REF!,"00000000"),"")</f>
        <v>#REF!</v>
      </c>
      <c r="Z78" s="10" t="e">
        <f>IF(#REF!&lt;&gt;"",#REF!,"")</f>
        <v>#REF!</v>
      </c>
      <c r="AA78" s="10" t="e">
        <f>IF(#REF!&lt;&gt;"",#REF!,"")</f>
        <v>#REF!</v>
      </c>
      <c r="AB78" s="11" t="e">
        <f>IF(#REF!&lt;&gt;"",#REF!,0)</f>
        <v>#REF!</v>
      </c>
      <c r="AC78" t="e">
        <f t="shared" si="5"/>
        <v>#REF!</v>
      </c>
    </row>
    <row r="79" spans="4:29" ht="12.75" hidden="1">
      <c r="D79" t="s">
        <v>327</v>
      </c>
      <c r="E79">
        <v>1</v>
      </c>
      <c r="F79" t="e">
        <f>#REF!</f>
        <v>#REF!</v>
      </c>
      <c r="G79" t="e">
        <f>IF(#REF!=0,"",#REF!)</f>
        <v>#REF!</v>
      </c>
      <c r="H79" s="19" t="e">
        <f t="shared" si="3"/>
        <v>#REF!</v>
      </c>
      <c r="I79" t="e">
        <f t="shared" si="4"/>
        <v>#REF!</v>
      </c>
      <c r="J79" s="33" t="e">
        <f>#REF!</f>
        <v>#REF!</v>
      </c>
      <c r="K79" s="34" t="e">
        <f>#REF!</f>
        <v>#REF!</v>
      </c>
      <c r="L79" s="33"/>
      <c r="M79" s="35"/>
      <c r="N79" s="35"/>
      <c r="O79" s="35"/>
      <c r="P79" s="35"/>
      <c r="Q79" s="35"/>
      <c r="R79" s="35"/>
      <c r="S79" s="35"/>
      <c r="T79" s="35"/>
      <c r="U79" s="35"/>
      <c r="V79" s="35"/>
      <c r="W79" s="35"/>
      <c r="X79" s="34"/>
      <c r="Y79" s="10" t="e">
        <f>IF(#REF!&lt;&gt;"",TEXT(#REF!,"00000000"),"")</f>
        <v>#REF!</v>
      </c>
      <c r="Z79" s="10" t="e">
        <f>IF(#REF!&lt;&gt;"",#REF!,"")</f>
        <v>#REF!</v>
      </c>
      <c r="AA79" s="10" t="e">
        <f>IF(#REF!&lt;&gt;"",#REF!,"")</f>
        <v>#REF!</v>
      </c>
      <c r="AB79" s="11" t="e">
        <f>IF(#REF!&lt;&gt;"",#REF!,0)</f>
        <v>#REF!</v>
      </c>
      <c r="AC79" t="e">
        <f t="shared" si="5"/>
        <v>#REF!</v>
      </c>
    </row>
    <row r="80" spans="4:29" ht="12.75" hidden="1">
      <c r="D80" t="s">
        <v>327</v>
      </c>
      <c r="E80">
        <v>1</v>
      </c>
      <c r="F80" t="e">
        <f>#REF!</f>
        <v>#REF!</v>
      </c>
      <c r="G80" t="e">
        <f>IF(#REF!=0,"",#REF!)</f>
        <v>#REF!</v>
      </c>
      <c r="H80" s="19" t="e">
        <f t="shared" si="3"/>
        <v>#REF!</v>
      </c>
      <c r="I80" t="e">
        <f t="shared" si="4"/>
        <v>#REF!</v>
      </c>
      <c r="J80" s="33" t="e">
        <f>#REF!</f>
        <v>#REF!</v>
      </c>
      <c r="K80" s="34" t="e">
        <f>#REF!</f>
        <v>#REF!</v>
      </c>
      <c r="L80" s="33"/>
      <c r="M80" s="35"/>
      <c r="N80" s="35"/>
      <c r="O80" s="35"/>
      <c r="P80" s="35"/>
      <c r="Q80" s="35"/>
      <c r="R80" s="35"/>
      <c r="S80" s="35"/>
      <c r="T80" s="35"/>
      <c r="U80" s="35"/>
      <c r="V80" s="35"/>
      <c r="W80" s="35"/>
      <c r="X80" s="34"/>
      <c r="Y80" s="10" t="e">
        <f>IF(#REF!&lt;&gt;"",TEXT(#REF!,"00000000"),"")</f>
        <v>#REF!</v>
      </c>
      <c r="Z80" s="10" t="e">
        <f>IF(#REF!&lt;&gt;"",#REF!,"")</f>
        <v>#REF!</v>
      </c>
      <c r="AA80" s="10" t="e">
        <f>IF(#REF!&lt;&gt;"",#REF!,"")</f>
        <v>#REF!</v>
      </c>
      <c r="AB80" s="11" t="e">
        <f>IF(#REF!&lt;&gt;"",#REF!,0)</f>
        <v>#REF!</v>
      </c>
      <c r="AC80" t="e">
        <f t="shared" si="5"/>
        <v>#REF!</v>
      </c>
    </row>
    <row r="81" spans="4:29" ht="12.75" hidden="1">
      <c r="D81" t="s">
        <v>327</v>
      </c>
      <c r="E81">
        <v>1</v>
      </c>
      <c r="F81" t="e">
        <f>#REF!</f>
        <v>#REF!</v>
      </c>
      <c r="G81" t="e">
        <f>IF(#REF!=0,"",#REF!)</f>
        <v>#REF!</v>
      </c>
      <c r="H81" s="19" t="e">
        <f t="shared" si="3"/>
        <v>#REF!</v>
      </c>
      <c r="I81" t="e">
        <f t="shared" si="4"/>
        <v>#REF!</v>
      </c>
      <c r="J81" s="33" t="e">
        <f>#REF!</f>
        <v>#REF!</v>
      </c>
      <c r="K81" s="34" t="e">
        <f>#REF!</f>
        <v>#REF!</v>
      </c>
      <c r="L81" s="33"/>
      <c r="M81" s="35"/>
      <c r="N81" s="35"/>
      <c r="O81" s="35"/>
      <c r="P81" s="35"/>
      <c r="Q81" s="35"/>
      <c r="R81" s="35"/>
      <c r="S81" s="35"/>
      <c r="T81" s="35"/>
      <c r="U81" s="35"/>
      <c r="V81" s="35"/>
      <c r="W81" s="35"/>
      <c r="X81" s="34"/>
      <c r="Y81" s="10" t="e">
        <f>IF(#REF!&lt;&gt;"",TEXT(#REF!,"00000000"),"")</f>
        <v>#REF!</v>
      </c>
      <c r="Z81" s="10" t="e">
        <f>IF(#REF!&lt;&gt;"",#REF!,"")</f>
        <v>#REF!</v>
      </c>
      <c r="AA81" s="10" t="e">
        <f>IF(#REF!&lt;&gt;"",#REF!,"")</f>
        <v>#REF!</v>
      </c>
      <c r="AB81" s="11" t="e">
        <f>IF(#REF!&lt;&gt;"",#REF!,0)</f>
        <v>#REF!</v>
      </c>
      <c r="AC81" t="e">
        <f t="shared" si="5"/>
        <v>#REF!</v>
      </c>
    </row>
    <row r="82" spans="4:29" ht="12.75" hidden="1">
      <c r="D82" t="s">
        <v>327</v>
      </c>
      <c r="E82">
        <v>1</v>
      </c>
      <c r="F82" t="e">
        <f>#REF!</f>
        <v>#REF!</v>
      </c>
      <c r="G82" t="e">
        <f>IF(#REF!=0,"",#REF!)</f>
        <v>#REF!</v>
      </c>
      <c r="H82" s="19" t="e">
        <f t="shared" si="3"/>
        <v>#REF!</v>
      </c>
      <c r="I82" t="e">
        <f t="shared" si="4"/>
        <v>#REF!</v>
      </c>
      <c r="J82" s="33" t="e">
        <f>#REF!</f>
        <v>#REF!</v>
      </c>
      <c r="K82" s="34" t="e">
        <f>#REF!</f>
        <v>#REF!</v>
      </c>
      <c r="L82" s="33"/>
      <c r="M82" s="35"/>
      <c r="N82" s="35"/>
      <c r="O82" s="35"/>
      <c r="P82" s="35"/>
      <c r="Q82" s="35"/>
      <c r="R82" s="35"/>
      <c r="S82" s="35"/>
      <c r="T82" s="35"/>
      <c r="U82" s="35"/>
      <c r="V82" s="35"/>
      <c r="W82" s="35"/>
      <c r="X82" s="34"/>
      <c r="Y82" s="10" t="e">
        <f>IF(#REF!&lt;&gt;"",TEXT(#REF!,"00000000"),"")</f>
        <v>#REF!</v>
      </c>
      <c r="Z82" s="10" t="e">
        <f>IF(#REF!&lt;&gt;"",#REF!,"")</f>
        <v>#REF!</v>
      </c>
      <c r="AA82" s="10" t="e">
        <f>IF(#REF!&lt;&gt;"",#REF!,"")</f>
        <v>#REF!</v>
      </c>
      <c r="AB82" s="11" t="e">
        <f>IF(#REF!&lt;&gt;"",#REF!,0)</f>
        <v>#REF!</v>
      </c>
      <c r="AC82" t="e">
        <f t="shared" si="5"/>
        <v>#REF!</v>
      </c>
    </row>
    <row r="83" spans="4:29" ht="12.75" hidden="1">
      <c r="D83" t="s">
        <v>327</v>
      </c>
      <c r="E83">
        <v>1</v>
      </c>
      <c r="F83" t="e">
        <f>#REF!</f>
        <v>#REF!</v>
      </c>
      <c r="G83" t="e">
        <f>IF(#REF!=0,"",#REF!)</f>
        <v>#REF!</v>
      </c>
      <c r="H83" s="19" t="e">
        <f t="shared" si="3"/>
        <v>#REF!</v>
      </c>
      <c r="I83" t="e">
        <f t="shared" si="4"/>
        <v>#REF!</v>
      </c>
      <c r="J83" s="33" t="e">
        <f>#REF!</f>
        <v>#REF!</v>
      </c>
      <c r="K83" s="34" t="e">
        <f>#REF!</f>
        <v>#REF!</v>
      </c>
      <c r="L83" s="33"/>
      <c r="M83" s="35"/>
      <c r="N83" s="35"/>
      <c r="O83" s="35"/>
      <c r="P83" s="35"/>
      <c r="Q83" s="35"/>
      <c r="R83" s="35"/>
      <c r="S83" s="35"/>
      <c r="T83" s="35"/>
      <c r="U83" s="35"/>
      <c r="V83" s="35"/>
      <c r="W83" s="35"/>
      <c r="X83" s="34"/>
      <c r="Y83" s="10" t="e">
        <f>IF(#REF!&lt;&gt;"",TEXT(#REF!,"00000000"),"")</f>
        <v>#REF!</v>
      </c>
      <c r="Z83" s="10" t="e">
        <f>IF(#REF!&lt;&gt;"",#REF!,"")</f>
        <v>#REF!</v>
      </c>
      <c r="AA83" s="10" t="e">
        <f>IF(#REF!&lt;&gt;"",#REF!,"")</f>
        <v>#REF!</v>
      </c>
      <c r="AB83" s="11" t="e">
        <f>IF(#REF!&lt;&gt;"",#REF!,0)</f>
        <v>#REF!</v>
      </c>
      <c r="AC83" t="e">
        <f t="shared" si="5"/>
        <v>#REF!</v>
      </c>
    </row>
    <row r="84" spans="4:29" ht="12.75" hidden="1">
      <c r="D84" t="s">
        <v>327</v>
      </c>
      <c r="E84">
        <v>1</v>
      </c>
      <c r="F84" t="e">
        <f>#REF!</f>
        <v>#REF!</v>
      </c>
      <c r="G84" t="e">
        <f>IF(#REF!=0,"",#REF!)</f>
        <v>#REF!</v>
      </c>
      <c r="H84" s="19" t="e">
        <f t="shared" si="3"/>
        <v>#REF!</v>
      </c>
      <c r="I84" t="e">
        <f t="shared" si="4"/>
        <v>#REF!</v>
      </c>
      <c r="J84" s="33" t="e">
        <f>#REF!</f>
        <v>#REF!</v>
      </c>
      <c r="K84" s="34" t="e">
        <f>#REF!</f>
        <v>#REF!</v>
      </c>
      <c r="L84" s="33"/>
      <c r="M84" s="35"/>
      <c r="N84" s="35"/>
      <c r="O84" s="35"/>
      <c r="P84" s="35"/>
      <c r="Q84" s="35"/>
      <c r="R84" s="35"/>
      <c r="S84" s="35"/>
      <c r="T84" s="35"/>
      <c r="U84" s="35"/>
      <c r="V84" s="35"/>
      <c r="W84" s="35"/>
      <c r="X84" s="34"/>
      <c r="Y84" s="10" t="e">
        <f>IF(#REF!&lt;&gt;"",TEXT(#REF!,"00000000"),"")</f>
        <v>#REF!</v>
      </c>
      <c r="Z84" s="10" t="e">
        <f>IF(#REF!&lt;&gt;"",#REF!,"")</f>
        <v>#REF!</v>
      </c>
      <c r="AA84" s="10" t="e">
        <f>IF(#REF!&lt;&gt;"",#REF!,"")</f>
        <v>#REF!</v>
      </c>
      <c r="AB84" s="11" t="e">
        <f>IF(#REF!&lt;&gt;"",#REF!,0)</f>
        <v>#REF!</v>
      </c>
      <c r="AC84" t="e">
        <f t="shared" si="5"/>
        <v>#REF!</v>
      </c>
    </row>
    <row r="85" spans="4:29" ht="12.75" hidden="1">
      <c r="D85" t="s">
        <v>327</v>
      </c>
      <c r="E85">
        <v>1</v>
      </c>
      <c r="F85" t="e">
        <f>#REF!</f>
        <v>#REF!</v>
      </c>
      <c r="G85" t="e">
        <f>IF(#REF!=0,"",#REF!)</f>
        <v>#REF!</v>
      </c>
      <c r="H85" s="19" t="e">
        <f t="shared" si="3"/>
        <v>#REF!</v>
      </c>
      <c r="I85" t="e">
        <f t="shared" si="4"/>
        <v>#REF!</v>
      </c>
      <c r="J85" s="33" t="e">
        <f>#REF!</f>
        <v>#REF!</v>
      </c>
      <c r="K85" s="34" t="e">
        <f>#REF!</f>
        <v>#REF!</v>
      </c>
      <c r="L85" s="33"/>
      <c r="M85" s="35"/>
      <c r="N85" s="35"/>
      <c r="O85" s="35"/>
      <c r="P85" s="35"/>
      <c r="Q85" s="35"/>
      <c r="R85" s="35"/>
      <c r="S85" s="35"/>
      <c r="T85" s="35"/>
      <c r="U85" s="35"/>
      <c r="V85" s="35"/>
      <c r="W85" s="35"/>
      <c r="X85" s="34"/>
      <c r="Y85" s="10" t="e">
        <f>IF(#REF!&lt;&gt;"",TEXT(#REF!,"00000000"),"")</f>
        <v>#REF!</v>
      </c>
      <c r="Z85" s="10" t="e">
        <f>IF(#REF!&lt;&gt;"",#REF!,"")</f>
        <v>#REF!</v>
      </c>
      <c r="AA85" s="10" t="e">
        <f>IF(#REF!&lt;&gt;"",#REF!,"")</f>
        <v>#REF!</v>
      </c>
      <c r="AB85" s="11" t="e">
        <f>IF(#REF!&lt;&gt;"",#REF!,0)</f>
        <v>#REF!</v>
      </c>
      <c r="AC85" t="e">
        <f t="shared" si="5"/>
        <v>#REF!</v>
      </c>
    </row>
    <row r="86" spans="4:29" ht="12.75" hidden="1">
      <c r="D86" t="s">
        <v>327</v>
      </c>
      <c r="E86">
        <v>1</v>
      </c>
      <c r="F86" t="e">
        <f>#REF!</f>
        <v>#REF!</v>
      </c>
      <c r="G86" t="e">
        <f>IF(#REF!=0,"",#REF!)</f>
        <v>#REF!</v>
      </c>
      <c r="H86" s="19" t="e">
        <f t="shared" si="3"/>
        <v>#REF!</v>
      </c>
      <c r="I86" t="e">
        <f t="shared" si="4"/>
        <v>#REF!</v>
      </c>
      <c r="J86" s="33" t="e">
        <f>#REF!</f>
        <v>#REF!</v>
      </c>
      <c r="K86" s="34" t="e">
        <f>#REF!</f>
        <v>#REF!</v>
      </c>
      <c r="L86" s="33"/>
      <c r="M86" s="35"/>
      <c r="N86" s="35"/>
      <c r="O86" s="35"/>
      <c r="P86" s="35"/>
      <c r="Q86" s="35"/>
      <c r="R86" s="35"/>
      <c r="S86" s="35"/>
      <c r="T86" s="35"/>
      <c r="U86" s="35"/>
      <c r="V86" s="35"/>
      <c r="W86" s="35"/>
      <c r="X86" s="34"/>
      <c r="Y86" s="10" t="e">
        <f>IF(#REF!&lt;&gt;"",TEXT(#REF!,"00000000"),"")</f>
        <v>#REF!</v>
      </c>
      <c r="Z86" s="10" t="e">
        <f>IF(#REF!&lt;&gt;"",#REF!,"")</f>
        <v>#REF!</v>
      </c>
      <c r="AA86" s="10" t="e">
        <f>IF(#REF!&lt;&gt;"",#REF!,"")</f>
        <v>#REF!</v>
      </c>
      <c r="AB86" s="11" t="e">
        <f>IF(#REF!&lt;&gt;"",#REF!,0)</f>
        <v>#REF!</v>
      </c>
      <c r="AC86" t="e">
        <f t="shared" si="5"/>
        <v>#REF!</v>
      </c>
    </row>
    <row r="87" spans="4:29" ht="12.75" hidden="1">
      <c r="D87" t="s">
        <v>327</v>
      </c>
      <c r="E87">
        <v>1</v>
      </c>
      <c r="F87" t="e">
        <f>#REF!</f>
        <v>#REF!</v>
      </c>
      <c r="G87" t="e">
        <f>IF(#REF!=0,"",#REF!)</f>
        <v>#REF!</v>
      </c>
      <c r="H87" s="19" t="e">
        <f t="shared" si="3"/>
        <v>#REF!</v>
      </c>
      <c r="I87" t="e">
        <f t="shared" si="4"/>
        <v>#REF!</v>
      </c>
      <c r="J87" s="33" t="e">
        <f>#REF!</f>
        <v>#REF!</v>
      </c>
      <c r="K87" s="34" t="e">
        <f>#REF!</f>
        <v>#REF!</v>
      </c>
      <c r="L87" s="33"/>
      <c r="M87" s="35"/>
      <c r="N87" s="35"/>
      <c r="O87" s="35"/>
      <c r="P87" s="35"/>
      <c r="Q87" s="35"/>
      <c r="R87" s="35"/>
      <c r="S87" s="35"/>
      <c r="T87" s="35"/>
      <c r="U87" s="35"/>
      <c r="V87" s="35"/>
      <c r="W87" s="35"/>
      <c r="X87" s="34"/>
      <c r="Y87" s="10" t="e">
        <f>IF(#REF!&lt;&gt;"",TEXT(#REF!,"00000000"),"")</f>
        <v>#REF!</v>
      </c>
      <c r="Z87" s="10" t="e">
        <f>IF(#REF!&lt;&gt;"",#REF!,"")</f>
        <v>#REF!</v>
      </c>
      <c r="AA87" s="10" t="e">
        <f>IF(#REF!&lt;&gt;"",#REF!,"")</f>
        <v>#REF!</v>
      </c>
      <c r="AB87" s="11" t="e">
        <f>IF(#REF!&lt;&gt;"",#REF!,0)</f>
        <v>#REF!</v>
      </c>
      <c r="AC87" t="e">
        <f t="shared" si="5"/>
        <v>#REF!</v>
      </c>
    </row>
    <row r="88" spans="4:29" ht="12.75" hidden="1">
      <c r="D88" t="s">
        <v>327</v>
      </c>
      <c r="E88">
        <v>1</v>
      </c>
      <c r="F88" t="e">
        <f>#REF!</f>
        <v>#REF!</v>
      </c>
      <c r="G88" t="e">
        <f>IF(#REF!=0,"",#REF!)</f>
        <v>#REF!</v>
      </c>
      <c r="H88" s="19" t="e">
        <f t="shared" si="3"/>
        <v>#REF!</v>
      </c>
      <c r="I88" t="e">
        <f t="shared" si="4"/>
        <v>#REF!</v>
      </c>
      <c r="J88" s="33" t="e">
        <f>#REF!</f>
        <v>#REF!</v>
      </c>
      <c r="K88" s="34" t="e">
        <f>#REF!</f>
        <v>#REF!</v>
      </c>
      <c r="L88" s="33"/>
      <c r="M88" s="35"/>
      <c r="N88" s="35"/>
      <c r="O88" s="35"/>
      <c r="P88" s="35"/>
      <c r="Q88" s="35"/>
      <c r="R88" s="35"/>
      <c r="S88" s="35"/>
      <c r="T88" s="35"/>
      <c r="U88" s="35"/>
      <c r="V88" s="35"/>
      <c r="W88" s="35"/>
      <c r="X88" s="34"/>
      <c r="Y88" s="10" t="e">
        <f>IF(#REF!&lt;&gt;"",TEXT(#REF!,"00000000"),"")</f>
        <v>#REF!</v>
      </c>
      <c r="Z88" s="10" t="e">
        <f>IF(#REF!&lt;&gt;"",#REF!,"")</f>
        <v>#REF!</v>
      </c>
      <c r="AA88" s="10" t="e">
        <f>IF(#REF!&lt;&gt;"",#REF!,"")</f>
        <v>#REF!</v>
      </c>
      <c r="AB88" s="11" t="e">
        <f>IF(#REF!&lt;&gt;"",#REF!,0)</f>
        <v>#REF!</v>
      </c>
      <c r="AC88" t="e">
        <f t="shared" si="5"/>
        <v>#REF!</v>
      </c>
    </row>
    <row r="89" spans="4:29" ht="12.75" hidden="1">
      <c r="D89" t="s">
        <v>327</v>
      </c>
      <c r="E89">
        <v>1</v>
      </c>
      <c r="F89" t="e">
        <f>#REF!</f>
        <v>#REF!</v>
      </c>
      <c r="G89" t="e">
        <f>IF(#REF!=0,"",#REF!)</f>
        <v>#REF!</v>
      </c>
      <c r="H89" s="19" t="e">
        <f t="shared" si="3"/>
        <v>#REF!</v>
      </c>
      <c r="I89" t="e">
        <f t="shared" si="4"/>
        <v>#REF!</v>
      </c>
      <c r="J89" s="33" t="e">
        <f>#REF!</f>
        <v>#REF!</v>
      </c>
      <c r="K89" s="34" t="e">
        <f>#REF!</f>
        <v>#REF!</v>
      </c>
      <c r="L89" s="33"/>
      <c r="M89" s="35"/>
      <c r="N89" s="35"/>
      <c r="O89" s="35"/>
      <c r="P89" s="35"/>
      <c r="Q89" s="35"/>
      <c r="R89" s="35"/>
      <c r="S89" s="35"/>
      <c r="T89" s="35"/>
      <c r="U89" s="35"/>
      <c r="V89" s="35"/>
      <c r="W89" s="35"/>
      <c r="X89" s="34"/>
      <c r="Y89" s="10" t="e">
        <f>IF(#REF!&lt;&gt;"",TEXT(#REF!,"00000000"),"")</f>
        <v>#REF!</v>
      </c>
      <c r="Z89" s="10" t="e">
        <f>IF(#REF!&lt;&gt;"",#REF!,"")</f>
        <v>#REF!</v>
      </c>
      <c r="AA89" s="10" t="e">
        <f>IF(#REF!&lt;&gt;"",#REF!,"")</f>
        <v>#REF!</v>
      </c>
      <c r="AB89" s="11" t="e">
        <f>IF(#REF!&lt;&gt;"",#REF!,0)</f>
        <v>#REF!</v>
      </c>
      <c r="AC89" t="e">
        <f t="shared" si="5"/>
        <v>#REF!</v>
      </c>
    </row>
    <row r="90" spans="4:29" ht="12.75" hidden="1">
      <c r="D90" t="s">
        <v>327</v>
      </c>
      <c r="E90">
        <v>1</v>
      </c>
      <c r="F90" t="e">
        <f>#REF!</f>
        <v>#REF!</v>
      </c>
      <c r="G90" t="e">
        <f>IF(#REF!=0,"",#REF!)</f>
        <v>#REF!</v>
      </c>
      <c r="H90" s="19" t="e">
        <f t="shared" si="3"/>
        <v>#REF!</v>
      </c>
      <c r="I90" t="e">
        <f t="shared" si="4"/>
        <v>#REF!</v>
      </c>
      <c r="J90" s="33" t="e">
        <f>#REF!</f>
        <v>#REF!</v>
      </c>
      <c r="K90" s="34" t="e">
        <f>#REF!</f>
        <v>#REF!</v>
      </c>
      <c r="L90" s="33"/>
      <c r="M90" s="35"/>
      <c r="N90" s="35"/>
      <c r="O90" s="35"/>
      <c r="P90" s="35"/>
      <c r="Q90" s="35"/>
      <c r="R90" s="35"/>
      <c r="S90" s="35"/>
      <c r="T90" s="35"/>
      <c r="U90" s="35"/>
      <c r="V90" s="35"/>
      <c r="W90" s="35"/>
      <c r="X90" s="34"/>
      <c r="Y90" s="10" t="e">
        <f>IF(#REF!&lt;&gt;"",TEXT(#REF!,"00000000"),"")</f>
        <v>#REF!</v>
      </c>
      <c r="Z90" s="10" t="e">
        <f>IF(#REF!&lt;&gt;"",#REF!,"")</f>
        <v>#REF!</v>
      </c>
      <c r="AA90" s="10" t="e">
        <f>IF(#REF!&lt;&gt;"",#REF!,"")</f>
        <v>#REF!</v>
      </c>
      <c r="AB90" s="11" t="e">
        <f>IF(#REF!&lt;&gt;"",#REF!,0)</f>
        <v>#REF!</v>
      </c>
      <c r="AC90" t="e">
        <f t="shared" si="5"/>
        <v>#REF!</v>
      </c>
    </row>
    <row r="91" spans="4:29" ht="12.75" hidden="1">
      <c r="D91" t="s">
        <v>327</v>
      </c>
      <c r="E91">
        <v>1</v>
      </c>
      <c r="F91" t="e">
        <f>#REF!</f>
        <v>#REF!</v>
      </c>
      <c r="G91" t="e">
        <f>IF(#REF!=0,"",#REF!)</f>
        <v>#REF!</v>
      </c>
      <c r="H91" s="19" t="e">
        <f t="shared" si="3"/>
        <v>#REF!</v>
      </c>
      <c r="I91" t="e">
        <f t="shared" si="4"/>
        <v>#REF!</v>
      </c>
      <c r="J91" s="33" t="e">
        <f>#REF!</f>
        <v>#REF!</v>
      </c>
      <c r="K91" s="34" t="e">
        <f>#REF!</f>
        <v>#REF!</v>
      </c>
      <c r="L91" s="33"/>
      <c r="M91" s="35"/>
      <c r="N91" s="35"/>
      <c r="O91" s="35"/>
      <c r="P91" s="35"/>
      <c r="Q91" s="35"/>
      <c r="R91" s="35"/>
      <c r="S91" s="35"/>
      <c r="T91" s="35"/>
      <c r="U91" s="35"/>
      <c r="V91" s="35"/>
      <c r="W91" s="35"/>
      <c r="X91" s="34"/>
      <c r="Y91" s="10" t="e">
        <f>IF(#REF!&lt;&gt;"",TEXT(#REF!,"00000000"),"")</f>
        <v>#REF!</v>
      </c>
      <c r="Z91" s="10" t="e">
        <f>IF(#REF!&lt;&gt;"",#REF!,"")</f>
        <v>#REF!</v>
      </c>
      <c r="AA91" s="10" t="e">
        <f>IF(#REF!&lt;&gt;"",#REF!,"")</f>
        <v>#REF!</v>
      </c>
      <c r="AB91" s="11" t="e">
        <f>IF(#REF!&lt;&gt;"",#REF!,0)</f>
        <v>#REF!</v>
      </c>
      <c r="AC91" t="e">
        <f t="shared" si="5"/>
        <v>#REF!</v>
      </c>
    </row>
    <row r="92" spans="4:29" ht="12.75" hidden="1">
      <c r="D92" t="s">
        <v>327</v>
      </c>
      <c r="E92">
        <v>1</v>
      </c>
      <c r="F92" t="e">
        <f>#REF!</f>
        <v>#REF!</v>
      </c>
      <c r="G92" t="e">
        <f>IF(#REF!=0,"",#REF!)</f>
        <v>#REF!</v>
      </c>
      <c r="H92" s="19" t="e">
        <f t="shared" si="3"/>
        <v>#REF!</v>
      </c>
      <c r="I92" t="e">
        <f t="shared" si="4"/>
        <v>#REF!</v>
      </c>
      <c r="J92" s="33" t="e">
        <f>#REF!</f>
        <v>#REF!</v>
      </c>
      <c r="K92" s="34" t="e">
        <f>#REF!</f>
        <v>#REF!</v>
      </c>
      <c r="L92" s="33"/>
      <c r="M92" s="35"/>
      <c r="N92" s="35"/>
      <c r="O92" s="35"/>
      <c r="P92" s="35"/>
      <c r="Q92" s="35"/>
      <c r="R92" s="35"/>
      <c r="S92" s="35"/>
      <c r="T92" s="35"/>
      <c r="U92" s="35"/>
      <c r="V92" s="35"/>
      <c r="W92" s="35"/>
      <c r="X92" s="34"/>
      <c r="Y92" s="10" t="e">
        <f>IF(#REF!&lt;&gt;"",TEXT(#REF!,"00000000"),"")</f>
        <v>#REF!</v>
      </c>
      <c r="Z92" s="10" t="e">
        <f>IF(#REF!&lt;&gt;"",#REF!,"")</f>
        <v>#REF!</v>
      </c>
      <c r="AA92" s="10" t="e">
        <f>IF(#REF!&lt;&gt;"",#REF!,"")</f>
        <v>#REF!</v>
      </c>
      <c r="AB92" s="11" t="e">
        <f>IF(#REF!&lt;&gt;"",#REF!,0)</f>
        <v>#REF!</v>
      </c>
      <c r="AC92" t="e">
        <f t="shared" si="5"/>
        <v>#REF!</v>
      </c>
    </row>
    <row r="93" spans="4:29" ht="12.75" hidden="1">
      <c r="D93" t="s">
        <v>327</v>
      </c>
      <c r="E93">
        <v>1</v>
      </c>
      <c r="F93" t="e">
        <f>#REF!</f>
        <v>#REF!</v>
      </c>
      <c r="G93" t="e">
        <f>IF(#REF!=0,"",#REF!)</f>
        <v>#REF!</v>
      </c>
      <c r="H93" s="19" t="e">
        <f t="shared" si="3"/>
        <v>#REF!</v>
      </c>
      <c r="I93" t="e">
        <f t="shared" si="4"/>
        <v>#REF!</v>
      </c>
      <c r="J93" s="33" t="e">
        <f>#REF!</f>
        <v>#REF!</v>
      </c>
      <c r="K93" s="34" t="e">
        <f>#REF!</f>
        <v>#REF!</v>
      </c>
      <c r="L93" s="33"/>
      <c r="M93" s="35"/>
      <c r="N93" s="35"/>
      <c r="O93" s="35"/>
      <c r="P93" s="35"/>
      <c r="Q93" s="35"/>
      <c r="R93" s="35"/>
      <c r="S93" s="35"/>
      <c r="T93" s="35"/>
      <c r="U93" s="35"/>
      <c r="V93" s="35"/>
      <c r="W93" s="35"/>
      <c r="X93" s="34"/>
      <c r="Y93" s="10" t="e">
        <f>IF(#REF!&lt;&gt;"",TEXT(#REF!,"00000000"),"")</f>
        <v>#REF!</v>
      </c>
      <c r="Z93" s="10" t="e">
        <f>IF(#REF!&lt;&gt;"",#REF!,"")</f>
        <v>#REF!</v>
      </c>
      <c r="AA93" s="10" t="e">
        <f>IF(#REF!&lt;&gt;"",#REF!,"")</f>
        <v>#REF!</v>
      </c>
      <c r="AB93" s="11" t="e">
        <f>IF(#REF!&lt;&gt;"",#REF!,0)</f>
        <v>#REF!</v>
      </c>
      <c r="AC93" t="e">
        <f t="shared" si="5"/>
        <v>#REF!</v>
      </c>
    </row>
    <row r="94" spans="4:29" ht="12.75" hidden="1">
      <c r="D94" t="s">
        <v>327</v>
      </c>
      <c r="E94">
        <v>1</v>
      </c>
      <c r="F94" t="e">
        <f>#REF!</f>
        <v>#REF!</v>
      </c>
      <c r="G94" t="e">
        <f>IF(#REF!=0,"",#REF!)</f>
        <v>#REF!</v>
      </c>
      <c r="H94" s="19" t="e">
        <f t="shared" si="3"/>
        <v>#REF!</v>
      </c>
      <c r="I94" t="e">
        <f t="shared" si="4"/>
        <v>#REF!</v>
      </c>
      <c r="J94" s="33" t="e">
        <f>#REF!</f>
        <v>#REF!</v>
      </c>
      <c r="K94" s="34" t="e">
        <f>#REF!</f>
        <v>#REF!</v>
      </c>
      <c r="L94" s="33"/>
      <c r="M94" s="35"/>
      <c r="N94" s="35"/>
      <c r="O94" s="35"/>
      <c r="P94" s="35"/>
      <c r="Q94" s="35"/>
      <c r="R94" s="35"/>
      <c r="S94" s="35"/>
      <c r="T94" s="35"/>
      <c r="U94" s="35"/>
      <c r="V94" s="35"/>
      <c r="W94" s="35"/>
      <c r="X94" s="34"/>
      <c r="Y94" s="10" t="e">
        <f>IF(#REF!&lt;&gt;"",TEXT(#REF!,"00000000"),"")</f>
        <v>#REF!</v>
      </c>
      <c r="Z94" s="10" t="e">
        <f>IF(#REF!&lt;&gt;"",#REF!,"")</f>
        <v>#REF!</v>
      </c>
      <c r="AA94" s="10" t="e">
        <f>IF(#REF!&lt;&gt;"",#REF!,"")</f>
        <v>#REF!</v>
      </c>
      <c r="AB94" s="11" t="e">
        <f>IF(#REF!&lt;&gt;"",#REF!,0)</f>
        <v>#REF!</v>
      </c>
      <c r="AC94" t="e">
        <f t="shared" si="5"/>
        <v>#REF!</v>
      </c>
    </row>
    <row r="95" spans="4:29" ht="12.75" hidden="1">
      <c r="D95" t="s">
        <v>327</v>
      </c>
      <c r="E95">
        <v>1</v>
      </c>
      <c r="F95" t="e">
        <f>#REF!</f>
        <v>#REF!</v>
      </c>
      <c r="G95" t="e">
        <f>IF(#REF!=0,"",#REF!)</f>
        <v>#REF!</v>
      </c>
      <c r="H95" s="19" t="e">
        <f t="shared" si="3"/>
        <v>#REF!</v>
      </c>
      <c r="I95" t="e">
        <f t="shared" si="4"/>
        <v>#REF!</v>
      </c>
      <c r="J95" s="33" t="e">
        <f>#REF!</f>
        <v>#REF!</v>
      </c>
      <c r="K95" s="34" t="e">
        <f>#REF!</f>
        <v>#REF!</v>
      </c>
      <c r="L95" s="33"/>
      <c r="M95" s="35"/>
      <c r="N95" s="35"/>
      <c r="O95" s="35"/>
      <c r="P95" s="35"/>
      <c r="Q95" s="35"/>
      <c r="R95" s="35"/>
      <c r="S95" s="35"/>
      <c r="T95" s="35"/>
      <c r="U95" s="35"/>
      <c r="V95" s="35"/>
      <c r="W95" s="35"/>
      <c r="X95" s="34"/>
      <c r="Y95" s="10" t="e">
        <f>IF(#REF!&lt;&gt;"",TEXT(#REF!,"00000000"),"")</f>
        <v>#REF!</v>
      </c>
      <c r="Z95" s="10" t="e">
        <f>IF(#REF!&lt;&gt;"",#REF!,"")</f>
        <v>#REF!</v>
      </c>
      <c r="AA95" s="10" t="e">
        <f>IF(#REF!&lt;&gt;"",#REF!,"")</f>
        <v>#REF!</v>
      </c>
      <c r="AB95" s="11" t="e">
        <f>IF(#REF!&lt;&gt;"",#REF!,0)</f>
        <v>#REF!</v>
      </c>
      <c r="AC95" t="e">
        <f t="shared" si="5"/>
        <v>#REF!</v>
      </c>
    </row>
    <row r="96" spans="4:29" ht="12.75" hidden="1">
      <c r="D96" t="s">
        <v>327</v>
      </c>
      <c r="E96">
        <v>1</v>
      </c>
      <c r="F96" t="e">
        <f>#REF!</f>
        <v>#REF!</v>
      </c>
      <c r="G96" t="e">
        <f>IF(#REF!=0,"",#REF!)</f>
        <v>#REF!</v>
      </c>
      <c r="H96" s="19" t="e">
        <f t="shared" si="3"/>
        <v>#REF!</v>
      </c>
      <c r="I96" t="e">
        <f t="shared" si="4"/>
        <v>#REF!</v>
      </c>
      <c r="J96" s="33" t="e">
        <f>#REF!</f>
        <v>#REF!</v>
      </c>
      <c r="K96" s="34" t="e">
        <f>#REF!</f>
        <v>#REF!</v>
      </c>
      <c r="L96" s="33"/>
      <c r="M96" s="35"/>
      <c r="N96" s="35"/>
      <c r="O96" s="35"/>
      <c r="P96" s="35"/>
      <c r="Q96" s="35"/>
      <c r="R96" s="35"/>
      <c r="S96" s="35"/>
      <c r="T96" s="35"/>
      <c r="U96" s="35"/>
      <c r="V96" s="35"/>
      <c r="W96" s="35"/>
      <c r="X96" s="34"/>
      <c r="Y96" s="10" t="e">
        <f>IF(#REF!&lt;&gt;"",TEXT(#REF!,"00000000"),"")</f>
        <v>#REF!</v>
      </c>
      <c r="Z96" s="10" t="e">
        <f>IF(#REF!&lt;&gt;"",#REF!,"")</f>
        <v>#REF!</v>
      </c>
      <c r="AA96" s="10" t="e">
        <f>IF(#REF!&lt;&gt;"",#REF!,"")</f>
        <v>#REF!</v>
      </c>
      <c r="AB96" s="11" t="e">
        <f>IF(#REF!&lt;&gt;"",#REF!,0)</f>
        <v>#REF!</v>
      </c>
      <c r="AC96" t="e">
        <f t="shared" si="5"/>
        <v>#REF!</v>
      </c>
    </row>
    <row r="97" spans="4:29" ht="12.75" hidden="1">
      <c r="D97" t="s">
        <v>327</v>
      </c>
      <c r="E97">
        <v>1</v>
      </c>
      <c r="F97" t="e">
        <f>#REF!</f>
        <v>#REF!</v>
      </c>
      <c r="G97" t="e">
        <f>IF(#REF!=0,"",#REF!)</f>
        <v>#REF!</v>
      </c>
      <c r="H97" s="19" t="e">
        <f t="shared" si="3"/>
        <v>#REF!</v>
      </c>
      <c r="I97" t="e">
        <f t="shared" si="4"/>
        <v>#REF!</v>
      </c>
      <c r="J97" s="33" t="e">
        <f>#REF!</f>
        <v>#REF!</v>
      </c>
      <c r="K97" s="34" t="e">
        <f>#REF!</f>
        <v>#REF!</v>
      </c>
      <c r="L97" s="33"/>
      <c r="M97" s="35"/>
      <c r="N97" s="35"/>
      <c r="O97" s="35"/>
      <c r="P97" s="35"/>
      <c r="Q97" s="35"/>
      <c r="R97" s="35"/>
      <c r="S97" s="35"/>
      <c r="T97" s="35"/>
      <c r="U97" s="35"/>
      <c r="V97" s="35"/>
      <c r="W97" s="35"/>
      <c r="X97" s="34"/>
      <c r="Y97" s="10" t="e">
        <f>IF(#REF!&lt;&gt;"",TEXT(#REF!,"00000000"),"")</f>
        <v>#REF!</v>
      </c>
      <c r="Z97" s="10" t="e">
        <f>IF(#REF!&lt;&gt;"",#REF!,"")</f>
        <v>#REF!</v>
      </c>
      <c r="AA97" s="10" t="e">
        <f>IF(#REF!&lt;&gt;"",#REF!,"")</f>
        <v>#REF!</v>
      </c>
      <c r="AB97" s="11" t="e">
        <f>IF(#REF!&lt;&gt;"",#REF!,0)</f>
        <v>#REF!</v>
      </c>
      <c r="AC97" t="e">
        <f t="shared" si="5"/>
        <v>#REF!</v>
      </c>
    </row>
    <row r="98" spans="4:29" ht="12.75" hidden="1">
      <c r="D98" t="s">
        <v>327</v>
      </c>
      <c r="E98">
        <v>1</v>
      </c>
      <c r="F98" t="e">
        <f>#REF!</f>
        <v>#REF!</v>
      </c>
      <c r="G98" t="e">
        <f>IF(#REF!=0,"",#REF!)</f>
        <v>#REF!</v>
      </c>
      <c r="H98" s="19" t="e">
        <f t="shared" si="3"/>
        <v>#REF!</v>
      </c>
      <c r="I98" t="e">
        <f t="shared" si="4"/>
        <v>#REF!</v>
      </c>
      <c r="J98" s="33" t="e">
        <f>#REF!</f>
        <v>#REF!</v>
      </c>
      <c r="K98" s="34" t="e">
        <f>#REF!</f>
        <v>#REF!</v>
      </c>
      <c r="L98" s="33"/>
      <c r="M98" s="35"/>
      <c r="N98" s="35"/>
      <c r="O98" s="35"/>
      <c r="P98" s="35"/>
      <c r="Q98" s="35"/>
      <c r="R98" s="35"/>
      <c r="S98" s="35"/>
      <c r="T98" s="35"/>
      <c r="U98" s="35"/>
      <c r="V98" s="35"/>
      <c r="W98" s="35"/>
      <c r="X98" s="34"/>
      <c r="Y98" s="10" t="e">
        <f>IF(#REF!&lt;&gt;"",TEXT(#REF!,"00000000"),"")</f>
        <v>#REF!</v>
      </c>
      <c r="Z98" s="10" t="e">
        <f>IF(#REF!&lt;&gt;"",#REF!,"")</f>
        <v>#REF!</v>
      </c>
      <c r="AA98" s="10" t="e">
        <f>IF(#REF!&lt;&gt;"",#REF!,"")</f>
        <v>#REF!</v>
      </c>
      <c r="AB98" s="11" t="e">
        <f>IF(#REF!&lt;&gt;"",#REF!,0)</f>
        <v>#REF!</v>
      </c>
      <c r="AC98" t="e">
        <f t="shared" si="5"/>
        <v>#REF!</v>
      </c>
    </row>
    <row r="99" spans="4:29" ht="12.75" hidden="1">
      <c r="D99" t="s">
        <v>327</v>
      </c>
      <c r="E99">
        <v>1</v>
      </c>
      <c r="F99" t="e">
        <f>#REF!</f>
        <v>#REF!</v>
      </c>
      <c r="G99" t="e">
        <f>IF(#REF!=0,"",#REF!)</f>
        <v>#REF!</v>
      </c>
      <c r="H99" s="19" t="e">
        <f t="shared" si="3"/>
        <v>#REF!</v>
      </c>
      <c r="I99" t="e">
        <f t="shared" si="4"/>
        <v>#REF!</v>
      </c>
      <c r="J99" s="33" t="e">
        <f>#REF!</f>
        <v>#REF!</v>
      </c>
      <c r="K99" s="34" t="e">
        <f>#REF!</f>
        <v>#REF!</v>
      </c>
      <c r="L99" s="33"/>
      <c r="M99" s="35"/>
      <c r="N99" s="35"/>
      <c r="O99" s="35"/>
      <c r="P99" s="35"/>
      <c r="Q99" s="35"/>
      <c r="R99" s="35"/>
      <c r="S99" s="35"/>
      <c r="T99" s="35"/>
      <c r="U99" s="35"/>
      <c r="V99" s="35"/>
      <c r="W99" s="35"/>
      <c r="X99" s="34"/>
      <c r="Y99" s="10" t="e">
        <f>IF(#REF!&lt;&gt;"",TEXT(#REF!,"00000000"),"")</f>
        <v>#REF!</v>
      </c>
      <c r="Z99" s="10" t="e">
        <f>IF(#REF!&lt;&gt;"",#REF!,"")</f>
        <v>#REF!</v>
      </c>
      <c r="AA99" s="10" t="e">
        <f>IF(#REF!&lt;&gt;"",#REF!,"")</f>
        <v>#REF!</v>
      </c>
      <c r="AB99" s="11" t="e">
        <f>IF(#REF!&lt;&gt;"",#REF!,0)</f>
        <v>#REF!</v>
      </c>
      <c r="AC99" t="e">
        <f t="shared" si="5"/>
        <v>#REF!</v>
      </c>
    </row>
    <row r="100" spans="4:29" ht="12.75" hidden="1">
      <c r="D100" t="s">
        <v>327</v>
      </c>
      <c r="E100">
        <v>1</v>
      </c>
      <c r="F100" t="e">
        <f>#REF!</f>
        <v>#REF!</v>
      </c>
      <c r="G100" t="e">
        <f>IF(#REF!=0,"",#REF!)</f>
        <v>#REF!</v>
      </c>
      <c r="H100" s="19" t="e">
        <f t="shared" si="3"/>
        <v>#REF!</v>
      </c>
      <c r="I100" t="e">
        <f t="shared" si="4"/>
        <v>#REF!</v>
      </c>
      <c r="J100" s="33" t="e">
        <f>#REF!</f>
        <v>#REF!</v>
      </c>
      <c r="K100" s="34" t="e">
        <f>#REF!</f>
        <v>#REF!</v>
      </c>
      <c r="L100" s="33"/>
      <c r="M100" s="35"/>
      <c r="N100" s="35"/>
      <c r="O100" s="35"/>
      <c r="P100" s="35"/>
      <c r="Q100" s="35"/>
      <c r="R100" s="35"/>
      <c r="S100" s="35"/>
      <c r="T100" s="35"/>
      <c r="U100" s="35"/>
      <c r="V100" s="35"/>
      <c r="W100" s="35"/>
      <c r="X100" s="34"/>
      <c r="Y100" s="10" t="e">
        <f>IF(#REF!&lt;&gt;"",TEXT(#REF!,"00000000"),"")</f>
        <v>#REF!</v>
      </c>
      <c r="Z100" s="10" t="e">
        <f>IF(#REF!&lt;&gt;"",#REF!,"")</f>
        <v>#REF!</v>
      </c>
      <c r="AA100" s="10" t="e">
        <f>IF(#REF!&lt;&gt;"",#REF!,"")</f>
        <v>#REF!</v>
      </c>
      <c r="AB100" s="11" t="e">
        <f>IF(#REF!&lt;&gt;"",#REF!,0)</f>
        <v>#REF!</v>
      </c>
      <c r="AC100" t="e">
        <f t="shared" si="5"/>
        <v>#REF!</v>
      </c>
    </row>
    <row r="101" spans="4:29" ht="12.75" hidden="1">
      <c r="D101" t="s">
        <v>327</v>
      </c>
      <c r="E101">
        <v>1</v>
      </c>
      <c r="F101" t="e">
        <f>#REF!</f>
        <v>#REF!</v>
      </c>
      <c r="G101" t="e">
        <f>IF(#REF!=0,"",#REF!)</f>
        <v>#REF!</v>
      </c>
      <c r="H101" s="19" t="e">
        <f t="shared" si="3"/>
        <v>#REF!</v>
      </c>
      <c r="I101" t="e">
        <f t="shared" si="4"/>
        <v>#REF!</v>
      </c>
      <c r="J101" s="33" t="e">
        <f>#REF!</f>
        <v>#REF!</v>
      </c>
      <c r="K101" s="34" t="e">
        <f>#REF!</f>
        <v>#REF!</v>
      </c>
      <c r="L101" s="33"/>
      <c r="M101" s="35"/>
      <c r="N101" s="35"/>
      <c r="O101" s="35"/>
      <c r="P101" s="35"/>
      <c r="Q101" s="35"/>
      <c r="R101" s="35"/>
      <c r="S101" s="35"/>
      <c r="T101" s="35"/>
      <c r="U101" s="35"/>
      <c r="V101" s="35"/>
      <c r="W101" s="35"/>
      <c r="X101" s="34"/>
      <c r="Y101" s="12" t="e">
        <f>IF(#REF!&lt;&gt;"",TEXT(#REF!,"00000000"),"")</f>
        <v>#REF!</v>
      </c>
      <c r="Z101" s="13" t="e">
        <f>IF(#REF!&lt;&gt;"",#REF!,"")</f>
        <v>#REF!</v>
      </c>
      <c r="AA101" s="13" t="e">
        <f>IF(#REF!&lt;&gt;"",#REF!,"")</f>
        <v>#REF!</v>
      </c>
      <c r="AB101" s="14" t="e">
        <f>IF(#REF!&lt;&gt;"",#REF!,0)</f>
        <v>#REF!</v>
      </c>
      <c r="AC101" t="e">
        <f t="shared" si="5"/>
        <v>#REF!</v>
      </c>
    </row>
    <row r="102" spans="4:24" ht="12.75" hidden="1">
      <c r="D102" t="s">
        <v>327</v>
      </c>
      <c r="E102">
        <v>1</v>
      </c>
      <c r="F102" t="e">
        <f>#REF!</f>
        <v>#REF!</v>
      </c>
      <c r="G102" t="e">
        <f>IF(#REF!=0,"",#REF!)</f>
        <v>#REF!</v>
      </c>
      <c r="H102" s="19" t="e">
        <f t="shared" si="3"/>
        <v>#REF!</v>
      </c>
      <c r="I102" t="e">
        <f t="shared" si="4"/>
        <v>#REF!</v>
      </c>
      <c r="J102" s="33" t="e">
        <f>#REF!</f>
        <v>#REF!</v>
      </c>
      <c r="K102" s="34" t="e">
        <f>#REF!</f>
        <v>#REF!</v>
      </c>
      <c r="L102" s="33"/>
      <c r="M102" s="35"/>
      <c r="N102" s="35"/>
      <c r="O102" s="35"/>
      <c r="P102" s="35"/>
      <c r="Q102" s="35"/>
      <c r="R102" s="35"/>
      <c r="S102" s="35"/>
      <c r="T102" s="35"/>
      <c r="U102" s="35"/>
      <c r="V102" s="35"/>
      <c r="W102" s="35"/>
      <c r="X102" s="34"/>
    </row>
    <row r="103" spans="4:24" ht="12.75" hidden="1">
      <c r="D103" t="s">
        <v>327</v>
      </c>
      <c r="E103">
        <v>1</v>
      </c>
      <c r="F103" t="e">
        <f>#REF!</f>
        <v>#REF!</v>
      </c>
      <c r="G103" t="e">
        <f>IF(#REF!=0,"",#REF!)</f>
        <v>#REF!</v>
      </c>
      <c r="H103" s="19" t="e">
        <f t="shared" si="3"/>
        <v>#REF!</v>
      </c>
      <c r="I103" t="e">
        <f t="shared" si="4"/>
        <v>#REF!</v>
      </c>
      <c r="J103" s="33" t="e">
        <f>#REF!</f>
        <v>#REF!</v>
      </c>
      <c r="K103" s="34" t="e">
        <f>#REF!</f>
        <v>#REF!</v>
      </c>
      <c r="L103" s="33"/>
      <c r="M103" s="35"/>
      <c r="N103" s="35"/>
      <c r="O103" s="35"/>
      <c r="P103" s="35"/>
      <c r="Q103" s="35"/>
      <c r="R103" s="35"/>
      <c r="S103" s="35"/>
      <c r="T103" s="35"/>
      <c r="U103" s="35"/>
      <c r="V103" s="35"/>
      <c r="W103" s="35"/>
      <c r="X103" s="34"/>
    </row>
    <row r="104" spans="4:24" ht="12.75" hidden="1">
      <c r="D104" t="s">
        <v>327</v>
      </c>
      <c r="E104">
        <v>1</v>
      </c>
      <c r="F104" t="e">
        <f>#REF!</f>
        <v>#REF!</v>
      </c>
      <c r="G104" t="e">
        <f>IF(#REF!=0,"",#REF!)</f>
        <v>#REF!</v>
      </c>
      <c r="H104" s="19" t="e">
        <f t="shared" si="3"/>
        <v>#REF!</v>
      </c>
      <c r="I104" t="e">
        <f t="shared" si="4"/>
        <v>#REF!</v>
      </c>
      <c r="J104" s="33" t="e">
        <f>#REF!</f>
        <v>#REF!</v>
      </c>
      <c r="K104" s="34" t="e">
        <f>#REF!</f>
        <v>#REF!</v>
      </c>
      <c r="L104" s="33"/>
      <c r="M104" s="35"/>
      <c r="N104" s="35"/>
      <c r="O104" s="35"/>
      <c r="P104" s="35"/>
      <c r="Q104" s="35"/>
      <c r="R104" s="35"/>
      <c r="S104" s="35"/>
      <c r="T104" s="35"/>
      <c r="U104" s="35"/>
      <c r="V104" s="35"/>
      <c r="W104" s="35"/>
      <c r="X104" s="34"/>
    </row>
    <row r="105" spans="4:24" ht="12.75" hidden="1">
      <c r="D105" t="s">
        <v>327</v>
      </c>
      <c r="E105">
        <v>1</v>
      </c>
      <c r="F105" t="e">
        <f>#REF!</f>
        <v>#REF!</v>
      </c>
      <c r="G105" t="e">
        <f>IF(#REF!=0,"",#REF!)</f>
        <v>#REF!</v>
      </c>
      <c r="H105" s="19" t="e">
        <f t="shared" si="3"/>
        <v>#REF!</v>
      </c>
      <c r="I105" t="e">
        <f t="shared" si="4"/>
        <v>#REF!</v>
      </c>
      <c r="J105" s="33" t="e">
        <f>#REF!</f>
        <v>#REF!</v>
      </c>
      <c r="K105" s="34" t="e">
        <f>#REF!</f>
        <v>#REF!</v>
      </c>
      <c r="L105" s="33"/>
      <c r="M105" s="35"/>
      <c r="N105" s="35"/>
      <c r="O105" s="35"/>
      <c r="P105" s="35"/>
      <c r="Q105" s="35"/>
      <c r="R105" s="35"/>
      <c r="S105" s="35"/>
      <c r="T105" s="35"/>
      <c r="U105" s="35"/>
      <c r="V105" s="35"/>
      <c r="W105" s="35"/>
      <c r="X105" s="34"/>
    </row>
    <row r="106" spans="4:24" ht="12.75" hidden="1">
      <c r="D106" t="s">
        <v>327</v>
      </c>
      <c r="E106">
        <v>1</v>
      </c>
      <c r="F106" t="e">
        <f>#REF!</f>
        <v>#REF!</v>
      </c>
      <c r="G106" t="e">
        <f>IF(#REF!=0,"",#REF!)</f>
        <v>#REF!</v>
      </c>
      <c r="H106" s="19" t="e">
        <f t="shared" si="3"/>
        <v>#REF!</v>
      </c>
      <c r="I106" t="e">
        <f t="shared" si="4"/>
        <v>#REF!</v>
      </c>
      <c r="J106" s="33" t="e">
        <f>#REF!</f>
        <v>#REF!</v>
      </c>
      <c r="K106" s="34" t="e">
        <f>#REF!</f>
        <v>#REF!</v>
      </c>
      <c r="L106" s="33"/>
      <c r="M106" s="35"/>
      <c r="N106" s="35"/>
      <c r="O106" s="35"/>
      <c r="P106" s="35"/>
      <c r="Q106" s="35"/>
      <c r="R106" s="35"/>
      <c r="S106" s="35"/>
      <c r="T106" s="35"/>
      <c r="U106" s="35"/>
      <c r="V106" s="35"/>
      <c r="W106" s="35"/>
      <c r="X106" s="34"/>
    </row>
    <row r="107" spans="4:24" ht="12.75" hidden="1">
      <c r="D107" t="s">
        <v>327</v>
      </c>
      <c r="E107">
        <v>1</v>
      </c>
      <c r="F107" t="e">
        <f>#REF!</f>
        <v>#REF!</v>
      </c>
      <c r="G107" t="e">
        <f>IF(#REF!=0,"",#REF!)</f>
        <v>#REF!</v>
      </c>
      <c r="H107" s="19" t="e">
        <f t="shared" si="3"/>
        <v>#REF!</v>
      </c>
      <c r="I107" t="e">
        <f t="shared" si="4"/>
        <v>#REF!</v>
      </c>
      <c r="J107" s="33" t="e">
        <f>#REF!</f>
        <v>#REF!</v>
      </c>
      <c r="K107" s="34" t="e">
        <f>#REF!</f>
        <v>#REF!</v>
      </c>
      <c r="L107" s="33"/>
      <c r="M107" s="35"/>
      <c r="N107" s="35"/>
      <c r="O107" s="35"/>
      <c r="P107" s="35"/>
      <c r="Q107" s="35"/>
      <c r="R107" s="35"/>
      <c r="S107" s="35"/>
      <c r="T107" s="35"/>
      <c r="U107" s="35"/>
      <c r="V107" s="35"/>
      <c r="W107" s="35"/>
      <c r="X107" s="34"/>
    </row>
    <row r="108" spans="4:24" ht="12.75" hidden="1">
      <c r="D108" t="s">
        <v>302</v>
      </c>
      <c r="E108">
        <v>2</v>
      </c>
      <c r="F108" t="e">
        <f>#REF!</f>
        <v>#REF!</v>
      </c>
      <c r="G108" t="e">
        <f>IF(#REF!=0,"",#REF!)</f>
        <v>#REF!</v>
      </c>
      <c r="H108" s="19" t="e">
        <f t="shared" si="3"/>
        <v>#REF!</v>
      </c>
      <c r="I108" t="e">
        <f t="shared" si="4"/>
        <v>#REF!</v>
      </c>
      <c r="J108" s="33" t="e">
        <f>#REF!</f>
        <v>#REF!</v>
      </c>
      <c r="K108" s="34" t="e">
        <f>#REF!</f>
        <v>#REF!</v>
      </c>
      <c r="L108" s="33"/>
      <c r="M108" s="35"/>
      <c r="N108" s="35"/>
      <c r="O108" s="35"/>
      <c r="P108" s="35"/>
      <c r="Q108" s="35"/>
      <c r="R108" s="35"/>
      <c r="S108" s="35"/>
      <c r="T108" s="35"/>
      <c r="U108" s="35"/>
      <c r="V108" s="35"/>
      <c r="W108" s="35"/>
      <c r="X108" s="34"/>
    </row>
    <row r="109" spans="4:24" ht="12.75" hidden="1">
      <c r="D109" t="s">
        <v>302</v>
      </c>
      <c r="E109">
        <v>2</v>
      </c>
      <c r="F109" t="e">
        <f>#REF!</f>
        <v>#REF!</v>
      </c>
      <c r="G109" t="e">
        <f>IF(#REF!=0,"",#REF!)</f>
        <v>#REF!</v>
      </c>
      <c r="H109" s="19" t="e">
        <f t="shared" si="3"/>
        <v>#REF!</v>
      </c>
      <c r="I109" t="e">
        <f t="shared" si="4"/>
        <v>#REF!</v>
      </c>
      <c r="J109" s="33" t="e">
        <f>#REF!</f>
        <v>#REF!</v>
      </c>
      <c r="K109" s="34" t="e">
        <f>#REF!</f>
        <v>#REF!</v>
      </c>
      <c r="L109" s="33"/>
      <c r="M109" s="35"/>
      <c r="N109" s="35"/>
      <c r="O109" s="35"/>
      <c r="P109" s="35"/>
      <c r="Q109" s="35"/>
      <c r="R109" s="35"/>
      <c r="S109" s="35"/>
      <c r="T109" s="35"/>
      <c r="U109" s="35"/>
      <c r="V109" s="35"/>
      <c r="W109" s="35"/>
      <c r="X109" s="34"/>
    </row>
    <row r="110" spans="4:24" ht="12.75" hidden="1">
      <c r="D110" t="s">
        <v>302</v>
      </c>
      <c r="E110">
        <v>2</v>
      </c>
      <c r="F110" t="e">
        <f>#REF!</f>
        <v>#REF!</v>
      </c>
      <c r="G110" t="e">
        <f>IF(#REF!=0,"",#REF!)</f>
        <v>#REF!</v>
      </c>
      <c r="H110" s="19" t="e">
        <f t="shared" si="3"/>
        <v>#REF!</v>
      </c>
      <c r="I110" t="e">
        <f t="shared" si="4"/>
        <v>#REF!</v>
      </c>
      <c r="J110" s="33" t="e">
        <f>#REF!</f>
        <v>#REF!</v>
      </c>
      <c r="K110" s="34" t="e">
        <f>#REF!</f>
        <v>#REF!</v>
      </c>
      <c r="L110" s="33"/>
      <c r="M110" s="35"/>
      <c r="N110" s="35"/>
      <c r="O110" s="35"/>
      <c r="P110" s="35"/>
      <c r="Q110" s="35"/>
      <c r="R110" s="35"/>
      <c r="S110" s="35"/>
      <c r="T110" s="35"/>
      <c r="U110" s="35"/>
      <c r="V110" s="35"/>
      <c r="W110" s="35"/>
      <c r="X110" s="34"/>
    </row>
    <row r="111" spans="4:24" ht="12.75" hidden="1">
      <c r="D111" t="s">
        <v>302</v>
      </c>
      <c r="E111">
        <v>2</v>
      </c>
      <c r="F111" t="e">
        <f>#REF!</f>
        <v>#REF!</v>
      </c>
      <c r="G111" t="e">
        <f>IF(#REF!=0,"",#REF!)</f>
        <v>#REF!</v>
      </c>
      <c r="H111" s="19" t="e">
        <f t="shared" si="3"/>
        <v>#REF!</v>
      </c>
      <c r="I111" t="e">
        <f t="shared" si="4"/>
        <v>#REF!</v>
      </c>
      <c r="J111" s="33" t="e">
        <f>#REF!</f>
        <v>#REF!</v>
      </c>
      <c r="K111" s="34" t="e">
        <f>#REF!</f>
        <v>#REF!</v>
      </c>
      <c r="L111" s="33"/>
      <c r="M111" s="35"/>
      <c r="N111" s="35"/>
      <c r="O111" s="35"/>
      <c r="P111" s="35"/>
      <c r="Q111" s="35"/>
      <c r="R111" s="35"/>
      <c r="S111" s="35"/>
      <c r="T111" s="35"/>
      <c r="U111" s="35"/>
      <c r="V111" s="35"/>
      <c r="W111" s="35"/>
      <c r="X111" s="34"/>
    </row>
    <row r="112" spans="4:24" ht="12.75" hidden="1">
      <c r="D112" t="s">
        <v>302</v>
      </c>
      <c r="E112">
        <v>2</v>
      </c>
      <c r="F112" t="e">
        <f>#REF!</f>
        <v>#REF!</v>
      </c>
      <c r="G112" t="e">
        <f>IF(#REF!=0,"",#REF!)</f>
        <v>#REF!</v>
      </c>
      <c r="H112" s="19" t="e">
        <f t="shared" si="3"/>
        <v>#REF!</v>
      </c>
      <c r="I112" t="e">
        <f t="shared" si="4"/>
        <v>#REF!</v>
      </c>
      <c r="J112" s="33" t="e">
        <f>#REF!</f>
        <v>#REF!</v>
      </c>
      <c r="K112" s="34" t="e">
        <f>#REF!</f>
        <v>#REF!</v>
      </c>
      <c r="L112" s="33"/>
      <c r="M112" s="35"/>
      <c r="N112" s="35"/>
      <c r="O112" s="35"/>
      <c r="P112" s="35"/>
      <c r="Q112" s="35"/>
      <c r="R112" s="35"/>
      <c r="S112" s="35"/>
      <c r="T112" s="35"/>
      <c r="U112" s="35"/>
      <c r="V112" s="35"/>
      <c r="W112" s="35"/>
      <c r="X112" s="34"/>
    </row>
    <row r="113" spans="4:24" ht="12.75" hidden="1">
      <c r="D113" t="s">
        <v>302</v>
      </c>
      <c r="E113">
        <v>2</v>
      </c>
      <c r="F113" t="e">
        <f>#REF!</f>
        <v>#REF!</v>
      </c>
      <c r="G113" t="e">
        <f>IF(#REF!=0,"",#REF!)</f>
        <v>#REF!</v>
      </c>
      <c r="H113" s="19" t="e">
        <f t="shared" si="3"/>
        <v>#REF!</v>
      </c>
      <c r="I113" t="e">
        <f t="shared" si="4"/>
        <v>#REF!</v>
      </c>
      <c r="J113" s="33" t="e">
        <f>#REF!</f>
        <v>#REF!</v>
      </c>
      <c r="K113" s="34" t="e">
        <f>#REF!</f>
        <v>#REF!</v>
      </c>
      <c r="L113" s="33"/>
      <c r="M113" s="35"/>
      <c r="N113" s="35"/>
      <c r="O113" s="35"/>
      <c r="P113" s="35"/>
      <c r="Q113" s="35"/>
      <c r="R113" s="35"/>
      <c r="S113" s="35"/>
      <c r="T113" s="35"/>
      <c r="U113" s="35"/>
      <c r="V113" s="35"/>
      <c r="W113" s="35"/>
      <c r="X113" s="34"/>
    </row>
    <row r="114" spans="4:24" ht="12.75" hidden="1">
      <c r="D114" t="s">
        <v>302</v>
      </c>
      <c r="E114">
        <v>2</v>
      </c>
      <c r="F114" t="e">
        <f>#REF!</f>
        <v>#REF!</v>
      </c>
      <c r="G114" t="e">
        <f>IF(#REF!=0,"",#REF!)</f>
        <v>#REF!</v>
      </c>
      <c r="H114" s="19" t="e">
        <f t="shared" si="3"/>
        <v>#REF!</v>
      </c>
      <c r="I114" t="e">
        <f t="shared" si="4"/>
        <v>#REF!</v>
      </c>
      <c r="J114" s="33" t="e">
        <f>#REF!</f>
        <v>#REF!</v>
      </c>
      <c r="K114" s="34" t="e">
        <f>#REF!</f>
        <v>#REF!</v>
      </c>
      <c r="L114" s="33"/>
      <c r="M114" s="35"/>
      <c r="N114" s="35"/>
      <c r="O114" s="35"/>
      <c r="P114" s="35"/>
      <c r="Q114" s="35"/>
      <c r="R114" s="35"/>
      <c r="S114" s="35"/>
      <c r="T114" s="35"/>
      <c r="U114" s="35"/>
      <c r="V114" s="35"/>
      <c r="W114" s="35"/>
      <c r="X114" s="34"/>
    </row>
    <row r="115" spans="4:24" ht="12.75" hidden="1">
      <c r="D115" t="s">
        <v>302</v>
      </c>
      <c r="E115">
        <v>2</v>
      </c>
      <c r="F115" t="e">
        <f>#REF!</f>
        <v>#REF!</v>
      </c>
      <c r="G115" t="e">
        <f>IF(#REF!=0,"",#REF!)</f>
        <v>#REF!</v>
      </c>
      <c r="H115" s="19" t="e">
        <f t="shared" si="3"/>
        <v>#REF!</v>
      </c>
      <c r="I115" t="e">
        <f t="shared" si="4"/>
        <v>#REF!</v>
      </c>
      <c r="J115" s="33" t="e">
        <f>#REF!</f>
        <v>#REF!</v>
      </c>
      <c r="K115" s="34" t="e">
        <f>#REF!</f>
        <v>#REF!</v>
      </c>
      <c r="L115" s="33"/>
      <c r="M115" s="35"/>
      <c r="N115" s="35"/>
      <c r="O115" s="35"/>
      <c r="P115" s="35"/>
      <c r="Q115" s="35"/>
      <c r="R115" s="35"/>
      <c r="S115" s="35"/>
      <c r="T115" s="35"/>
      <c r="U115" s="35"/>
      <c r="V115" s="35"/>
      <c r="W115" s="35"/>
      <c r="X115" s="34"/>
    </row>
    <row r="116" spans="4:24" ht="12.75" hidden="1">
      <c r="D116" t="s">
        <v>302</v>
      </c>
      <c r="E116">
        <v>2</v>
      </c>
      <c r="F116" t="e">
        <f>#REF!</f>
        <v>#REF!</v>
      </c>
      <c r="G116" t="e">
        <f>IF(#REF!=0,"",#REF!)</f>
        <v>#REF!</v>
      </c>
      <c r="H116" s="19" t="e">
        <f t="shared" si="3"/>
        <v>#REF!</v>
      </c>
      <c r="I116" t="e">
        <f t="shared" si="4"/>
        <v>#REF!</v>
      </c>
      <c r="J116" s="33" t="e">
        <f>#REF!</f>
        <v>#REF!</v>
      </c>
      <c r="K116" s="34" t="e">
        <f>#REF!</f>
        <v>#REF!</v>
      </c>
      <c r="L116" s="33"/>
      <c r="M116" s="35"/>
      <c r="N116" s="35"/>
      <c r="O116" s="35"/>
      <c r="P116" s="35"/>
      <c r="Q116" s="35"/>
      <c r="R116" s="35"/>
      <c r="S116" s="35"/>
      <c r="T116" s="35"/>
      <c r="U116" s="35"/>
      <c r="V116" s="35"/>
      <c r="W116" s="35"/>
      <c r="X116" s="34"/>
    </row>
    <row r="117" spans="4:24" ht="12.75" hidden="1">
      <c r="D117" t="s">
        <v>302</v>
      </c>
      <c r="E117">
        <v>2</v>
      </c>
      <c r="F117" t="e">
        <f>#REF!</f>
        <v>#REF!</v>
      </c>
      <c r="G117" t="e">
        <f>IF(#REF!=0,"",#REF!)</f>
        <v>#REF!</v>
      </c>
      <c r="H117" s="19" t="e">
        <f t="shared" si="3"/>
        <v>#REF!</v>
      </c>
      <c r="I117" t="e">
        <f t="shared" si="4"/>
        <v>#REF!</v>
      </c>
      <c r="J117" s="33" t="e">
        <f>#REF!</f>
        <v>#REF!</v>
      </c>
      <c r="K117" s="34" t="e">
        <f>#REF!</f>
        <v>#REF!</v>
      </c>
      <c r="L117" s="33"/>
      <c r="M117" s="35"/>
      <c r="N117" s="35"/>
      <c r="O117" s="35"/>
      <c r="P117" s="35"/>
      <c r="Q117" s="35"/>
      <c r="R117" s="35"/>
      <c r="S117" s="35"/>
      <c r="T117" s="35"/>
      <c r="U117" s="35"/>
      <c r="V117" s="35"/>
      <c r="W117" s="35"/>
      <c r="X117" s="34"/>
    </row>
    <row r="118" spans="4:24" ht="12.75" hidden="1">
      <c r="D118" t="s">
        <v>302</v>
      </c>
      <c r="E118">
        <v>2</v>
      </c>
      <c r="F118" t="e">
        <f>#REF!</f>
        <v>#REF!</v>
      </c>
      <c r="G118" t="e">
        <f>IF(#REF!=0,"",#REF!)</f>
        <v>#REF!</v>
      </c>
      <c r="H118" s="19" t="e">
        <f t="shared" si="3"/>
        <v>#REF!</v>
      </c>
      <c r="I118" t="e">
        <f t="shared" si="4"/>
        <v>#REF!</v>
      </c>
      <c r="J118" s="33" t="e">
        <f>#REF!</f>
        <v>#REF!</v>
      </c>
      <c r="K118" s="34" t="e">
        <f>#REF!</f>
        <v>#REF!</v>
      </c>
      <c r="L118" s="33"/>
      <c r="M118" s="35"/>
      <c r="N118" s="35"/>
      <c r="O118" s="35"/>
      <c r="P118" s="35"/>
      <c r="Q118" s="35"/>
      <c r="R118" s="35"/>
      <c r="S118" s="35"/>
      <c r="T118" s="35"/>
      <c r="U118" s="35"/>
      <c r="V118" s="35"/>
      <c r="W118" s="35"/>
      <c r="X118" s="34"/>
    </row>
    <row r="119" spans="4:24" ht="12.75" hidden="1">
      <c r="D119" t="s">
        <v>302</v>
      </c>
      <c r="E119">
        <v>2</v>
      </c>
      <c r="F119" t="e">
        <f>#REF!</f>
        <v>#REF!</v>
      </c>
      <c r="G119" t="e">
        <f>IF(#REF!=0,"",#REF!)</f>
        <v>#REF!</v>
      </c>
      <c r="H119" s="19" t="e">
        <f t="shared" si="3"/>
        <v>#REF!</v>
      </c>
      <c r="I119" t="e">
        <f t="shared" si="4"/>
        <v>#REF!</v>
      </c>
      <c r="J119" s="33" t="e">
        <f>#REF!</f>
        <v>#REF!</v>
      </c>
      <c r="K119" s="34" t="e">
        <f>#REF!</f>
        <v>#REF!</v>
      </c>
      <c r="L119" s="33"/>
      <c r="M119" s="35"/>
      <c r="N119" s="35"/>
      <c r="O119" s="35"/>
      <c r="P119" s="35"/>
      <c r="Q119" s="35"/>
      <c r="R119" s="35"/>
      <c r="S119" s="35"/>
      <c r="T119" s="35"/>
      <c r="U119" s="35"/>
      <c r="V119" s="35"/>
      <c r="W119" s="35"/>
      <c r="X119" s="34"/>
    </row>
    <row r="120" spans="4:24" ht="12.75" hidden="1">
      <c r="D120" t="s">
        <v>302</v>
      </c>
      <c r="E120">
        <v>2</v>
      </c>
      <c r="F120" t="e">
        <f>#REF!</f>
        <v>#REF!</v>
      </c>
      <c r="G120" t="e">
        <f>IF(#REF!=0,"",#REF!)</f>
        <v>#REF!</v>
      </c>
      <c r="H120" s="19" t="e">
        <f t="shared" si="3"/>
        <v>#REF!</v>
      </c>
      <c r="I120" t="e">
        <f t="shared" si="4"/>
        <v>#REF!</v>
      </c>
      <c r="J120" s="33" t="e">
        <f>#REF!</f>
        <v>#REF!</v>
      </c>
      <c r="K120" s="34" t="e">
        <f>#REF!</f>
        <v>#REF!</v>
      </c>
      <c r="L120" s="33"/>
      <c r="M120" s="35"/>
      <c r="N120" s="35"/>
      <c r="O120" s="35"/>
      <c r="P120" s="35"/>
      <c r="Q120" s="35"/>
      <c r="R120" s="35"/>
      <c r="S120" s="35"/>
      <c r="T120" s="35"/>
      <c r="U120" s="35"/>
      <c r="V120" s="35"/>
      <c r="W120" s="35"/>
      <c r="X120" s="34"/>
    </row>
    <row r="121" spans="4:24" ht="12.75" hidden="1">
      <c r="D121" t="s">
        <v>302</v>
      </c>
      <c r="E121">
        <v>2</v>
      </c>
      <c r="F121" t="e">
        <f>#REF!</f>
        <v>#REF!</v>
      </c>
      <c r="G121" t="e">
        <f>IF(#REF!=0,"",#REF!)</f>
        <v>#REF!</v>
      </c>
      <c r="H121" s="19" t="e">
        <f t="shared" si="3"/>
        <v>#REF!</v>
      </c>
      <c r="I121" t="e">
        <f t="shared" si="4"/>
        <v>#REF!</v>
      </c>
      <c r="J121" s="33" t="e">
        <f>#REF!</f>
        <v>#REF!</v>
      </c>
      <c r="K121" s="34" t="e">
        <f>#REF!</f>
        <v>#REF!</v>
      </c>
      <c r="L121" s="33"/>
      <c r="M121" s="35"/>
      <c r="N121" s="35"/>
      <c r="O121" s="35"/>
      <c r="P121" s="35"/>
      <c r="Q121" s="35"/>
      <c r="R121" s="35"/>
      <c r="S121" s="35"/>
      <c r="T121" s="35"/>
      <c r="U121" s="35"/>
      <c r="V121" s="35"/>
      <c r="W121" s="35"/>
      <c r="X121" s="34"/>
    </row>
    <row r="122" spans="4:24" ht="12.75" hidden="1">
      <c r="D122" t="s">
        <v>302</v>
      </c>
      <c r="E122">
        <v>2</v>
      </c>
      <c r="F122" t="e">
        <f>#REF!</f>
        <v>#REF!</v>
      </c>
      <c r="G122" t="e">
        <f>IF(#REF!=0,"",#REF!)</f>
        <v>#REF!</v>
      </c>
      <c r="H122" s="19" t="e">
        <f t="shared" si="3"/>
        <v>#REF!</v>
      </c>
      <c r="I122" t="e">
        <f t="shared" si="4"/>
        <v>#REF!</v>
      </c>
      <c r="J122" s="33" t="e">
        <f>#REF!</f>
        <v>#REF!</v>
      </c>
      <c r="K122" s="34" t="e">
        <f>#REF!</f>
        <v>#REF!</v>
      </c>
      <c r="L122" s="33"/>
      <c r="M122" s="35"/>
      <c r="N122" s="35"/>
      <c r="O122" s="35"/>
      <c r="P122" s="35"/>
      <c r="Q122" s="35"/>
      <c r="R122" s="35"/>
      <c r="S122" s="35"/>
      <c r="T122" s="35"/>
      <c r="U122" s="35"/>
      <c r="V122" s="35"/>
      <c r="W122" s="35"/>
      <c r="X122" s="34"/>
    </row>
    <row r="123" spans="4:24" ht="12.75" hidden="1">
      <c r="D123" t="s">
        <v>302</v>
      </c>
      <c r="E123">
        <v>2</v>
      </c>
      <c r="F123" t="e">
        <f>#REF!</f>
        <v>#REF!</v>
      </c>
      <c r="G123" t="e">
        <f>IF(#REF!=0,"",#REF!)</f>
        <v>#REF!</v>
      </c>
      <c r="H123" s="19" t="e">
        <f t="shared" si="3"/>
        <v>#REF!</v>
      </c>
      <c r="I123" t="e">
        <f t="shared" si="4"/>
        <v>#REF!</v>
      </c>
      <c r="J123" s="33" t="e">
        <f>#REF!</f>
        <v>#REF!</v>
      </c>
      <c r="K123" s="34" t="e">
        <f>#REF!</f>
        <v>#REF!</v>
      </c>
      <c r="L123" s="33"/>
      <c r="M123" s="35"/>
      <c r="N123" s="35"/>
      <c r="O123" s="35"/>
      <c r="P123" s="35"/>
      <c r="Q123" s="35"/>
      <c r="R123" s="35"/>
      <c r="S123" s="35"/>
      <c r="T123" s="35"/>
      <c r="U123" s="35"/>
      <c r="V123" s="35"/>
      <c r="W123" s="35"/>
      <c r="X123" s="34"/>
    </row>
    <row r="124" spans="4:24" ht="12.75" hidden="1">
      <c r="D124" t="s">
        <v>302</v>
      </c>
      <c r="E124">
        <v>2</v>
      </c>
      <c r="F124" t="e">
        <f>#REF!</f>
        <v>#REF!</v>
      </c>
      <c r="G124" t="e">
        <f>IF(#REF!=0,"",#REF!)</f>
        <v>#REF!</v>
      </c>
      <c r="H124" s="19" t="e">
        <f t="shared" si="3"/>
        <v>#REF!</v>
      </c>
      <c r="I124" t="e">
        <f t="shared" si="4"/>
        <v>#REF!</v>
      </c>
      <c r="J124" s="33" t="e">
        <f>#REF!</f>
        <v>#REF!</v>
      </c>
      <c r="K124" s="34" t="e">
        <f>#REF!</f>
        <v>#REF!</v>
      </c>
      <c r="L124" s="33"/>
      <c r="M124" s="35"/>
      <c r="N124" s="35"/>
      <c r="O124" s="35"/>
      <c r="P124" s="35"/>
      <c r="Q124" s="35"/>
      <c r="R124" s="35"/>
      <c r="S124" s="35"/>
      <c r="T124" s="35"/>
      <c r="U124" s="35"/>
      <c r="V124" s="35"/>
      <c r="W124" s="35"/>
      <c r="X124" s="34"/>
    </row>
    <row r="125" spans="4:24" ht="12.75" hidden="1">
      <c r="D125" t="s">
        <v>302</v>
      </c>
      <c r="E125">
        <v>2</v>
      </c>
      <c r="F125" t="e">
        <f>#REF!</f>
        <v>#REF!</v>
      </c>
      <c r="G125" t="e">
        <f>IF(#REF!=0,"",#REF!)</f>
        <v>#REF!</v>
      </c>
      <c r="H125" s="19" t="e">
        <f t="shared" si="3"/>
        <v>#REF!</v>
      </c>
      <c r="I125" t="e">
        <f t="shared" si="4"/>
        <v>#REF!</v>
      </c>
      <c r="J125" s="33" t="e">
        <f>#REF!</f>
        <v>#REF!</v>
      </c>
      <c r="K125" s="34" t="e">
        <f>#REF!</f>
        <v>#REF!</v>
      </c>
      <c r="L125" s="33"/>
      <c r="M125" s="35"/>
      <c r="N125" s="35"/>
      <c r="O125" s="35"/>
      <c r="P125" s="35"/>
      <c r="Q125" s="35"/>
      <c r="R125" s="35"/>
      <c r="S125" s="35"/>
      <c r="T125" s="35"/>
      <c r="U125" s="35"/>
      <c r="V125" s="35"/>
      <c r="W125" s="35"/>
      <c r="X125" s="34"/>
    </row>
    <row r="126" spans="4:24" ht="12.75" hidden="1">
      <c r="D126" t="s">
        <v>302</v>
      </c>
      <c r="E126">
        <v>2</v>
      </c>
      <c r="F126" t="e">
        <f>#REF!</f>
        <v>#REF!</v>
      </c>
      <c r="G126" t="e">
        <f>IF(#REF!=0,"",#REF!)</f>
        <v>#REF!</v>
      </c>
      <c r="H126" s="19" t="e">
        <f t="shared" si="3"/>
        <v>#REF!</v>
      </c>
      <c r="I126" t="e">
        <f t="shared" si="4"/>
        <v>#REF!</v>
      </c>
      <c r="J126" s="33" t="e">
        <f>#REF!</f>
        <v>#REF!</v>
      </c>
      <c r="K126" s="34" t="e">
        <f>#REF!</f>
        <v>#REF!</v>
      </c>
      <c r="L126" s="33"/>
      <c r="M126" s="35"/>
      <c r="N126" s="35"/>
      <c r="O126" s="35"/>
      <c r="P126" s="35"/>
      <c r="Q126" s="35"/>
      <c r="R126" s="35"/>
      <c r="S126" s="35"/>
      <c r="T126" s="35"/>
      <c r="U126" s="35"/>
      <c r="V126" s="35"/>
      <c r="W126" s="35"/>
      <c r="X126" s="34"/>
    </row>
    <row r="127" spans="4:24" ht="12.75" hidden="1">
      <c r="D127" t="s">
        <v>302</v>
      </c>
      <c r="E127">
        <v>2</v>
      </c>
      <c r="F127" t="e">
        <f>#REF!</f>
        <v>#REF!</v>
      </c>
      <c r="G127" t="e">
        <f>IF(#REF!=0,"",#REF!)</f>
        <v>#REF!</v>
      </c>
      <c r="H127" s="19" t="e">
        <f t="shared" si="3"/>
        <v>#REF!</v>
      </c>
      <c r="I127" t="e">
        <f t="shared" si="4"/>
        <v>#REF!</v>
      </c>
      <c r="J127" s="33" t="e">
        <f>#REF!</f>
        <v>#REF!</v>
      </c>
      <c r="K127" s="34" t="e">
        <f>#REF!</f>
        <v>#REF!</v>
      </c>
      <c r="L127" s="33"/>
      <c r="M127" s="35"/>
      <c r="N127" s="35"/>
      <c r="O127" s="35"/>
      <c r="P127" s="35"/>
      <c r="Q127" s="35"/>
      <c r="R127" s="35"/>
      <c r="S127" s="35"/>
      <c r="T127" s="35"/>
      <c r="U127" s="35"/>
      <c r="V127" s="35"/>
      <c r="W127" s="35"/>
      <c r="X127" s="34"/>
    </row>
    <row r="128" spans="4:24" ht="12.75" hidden="1">
      <c r="D128" t="s">
        <v>302</v>
      </c>
      <c r="E128">
        <v>2</v>
      </c>
      <c r="F128" t="e">
        <f>#REF!</f>
        <v>#REF!</v>
      </c>
      <c r="G128" t="e">
        <f>IF(#REF!=0,"",#REF!)</f>
        <v>#REF!</v>
      </c>
      <c r="H128" s="19" t="e">
        <f t="shared" si="3"/>
        <v>#REF!</v>
      </c>
      <c r="I128" t="e">
        <f t="shared" si="4"/>
        <v>#REF!</v>
      </c>
      <c r="J128" s="33" t="e">
        <f>#REF!</f>
        <v>#REF!</v>
      </c>
      <c r="K128" s="34" t="e">
        <f>#REF!</f>
        <v>#REF!</v>
      </c>
      <c r="L128" s="33"/>
      <c r="M128" s="35"/>
      <c r="N128" s="35"/>
      <c r="O128" s="35"/>
      <c r="P128" s="35"/>
      <c r="Q128" s="35"/>
      <c r="R128" s="35"/>
      <c r="S128" s="35"/>
      <c r="T128" s="35"/>
      <c r="U128" s="35"/>
      <c r="V128" s="35"/>
      <c r="W128" s="35"/>
      <c r="X128" s="34"/>
    </row>
    <row r="129" spans="4:24" ht="12.75" hidden="1">
      <c r="D129" t="s">
        <v>302</v>
      </c>
      <c r="E129">
        <v>2</v>
      </c>
      <c r="F129" t="e">
        <f>#REF!</f>
        <v>#REF!</v>
      </c>
      <c r="G129" t="e">
        <f>IF(#REF!=0,"",#REF!)</f>
        <v>#REF!</v>
      </c>
      <c r="H129" s="19" t="e">
        <f t="shared" si="3"/>
        <v>#REF!</v>
      </c>
      <c r="I129" t="e">
        <f t="shared" si="4"/>
        <v>#REF!</v>
      </c>
      <c r="J129" s="33" t="e">
        <f>#REF!</f>
        <v>#REF!</v>
      </c>
      <c r="K129" s="34" t="e">
        <f>#REF!</f>
        <v>#REF!</v>
      </c>
      <c r="L129" s="33"/>
      <c r="M129" s="35"/>
      <c r="N129" s="35"/>
      <c r="O129" s="35"/>
      <c r="P129" s="35"/>
      <c r="Q129" s="35"/>
      <c r="R129" s="35"/>
      <c r="S129" s="35"/>
      <c r="T129" s="35"/>
      <c r="U129" s="35"/>
      <c r="V129" s="35"/>
      <c r="W129" s="35"/>
      <c r="X129" s="34"/>
    </row>
    <row r="130" spans="4:24" ht="12.75" hidden="1">
      <c r="D130" t="s">
        <v>302</v>
      </c>
      <c r="E130">
        <v>2</v>
      </c>
      <c r="F130" t="e">
        <f>#REF!</f>
        <v>#REF!</v>
      </c>
      <c r="G130" t="e">
        <f>IF(#REF!=0,"",#REF!)</f>
        <v>#REF!</v>
      </c>
      <c r="H130" s="19" t="e">
        <f aca="true" t="shared" si="6" ref="H130:H193">J130/100*F130+2*K130/100*F130</f>
        <v>#REF!</v>
      </c>
      <c r="I130" t="e">
        <f t="shared" si="4"/>
        <v>#REF!</v>
      </c>
      <c r="J130" s="33" t="e">
        <f>#REF!</f>
        <v>#REF!</v>
      </c>
      <c r="K130" s="34" t="e">
        <f>#REF!</f>
        <v>#REF!</v>
      </c>
      <c r="L130" s="33"/>
      <c r="M130" s="35"/>
      <c r="N130" s="35"/>
      <c r="O130" s="35"/>
      <c r="P130" s="35"/>
      <c r="Q130" s="35"/>
      <c r="R130" s="35"/>
      <c r="S130" s="35"/>
      <c r="T130" s="35"/>
      <c r="U130" s="35"/>
      <c r="V130" s="35"/>
      <c r="W130" s="35"/>
      <c r="X130" s="34"/>
    </row>
    <row r="131" spans="4:24" ht="12.75" hidden="1">
      <c r="D131" t="s">
        <v>302</v>
      </c>
      <c r="E131">
        <v>2</v>
      </c>
      <c r="F131" t="e">
        <f>#REF!</f>
        <v>#REF!</v>
      </c>
      <c r="G131" t="e">
        <f>IF(#REF!=0,"",#REF!)</f>
        <v>#REF!</v>
      </c>
      <c r="H131" s="19" t="e">
        <f t="shared" si="6"/>
        <v>#REF!</v>
      </c>
      <c r="I131" t="e">
        <f aca="true" t="shared" si="7" ref="I131:I194">ABS(ROUND(J131,0)-J131)+ABS(ROUND(K131,0)-K131)</f>
        <v>#REF!</v>
      </c>
      <c r="J131" s="33" t="e">
        <f>#REF!</f>
        <v>#REF!</v>
      </c>
      <c r="K131" s="34" t="e">
        <f>#REF!</f>
        <v>#REF!</v>
      </c>
      <c r="L131" s="33"/>
      <c r="M131" s="35"/>
      <c r="N131" s="35"/>
      <c r="O131" s="35"/>
      <c r="P131" s="35"/>
      <c r="Q131" s="35"/>
      <c r="R131" s="35"/>
      <c r="S131" s="35"/>
      <c r="T131" s="35"/>
      <c r="U131" s="35"/>
      <c r="V131" s="35"/>
      <c r="W131" s="35"/>
      <c r="X131" s="34"/>
    </row>
    <row r="132" spans="4:24" ht="12.75" hidden="1">
      <c r="D132" t="s">
        <v>302</v>
      </c>
      <c r="E132">
        <v>2</v>
      </c>
      <c r="F132" t="e">
        <f>#REF!</f>
        <v>#REF!</v>
      </c>
      <c r="G132" t="e">
        <f>IF(#REF!=0,"",#REF!)</f>
        <v>#REF!</v>
      </c>
      <c r="H132" s="19" t="e">
        <f t="shared" si="6"/>
        <v>#REF!</v>
      </c>
      <c r="I132" t="e">
        <f t="shared" si="7"/>
        <v>#REF!</v>
      </c>
      <c r="J132" s="33" t="e">
        <f>#REF!</f>
        <v>#REF!</v>
      </c>
      <c r="K132" s="34" t="e">
        <f>#REF!</f>
        <v>#REF!</v>
      </c>
      <c r="L132" s="33"/>
      <c r="M132" s="35"/>
      <c r="N132" s="35"/>
      <c r="O132" s="35"/>
      <c r="P132" s="35"/>
      <c r="Q132" s="35"/>
      <c r="R132" s="35"/>
      <c r="S132" s="35"/>
      <c r="T132" s="35"/>
      <c r="U132" s="35"/>
      <c r="V132" s="35"/>
      <c r="W132" s="35"/>
      <c r="X132" s="34"/>
    </row>
    <row r="133" spans="4:24" ht="12.75" hidden="1">
      <c r="D133" t="s">
        <v>302</v>
      </c>
      <c r="E133">
        <v>2</v>
      </c>
      <c r="F133" t="e">
        <f>#REF!</f>
        <v>#REF!</v>
      </c>
      <c r="G133" t="e">
        <f>IF(#REF!=0,"",#REF!)</f>
        <v>#REF!</v>
      </c>
      <c r="H133" s="19" t="e">
        <f t="shared" si="6"/>
        <v>#REF!</v>
      </c>
      <c r="I133" t="e">
        <f t="shared" si="7"/>
        <v>#REF!</v>
      </c>
      <c r="J133" s="33" t="e">
        <f>#REF!</f>
        <v>#REF!</v>
      </c>
      <c r="K133" s="34" t="e">
        <f>#REF!</f>
        <v>#REF!</v>
      </c>
      <c r="L133" s="33"/>
      <c r="M133" s="35"/>
      <c r="N133" s="35"/>
      <c r="O133" s="35"/>
      <c r="P133" s="35"/>
      <c r="Q133" s="35"/>
      <c r="R133" s="35"/>
      <c r="S133" s="35"/>
      <c r="T133" s="35"/>
      <c r="U133" s="35"/>
      <c r="V133" s="35"/>
      <c r="W133" s="35"/>
      <c r="X133" s="34"/>
    </row>
    <row r="134" spans="4:24" ht="12.75" hidden="1">
      <c r="D134" t="s">
        <v>302</v>
      </c>
      <c r="E134">
        <v>2</v>
      </c>
      <c r="F134" t="e">
        <f>#REF!</f>
        <v>#REF!</v>
      </c>
      <c r="G134" t="e">
        <f>IF(#REF!=0,"",#REF!)</f>
        <v>#REF!</v>
      </c>
      <c r="H134" s="19" t="e">
        <f t="shared" si="6"/>
        <v>#REF!</v>
      </c>
      <c r="I134" t="e">
        <f t="shared" si="7"/>
        <v>#REF!</v>
      </c>
      <c r="J134" s="33" t="e">
        <f>#REF!</f>
        <v>#REF!</v>
      </c>
      <c r="K134" s="34" t="e">
        <f>#REF!</f>
        <v>#REF!</v>
      </c>
      <c r="L134" s="33"/>
      <c r="M134" s="35"/>
      <c r="N134" s="35"/>
      <c r="O134" s="35"/>
      <c r="P134" s="35"/>
      <c r="Q134" s="35"/>
      <c r="R134" s="35"/>
      <c r="S134" s="35"/>
      <c r="T134" s="35"/>
      <c r="U134" s="35"/>
      <c r="V134" s="35"/>
      <c r="W134" s="35"/>
      <c r="X134" s="34"/>
    </row>
    <row r="135" spans="4:24" ht="12.75" hidden="1">
      <c r="D135" t="s">
        <v>302</v>
      </c>
      <c r="E135">
        <v>2</v>
      </c>
      <c r="F135" t="e">
        <f>#REF!</f>
        <v>#REF!</v>
      </c>
      <c r="G135" t="e">
        <f>IF(#REF!=0,"",#REF!)</f>
        <v>#REF!</v>
      </c>
      <c r="H135" s="19" t="e">
        <f t="shared" si="6"/>
        <v>#REF!</v>
      </c>
      <c r="I135" t="e">
        <f t="shared" si="7"/>
        <v>#REF!</v>
      </c>
      <c r="J135" s="33" t="e">
        <f>#REF!</f>
        <v>#REF!</v>
      </c>
      <c r="K135" s="34" t="e">
        <f>#REF!</f>
        <v>#REF!</v>
      </c>
      <c r="L135" s="33"/>
      <c r="M135" s="35"/>
      <c r="N135" s="35"/>
      <c r="O135" s="35"/>
      <c r="P135" s="35"/>
      <c r="Q135" s="35"/>
      <c r="R135" s="35"/>
      <c r="S135" s="35"/>
      <c r="T135" s="35"/>
      <c r="U135" s="35"/>
      <c r="V135" s="35"/>
      <c r="W135" s="35"/>
      <c r="X135" s="34"/>
    </row>
    <row r="136" spans="4:24" ht="12.75" hidden="1">
      <c r="D136" t="s">
        <v>302</v>
      </c>
      <c r="E136">
        <v>2</v>
      </c>
      <c r="F136" t="e">
        <f>#REF!</f>
        <v>#REF!</v>
      </c>
      <c r="G136" t="e">
        <f>IF(#REF!=0,"",#REF!)</f>
        <v>#REF!</v>
      </c>
      <c r="H136" s="19" t="e">
        <f t="shared" si="6"/>
        <v>#REF!</v>
      </c>
      <c r="I136" t="e">
        <f t="shared" si="7"/>
        <v>#REF!</v>
      </c>
      <c r="J136" s="33" t="e">
        <f>#REF!</f>
        <v>#REF!</v>
      </c>
      <c r="K136" s="34" t="e">
        <f>#REF!</f>
        <v>#REF!</v>
      </c>
      <c r="L136" s="33"/>
      <c r="M136" s="35"/>
      <c r="N136" s="35"/>
      <c r="O136" s="35"/>
      <c r="P136" s="35"/>
      <c r="Q136" s="35"/>
      <c r="R136" s="35"/>
      <c r="S136" s="35"/>
      <c r="T136" s="35"/>
      <c r="U136" s="35"/>
      <c r="V136" s="35"/>
      <c r="W136" s="35"/>
      <c r="X136" s="34"/>
    </row>
    <row r="137" spans="4:24" ht="12.75" hidden="1">
      <c r="D137" t="s">
        <v>302</v>
      </c>
      <c r="E137">
        <v>2</v>
      </c>
      <c r="F137" t="e">
        <f>#REF!</f>
        <v>#REF!</v>
      </c>
      <c r="G137" t="e">
        <f>IF(#REF!=0,"",#REF!)</f>
        <v>#REF!</v>
      </c>
      <c r="H137" s="19" t="e">
        <f t="shared" si="6"/>
        <v>#REF!</v>
      </c>
      <c r="I137" t="e">
        <f t="shared" si="7"/>
        <v>#REF!</v>
      </c>
      <c r="J137" s="33" t="e">
        <f>#REF!</f>
        <v>#REF!</v>
      </c>
      <c r="K137" s="34" t="e">
        <f>#REF!</f>
        <v>#REF!</v>
      </c>
      <c r="L137" s="33"/>
      <c r="M137" s="35"/>
      <c r="N137" s="35"/>
      <c r="O137" s="35"/>
      <c r="P137" s="35"/>
      <c r="Q137" s="35"/>
      <c r="R137" s="35"/>
      <c r="S137" s="35"/>
      <c r="T137" s="35"/>
      <c r="U137" s="35"/>
      <c r="V137" s="35"/>
      <c r="W137" s="35"/>
      <c r="X137" s="34"/>
    </row>
    <row r="138" spans="4:24" ht="12.75" hidden="1">
      <c r="D138" t="s">
        <v>302</v>
      </c>
      <c r="E138">
        <v>2</v>
      </c>
      <c r="F138" t="e">
        <f>#REF!</f>
        <v>#REF!</v>
      </c>
      <c r="G138" t="e">
        <f>IF(#REF!=0,"",#REF!)</f>
        <v>#REF!</v>
      </c>
      <c r="H138" s="19" t="e">
        <f t="shared" si="6"/>
        <v>#REF!</v>
      </c>
      <c r="I138" t="e">
        <f t="shared" si="7"/>
        <v>#REF!</v>
      </c>
      <c r="J138" s="33" t="e">
        <f>#REF!</f>
        <v>#REF!</v>
      </c>
      <c r="K138" s="34" t="e">
        <f>#REF!</f>
        <v>#REF!</v>
      </c>
      <c r="L138" s="33"/>
      <c r="M138" s="35"/>
      <c r="N138" s="35"/>
      <c r="O138" s="35"/>
      <c r="P138" s="35"/>
      <c r="Q138" s="35"/>
      <c r="R138" s="35"/>
      <c r="S138" s="35"/>
      <c r="T138" s="35"/>
      <c r="U138" s="35"/>
      <c r="V138" s="35"/>
      <c r="W138" s="35"/>
      <c r="X138" s="34"/>
    </row>
    <row r="139" spans="4:24" ht="12.75" hidden="1">
      <c r="D139" t="s">
        <v>302</v>
      </c>
      <c r="E139">
        <v>2</v>
      </c>
      <c r="F139" t="e">
        <f>#REF!</f>
        <v>#REF!</v>
      </c>
      <c r="G139" t="e">
        <f>IF(#REF!=0,"",#REF!)</f>
        <v>#REF!</v>
      </c>
      <c r="H139" s="19" t="e">
        <f t="shared" si="6"/>
        <v>#REF!</v>
      </c>
      <c r="I139" t="e">
        <f t="shared" si="7"/>
        <v>#REF!</v>
      </c>
      <c r="J139" s="33" t="e">
        <f>#REF!</f>
        <v>#REF!</v>
      </c>
      <c r="K139" s="34" t="e">
        <f>#REF!</f>
        <v>#REF!</v>
      </c>
      <c r="L139" s="33"/>
      <c r="M139" s="35"/>
      <c r="N139" s="35"/>
      <c r="O139" s="35"/>
      <c r="P139" s="35"/>
      <c r="Q139" s="35"/>
      <c r="R139" s="35"/>
      <c r="S139" s="35"/>
      <c r="T139" s="35"/>
      <c r="U139" s="35"/>
      <c r="V139" s="35"/>
      <c r="W139" s="35"/>
      <c r="X139" s="34"/>
    </row>
    <row r="140" spans="4:24" ht="12.75" hidden="1">
      <c r="D140" t="s">
        <v>302</v>
      </c>
      <c r="E140">
        <v>2</v>
      </c>
      <c r="F140" t="e">
        <f>#REF!</f>
        <v>#REF!</v>
      </c>
      <c r="G140" t="e">
        <f>IF(#REF!=0,"",#REF!)</f>
        <v>#REF!</v>
      </c>
      <c r="H140" s="19" t="e">
        <f t="shared" si="6"/>
        <v>#REF!</v>
      </c>
      <c r="I140" t="e">
        <f t="shared" si="7"/>
        <v>#REF!</v>
      </c>
      <c r="J140" s="33" t="e">
        <f>#REF!</f>
        <v>#REF!</v>
      </c>
      <c r="K140" s="34" t="e">
        <f>#REF!</f>
        <v>#REF!</v>
      </c>
      <c r="L140" s="33"/>
      <c r="M140" s="35"/>
      <c r="N140" s="35"/>
      <c r="O140" s="35"/>
      <c r="P140" s="35"/>
      <c r="Q140" s="35"/>
      <c r="R140" s="35"/>
      <c r="S140" s="35"/>
      <c r="T140" s="35"/>
      <c r="U140" s="35"/>
      <c r="V140" s="35"/>
      <c r="W140" s="35"/>
      <c r="X140" s="34"/>
    </row>
    <row r="141" spans="4:24" ht="12.75" hidden="1">
      <c r="D141" t="s">
        <v>302</v>
      </c>
      <c r="E141">
        <v>2</v>
      </c>
      <c r="F141" t="e">
        <f>#REF!</f>
        <v>#REF!</v>
      </c>
      <c r="G141" t="e">
        <f>IF(#REF!=0,"",#REF!)</f>
        <v>#REF!</v>
      </c>
      <c r="H141" s="19" t="e">
        <f t="shared" si="6"/>
        <v>#REF!</v>
      </c>
      <c r="I141" t="e">
        <f t="shared" si="7"/>
        <v>#REF!</v>
      </c>
      <c r="J141" s="33" t="e">
        <f>#REF!</f>
        <v>#REF!</v>
      </c>
      <c r="K141" s="34" t="e">
        <f>#REF!</f>
        <v>#REF!</v>
      </c>
      <c r="L141" s="33"/>
      <c r="M141" s="35"/>
      <c r="N141" s="35"/>
      <c r="O141" s="35"/>
      <c r="P141" s="35"/>
      <c r="Q141" s="35"/>
      <c r="R141" s="35"/>
      <c r="S141" s="35"/>
      <c r="T141" s="35"/>
      <c r="U141" s="35"/>
      <c r="V141" s="35"/>
      <c r="W141" s="35"/>
      <c r="X141" s="34"/>
    </row>
    <row r="142" spans="4:24" ht="12.75" hidden="1">
      <c r="D142" t="s">
        <v>302</v>
      </c>
      <c r="E142">
        <v>2</v>
      </c>
      <c r="F142" t="e">
        <f>#REF!</f>
        <v>#REF!</v>
      </c>
      <c r="G142" t="e">
        <f>IF(#REF!=0,"",#REF!)</f>
        <v>#REF!</v>
      </c>
      <c r="H142" s="19" t="e">
        <f t="shared" si="6"/>
        <v>#REF!</v>
      </c>
      <c r="I142" t="e">
        <f t="shared" si="7"/>
        <v>#REF!</v>
      </c>
      <c r="J142" s="33" t="e">
        <f>#REF!</f>
        <v>#REF!</v>
      </c>
      <c r="K142" s="34" t="e">
        <f>#REF!</f>
        <v>#REF!</v>
      </c>
      <c r="L142" s="33"/>
      <c r="M142" s="35"/>
      <c r="N142" s="35"/>
      <c r="O142" s="35"/>
      <c r="P142" s="35"/>
      <c r="Q142" s="35"/>
      <c r="R142" s="35"/>
      <c r="S142" s="35"/>
      <c r="T142" s="35"/>
      <c r="U142" s="35"/>
      <c r="V142" s="35"/>
      <c r="W142" s="35"/>
      <c r="X142" s="34"/>
    </row>
    <row r="143" spans="4:24" ht="12.75" hidden="1">
      <c r="D143" t="s">
        <v>302</v>
      </c>
      <c r="E143">
        <v>2</v>
      </c>
      <c r="F143" t="e">
        <f>#REF!</f>
        <v>#REF!</v>
      </c>
      <c r="G143" t="e">
        <f>IF(#REF!=0,"",#REF!)</f>
        <v>#REF!</v>
      </c>
      <c r="H143" s="19" t="e">
        <f t="shared" si="6"/>
        <v>#REF!</v>
      </c>
      <c r="I143" t="e">
        <f t="shared" si="7"/>
        <v>#REF!</v>
      </c>
      <c r="J143" s="33" t="e">
        <f>#REF!</f>
        <v>#REF!</v>
      </c>
      <c r="K143" s="34" t="e">
        <f>#REF!</f>
        <v>#REF!</v>
      </c>
      <c r="L143" s="33"/>
      <c r="M143" s="35"/>
      <c r="N143" s="35"/>
      <c r="O143" s="35"/>
      <c r="P143" s="35"/>
      <c r="Q143" s="35"/>
      <c r="R143" s="35"/>
      <c r="S143" s="35"/>
      <c r="T143" s="35"/>
      <c r="U143" s="35"/>
      <c r="V143" s="35"/>
      <c r="W143" s="35"/>
      <c r="X143" s="34"/>
    </row>
    <row r="144" spans="4:24" ht="12.75" hidden="1">
      <c r="D144" t="s">
        <v>302</v>
      </c>
      <c r="E144">
        <v>2</v>
      </c>
      <c r="F144" t="e">
        <f>#REF!</f>
        <v>#REF!</v>
      </c>
      <c r="G144" t="e">
        <f>IF(#REF!=0,"",#REF!)</f>
        <v>#REF!</v>
      </c>
      <c r="H144" s="19" t="e">
        <f t="shared" si="6"/>
        <v>#REF!</v>
      </c>
      <c r="I144" t="e">
        <f t="shared" si="7"/>
        <v>#REF!</v>
      </c>
      <c r="J144" s="33" t="e">
        <f>#REF!</f>
        <v>#REF!</v>
      </c>
      <c r="K144" s="34" t="e">
        <f>#REF!</f>
        <v>#REF!</v>
      </c>
      <c r="L144" s="33"/>
      <c r="M144" s="35"/>
      <c r="N144" s="35"/>
      <c r="O144" s="35"/>
      <c r="P144" s="35"/>
      <c r="Q144" s="35"/>
      <c r="R144" s="35"/>
      <c r="S144" s="35"/>
      <c r="T144" s="35"/>
      <c r="U144" s="35"/>
      <c r="V144" s="35"/>
      <c r="W144" s="35"/>
      <c r="X144" s="34"/>
    </row>
    <row r="145" spans="4:24" ht="12.75" hidden="1">
      <c r="D145" t="s">
        <v>302</v>
      </c>
      <c r="E145">
        <v>2</v>
      </c>
      <c r="F145" t="e">
        <f>#REF!</f>
        <v>#REF!</v>
      </c>
      <c r="G145" t="e">
        <f>IF(#REF!=0,"",#REF!)</f>
        <v>#REF!</v>
      </c>
      <c r="H145" s="19" t="e">
        <f t="shared" si="6"/>
        <v>#REF!</v>
      </c>
      <c r="I145" t="e">
        <f t="shared" si="7"/>
        <v>#REF!</v>
      </c>
      <c r="J145" s="33" t="e">
        <f>#REF!</f>
        <v>#REF!</v>
      </c>
      <c r="K145" s="34" t="e">
        <f>#REF!</f>
        <v>#REF!</v>
      </c>
      <c r="L145" s="33"/>
      <c r="M145" s="35"/>
      <c r="N145" s="35"/>
      <c r="O145" s="35"/>
      <c r="P145" s="35"/>
      <c r="Q145" s="35"/>
      <c r="R145" s="35"/>
      <c r="S145" s="35"/>
      <c r="T145" s="35"/>
      <c r="U145" s="35"/>
      <c r="V145" s="35"/>
      <c r="W145" s="35"/>
      <c r="X145" s="34"/>
    </row>
    <row r="146" spans="4:24" ht="12.75" hidden="1">
      <c r="D146" t="s">
        <v>302</v>
      </c>
      <c r="E146">
        <v>2</v>
      </c>
      <c r="F146" t="e">
        <f>#REF!</f>
        <v>#REF!</v>
      </c>
      <c r="G146" t="e">
        <f>IF(#REF!=0,"",#REF!)</f>
        <v>#REF!</v>
      </c>
      <c r="H146" s="19" t="e">
        <f t="shared" si="6"/>
        <v>#REF!</v>
      </c>
      <c r="I146" t="e">
        <f t="shared" si="7"/>
        <v>#REF!</v>
      </c>
      <c r="J146" s="33" t="e">
        <f>#REF!</f>
        <v>#REF!</v>
      </c>
      <c r="K146" s="34" t="e">
        <f>#REF!</f>
        <v>#REF!</v>
      </c>
      <c r="L146" s="33"/>
      <c r="M146" s="35"/>
      <c r="N146" s="35"/>
      <c r="O146" s="35"/>
      <c r="P146" s="35"/>
      <c r="Q146" s="35"/>
      <c r="R146" s="35"/>
      <c r="S146" s="35"/>
      <c r="T146" s="35"/>
      <c r="U146" s="35"/>
      <c r="V146" s="35"/>
      <c r="W146" s="35"/>
      <c r="X146" s="34"/>
    </row>
    <row r="147" spans="4:24" ht="12.75" hidden="1">
      <c r="D147" t="s">
        <v>302</v>
      </c>
      <c r="E147">
        <v>2</v>
      </c>
      <c r="F147" t="e">
        <f>#REF!</f>
        <v>#REF!</v>
      </c>
      <c r="G147" t="e">
        <f>IF(#REF!=0,"",#REF!)</f>
        <v>#REF!</v>
      </c>
      <c r="H147" s="19" t="e">
        <f t="shared" si="6"/>
        <v>#REF!</v>
      </c>
      <c r="I147" t="e">
        <f t="shared" si="7"/>
        <v>#REF!</v>
      </c>
      <c r="J147" s="33" t="e">
        <f>#REF!</f>
        <v>#REF!</v>
      </c>
      <c r="K147" s="34" t="e">
        <f>#REF!</f>
        <v>#REF!</v>
      </c>
      <c r="L147" s="33"/>
      <c r="M147" s="35"/>
      <c r="N147" s="35"/>
      <c r="O147" s="35"/>
      <c r="P147" s="35"/>
      <c r="Q147" s="35"/>
      <c r="R147" s="35"/>
      <c r="S147" s="35"/>
      <c r="T147" s="35"/>
      <c r="U147" s="35"/>
      <c r="V147" s="35"/>
      <c r="W147" s="35"/>
      <c r="X147" s="34"/>
    </row>
    <row r="148" spans="4:24" ht="12.75" hidden="1">
      <c r="D148" t="s">
        <v>302</v>
      </c>
      <c r="E148">
        <v>2</v>
      </c>
      <c r="F148" t="e">
        <f>#REF!</f>
        <v>#REF!</v>
      </c>
      <c r="G148" t="e">
        <f>IF(#REF!=0,"",#REF!)</f>
        <v>#REF!</v>
      </c>
      <c r="H148" s="19" t="e">
        <f t="shared" si="6"/>
        <v>#REF!</v>
      </c>
      <c r="I148" t="e">
        <f t="shared" si="7"/>
        <v>#REF!</v>
      </c>
      <c r="J148" s="33" t="e">
        <f>#REF!</f>
        <v>#REF!</v>
      </c>
      <c r="K148" s="34" t="e">
        <f>#REF!</f>
        <v>#REF!</v>
      </c>
      <c r="L148" s="33"/>
      <c r="M148" s="35"/>
      <c r="N148" s="35"/>
      <c r="O148" s="35"/>
      <c r="P148" s="35"/>
      <c r="Q148" s="35"/>
      <c r="R148" s="35"/>
      <c r="S148" s="35"/>
      <c r="T148" s="35"/>
      <c r="U148" s="35"/>
      <c r="V148" s="35"/>
      <c r="W148" s="35"/>
      <c r="X148" s="34"/>
    </row>
    <row r="149" spans="4:24" ht="12.75" hidden="1">
      <c r="D149" t="s">
        <v>302</v>
      </c>
      <c r="E149">
        <v>2</v>
      </c>
      <c r="F149" t="e">
        <f>#REF!</f>
        <v>#REF!</v>
      </c>
      <c r="G149" t="e">
        <f>IF(#REF!=0,"",#REF!)</f>
        <v>#REF!</v>
      </c>
      <c r="H149" s="19" t="e">
        <f t="shared" si="6"/>
        <v>#REF!</v>
      </c>
      <c r="I149" t="e">
        <f t="shared" si="7"/>
        <v>#REF!</v>
      </c>
      <c r="J149" s="33" t="e">
        <f>#REF!</f>
        <v>#REF!</v>
      </c>
      <c r="K149" s="34" t="e">
        <f>#REF!</f>
        <v>#REF!</v>
      </c>
      <c r="L149" s="33"/>
      <c r="M149" s="35"/>
      <c r="N149" s="35"/>
      <c r="O149" s="35"/>
      <c r="P149" s="35"/>
      <c r="Q149" s="35"/>
      <c r="R149" s="35"/>
      <c r="S149" s="35"/>
      <c r="T149" s="35"/>
      <c r="U149" s="35"/>
      <c r="V149" s="35"/>
      <c r="W149" s="35"/>
      <c r="X149" s="34"/>
    </row>
    <row r="150" spans="4:24" ht="12.75" hidden="1">
      <c r="D150" t="s">
        <v>302</v>
      </c>
      <c r="E150">
        <v>2</v>
      </c>
      <c r="F150" t="e">
        <f>#REF!</f>
        <v>#REF!</v>
      </c>
      <c r="G150" t="e">
        <f>IF(#REF!=0,"",#REF!)</f>
        <v>#REF!</v>
      </c>
      <c r="H150" s="19" t="e">
        <f t="shared" si="6"/>
        <v>#REF!</v>
      </c>
      <c r="I150" t="e">
        <f t="shared" si="7"/>
        <v>#REF!</v>
      </c>
      <c r="J150" s="33" t="e">
        <f>#REF!</f>
        <v>#REF!</v>
      </c>
      <c r="K150" s="34" t="e">
        <f>#REF!</f>
        <v>#REF!</v>
      </c>
      <c r="L150" s="33"/>
      <c r="M150" s="35"/>
      <c r="N150" s="35"/>
      <c r="O150" s="35"/>
      <c r="P150" s="35"/>
      <c r="Q150" s="35"/>
      <c r="R150" s="35"/>
      <c r="S150" s="35"/>
      <c r="T150" s="35"/>
      <c r="U150" s="35"/>
      <c r="V150" s="35"/>
      <c r="W150" s="35"/>
      <c r="X150" s="34"/>
    </row>
    <row r="151" spans="4:24" ht="12.75" hidden="1">
      <c r="D151" t="s">
        <v>302</v>
      </c>
      <c r="E151">
        <v>2</v>
      </c>
      <c r="F151" t="e">
        <f>#REF!</f>
        <v>#REF!</v>
      </c>
      <c r="G151" t="e">
        <f>IF(#REF!=0,"",#REF!)</f>
        <v>#REF!</v>
      </c>
      <c r="H151" s="19" t="e">
        <f t="shared" si="6"/>
        <v>#REF!</v>
      </c>
      <c r="I151" t="e">
        <f t="shared" si="7"/>
        <v>#REF!</v>
      </c>
      <c r="J151" s="33" t="e">
        <f>#REF!</f>
        <v>#REF!</v>
      </c>
      <c r="K151" s="34" t="e">
        <f>#REF!</f>
        <v>#REF!</v>
      </c>
      <c r="L151" s="33"/>
      <c r="M151" s="35"/>
      <c r="N151" s="35"/>
      <c r="O151" s="35"/>
      <c r="P151" s="35"/>
      <c r="Q151" s="35"/>
      <c r="R151" s="35"/>
      <c r="S151" s="35"/>
      <c r="T151" s="35"/>
      <c r="U151" s="35"/>
      <c r="V151" s="35"/>
      <c r="W151" s="35"/>
      <c r="X151" s="34"/>
    </row>
    <row r="152" spans="4:24" ht="12.75" hidden="1">
      <c r="D152" t="s">
        <v>302</v>
      </c>
      <c r="E152">
        <v>2</v>
      </c>
      <c r="F152" t="e">
        <f>#REF!</f>
        <v>#REF!</v>
      </c>
      <c r="G152" t="e">
        <f>IF(#REF!=0,"",#REF!)</f>
        <v>#REF!</v>
      </c>
      <c r="H152" s="19" t="e">
        <f t="shared" si="6"/>
        <v>#REF!</v>
      </c>
      <c r="I152" t="e">
        <f t="shared" si="7"/>
        <v>#REF!</v>
      </c>
      <c r="J152" s="33" t="e">
        <f>#REF!</f>
        <v>#REF!</v>
      </c>
      <c r="K152" s="34" t="e">
        <f>#REF!</f>
        <v>#REF!</v>
      </c>
      <c r="L152" s="33"/>
      <c r="M152" s="35"/>
      <c r="N152" s="35"/>
      <c r="O152" s="35"/>
      <c r="P152" s="35"/>
      <c r="Q152" s="35"/>
      <c r="R152" s="35"/>
      <c r="S152" s="35"/>
      <c r="T152" s="35"/>
      <c r="U152" s="35"/>
      <c r="V152" s="35"/>
      <c r="W152" s="35"/>
      <c r="X152" s="34"/>
    </row>
    <row r="153" spans="4:24" ht="12.75" hidden="1">
      <c r="D153" t="s">
        <v>302</v>
      </c>
      <c r="E153">
        <v>2</v>
      </c>
      <c r="F153" t="e">
        <f>#REF!</f>
        <v>#REF!</v>
      </c>
      <c r="G153" t="e">
        <f>IF(#REF!=0,"",#REF!)</f>
        <v>#REF!</v>
      </c>
      <c r="H153" s="19" t="e">
        <f t="shared" si="6"/>
        <v>#REF!</v>
      </c>
      <c r="I153" t="e">
        <f t="shared" si="7"/>
        <v>#REF!</v>
      </c>
      <c r="J153" s="33" t="e">
        <f>#REF!</f>
        <v>#REF!</v>
      </c>
      <c r="K153" s="34" t="e">
        <f>#REF!</f>
        <v>#REF!</v>
      </c>
      <c r="L153" s="33"/>
      <c r="M153" s="35"/>
      <c r="N153" s="35"/>
      <c r="O153" s="35"/>
      <c r="P153" s="35"/>
      <c r="Q153" s="35"/>
      <c r="R153" s="35"/>
      <c r="S153" s="35"/>
      <c r="T153" s="35"/>
      <c r="U153" s="35"/>
      <c r="V153" s="35"/>
      <c r="W153" s="35"/>
      <c r="X153" s="34"/>
    </row>
    <row r="154" spans="4:24" ht="12.75" hidden="1">
      <c r="D154" t="s">
        <v>328</v>
      </c>
      <c r="E154">
        <v>3</v>
      </c>
      <c r="F154" t="e">
        <f>#REF!</f>
        <v>#REF!</v>
      </c>
      <c r="H154" s="19" t="e">
        <f t="shared" si="6"/>
        <v>#REF!</v>
      </c>
      <c r="I154" t="e">
        <f t="shared" si="7"/>
        <v>#REF!</v>
      </c>
      <c r="J154" s="33" t="e">
        <f>#REF!</f>
        <v>#REF!</v>
      </c>
      <c r="K154" s="34" t="e">
        <f>#REF!</f>
        <v>#REF!</v>
      </c>
      <c r="L154" s="33"/>
      <c r="M154" s="35"/>
      <c r="N154" s="35"/>
      <c r="O154" s="35"/>
      <c r="P154" s="35"/>
      <c r="Q154" s="35"/>
      <c r="R154" s="35"/>
      <c r="S154" s="35"/>
      <c r="T154" s="35"/>
      <c r="U154" s="35"/>
      <c r="V154" s="35"/>
      <c r="W154" s="35"/>
      <c r="X154" s="34"/>
    </row>
    <row r="155" spans="4:24" ht="12.75" hidden="1">
      <c r="D155" t="s">
        <v>328</v>
      </c>
      <c r="E155">
        <v>3</v>
      </c>
      <c r="F155" t="e">
        <f>#REF!</f>
        <v>#REF!</v>
      </c>
      <c r="H155" s="19" t="e">
        <f t="shared" si="6"/>
        <v>#REF!</v>
      </c>
      <c r="I155" t="e">
        <f t="shared" si="7"/>
        <v>#REF!</v>
      </c>
      <c r="J155" s="33" t="e">
        <f>#REF!</f>
        <v>#REF!</v>
      </c>
      <c r="K155" s="34" t="e">
        <f>#REF!</f>
        <v>#REF!</v>
      </c>
      <c r="L155" s="33"/>
      <c r="M155" s="35"/>
      <c r="N155" s="35"/>
      <c r="O155" s="35"/>
      <c r="P155" s="35"/>
      <c r="Q155" s="35"/>
      <c r="R155" s="35"/>
      <c r="S155" s="35"/>
      <c r="T155" s="35"/>
      <c r="U155" s="35"/>
      <c r="V155" s="35"/>
      <c r="W155" s="35"/>
      <c r="X155" s="34"/>
    </row>
    <row r="156" spans="4:24" ht="12.75" hidden="1">
      <c r="D156" t="s">
        <v>328</v>
      </c>
      <c r="E156">
        <v>3</v>
      </c>
      <c r="F156" t="e">
        <f>#REF!</f>
        <v>#REF!</v>
      </c>
      <c r="H156" s="19" t="e">
        <f t="shared" si="6"/>
        <v>#REF!</v>
      </c>
      <c r="I156" t="e">
        <f t="shared" si="7"/>
        <v>#REF!</v>
      </c>
      <c r="J156" s="33" t="e">
        <f>#REF!</f>
        <v>#REF!</v>
      </c>
      <c r="K156" s="34" t="e">
        <f>#REF!</f>
        <v>#REF!</v>
      </c>
      <c r="L156" s="33"/>
      <c r="M156" s="35"/>
      <c r="N156" s="35"/>
      <c r="O156" s="35"/>
      <c r="P156" s="35"/>
      <c r="Q156" s="35"/>
      <c r="R156" s="35"/>
      <c r="S156" s="35"/>
      <c r="T156" s="35"/>
      <c r="U156" s="35"/>
      <c r="V156" s="35"/>
      <c r="W156" s="35"/>
      <c r="X156" s="34"/>
    </row>
    <row r="157" spans="4:24" ht="12.75" hidden="1">
      <c r="D157" t="s">
        <v>328</v>
      </c>
      <c r="E157">
        <v>3</v>
      </c>
      <c r="F157" t="e">
        <f>#REF!</f>
        <v>#REF!</v>
      </c>
      <c r="H157" s="19" t="e">
        <f t="shared" si="6"/>
        <v>#REF!</v>
      </c>
      <c r="I157" t="e">
        <f t="shared" si="7"/>
        <v>#REF!</v>
      </c>
      <c r="J157" s="33" t="e">
        <f>#REF!</f>
        <v>#REF!</v>
      </c>
      <c r="K157" s="34" t="e">
        <f>#REF!</f>
        <v>#REF!</v>
      </c>
      <c r="L157" s="33"/>
      <c r="M157" s="35"/>
      <c r="N157" s="35"/>
      <c r="O157" s="35"/>
      <c r="P157" s="35"/>
      <c r="Q157" s="35"/>
      <c r="R157" s="35"/>
      <c r="S157" s="35"/>
      <c r="T157" s="35"/>
      <c r="U157" s="35"/>
      <c r="V157" s="35"/>
      <c r="W157" s="35"/>
      <c r="X157" s="34"/>
    </row>
    <row r="158" spans="4:24" ht="12.75" hidden="1">
      <c r="D158" t="s">
        <v>328</v>
      </c>
      <c r="E158">
        <v>3</v>
      </c>
      <c r="F158" t="e">
        <f>#REF!</f>
        <v>#REF!</v>
      </c>
      <c r="H158" s="19" t="e">
        <f t="shared" si="6"/>
        <v>#REF!</v>
      </c>
      <c r="I158" t="e">
        <f t="shared" si="7"/>
        <v>#REF!</v>
      </c>
      <c r="J158" s="33" t="e">
        <f>#REF!</f>
        <v>#REF!</v>
      </c>
      <c r="K158" s="34" t="e">
        <f>#REF!</f>
        <v>#REF!</v>
      </c>
      <c r="L158" s="33"/>
      <c r="M158" s="35"/>
      <c r="N158" s="35"/>
      <c r="O158" s="35"/>
      <c r="P158" s="35"/>
      <c r="Q158" s="35"/>
      <c r="R158" s="35"/>
      <c r="S158" s="35"/>
      <c r="T158" s="35"/>
      <c r="U158" s="35"/>
      <c r="V158" s="35"/>
      <c r="W158" s="35"/>
      <c r="X158" s="34"/>
    </row>
    <row r="159" spans="4:24" ht="12.75" hidden="1">
      <c r="D159" t="s">
        <v>328</v>
      </c>
      <c r="E159">
        <v>3</v>
      </c>
      <c r="F159" t="e">
        <f>#REF!</f>
        <v>#REF!</v>
      </c>
      <c r="H159" s="19" t="e">
        <f t="shared" si="6"/>
        <v>#REF!</v>
      </c>
      <c r="I159" t="e">
        <f t="shared" si="7"/>
        <v>#REF!</v>
      </c>
      <c r="J159" s="33" t="e">
        <f>#REF!</f>
        <v>#REF!</v>
      </c>
      <c r="K159" s="34" t="e">
        <f>#REF!</f>
        <v>#REF!</v>
      </c>
      <c r="L159" s="33"/>
      <c r="M159" s="35"/>
      <c r="N159" s="35"/>
      <c r="O159" s="35"/>
      <c r="P159" s="35"/>
      <c r="Q159" s="35"/>
      <c r="R159" s="35"/>
      <c r="S159" s="35"/>
      <c r="T159" s="35"/>
      <c r="U159" s="35"/>
      <c r="V159" s="35"/>
      <c r="W159" s="35"/>
      <c r="X159" s="34"/>
    </row>
    <row r="160" spans="4:24" ht="12.75" hidden="1">
      <c r="D160" t="s">
        <v>328</v>
      </c>
      <c r="E160">
        <v>3</v>
      </c>
      <c r="F160" t="e">
        <f>#REF!</f>
        <v>#REF!</v>
      </c>
      <c r="H160" s="19" t="e">
        <f t="shared" si="6"/>
        <v>#REF!</v>
      </c>
      <c r="I160" t="e">
        <f t="shared" si="7"/>
        <v>#REF!</v>
      </c>
      <c r="J160" s="33" t="e">
        <f>#REF!</f>
        <v>#REF!</v>
      </c>
      <c r="K160" s="34" t="e">
        <f>#REF!</f>
        <v>#REF!</v>
      </c>
      <c r="L160" s="33"/>
      <c r="M160" s="35"/>
      <c r="N160" s="35"/>
      <c r="O160" s="35"/>
      <c r="P160" s="35"/>
      <c r="Q160" s="35"/>
      <c r="R160" s="35"/>
      <c r="S160" s="35"/>
      <c r="T160" s="35"/>
      <c r="U160" s="35"/>
      <c r="V160" s="35"/>
      <c r="W160" s="35"/>
      <c r="X160" s="34"/>
    </row>
    <row r="161" spans="4:24" ht="12.75" hidden="1">
      <c r="D161" t="s">
        <v>328</v>
      </c>
      <c r="E161">
        <v>3</v>
      </c>
      <c r="F161" t="e">
        <f>#REF!</f>
        <v>#REF!</v>
      </c>
      <c r="H161" s="19" t="e">
        <f t="shared" si="6"/>
        <v>#REF!</v>
      </c>
      <c r="I161" t="e">
        <f t="shared" si="7"/>
        <v>#REF!</v>
      </c>
      <c r="J161" s="33" t="e">
        <f>#REF!</f>
        <v>#REF!</v>
      </c>
      <c r="K161" s="34" t="e">
        <f>#REF!</f>
        <v>#REF!</v>
      </c>
      <c r="L161" s="33"/>
      <c r="M161" s="35"/>
      <c r="N161" s="35"/>
      <c r="O161" s="35"/>
      <c r="P161" s="35"/>
      <c r="Q161" s="35"/>
      <c r="R161" s="35"/>
      <c r="S161" s="35"/>
      <c r="T161" s="35"/>
      <c r="U161" s="35"/>
      <c r="V161" s="35"/>
      <c r="W161" s="35"/>
      <c r="X161" s="34"/>
    </row>
    <row r="162" spans="4:24" ht="12.75" hidden="1">
      <c r="D162" t="s">
        <v>328</v>
      </c>
      <c r="E162">
        <v>3</v>
      </c>
      <c r="F162" t="e">
        <f>#REF!</f>
        <v>#REF!</v>
      </c>
      <c r="H162" s="19" t="e">
        <f t="shared" si="6"/>
        <v>#REF!</v>
      </c>
      <c r="I162" t="e">
        <f t="shared" si="7"/>
        <v>#REF!</v>
      </c>
      <c r="J162" s="33" t="e">
        <f>#REF!</f>
        <v>#REF!</v>
      </c>
      <c r="K162" s="34" t="e">
        <f>#REF!</f>
        <v>#REF!</v>
      </c>
      <c r="L162" s="33"/>
      <c r="M162" s="35"/>
      <c r="N162" s="35"/>
      <c r="O162" s="35"/>
      <c r="P162" s="35"/>
      <c r="Q162" s="35"/>
      <c r="R162" s="35"/>
      <c r="S162" s="35"/>
      <c r="T162" s="35"/>
      <c r="U162" s="35"/>
      <c r="V162" s="35"/>
      <c r="W162" s="35"/>
      <c r="X162" s="34"/>
    </row>
    <row r="163" spans="4:24" ht="12.75" hidden="1">
      <c r="D163" t="s">
        <v>328</v>
      </c>
      <c r="E163">
        <v>3</v>
      </c>
      <c r="F163" t="e">
        <f>#REF!</f>
        <v>#REF!</v>
      </c>
      <c r="H163" s="19" t="e">
        <f t="shared" si="6"/>
        <v>#REF!</v>
      </c>
      <c r="I163" t="e">
        <f t="shared" si="7"/>
        <v>#REF!</v>
      </c>
      <c r="J163" s="33" t="e">
        <f>#REF!</f>
        <v>#REF!</v>
      </c>
      <c r="K163" s="34" t="e">
        <f>#REF!</f>
        <v>#REF!</v>
      </c>
      <c r="L163" s="33"/>
      <c r="M163" s="35"/>
      <c r="N163" s="35"/>
      <c r="O163" s="35"/>
      <c r="P163" s="35"/>
      <c r="Q163" s="35"/>
      <c r="R163" s="35"/>
      <c r="S163" s="35"/>
      <c r="T163" s="35"/>
      <c r="U163" s="35"/>
      <c r="V163" s="35"/>
      <c r="W163" s="35"/>
      <c r="X163" s="34"/>
    </row>
    <row r="164" spans="4:24" ht="12.75" hidden="1">
      <c r="D164" t="s">
        <v>328</v>
      </c>
      <c r="E164">
        <v>3</v>
      </c>
      <c r="F164" t="e">
        <f>#REF!</f>
        <v>#REF!</v>
      </c>
      <c r="H164" s="19" t="e">
        <f t="shared" si="6"/>
        <v>#REF!</v>
      </c>
      <c r="I164" t="e">
        <f t="shared" si="7"/>
        <v>#REF!</v>
      </c>
      <c r="J164" s="33" t="e">
        <f>#REF!</f>
        <v>#REF!</v>
      </c>
      <c r="K164" s="34" t="e">
        <f>#REF!</f>
        <v>#REF!</v>
      </c>
      <c r="L164" s="33"/>
      <c r="M164" s="35"/>
      <c r="N164" s="35"/>
      <c r="O164" s="35"/>
      <c r="P164" s="35"/>
      <c r="Q164" s="35"/>
      <c r="R164" s="35"/>
      <c r="S164" s="35"/>
      <c r="T164" s="35"/>
      <c r="U164" s="35"/>
      <c r="V164" s="35"/>
      <c r="W164" s="35"/>
      <c r="X164" s="34"/>
    </row>
    <row r="165" spans="4:24" ht="12.75" hidden="1">
      <c r="D165" t="s">
        <v>328</v>
      </c>
      <c r="E165">
        <v>3</v>
      </c>
      <c r="F165" t="e">
        <f>#REF!</f>
        <v>#REF!</v>
      </c>
      <c r="H165" s="19" t="e">
        <f t="shared" si="6"/>
        <v>#REF!</v>
      </c>
      <c r="I165" t="e">
        <f t="shared" si="7"/>
        <v>#REF!</v>
      </c>
      <c r="J165" s="33" t="e">
        <f>#REF!</f>
        <v>#REF!</v>
      </c>
      <c r="K165" s="34" t="e">
        <f>#REF!</f>
        <v>#REF!</v>
      </c>
      <c r="L165" s="33"/>
      <c r="M165" s="35"/>
      <c r="N165" s="35"/>
      <c r="O165" s="35"/>
      <c r="P165" s="35"/>
      <c r="Q165" s="35"/>
      <c r="R165" s="35"/>
      <c r="S165" s="35"/>
      <c r="T165" s="35"/>
      <c r="U165" s="35"/>
      <c r="V165" s="35"/>
      <c r="W165" s="35"/>
      <c r="X165" s="34"/>
    </row>
    <row r="166" spans="4:24" ht="12.75" hidden="1">
      <c r="D166" t="s">
        <v>328</v>
      </c>
      <c r="E166">
        <v>3</v>
      </c>
      <c r="F166" t="e">
        <f>#REF!</f>
        <v>#REF!</v>
      </c>
      <c r="H166" s="19" t="e">
        <f t="shared" si="6"/>
        <v>#REF!</v>
      </c>
      <c r="I166" t="e">
        <f t="shared" si="7"/>
        <v>#REF!</v>
      </c>
      <c r="J166" s="33" t="e">
        <f>#REF!</f>
        <v>#REF!</v>
      </c>
      <c r="K166" s="34" t="e">
        <f>#REF!</f>
        <v>#REF!</v>
      </c>
      <c r="L166" s="33"/>
      <c r="M166" s="35"/>
      <c r="N166" s="35"/>
      <c r="O166" s="35"/>
      <c r="P166" s="35"/>
      <c r="Q166" s="35"/>
      <c r="R166" s="35"/>
      <c r="S166" s="35"/>
      <c r="T166" s="35"/>
      <c r="U166" s="35"/>
      <c r="V166" s="35"/>
      <c r="W166" s="35"/>
      <c r="X166" s="34"/>
    </row>
    <row r="167" spans="4:24" ht="12.75" hidden="1">
      <c r="D167" t="s">
        <v>328</v>
      </c>
      <c r="E167">
        <v>3</v>
      </c>
      <c r="F167" t="e">
        <f>#REF!</f>
        <v>#REF!</v>
      </c>
      <c r="H167" s="19" t="e">
        <f t="shared" si="6"/>
        <v>#REF!</v>
      </c>
      <c r="I167" t="e">
        <f t="shared" si="7"/>
        <v>#REF!</v>
      </c>
      <c r="J167" s="33" t="e">
        <f>#REF!</f>
        <v>#REF!</v>
      </c>
      <c r="K167" s="34" t="e">
        <f>#REF!</f>
        <v>#REF!</v>
      </c>
      <c r="L167" s="33"/>
      <c r="M167" s="35"/>
      <c r="N167" s="35"/>
      <c r="O167" s="35"/>
      <c r="P167" s="35"/>
      <c r="Q167" s="35"/>
      <c r="R167" s="35"/>
      <c r="S167" s="35"/>
      <c r="T167" s="35"/>
      <c r="U167" s="35"/>
      <c r="V167" s="35"/>
      <c r="W167" s="35"/>
      <c r="X167" s="34"/>
    </row>
    <row r="168" spans="4:24" ht="12.75" hidden="1">
      <c r="D168" t="s">
        <v>328</v>
      </c>
      <c r="E168">
        <v>3</v>
      </c>
      <c r="F168" t="e">
        <f>#REF!</f>
        <v>#REF!</v>
      </c>
      <c r="H168" s="19" t="e">
        <f t="shared" si="6"/>
        <v>#REF!</v>
      </c>
      <c r="I168" t="e">
        <f t="shared" si="7"/>
        <v>#REF!</v>
      </c>
      <c r="J168" s="33" t="e">
        <f>#REF!</f>
        <v>#REF!</v>
      </c>
      <c r="K168" s="34" t="e">
        <f>#REF!</f>
        <v>#REF!</v>
      </c>
      <c r="L168" s="33"/>
      <c r="M168" s="35"/>
      <c r="N168" s="35"/>
      <c r="O168" s="35"/>
      <c r="P168" s="35"/>
      <c r="Q168" s="35"/>
      <c r="R168" s="35"/>
      <c r="S168" s="35"/>
      <c r="T168" s="35"/>
      <c r="U168" s="35"/>
      <c r="V168" s="35"/>
      <c r="W168" s="35"/>
      <c r="X168" s="34"/>
    </row>
    <row r="169" spans="4:24" ht="12.75" hidden="1">
      <c r="D169" t="s">
        <v>328</v>
      </c>
      <c r="E169">
        <v>3</v>
      </c>
      <c r="F169" t="e">
        <f>#REF!</f>
        <v>#REF!</v>
      </c>
      <c r="H169" s="19" t="e">
        <f t="shared" si="6"/>
        <v>#REF!</v>
      </c>
      <c r="I169" t="e">
        <f t="shared" si="7"/>
        <v>#REF!</v>
      </c>
      <c r="J169" s="33" t="e">
        <f>#REF!</f>
        <v>#REF!</v>
      </c>
      <c r="K169" s="34" t="e">
        <f>#REF!</f>
        <v>#REF!</v>
      </c>
      <c r="L169" s="33"/>
      <c r="M169" s="35"/>
      <c r="N169" s="35"/>
      <c r="O169" s="35"/>
      <c r="P169" s="35"/>
      <c r="Q169" s="35"/>
      <c r="R169" s="35"/>
      <c r="S169" s="35"/>
      <c r="T169" s="35"/>
      <c r="U169" s="35"/>
      <c r="V169" s="35"/>
      <c r="W169" s="35"/>
      <c r="X169" s="34"/>
    </row>
    <row r="170" spans="4:24" ht="12.75" hidden="1">
      <c r="D170" t="s">
        <v>328</v>
      </c>
      <c r="E170">
        <v>3</v>
      </c>
      <c r="F170" t="e">
        <f>#REF!</f>
        <v>#REF!</v>
      </c>
      <c r="H170" s="19" t="e">
        <f t="shared" si="6"/>
        <v>#REF!</v>
      </c>
      <c r="I170" t="e">
        <f t="shared" si="7"/>
        <v>#REF!</v>
      </c>
      <c r="J170" s="33" t="e">
        <f>#REF!</f>
        <v>#REF!</v>
      </c>
      <c r="K170" s="34" t="e">
        <f>#REF!</f>
        <v>#REF!</v>
      </c>
      <c r="L170" s="33"/>
      <c r="M170" s="35"/>
      <c r="N170" s="35"/>
      <c r="O170" s="35"/>
      <c r="P170" s="35"/>
      <c r="Q170" s="35"/>
      <c r="R170" s="35"/>
      <c r="S170" s="35"/>
      <c r="T170" s="35"/>
      <c r="U170" s="35"/>
      <c r="V170" s="35"/>
      <c r="W170" s="35"/>
      <c r="X170" s="34"/>
    </row>
    <row r="171" spans="4:24" ht="12.75" hidden="1">
      <c r="D171" t="s">
        <v>328</v>
      </c>
      <c r="E171">
        <v>3</v>
      </c>
      <c r="F171" t="e">
        <f>#REF!</f>
        <v>#REF!</v>
      </c>
      <c r="H171" s="19" t="e">
        <f t="shared" si="6"/>
        <v>#REF!</v>
      </c>
      <c r="I171" t="e">
        <f t="shared" si="7"/>
        <v>#REF!</v>
      </c>
      <c r="J171" s="33" t="e">
        <f>#REF!</f>
        <v>#REF!</v>
      </c>
      <c r="K171" s="34" t="e">
        <f>#REF!</f>
        <v>#REF!</v>
      </c>
      <c r="L171" s="33"/>
      <c r="M171" s="35"/>
      <c r="N171" s="35"/>
      <c r="O171" s="35"/>
      <c r="P171" s="35"/>
      <c r="Q171" s="35"/>
      <c r="R171" s="35"/>
      <c r="S171" s="35"/>
      <c r="T171" s="35"/>
      <c r="U171" s="35"/>
      <c r="V171" s="35"/>
      <c r="W171" s="35"/>
      <c r="X171" s="34"/>
    </row>
    <row r="172" spans="4:24" ht="12.75" hidden="1">
      <c r="D172" t="s">
        <v>328</v>
      </c>
      <c r="E172">
        <v>3</v>
      </c>
      <c r="F172" t="e">
        <f>#REF!</f>
        <v>#REF!</v>
      </c>
      <c r="H172" s="19" t="e">
        <f t="shared" si="6"/>
        <v>#REF!</v>
      </c>
      <c r="I172" t="e">
        <f t="shared" si="7"/>
        <v>#REF!</v>
      </c>
      <c r="J172" s="33" t="e">
        <f>#REF!</f>
        <v>#REF!</v>
      </c>
      <c r="K172" s="34" t="e">
        <f>#REF!</f>
        <v>#REF!</v>
      </c>
      <c r="L172" s="33"/>
      <c r="M172" s="35"/>
      <c r="N172" s="35"/>
      <c r="O172" s="35"/>
      <c r="P172" s="35"/>
      <c r="Q172" s="35"/>
      <c r="R172" s="35"/>
      <c r="S172" s="35"/>
      <c r="T172" s="35"/>
      <c r="U172" s="35"/>
      <c r="V172" s="35"/>
      <c r="W172" s="35"/>
      <c r="X172" s="34"/>
    </row>
    <row r="173" spans="4:24" ht="12.75" hidden="1">
      <c r="D173" t="s">
        <v>328</v>
      </c>
      <c r="E173">
        <v>3</v>
      </c>
      <c r="F173" t="e">
        <f>#REF!</f>
        <v>#REF!</v>
      </c>
      <c r="H173" s="19" t="e">
        <f t="shared" si="6"/>
        <v>#REF!</v>
      </c>
      <c r="I173" t="e">
        <f t="shared" si="7"/>
        <v>#REF!</v>
      </c>
      <c r="J173" s="33" t="e">
        <f>#REF!</f>
        <v>#REF!</v>
      </c>
      <c r="K173" s="34" t="e">
        <f>#REF!</f>
        <v>#REF!</v>
      </c>
      <c r="L173" s="33"/>
      <c r="M173" s="35"/>
      <c r="N173" s="35"/>
      <c r="O173" s="35"/>
      <c r="P173" s="35"/>
      <c r="Q173" s="35"/>
      <c r="R173" s="35"/>
      <c r="S173" s="35"/>
      <c r="T173" s="35"/>
      <c r="U173" s="35"/>
      <c r="V173" s="35"/>
      <c r="W173" s="35"/>
      <c r="X173" s="34"/>
    </row>
    <row r="174" spans="4:24" ht="12.75" hidden="1">
      <c r="D174" t="s">
        <v>328</v>
      </c>
      <c r="E174">
        <v>3</v>
      </c>
      <c r="F174" t="e">
        <f>#REF!</f>
        <v>#REF!</v>
      </c>
      <c r="H174" s="19" t="e">
        <f t="shared" si="6"/>
        <v>#REF!</v>
      </c>
      <c r="I174" t="e">
        <f t="shared" si="7"/>
        <v>#REF!</v>
      </c>
      <c r="J174" s="33" t="e">
        <f>#REF!</f>
        <v>#REF!</v>
      </c>
      <c r="K174" s="34" t="e">
        <f>#REF!</f>
        <v>#REF!</v>
      </c>
      <c r="L174" s="33"/>
      <c r="M174" s="35"/>
      <c r="N174" s="35"/>
      <c r="O174" s="35"/>
      <c r="P174" s="35"/>
      <c r="Q174" s="35"/>
      <c r="R174" s="35"/>
      <c r="S174" s="35"/>
      <c r="T174" s="35"/>
      <c r="U174" s="35"/>
      <c r="V174" s="35"/>
      <c r="W174" s="35"/>
      <c r="X174" s="34"/>
    </row>
    <row r="175" spans="4:24" ht="12.75" hidden="1">
      <c r="D175" t="s">
        <v>328</v>
      </c>
      <c r="E175">
        <v>3</v>
      </c>
      <c r="F175" t="e">
        <f>#REF!</f>
        <v>#REF!</v>
      </c>
      <c r="H175" s="19" t="e">
        <f t="shared" si="6"/>
        <v>#REF!</v>
      </c>
      <c r="I175" t="e">
        <f t="shared" si="7"/>
        <v>#REF!</v>
      </c>
      <c r="J175" s="33" t="e">
        <f>#REF!</f>
        <v>#REF!</v>
      </c>
      <c r="K175" s="34" t="e">
        <f>#REF!</f>
        <v>#REF!</v>
      </c>
      <c r="L175" s="33"/>
      <c r="M175" s="35"/>
      <c r="N175" s="35"/>
      <c r="O175" s="35"/>
      <c r="P175" s="35"/>
      <c r="Q175" s="35"/>
      <c r="R175" s="35"/>
      <c r="S175" s="35"/>
      <c r="T175" s="35"/>
      <c r="U175" s="35"/>
      <c r="V175" s="35"/>
      <c r="W175" s="35"/>
      <c r="X175" s="34"/>
    </row>
    <row r="176" spans="4:24" ht="12.75" hidden="1">
      <c r="D176" t="s">
        <v>328</v>
      </c>
      <c r="E176">
        <v>3</v>
      </c>
      <c r="F176" t="e">
        <f>#REF!</f>
        <v>#REF!</v>
      </c>
      <c r="H176" s="19" t="e">
        <f t="shared" si="6"/>
        <v>#REF!</v>
      </c>
      <c r="I176" t="e">
        <f t="shared" si="7"/>
        <v>#REF!</v>
      </c>
      <c r="J176" s="33" t="e">
        <f>#REF!</f>
        <v>#REF!</v>
      </c>
      <c r="K176" s="34" t="e">
        <f>#REF!</f>
        <v>#REF!</v>
      </c>
      <c r="L176" s="33"/>
      <c r="M176" s="35"/>
      <c r="N176" s="35"/>
      <c r="O176" s="35"/>
      <c r="P176" s="35"/>
      <c r="Q176" s="35"/>
      <c r="R176" s="35"/>
      <c r="S176" s="35"/>
      <c r="T176" s="35"/>
      <c r="U176" s="35"/>
      <c r="V176" s="35"/>
      <c r="W176" s="35"/>
      <c r="X176" s="34"/>
    </row>
    <row r="177" spans="4:24" ht="12.75" hidden="1">
      <c r="D177" t="s">
        <v>328</v>
      </c>
      <c r="E177">
        <v>3</v>
      </c>
      <c r="F177" t="e">
        <f>#REF!</f>
        <v>#REF!</v>
      </c>
      <c r="H177" s="19" t="e">
        <f t="shared" si="6"/>
        <v>#REF!</v>
      </c>
      <c r="I177" t="e">
        <f t="shared" si="7"/>
        <v>#REF!</v>
      </c>
      <c r="J177" s="33" t="e">
        <f>#REF!</f>
        <v>#REF!</v>
      </c>
      <c r="K177" s="34" t="e">
        <f>#REF!</f>
        <v>#REF!</v>
      </c>
      <c r="L177" s="33"/>
      <c r="M177" s="35"/>
      <c r="N177" s="35"/>
      <c r="O177" s="35"/>
      <c r="P177" s="35"/>
      <c r="Q177" s="35"/>
      <c r="R177" s="35"/>
      <c r="S177" s="35"/>
      <c r="T177" s="35"/>
      <c r="U177" s="35"/>
      <c r="V177" s="35"/>
      <c r="W177" s="35"/>
      <c r="X177" s="34"/>
    </row>
    <row r="178" spans="4:24" ht="12.75" hidden="1">
      <c r="D178" t="s">
        <v>328</v>
      </c>
      <c r="E178">
        <v>3</v>
      </c>
      <c r="F178" t="e">
        <f>#REF!</f>
        <v>#REF!</v>
      </c>
      <c r="H178" s="19" t="e">
        <f t="shared" si="6"/>
        <v>#REF!</v>
      </c>
      <c r="I178" t="e">
        <f t="shared" si="7"/>
        <v>#REF!</v>
      </c>
      <c r="J178" s="33" t="e">
        <f>#REF!</f>
        <v>#REF!</v>
      </c>
      <c r="K178" s="34" t="e">
        <f>#REF!</f>
        <v>#REF!</v>
      </c>
      <c r="L178" s="33"/>
      <c r="M178" s="35"/>
      <c r="N178" s="35"/>
      <c r="O178" s="35"/>
      <c r="P178" s="35"/>
      <c r="Q178" s="35"/>
      <c r="R178" s="35"/>
      <c r="S178" s="35"/>
      <c r="T178" s="35"/>
      <c r="U178" s="35"/>
      <c r="V178" s="35"/>
      <c r="W178" s="35"/>
      <c r="X178" s="34"/>
    </row>
    <row r="179" spans="4:24" ht="12.75" hidden="1">
      <c r="D179" t="s">
        <v>328</v>
      </c>
      <c r="E179">
        <v>3</v>
      </c>
      <c r="F179" t="e">
        <f>#REF!</f>
        <v>#REF!</v>
      </c>
      <c r="H179" s="19" t="e">
        <f t="shared" si="6"/>
        <v>#REF!</v>
      </c>
      <c r="I179" t="e">
        <f t="shared" si="7"/>
        <v>#REF!</v>
      </c>
      <c r="J179" s="33" t="e">
        <f>#REF!</f>
        <v>#REF!</v>
      </c>
      <c r="K179" s="34" t="e">
        <f>#REF!</f>
        <v>#REF!</v>
      </c>
      <c r="L179" s="33"/>
      <c r="M179" s="35"/>
      <c r="N179" s="35"/>
      <c r="O179" s="35"/>
      <c r="P179" s="35"/>
      <c r="Q179" s="35"/>
      <c r="R179" s="35"/>
      <c r="S179" s="35"/>
      <c r="T179" s="35"/>
      <c r="U179" s="35"/>
      <c r="V179" s="35"/>
      <c r="W179" s="35"/>
      <c r="X179" s="34"/>
    </row>
    <row r="180" spans="4:24" ht="12.75" hidden="1">
      <c r="D180" t="s">
        <v>328</v>
      </c>
      <c r="E180">
        <v>3</v>
      </c>
      <c r="F180" t="e">
        <f>#REF!</f>
        <v>#REF!</v>
      </c>
      <c r="H180" s="19" t="e">
        <f t="shared" si="6"/>
        <v>#REF!</v>
      </c>
      <c r="I180" t="e">
        <f t="shared" si="7"/>
        <v>#REF!</v>
      </c>
      <c r="J180" s="33" t="e">
        <f>#REF!</f>
        <v>#REF!</v>
      </c>
      <c r="K180" s="34" t="e">
        <f>#REF!</f>
        <v>#REF!</v>
      </c>
      <c r="L180" s="33"/>
      <c r="M180" s="35"/>
      <c r="N180" s="35"/>
      <c r="O180" s="35"/>
      <c r="P180" s="35"/>
      <c r="Q180" s="35"/>
      <c r="R180" s="35"/>
      <c r="S180" s="35"/>
      <c r="T180" s="35"/>
      <c r="U180" s="35"/>
      <c r="V180" s="35"/>
      <c r="W180" s="35"/>
      <c r="X180" s="34"/>
    </row>
    <row r="181" spans="4:24" ht="12.75" hidden="1">
      <c r="D181" t="s">
        <v>328</v>
      </c>
      <c r="E181">
        <v>3</v>
      </c>
      <c r="F181" t="e">
        <f>#REF!</f>
        <v>#REF!</v>
      </c>
      <c r="H181" s="19" t="e">
        <f t="shared" si="6"/>
        <v>#REF!</v>
      </c>
      <c r="I181" t="e">
        <f t="shared" si="7"/>
        <v>#REF!</v>
      </c>
      <c r="J181" s="33" t="e">
        <f>#REF!</f>
        <v>#REF!</v>
      </c>
      <c r="K181" s="34" t="e">
        <f>#REF!</f>
        <v>#REF!</v>
      </c>
      <c r="L181" s="33"/>
      <c r="M181" s="35"/>
      <c r="N181" s="35"/>
      <c r="O181" s="35"/>
      <c r="P181" s="35"/>
      <c r="Q181" s="35"/>
      <c r="R181" s="35"/>
      <c r="S181" s="35"/>
      <c r="T181" s="35"/>
      <c r="U181" s="35"/>
      <c r="V181" s="35"/>
      <c r="W181" s="35"/>
      <c r="X181" s="34"/>
    </row>
    <row r="182" spans="4:24" ht="12.75" hidden="1">
      <c r="D182" t="s">
        <v>328</v>
      </c>
      <c r="E182">
        <v>3</v>
      </c>
      <c r="F182" t="e">
        <f>#REF!</f>
        <v>#REF!</v>
      </c>
      <c r="H182" s="19" t="e">
        <f t="shared" si="6"/>
        <v>#REF!</v>
      </c>
      <c r="I182" t="e">
        <f t="shared" si="7"/>
        <v>#REF!</v>
      </c>
      <c r="J182" s="33" t="e">
        <f>#REF!</f>
        <v>#REF!</v>
      </c>
      <c r="K182" s="34" t="e">
        <f>#REF!</f>
        <v>#REF!</v>
      </c>
      <c r="L182" s="33"/>
      <c r="M182" s="35"/>
      <c r="N182" s="35"/>
      <c r="O182" s="35"/>
      <c r="P182" s="35"/>
      <c r="Q182" s="35"/>
      <c r="R182" s="35"/>
      <c r="S182" s="35"/>
      <c r="T182" s="35"/>
      <c r="U182" s="35"/>
      <c r="V182" s="35"/>
      <c r="W182" s="35"/>
      <c r="X182" s="34"/>
    </row>
    <row r="183" spans="4:24" ht="12.75" hidden="1">
      <c r="D183" t="s">
        <v>328</v>
      </c>
      <c r="E183">
        <v>3</v>
      </c>
      <c r="F183" t="e">
        <f>#REF!</f>
        <v>#REF!</v>
      </c>
      <c r="H183" s="19" t="e">
        <f t="shared" si="6"/>
        <v>#REF!</v>
      </c>
      <c r="I183" t="e">
        <f t="shared" si="7"/>
        <v>#REF!</v>
      </c>
      <c r="J183" s="33" t="e">
        <f>#REF!</f>
        <v>#REF!</v>
      </c>
      <c r="K183" s="34" t="e">
        <f>#REF!</f>
        <v>#REF!</v>
      </c>
      <c r="L183" s="33"/>
      <c r="M183" s="35"/>
      <c r="N183" s="35"/>
      <c r="O183" s="35"/>
      <c r="P183" s="35"/>
      <c r="Q183" s="35"/>
      <c r="R183" s="35"/>
      <c r="S183" s="35"/>
      <c r="T183" s="35"/>
      <c r="U183" s="35"/>
      <c r="V183" s="35"/>
      <c r="W183" s="35"/>
      <c r="X183" s="34"/>
    </row>
    <row r="184" spans="4:24" ht="12.75" hidden="1">
      <c r="D184" t="s">
        <v>328</v>
      </c>
      <c r="E184">
        <v>3</v>
      </c>
      <c r="F184" t="e">
        <f>#REF!</f>
        <v>#REF!</v>
      </c>
      <c r="H184" s="19" t="e">
        <f t="shared" si="6"/>
        <v>#REF!</v>
      </c>
      <c r="I184" t="e">
        <f t="shared" si="7"/>
        <v>#REF!</v>
      </c>
      <c r="J184" s="33" t="e">
        <f>#REF!</f>
        <v>#REF!</v>
      </c>
      <c r="K184" s="34" t="e">
        <f>#REF!</f>
        <v>#REF!</v>
      </c>
      <c r="L184" s="33"/>
      <c r="M184" s="35"/>
      <c r="N184" s="35"/>
      <c r="O184" s="35"/>
      <c r="P184" s="35"/>
      <c r="Q184" s="35"/>
      <c r="R184" s="35"/>
      <c r="S184" s="35"/>
      <c r="T184" s="35"/>
      <c r="U184" s="35"/>
      <c r="V184" s="35"/>
      <c r="W184" s="35"/>
      <c r="X184" s="34"/>
    </row>
    <row r="185" spans="4:24" ht="12.75" hidden="1">
      <c r="D185" t="s">
        <v>328</v>
      </c>
      <c r="E185">
        <v>3</v>
      </c>
      <c r="F185" t="e">
        <f>#REF!</f>
        <v>#REF!</v>
      </c>
      <c r="H185" s="19" t="e">
        <f t="shared" si="6"/>
        <v>#REF!</v>
      </c>
      <c r="I185" t="e">
        <f t="shared" si="7"/>
        <v>#REF!</v>
      </c>
      <c r="J185" s="33" t="e">
        <f>#REF!</f>
        <v>#REF!</v>
      </c>
      <c r="K185" s="34" t="e">
        <f>#REF!</f>
        <v>#REF!</v>
      </c>
      <c r="L185" s="33"/>
      <c r="M185" s="35"/>
      <c r="N185" s="35"/>
      <c r="O185" s="35"/>
      <c r="P185" s="35"/>
      <c r="Q185" s="35"/>
      <c r="R185" s="35"/>
      <c r="S185" s="35"/>
      <c r="T185" s="35"/>
      <c r="U185" s="35"/>
      <c r="V185" s="35"/>
      <c r="W185" s="35"/>
      <c r="X185" s="34"/>
    </row>
    <row r="186" spans="4:24" ht="12.75" hidden="1">
      <c r="D186" t="s">
        <v>328</v>
      </c>
      <c r="E186">
        <v>3</v>
      </c>
      <c r="F186" t="e">
        <f>#REF!</f>
        <v>#REF!</v>
      </c>
      <c r="H186" s="19" t="e">
        <f t="shared" si="6"/>
        <v>#REF!</v>
      </c>
      <c r="I186" t="e">
        <f t="shared" si="7"/>
        <v>#REF!</v>
      </c>
      <c r="J186" s="33" t="e">
        <f>#REF!</f>
        <v>#REF!</v>
      </c>
      <c r="K186" s="34" t="e">
        <f>#REF!</f>
        <v>#REF!</v>
      </c>
      <c r="L186" s="33"/>
      <c r="M186" s="35"/>
      <c r="N186" s="35"/>
      <c r="O186" s="35"/>
      <c r="P186" s="35"/>
      <c r="Q186" s="35"/>
      <c r="R186" s="35"/>
      <c r="S186" s="35"/>
      <c r="T186" s="35"/>
      <c r="U186" s="35"/>
      <c r="V186" s="35"/>
      <c r="W186" s="35"/>
      <c r="X186" s="34"/>
    </row>
    <row r="187" spans="4:24" ht="12.75" hidden="1">
      <c r="D187" t="s">
        <v>328</v>
      </c>
      <c r="E187">
        <v>3</v>
      </c>
      <c r="F187" t="e">
        <f>#REF!</f>
        <v>#REF!</v>
      </c>
      <c r="H187" s="19" t="e">
        <f t="shared" si="6"/>
        <v>#REF!</v>
      </c>
      <c r="I187" t="e">
        <f t="shared" si="7"/>
        <v>#REF!</v>
      </c>
      <c r="J187" s="33" t="e">
        <f>#REF!</f>
        <v>#REF!</v>
      </c>
      <c r="K187" s="34" t="e">
        <f>#REF!</f>
        <v>#REF!</v>
      </c>
      <c r="L187" s="33"/>
      <c r="M187" s="35"/>
      <c r="N187" s="35"/>
      <c r="O187" s="35"/>
      <c r="P187" s="35"/>
      <c r="Q187" s="35"/>
      <c r="R187" s="35"/>
      <c r="S187" s="35"/>
      <c r="T187" s="35"/>
      <c r="U187" s="35"/>
      <c r="V187" s="35"/>
      <c r="W187" s="35"/>
      <c r="X187" s="34"/>
    </row>
    <row r="188" spans="4:24" ht="12.75" hidden="1">
      <c r="D188" t="s">
        <v>328</v>
      </c>
      <c r="E188">
        <v>3</v>
      </c>
      <c r="F188" t="e">
        <f>#REF!</f>
        <v>#REF!</v>
      </c>
      <c r="H188" s="19" t="e">
        <f t="shared" si="6"/>
        <v>#REF!</v>
      </c>
      <c r="I188" t="e">
        <f t="shared" si="7"/>
        <v>#REF!</v>
      </c>
      <c r="J188" s="33" t="e">
        <f>#REF!</f>
        <v>#REF!</v>
      </c>
      <c r="K188" s="34" t="e">
        <f>#REF!</f>
        <v>#REF!</v>
      </c>
      <c r="L188" s="33"/>
      <c r="M188" s="35"/>
      <c r="N188" s="35"/>
      <c r="O188" s="35"/>
      <c r="P188" s="35"/>
      <c r="Q188" s="35"/>
      <c r="R188" s="35"/>
      <c r="S188" s="35"/>
      <c r="T188" s="35"/>
      <c r="U188" s="35"/>
      <c r="V188" s="35"/>
      <c r="W188" s="35"/>
      <c r="X188" s="34"/>
    </row>
    <row r="189" spans="4:24" ht="12.75" hidden="1">
      <c r="D189" t="s">
        <v>328</v>
      </c>
      <c r="E189">
        <v>3</v>
      </c>
      <c r="F189" t="e">
        <f>#REF!</f>
        <v>#REF!</v>
      </c>
      <c r="H189" s="19" t="e">
        <f t="shared" si="6"/>
        <v>#REF!</v>
      </c>
      <c r="I189" t="e">
        <f t="shared" si="7"/>
        <v>#REF!</v>
      </c>
      <c r="J189" s="33" t="e">
        <f>#REF!</f>
        <v>#REF!</v>
      </c>
      <c r="K189" s="34" t="e">
        <f>#REF!</f>
        <v>#REF!</v>
      </c>
      <c r="L189" s="33"/>
      <c r="M189" s="35"/>
      <c r="N189" s="35"/>
      <c r="O189" s="35"/>
      <c r="P189" s="35"/>
      <c r="Q189" s="35"/>
      <c r="R189" s="35"/>
      <c r="S189" s="35"/>
      <c r="T189" s="35"/>
      <c r="U189" s="35"/>
      <c r="V189" s="35"/>
      <c r="W189" s="35"/>
      <c r="X189" s="34"/>
    </row>
    <row r="190" spans="4:24" ht="12.75" hidden="1">
      <c r="D190" t="s">
        <v>328</v>
      </c>
      <c r="E190">
        <v>3</v>
      </c>
      <c r="F190" t="e">
        <f>#REF!</f>
        <v>#REF!</v>
      </c>
      <c r="H190" s="19" t="e">
        <f t="shared" si="6"/>
        <v>#REF!</v>
      </c>
      <c r="I190" t="e">
        <f t="shared" si="7"/>
        <v>#REF!</v>
      </c>
      <c r="J190" s="33" t="e">
        <f>#REF!</f>
        <v>#REF!</v>
      </c>
      <c r="K190" s="34" t="e">
        <f>#REF!</f>
        <v>#REF!</v>
      </c>
      <c r="L190" s="33"/>
      <c r="M190" s="35"/>
      <c r="N190" s="35"/>
      <c r="O190" s="35"/>
      <c r="P190" s="35"/>
      <c r="Q190" s="35"/>
      <c r="R190" s="35"/>
      <c r="S190" s="35"/>
      <c r="T190" s="35"/>
      <c r="U190" s="35"/>
      <c r="V190" s="35"/>
      <c r="W190" s="35"/>
      <c r="X190" s="34"/>
    </row>
    <row r="191" spans="4:24" ht="12.75" hidden="1">
      <c r="D191" t="s">
        <v>328</v>
      </c>
      <c r="E191">
        <v>3</v>
      </c>
      <c r="F191" t="e">
        <f>#REF!</f>
        <v>#REF!</v>
      </c>
      <c r="H191" s="19" t="e">
        <f t="shared" si="6"/>
        <v>#REF!</v>
      </c>
      <c r="I191" t="e">
        <f t="shared" si="7"/>
        <v>#REF!</v>
      </c>
      <c r="J191" s="33" t="e">
        <f>#REF!</f>
        <v>#REF!</v>
      </c>
      <c r="K191" s="34" t="e">
        <f>#REF!</f>
        <v>#REF!</v>
      </c>
      <c r="L191" s="33"/>
      <c r="M191" s="35"/>
      <c r="N191" s="35"/>
      <c r="O191" s="35"/>
      <c r="P191" s="35"/>
      <c r="Q191" s="35"/>
      <c r="R191" s="35"/>
      <c r="S191" s="35"/>
      <c r="T191" s="35"/>
      <c r="U191" s="35"/>
      <c r="V191" s="35"/>
      <c r="W191" s="35"/>
      <c r="X191" s="34"/>
    </row>
    <row r="192" spans="4:24" ht="12.75" hidden="1">
      <c r="D192" t="s">
        <v>328</v>
      </c>
      <c r="E192">
        <v>3</v>
      </c>
      <c r="F192" t="e">
        <f>#REF!</f>
        <v>#REF!</v>
      </c>
      <c r="H192" s="19" t="e">
        <f t="shared" si="6"/>
        <v>#REF!</v>
      </c>
      <c r="I192" t="e">
        <f t="shared" si="7"/>
        <v>#REF!</v>
      </c>
      <c r="J192" s="33" t="e">
        <f>#REF!</f>
        <v>#REF!</v>
      </c>
      <c r="K192" s="34" t="e">
        <f>#REF!</f>
        <v>#REF!</v>
      </c>
      <c r="L192" s="33"/>
      <c r="M192" s="35"/>
      <c r="N192" s="35"/>
      <c r="O192" s="35"/>
      <c r="P192" s="35"/>
      <c r="Q192" s="35"/>
      <c r="R192" s="35"/>
      <c r="S192" s="35"/>
      <c r="T192" s="35"/>
      <c r="U192" s="35"/>
      <c r="V192" s="35"/>
      <c r="W192" s="35"/>
      <c r="X192" s="34"/>
    </row>
    <row r="193" spans="4:24" ht="12.75" hidden="1">
      <c r="D193" t="s">
        <v>328</v>
      </c>
      <c r="E193">
        <v>3</v>
      </c>
      <c r="F193" t="e">
        <f>#REF!</f>
        <v>#REF!</v>
      </c>
      <c r="H193" s="19" t="e">
        <f t="shared" si="6"/>
        <v>#REF!</v>
      </c>
      <c r="I193" t="e">
        <f t="shared" si="7"/>
        <v>#REF!</v>
      </c>
      <c r="J193" s="33" t="e">
        <f>#REF!</f>
        <v>#REF!</v>
      </c>
      <c r="K193" s="34" t="e">
        <f>#REF!</f>
        <v>#REF!</v>
      </c>
      <c r="L193" s="33"/>
      <c r="M193" s="35"/>
      <c r="N193" s="35"/>
      <c r="O193" s="35"/>
      <c r="P193" s="35"/>
      <c r="Q193" s="35"/>
      <c r="R193" s="35"/>
      <c r="S193" s="35"/>
      <c r="T193" s="35"/>
      <c r="U193" s="35"/>
      <c r="V193" s="35"/>
      <c r="W193" s="35"/>
      <c r="X193" s="34"/>
    </row>
    <row r="194" spans="4:24" ht="12.75" hidden="1">
      <c r="D194" t="s">
        <v>328</v>
      </c>
      <c r="E194">
        <v>3</v>
      </c>
      <c r="F194" t="e">
        <f>#REF!</f>
        <v>#REF!</v>
      </c>
      <c r="H194" s="19" t="e">
        <f aca="true" t="shared" si="8" ref="H194:H257">J194/100*F194+2*K194/100*F194</f>
        <v>#REF!</v>
      </c>
      <c r="I194" t="e">
        <f t="shared" si="7"/>
        <v>#REF!</v>
      </c>
      <c r="J194" s="33" t="e">
        <f>#REF!</f>
        <v>#REF!</v>
      </c>
      <c r="K194" s="34" t="e">
        <f>#REF!</f>
        <v>#REF!</v>
      </c>
      <c r="L194" s="33"/>
      <c r="M194" s="35"/>
      <c r="N194" s="35"/>
      <c r="O194" s="35"/>
      <c r="P194" s="35"/>
      <c r="Q194" s="35"/>
      <c r="R194" s="35"/>
      <c r="S194" s="35"/>
      <c r="T194" s="35"/>
      <c r="U194" s="35"/>
      <c r="V194" s="35"/>
      <c r="W194" s="35"/>
      <c r="X194" s="34"/>
    </row>
    <row r="195" spans="4:24" ht="12.75" hidden="1">
      <c r="D195" t="s">
        <v>328</v>
      </c>
      <c r="E195">
        <v>3</v>
      </c>
      <c r="F195" t="e">
        <f>#REF!</f>
        <v>#REF!</v>
      </c>
      <c r="H195" s="19" t="e">
        <f t="shared" si="8"/>
        <v>#REF!</v>
      </c>
      <c r="I195" t="e">
        <f aca="true" t="shared" si="9" ref="I195:I258">ABS(ROUND(J195,0)-J195)+ABS(ROUND(K195,0)-K195)</f>
        <v>#REF!</v>
      </c>
      <c r="J195" s="33" t="e">
        <f>#REF!</f>
        <v>#REF!</v>
      </c>
      <c r="K195" s="34" t="e">
        <f>#REF!</f>
        <v>#REF!</v>
      </c>
      <c r="L195" s="33"/>
      <c r="M195" s="35"/>
      <c r="N195" s="35"/>
      <c r="O195" s="35"/>
      <c r="P195" s="35"/>
      <c r="Q195" s="35"/>
      <c r="R195" s="35"/>
      <c r="S195" s="35"/>
      <c r="T195" s="35"/>
      <c r="U195" s="35"/>
      <c r="V195" s="35"/>
      <c r="W195" s="35"/>
      <c r="X195" s="34"/>
    </row>
    <row r="196" spans="4:24" ht="12.75" hidden="1">
      <c r="D196" t="s">
        <v>328</v>
      </c>
      <c r="E196">
        <v>3</v>
      </c>
      <c r="F196" t="e">
        <f>#REF!</f>
        <v>#REF!</v>
      </c>
      <c r="H196" s="19" t="e">
        <f t="shared" si="8"/>
        <v>#REF!</v>
      </c>
      <c r="I196" t="e">
        <f t="shared" si="9"/>
        <v>#REF!</v>
      </c>
      <c r="J196" s="33" t="e">
        <f>#REF!</f>
        <v>#REF!</v>
      </c>
      <c r="K196" s="34" t="e">
        <f>#REF!</f>
        <v>#REF!</v>
      </c>
      <c r="L196" s="33"/>
      <c r="M196" s="35"/>
      <c r="N196" s="35"/>
      <c r="O196" s="35"/>
      <c r="P196" s="35"/>
      <c r="Q196" s="35"/>
      <c r="R196" s="35"/>
      <c r="S196" s="35"/>
      <c r="T196" s="35"/>
      <c r="U196" s="35"/>
      <c r="V196" s="35"/>
      <c r="W196" s="35"/>
      <c r="X196" s="34"/>
    </row>
    <row r="197" spans="4:24" ht="12.75" hidden="1">
      <c r="D197" t="s">
        <v>328</v>
      </c>
      <c r="E197">
        <v>3</v>
      </c>
      <c r="F197" t="e">
        <f>#REF!</f>
        <v>#REF!</v>
      </c>
      <c r="H197" s="19" t="e">
        <f t="shared" si="8"/>
        <v>#REF!</v>
      </c>
      <c r="I197" t="e">
        <f t="shared" si="9"/>
        <v>#REF!</v>
      </c>
      <c r="J197" s="33" t="e">
        <f>#REF!</f>
        <v>#REF!</v>
      </c>
      <c r="K197" s="34" t="e">
        <f>#REF!</f>
        <v>#REF!</v>
      </c>
      <c r="L197" s="33"/>
      <c r="M197" s="35"/>
      <c r="N197" s="35"/>
      <c r="O197" s="35"/>
      <c r="P197" s="35"/>
      <c r="Q197" s="35"/>
      <c r="R197" s="35"/>
      <c r="S197" s="35"/>
      <c r="T197" s="35"/>
      <c r="U197" s="35"/>
      <c r="V197" s="35"/>
      <c r="W197" s="35"/>
      <c r="X197" s="34"/>
    </row>
    <row r="198" spans="4:24" ht="12.75" hidden="1">
      <c r="D198" t="s">
        <v>328</v>
      </c>
      <c r="E198">
        <v>3</v>
      </c>
      <c r="F198" t="e">
        <f>#REF!</f>
        <v>#REF!</v>
      </c>
      <c r="H198" s="19" t="e">
        <f t="shared" si="8"/>
        <v>#REF!</v>
      </c>
      <c r="I198" t="e">
        <f t="shared" si="9"/>
        <v>#REF!</v>
      </c>
      <c r="J198" s="33" t="e">
        <f>#REF!</f>
        <v>#REF!</v>
      </c>
      <c r="K198" s="34" t="e">
        <f>#REF!</f>
        <v>#REF!</v>
      </c>
      <c r="L198" s="33"/>
      <c r="M198" s="35"/>
      <c r="N198" s="35"/>
      <c r="O198" s="35"/>
      <c r="P198" s="35"/>
      <c r="Q198" s="35"/>
      <c r="R198" s="35"/>
      <c r="S198" s="35"/>
      <c r="T198" s="35"/>
      <c r="U198" s="35"/>
      <c r="V198" s="35"/>
      <c r="W198" s="35"/>
      <c r="X198" s="34"/>
    </row>
    <row r="199" spans="4:24" ht="12.75" hidden="1">
      <c r="D199" t="s">
        <v>328</v>
      </c>
      <c r="E199">
        <v>3</v>
      </c>
      <c r="F199" t="e">
        <f>#REF!</f>
        <v>#REF!</v>
      </c>
      <c r="H199" s="19" t="e">
        <f t="shared" si="8"/>
        <v>#REF!</v>
      </c>
      <c r="I199" t="e">
        <f t="shared" si="9"/>
        <v>#REF!</v>
      </c>
      <c r="J199" s="33" t="e">
        <f>#REF!</f>
        <v>#REF!</v>
      </c>
      <c r="K199" s="34" t="e">
        <f>#REF!</f>
        <v>#REF!</v>
      </c>
      <c r="L199" s="33"/>
      <c r="M199" s="35"/>
      <c r="N199" s="35"/>
      <c r="O199" s="35"/>
      <c r="P199" s="35"/>
      <c r="Q199" s="35"/>
      <c r="R199" s="35"/>
      <c r="S199" s="35"/>
      <c r="T199" s="35"/>
      <c r="U199" s="35"/>
      <c r="V199" s="35"/>
      <c r="W199" s="35"/>
      <c r="X199" s="34"/>
    </row>
    <row r="200" spans="4:24" ht="12.75" hidden="1">
      <c r="D200" t="s">
        <v>328</v>
      </c>
      <c r="E200">
        <v>3</v>
      </c>
      <c r="F200" t="e">
        <f>#REF!</f>
        <v>#REF!</v>
      </c>
      <c r="H200" s="19" t="e">
        <f t="shared" si="8"/>
        <v>#REF!</v>
      </c>
      <c r="I200" t="e">
        <f t="shared" si="9"/>
        <v>#REF!</v>
      </c>
      <c r="J200" s="33" t="e">
        <f>#REF!</f>
        <v>#REF!</v>
      </c>
      <c r="K200" s="34" t="e">
        <f>#REF!</f>
        <v>#REF!</v>
      </c>
      <c r="L200" s="33"/>
      <c r="M200" s="35"/>
      <c r="N200" s="35"/>
      <c r="O200" s="35"/>
      <c r="P200" s="35"/>
      <c r="Q200" s="35"/>
      <c r="R200" s="35"/>
      <c r="S200" s="35"/>
      <c r="T200" s="35"/>
      <c r="U200" s="35"/>
      <c r="V200" s="35"/>
      <c r="W200" s="35"/>
      <c r="X200" s="34"/>
    </row>
    <row r="201" spans="4:24" ht="12.75" hidden="1">
      <c r="D201" t="s">
        <v>328</v>
      </c>
      <c r="E201">
        <v>3</v>
      </c>
      <c r="F201" t="e">
        <f>#REF!</f>
        <v>#REF!</v>
      </c>
      <c r="H201" s="19" t="e">
        <f t="shared" si="8"/>
        <v>#REF!</v>
      </c>
      <c r="I201" t="e">
        <f t="shared" si="9"/>
        <v>#REF!</v>
      </c>
      <c r="J201" s="33" t="e">
        <f>#REF!</f>
        <v>#REF!</v>
      </c>
      <c r="K201" s="34" t="e">
        <f>#REF!</f>
        <v>#REF!</v>
      </c>
      <c r="L201" s="33"/>
      <c r="M201" s="35"/>
      <c r="N201" s="35"/>
      <c r="O201" s="35"/>
      <c r="P201" s="35"/>
      <c r="Q201" s="35"/>
      <c r="R201" s="35"/>
      <c r="S201" s="35"/>
      <c r="T201" s="35"/>
      <c r="U201" s="35"/>
      <c r="V201" s="35"/>
      <c r="W201" s="35"/>
      <c r="X201" s="34"/>
    </row>
    <row r="202" spans="4:24" ht="12.75" hidden="1">
      <c r="D202" t="s">
        <v>328</v>
      </c>
      <c r="E202">
        <v>3</v>
      </c>
      <c r="F202" t="e">
        <f>#REF!</f>
        <v>#REF!</v>
      </c>
      <c r="H202" s="19" t="e">
        <f t="shared" si="8"/>
        <v>#REF!</v>
      </c>
      <c r="I202" t="e">
        <f t="shared" si="9"/>
        <v>#REF!</v>
      </c>
      <c r="J202" s="33" t="e">
        <f>#REF!</f>
        <v>#REF!</v>
      </c>
      <c r="K202" s="34" t="e">
        <f>#REF!</f>
        <v>#REF!</v>
      </c>
      <c r="L202" s="33"/>
      <c r="M202" s="35"/>
      <c r="N202" s="35"/>
      <c r="O202" s="35"/>
      <c r="P202" s="35"/>
      <c r="Q202" s="35"/>
      <c r="R202" s="35"/>
      <c r="S202" s="35"/>
      <c r="T202" s="35"/>
      <c r="U202" s="35"/>
      <c r="V202" s="35"/>
      <c r="W202" s="35"/>
      <c r="X202" s="34"/>
    </row>
    <row r="203" spans="4:24" ht="12.75" hidden="1">
      <c r="D203" t="s">
        <v>328</v>
      </c>
      <c r="E203">
        <v>3</v>
      </c>
      <c r="F203" t="e">
        <f>#REF!</f>
        <v>#REF!</v>
      </c>
      <c r="H203" s="19" t="e">
        <f t="shared" si="8"/>
        <v>#REF!</v>
      </c>
      <c r="I203" t="e">
        <f t="shared" si="9"/>
        <v>#REF!</v>
      </c>
      <c r="J203" s="33" t="e">
        <f>#REF!</f>
        <v>#REF!</v>
      </c>
      <c r="K203" s="34" t="e">
        <f>#REF!</f>
        <v>#REF!</v>
      </c>
      <c r="L203" s="33"/>
      <c r="M203" s="35"/>
      <c r="N203" s="35"/>
      <c r="O203" s="35"/>
      <c r="P203" s="35"/>
      <c r="Q203" s="35"/>
      <c r="R203" s="35"/>
      <c r="S203" s="35"/>
      <c r="T203" s="35"/>
      <c r="U203" s="35"/>
      <c r="V203" s="35"/>
      <c r="W203" s="35"/>
      <c r="X203" s="34"/>
    </row>
    <row r="204" spans="4:24" ht="12.75" hidden="1">
      <c r="D204" t="s">
        <v>328</v>
      </c>
      <c r="E204">
        <v>3</v>
      </c>
      <c r="F204" t="e">
        <f>#REF!</f>
        <v>#REF!</v>
      </c>
      <c r="H204" s="19" t="e">
        <f t="shared" si="8"/>
        <v>#REF!</v>
      </c>
      <c r="I204" t="e">
        <f t="shared" si="9"/>
        <v>#REF!</v>
      </c>
      <c r="J204" s="33" t="e">
        <f>#REF!</f>
        <v>#REF!</v>
      </c>
      <c r="K204" s="34" t="e">
        <f>#REF!</f>
        <v>#REF!</v>
      </c>
      <c r="L204" s="33"/>
      <c r="M204" s="35"/>
      <c r="N204" s="35"/>
      <c r="O204" s="35"/>
      <c r="P204" s="35"/>
      <c r="Q204" s="35"/>
      <c r="R204" s="35"/>
      <c r="S204" s="35"/>
      <c r="T204" s="35"/>
      <c r="U204" s="35"/>
      <c r="V204" s="35"/>
      <c r="W204" s="35"/>
      <c r="X204" s="34"/>
    </row>
    <row r="205" spans="4:24" ht="12.75" hidden="1">
      <c r="D205" t="s">
        <v>328</v>
      </c>
      <c r="E205">
        <v>3</v>
      </c>
      <c r="F205" t="e">
        <f>#REF!</f>
        <v>#REF!</v>
      </c>
      <c r="H205" s="19" t="e">
        <f t="shared" si="8"/>
        <v>#REF!</v>
      </c>
      <c r="I205" t="e">
        <f t="shared" si="9"/>
        <v>#REF!</v>
      </c>
      <c r="J205" s="33" t="e">
        <f>#REF!</f>
        <v>#REF!</v>
      </c>
      <c r="K205" s="34" t="e">
        <f>#REF!</f>
        <v>#REF!</v>
      </c>
      <c r="L205" s="33"/>
      <c r="M205" s="35"/>
      <c r="N205" s="35"/>
      <c r="O205" s="35"/>
      <c r="P205" s="35"/>
      <c r="Q205" s="35"/>
      <c r="R205" s="35"/>
      <c r="S205" s="35"/>
      <c r="T205" s="35"/>
      <c r="U205" s="35"/>
      <c r="V205" s="35"/>
      <c r="W205" s="35"/>
      <c r="X205" s="34"/>
    </row>
    <row r="206" spans="4:24" ht="12.75" hidden="1">
      <c r="D206" t="s">
        <v>328</v>
      </c>
      <c r="E206">
        <v>3</v>
      </c>
      <c r="F206" t="e">
        <f>#REF!</f>
        <v>#REF!</v>
      </c>
      <c r="H206" s="19" t="e">
        <f t="shared" si="8"/>
        <v>#REF!</v>
      </c>
      <c r="I206" t="e">
        <f t="shared" si="9"/>
        <v>#REF!</v>
      </c>
      <c r="J206" s="33" t="e">
        <f>#REF!</f>
        <v>#REF!</v>
      </c>
      <c r="K206" s="34" t="e">
        <f>#REF!</f>
        <v>#REF!</v>
      </c>
      <c r="L206" s="33"/>
      <c r="M206" s="35"/>
      <c r="N206" s="35"/>
      <c r="O206" s="35"/>
      <c r="P206" s="35"/>
      <c r="Q206" s="35"/>
      <c r="R206" s="35"/>
      <c r="S206" s="35"/>
      <c r="T206" s="35"/>
      <c r="U206" s="35"/>
      <c r="V206" s="35"/>
      <c r="W206" s="35"/>
      <c r="X206" s="34"/>
    </row>
    <row r="207" spans="4:24" ht="12.75" hidden="1">
      <c r="D207" t="s">
        <v>328</v>
      </c>
      <c r="E207">
        <v>3</v>
      </c>
      <c r="F207" t="e">
        <f>#REF!</f>
        <v>#REF!</v>
      </c>
      <c r="H207" s="19" t="e">
        <f t="shared" si="8"/>
        <v>#REF!</v>
      </c>
      <c r="I207" t="e">
        <f t="shared" si="9"/>
        <v>#REF!</v>
      </c>
      <c r="J207" s="33" t="e">
        <f>#REF!</f>
        <v>#REF!</v>
      </c>
      <c r="K207" s="34" t="e">
        <f>#REF!</f>
        <v>#REF!</v>
      </c>
      <c r="L207" s="33"/>
      <c r="M207" s="35"/>
      <c r="N207" s="35"/>
      <c r="O207" s="35"/>
      <c r="P207" s="35"/>
      <c r="Q207" s="35"/>
      <c r="R207" s="35"/>
      <c r="S207" s="35"/>
      <c r="T207" s="35"/>
      <c r="U207" s="35"/>
      <c r="V207" s="35"/>
      <c r="W207" s="35"/>
      <c r="X207" s="34"/>
    </row>
    <row r="208" spans="4:24" ht="12.75" hidden="1">
      <c r="D208" t="s">
        <v>328</v>
      </c>
      <c r="E208">
        <v>3</v>
      </c>
      <c r="F208" t="e">
        <f>#REF!</f>
        <v>#REF!</v>
      </c>
      <c r="H208" s="19" t="e">
        <f t="shared" si="8"/>
        <v>#REF!</v>
      </c>
      <c r="I208" t="e">
        <f t="shared" si="9"/>
        <v>#REF!</v>
      </c>
      <c r="J208" s="33" t="e">
        <f>#REF!</f>
        <v>#REF!</v>
      </c>
      <c r="K208" s="34" t="e">
        <f>#REF!</f>
        <v>#REF!</v>
      </c>
      <c r="L208" s="33"/>
      <c r="M208" s="35"/>
      <c r="N208" s="35"/>
      <c r="O208" s="35"/>
      <c r="P208" s="35"/>
      <c r="Q208" s="35"/>
      <c r="R208" s="35"/>
      <c r="S208" s="35"/>
      <c r="T208" s="35"/>
      <c r="U208" s="35"/>
      <c r="V208" s="35"/>
      <c r="W208" s="35"/>
      <c r="X208" s="34"/>
    </row>
    <row r="209" spans="4:24" ht="12.75" hidden="1">
      <c r="D209" t="s">
        <v>328</v>
      </c>
      <c r="E209">
        <v>3</v>
      </c>
      <c r="F209" t="e">
        <f>#REF!</f>
        <v>#REF!</v>
      </c>
      <c r="H209" s="19" t="e">
        <f t="shared" si="8"/>
        <v>#REF!</v>
      </c>
      <c r="I209" t="e">
        <f t="shared" si="9"/>
        <v>#REF!</v>
      </c>
      <c r="J209" s="33" t="e">
        <f>#REF!</f>
        <v>#REF!</v>
      </c>
      <c r="K209" s="34" t="e">
        <f>#REF!</f>
        <v>#REF!</v>
      </c>
      <c r="L209" s="33"/>
      <c r="M209" s="35"/>
      <c r="N209" s="35"/>
      <c r="O209" s="35"/>
      <c r="P209" s="35"/>
      <c r="Q209" s="35"/>
      <c r="R209" s="35"/>
      <c r="S209" s="35"/>
      <c r="T209" s="35"/>
      <c r="U209" s="35"/>
      <c r="V209" s="35"/>
      <c r="W209" s="35"/>
      <c r="X209" s="34"/>
    </row>
    <row r="210" spans="4:24" ht="12.75" hidden="1">
      <c r="D210" t="s">
        <v>328</v>
      </c>
      <c r="E210">
        <v>3</v>
      </c>
      <c r="F210" t="e">
        <f>#REF!</f>
        <v>#REF!</v>
      </c>
      <c r="H210" s="19" t="e">
        <f t="shared" si="8"/>
        <v>#REF!</v>
      </c>
      <c r="I210" t="e">
        <f t="shared" si="9"/>
        <v>#REF!</v>
      </c>
      <c r="J210" s="33" t="e">
        <f>#REF!</f>
        <v>#REF!</v>
      </c>
      <c r="K210" s="34" t="e">
        <f>#REF!</f>
        <v>#REF!</v>
      </c>
      <c r="L210" s="33"/>
      <c r="M210" s="35"/>
      <c r="N210" s="35"/>
      <c r="O210" s="35"/>
      <c r="P210" s="35"/>
      <c r="Q210" s="35"/>
      <c r="R210" s="35"/>
      <c r="S210" s="35"/>
      <c r="T210" s="35"/>
      <c r="U210" s="35"/>
      <c r="V210" s="35"/>
      <c r="W210" s="35"/>
      <c r="X210" s="34"/>
    </row>
    <row r="211" spans="4:24" ht="12.75" hidden="1">
      <c r="D211" t="s">
        <v>328</v>
      </c>
      <c r="E211">
        <v>3</v>
      </c>
      <c r="F211" t="e">
        <f>#REF!</f>
        <v>#REF!</v>
      </c>
      <c r="H211" s="19" t="e">
        <f t="shared" si="8"/>
        <v>#REF!</v>
      </c>
      <c r="I211" t="e">
        <f t="shared" si="9"/>
        <v>#REF!</v>
      </c>
      <c r="J211" s="33" t="e">
        <f>#REF!</f>
        <v>#REF!</v>
      </c>
      <c r="K211" s="34" t="e">
        <f>#REF!</f>
        <v>#REF!</v>
      </c>
      <c r="L211" s="33"/>
      <c r="M211" s="35"/>
      <c r="N211" s="35"/>
      <c r="O211" s="35"/>
      <c r="P211" s="35"/>
      <c r="Q211" s="35"/>
      <c r="R211" s="35"/>
      <c r="S211" s="35"/>
      <c r="T211" s="35"/>
      <c r="U211" s="35"/>
      <c r="V211" s="35"/>
      <c r="W211" s="35"/>
      <c r="X211" s="34"/>
    </row>
    <row r="212" spans="4:24" ht="12.75" hidden="1">
      <c r="D212" t="s">
        <v>328</v>
      </c>
      <c r="E212">
        <v>3</v>
      </c>
      <c r="F212" t="e">
        <f>#REF!</f>
        <v>#REF!</v>
      </c>
      <c r="H212" s="19" t="e">
        <f t="shared" si="8"/>
        <v>#REF!</v>
      </c>
      <c r="I212" t="e">
        <f t="shared" si="9"/>
        <v>#REF!</v>
      </c>
      <c r="J212" s="33" t="e">
        <f>#REF!</f>
        <v>#REF!</v>
      </c>
      <c r="K212" s="34" t="e">
        <f>#REF!</f>
        <v>#REF!</v>
      </c>
      <c r="L212" s="33"/>
      <c r="M212" s="35"/>
      <c r="N212" s="35"/>
      <c r="O212" s="35"/>
      <c r="P212" s="35"/>
      <c r="Q212" s="35"/>
      <c r="R212" s="35"/>
      <c r="S212" s="35"/>
      <c r="T212" s="35"/>
      <c r="U212" s="35"/>
      <c r="V212" s="35"/>
      <c r="W212" s="35"/>
      <c r="X212" s="34"/>
    </row>
    <row r="213" spans="4:24" ht="12.75" hidden="1">
      <c r="D213" t="s">
        <v>328</v>
      </c>
      <c r="E213">
        <v>3</v>
      </c>
      <c r="F213" t="e">
        <f>#REF!</f>
        <v>#REF!</v>
      </c>
      <c r="H213" s="19" t="e">
        <f t="shared" si="8"/>
        <v>#REF!</v>
      </c>
      <c r="I213" t="e">
        <f t="shared" si="9"/>
        <v>#REF!</v>
      </c>
      <c r="J213" s="33" t="e">
        <f>#REF!</f>
        <v>#REF!</v>
      </c>
      <c r="K213" s="34" t="e">
        <f>#REF!</f>
        <v>#REF!</v>
      </c>
      <c r="L213" s="33"/>
      <c r="M213" s="35"/>
      <c r="N213" s="35"/>
      <c r="O213" s="35"/>
      <c r="P213" s="35"/>
      <c r="Q213" s="35"/>
      <c r="R213" s="35"/>
      <c r="S213" s="35"/>
      <c r="T213" s="35"/>
      <c r="U213" s="35"/>
      <c r="V213" s="35"/>
      <c r="W213" s="35"/>
      <c r="X213" s="34"/>
    </row>
    <row r="214" spans="4:24" ht="12.75" hidden="1">
      <c r="D214" t="s">
        <v>328</v>
      </c>
      <c r="E214">
        <v>3</v>
      </c>
      <c r="F214" t="e">
        <f>#REF!</f>
        <v>#REF!</v>
      </c>
      <c r="H214" s="19" t="e">
        <f t="shared" si="8"/>
        <v>#REF!</v>
      </c>
      <c r="I214" t="e">
        <f t="shared" si="9"/>
        <v>#REF!</v>
      </c>
      <c r="J214" s="33" t="e">
        <f>#REF!</f>
        <v>#REF!</v>
      </c>
      <c r="K214" s="34" t="e">
        <f>#REF!</f>
        <v>#REF!</v>
      </c>
      <c r="L214" s="33"/>
      <c r="M214" s="35"/>
      <c r="N214" s="35"/>
      <c r="O214" s="35"/>
      <c r="P214" s="35"/>
      <c r="Q214" s="35"/>
      <c r="R214" s="35"/>
      <c r="S214" s="35"/>
      <c r="T214" s="35"/>
      <c r="U214" s="35"/>
      <c r="V214" s="35"/>
      <c r="W214" s="35"/>
      <c r="X214" s="34"/>
    </row>
    <row r="215" spans="4:24" ht="12.75" hidden="1">
      <c r="D215" t="s">
        <v>328</v>
      </c>
      <c r="E215">
        <v>3</v>
      </c>
      <c r="F215" t="e">
        <f>#REF!</f>
        <v>#REF!</v>
      </c>
      <c r="H215" s="19" t="e">
        <f t="shared" si="8"/>
        <v>#REF!</v>
      </c>
      <c r="I215" t="e">
        <f t="shared" si="9"/>
        <v>#REF!</v>
      </c>
      <c r="J215" s="33" t="e">
        <f>#REF!</f>
        <v>#REF!</v>
      </c>
      <c r="K215" s="34" t="e">
        <f>#REF!</f>
        <v>#REF!</v>
      </c>
      <c r="L215" s="33"/>
      <c r="M215" s="35"/>
      <c r="N215" s="35"/>
      <c r="O215" s="35"/>
      <c r="P215" s="35"/>
      <c r="Q215" s="35"/>
      <c r="R215" s="35"/>
      <c r="S215" s="35"/>
      <c r="T215" s="35"/>
      <c r="U215" s="35"/>
      <c r="V215" s="35"/>
      <c r="W215" s="35"/>
      <c r="X215" s="34"/>
    </row>
    <row r="216" spans="4:24" ht="12.75" hidden="1">
      <c r="D216" t="s">
        <v>328</v>
      </c>
      <c r="E216">
        <v>3</v>
      </c>
      <c r="F216" t="e">
        <f>#REF!</f>
        <v>#REF!</v>
      </c>
      <c r="H216" s="19" t="e">
        <f t="shared" si="8"/>
        <v>#REF!</v>
      </c>
      <c r="I216" t="e">
        <f t="shared" si="9"/>
        <v>#REF!</v>
      </c>
      <c r="J216" s="33" t="e">
        <f>#REF!</f>
        <v>#REF!</v>
      </c>
      <c r="K216" s="34" t="e">
        <f>#REF!</f>
        <v>#REF!</v>
      </c>
      <c r="L216" s="33"/>
      <c r="M216" s="35"/>
      <c r="N216" s="35"/>
      <c r="O216" s="35"/>
      <c r="P216" s="35"/>
      <c r="Q216" s="35"/>
      <c r="R216" s="35"/>
      <c r="S216" s="35"/>
      <c r="T216" s="35"/>
      <c r="U216" s="35"/>
      <c r="V216" s="35"/>
      <c r="W216" s="35"/>
      <c r="X216" s="34"/>
    </row>
    <row r="217" spans="4:24" ht="12.75" hidden="1">
      <c r="D217" t="s">
        <v>328</v>
      </c>
      <c r="E217">
        <v>3</v>
      </c>
      <c r="F217" t="e">
        <f>#REF!</f>
        <v>#REF!</v>
      </c>
      <c r="H217" s="19" t="e">
        <f t="shared" si="8"/>
        <v>#REF!</v>
      </c>
      <c r="I217" t="e">
        <f t="shared" si="9"/>
        <v>#REF!</v>
      </c>
      <c r="J217" s="33" t="e">
        <f>#REF!</f>
        <v>#REF!</v>
      </c>
      <c r="K217" s="34" t="e">
        <f>#REF!</f>
        <v>#REF!</v>
      </c>
      <c r="L217" s="33"/>
      <c r="M217" s="35"/>
      <c r="N217" s="35"/>
      <c r="O217" s="35"/>
      <c r="P217" s="35"/>
      <c r="Q217" s="35"/>
      <c r="R217" s="35"/>
      <c r="S217" s="35"/>
      <c r="T217" s="35"/>
      <c r="U217" s="35"/>
      <c r="V217" s="35"/>
      <c r="W217" s="35"/>
      <c r="X217" s="34"/>
    </row>
    <row r="218" spans="4:24" ht="12.75" hidden="1">
      <c r="D218" t="s">
        <v>328</v>
      </c>
      <c r="E218">
        <v>3</v>
      </c>
      <c r="F218" t="e">
        <f>#REF!</f>
        <v>#REF!</v>
      </c>
      <c r="H218" s="19" t="e">
        <f t="shared" si="8"/>
        <v>#REF!</v>
      </c>
      <c r="I218" t="e">
        <f t="shared" si="9"/>
        <v>#REF!</v>
      </c>
      <c r="J218" s="33" t="e">
        <f>#REF!</f>
        <v>#REF!</v>
      </c>
      <c r="K218" s="34" t="e">
        <f>#REF!</f>
        <v>#REF!</v>
      </c>
      <c r="L218" s="33"/>
      <c r="M218" s="35"/>
      <c r="N218" s="35"/>
      <c r="O218" s="35"/>
      <c r="P218" s="35"/>
      <c r="Q218" s="35"/>
      <c r="R218" s="35"/>
      <c r="S218" s="35"/>
      <c r="T218" s="35"/>
      <c r="U218" s="35"/>
      <c r="V218" s="35"/>
      <c r="W218" s="35"/>
      <c r="X218" s="34"/>
    </row>
    <row r="219" spans="4:24" ht="12.75" hidden="1">
      <c r="D219" t="s">
        <v>328</v>
      </c>
      <c r="E219">
        <v>3</v>
      </c>
      <c r="F219" t="e">
        <f>#REF!</f>
        <v>#REF!</v>
      </c>
      <c r="H219" s="19" t="e">
        <f t="shared" si="8"/>
        <v>#REF!</v>
      </c>
      <c r="I219" t="e">
        <f t="shared" si="9"/>
        <v>#REF!</v>
      </c>
      <c r="J219" s="33" t="e">
        <f>#REF!</f>
        <v>#REF!</v>
      </c>
      <c r="K219" s="34" t="e">
        <f>#REF!</f>
        <v>#REF!</v>
      </c>
      <c r="L219" s="33"/>
      <c r="M219" s="35"/>
      <c r="N219" s="35"/>
      <c r="O219" s="35"/>
      <c r="P219" s="35"/>
      <c r="Q219" s="35"/>
      <c r="R219" s="35"/>
      <c r="S219" s="35"/>
      <c r="T219" s="35"/>
      <c r="U219" s="35"/>
      <c r="V219" s="35"/>
      <c r="W219" s="35"/>
      <c r="X219" s="34"/>
    </row>
    <row r="220" spans="4:24" ht="12.75" hidden="1">
      <c r="D220" t="s">
        <v>328</v>
      </c>
      <c r="E220">
        <v>3</v>
      </c>
      <c r="F220" t="e">
        <f>#REF!</f>
        <v>#REF!</v>
      </c>
      <c r="H220" s="19" t="e">
        <f t="shared" si="8"/>
        <v>#REF!</v>
      </c>
      <c r="I220" t="e">
        <f t="shared" si="9"/>
        <v>#REF!</v>
      </c>
      <c r="J220" s="33" t="e">
        <f>#REF!</f>
        <v>#REF!</v>
      </c>
      <c r="K220" s="34" t="e">
        <f>#REF!</f>
        <v>#REF!</v>
      </c>
      <c r="L220" s="33"/>
      <c r="M220" s="35"/>
      <c r="N220" s="35"/>
      <c r="O220" s="35"/>
      <c r="P220" s="35"/>
      <c r="Q220" s="35"/>
      <c r="R220" s="35"/>
      <c r="S220" s="35"/>
      <c r="T220" s="35"/>
      <c r="U220" s="35"/>
      <c r="V220" s="35"/>
      <c r="W220" s="35"/>
      <c r="X220" s="34"/>
    </row>
    <row r="221" spans="4:24" ht="12.75" hidden="1">
      <c r="D221" t="s">
        <v>328</v>
      </c>
      <c r="E221">
        <v>3</v>
      </c>
      <c r="F221" t="e">
        <f>#REF!</f>
        <v>#REF!</v>
      </c>
      <c r="H221" s="19" t="e">
        <f t="shared" si="8"/>
        <v>#REF!</v>
      </c>
      <c r="I221" t="e">
        <f t="shared" si="9"/>
        <v>#REF!</v>
      </c>
      <c r="J221" s="33" t="e">
        <f>#REF!</f>
        <v>#REF!</v>
      </c>
      <c r="K221" s="34" t="e">
        <f>#REF!</f>
        <v>#REF!</v>
      </c>
      <c r="L221" s="33"/>
      <c r="M221" s="35"/>
      <c r="N221" s="35"/>
      <c r="O221" s="35"/>
      <c r="P221" s="35"/>
      <c r="Q221" s="35"/>
      <c r="R221" s="35"/>
      <c r="S221" s="35"/>
      <c r="T221" s="35"/>
      <c r="U221" s="35"/>
      <c r="V221" s="35"/>
      <c r="W221" s="35"/>
      <c r="X221" s="34"/>
    </row>
    <row r="222" spans="4:24" ht="12.75" hidden="1">
      <c r="D222" t="s">
        <v>328</v>
      </c>
      <c r="E222">
        <v>3</v>
      </c>
      <c r="F222" t="e">
        <f>#REF!</f>
        <v>#REF!</v>
      </c>
      <c r="H222" s="19" t="e">
        <f t="shared" si="8"/>
        <v>#REF!</v>
      </c>
      <c r="I222" t="e">
        <f t="shared" si="9"/>
        <v>#REF!</v>
      </c>
      <c r="J222" s="33" t="e">
        <f>#REF!</f>
        <v>#REF!</v>
      </c>
      <c r="K222" s="34" t="e">
        <f>#REF!</f>
        <v>#REF!</v>
      </c>
      <c r="L222" s="33"/>
      <c r="M222" s="35"/>
      <c r="N222" s="35"/>
      <c r="O222" s="35"/>
      <c r="P222" s="35"/>
      <c r="Q222" s="35"/>
      <c r="R222" s="35"/>
      <c r="S222" s="35"/>
      <c r="T222" s="35"/>
      <c r="U222" s="35"/>
      <c r="V222" s="35"/>
      <c r="W222" s="35"/>
      <c r="X222" s="34"/>
    </row>
    <row r="223" spans="4:24" ht="12.75" hidden="1">
      <c r="D223" t="s">
        <v>328</v>
      </c>
      <c r="E223">
        <v>3</v>
      </c>
      <c r="F223" t="e">
        <f>#REF!</f>
        <v>#REF!</v>
      </c>
      <c r="H223" s="19" t="e">
        <f t="shared" si="8"/>
        <v>#REF!</v>
      </c>
      <c r="I223" t="e">
        <f t="shared" si="9"/>
        <v>#REF!</v>
      </c>
      <c r="J223" s="33" t="e">
        <f>#REF!</f>
        <v>#REF!</v>
      </c>
      <c r="K223" s="34" t="e">
        <f>#REF!</f>
        <v>#REF!</v>
      </c>
      <c r="L223" s="33"/>
      <c r="M223" s="35"/>
      <c r="N223" s="35"/>
      <c r="O223" s="35"/>
      <c r="P223" s="35"/>
      <c r="Q223" s="35"/>
      <c r="R223" s="35"/>
      <c r="S223" s="35"/>
      <c r="T223" s="35"/>
      <c r="U223" s="35"/>
      <c r="V223" s="35"/>
      <c r="W223" s="35"/>
      <c r="X223" s="34"/>
    </row>
    <row r="224" spans="4:24" ht="12.75" hidden="1">
      <c r="D224" t="s">
        <v>328</v>
      </c>
      <c r="E224">
        <v>3</v>
      </c>
      <c r="F224" t="e">
        <f>#REF!</f>
        <v>#REF!</v>
      </c>
      <c r="H224" s="19" t="e">
        <f t="shared" si="8"/>
        <v>#REF!</v>
      </c>
      <c r="I224" t="e">
        <f t="shared" si="9"/>
        <v>#REF!</v>
      </c>
      <c r="J224" s="33" t="e">
        <f>#REF!</f>
        <v>#REF!</v>
      </c>
      <c r="K224" s="34" t="e">
        <f>#REF!</f>
        <v>#REF!</v>
      </c>
      <c r="L224" s="33"/>
      <c r="M224" s="35"/>
      <c r="N224" s="35"/>
      <c r="O224" s="35"/>
      <c r="P224" s="35"/>
      <c r="Q224" s="35"/>
      <c r="R224" s="35"/>
      <c r="S224" s="35"/>
      <c r="T224" s="35"/>
      <c r="U224" s="35"/>
      <c r="V224" s="35"/>
      <c r="W224" s="35"/>
      <c r="X224" s="34"/>
    </row>
    <row r="225" spans="4:24" ht="12.75" hidden="1">
      <c r="D225" t="s">
        <v>328</v>
      </c>
      <c r="E225">
        <v>3</v>
      </c>
      <c r="F225" t="e">
        <f>#REF!</f>
        <v>#REF!</v>
      </c>
      <c r="H225" s="19" t="e">
        <f t="shared" si="8"/>
        <v>#REF!</v>
      </c>
      <c r="I225" t="e">
        <f t="shared" si="9"/>
        <v>#REF!</v>
      </c>
      <c r="J225" s="33" t="e">
        <f>#REF!</f>
        <v>#REF!</v>
      </c>
      <c r="K225" s="34" t="e">
        <f>#REF!</f>
        <v>#REF!</v>
      </c>
      <c r="L225" s="33"/>
      <c r="M225" s="35"/>
      <c r="N225" s="35"/>
      <c r="O225" s="35"/>
      <c r="P225" s="35"/>
      <c r="Q225" s="35"/>
      <c r="R225" s="35"/>
      <c r="S225" s="35"/>
      <c r="T225" s="35"/>
      <c r="U225" s="35"/>
      <c r="V225" s="35"/>
      <c r="W225" s="35"/>
      <c r="X225" s="34"/>
    </row>
    <row r="226" spans="4:24" ht="12.75" hidden="1">
      <c r="D226" t="s">
        <v>328</v>
      </c>
      <c r="E226">
        <v>3</v>
      </c>
      <c r="F226" t="e">
        <f>#REF!</f>
        <v>#REF!</v>
      </c>
      <c r="H226" s="19" t="e">
        <f t="shared" si="8"/>
        <v>#REF!</v>
      </c>
      <c r="I226" t="e">
        <f t="shared" si="9"/>
        <v>#REF!</v>
      </c>
      <c r="J226" s="33" t="e">
        <f>#REF!</f>
        <v>#REF!</v>
      </c>
      <c r="K226" s="34" t="e">
        <f>#REF!</f>
        <v>#REF!</v>
      </c>
      <c r="L226" s="33"/>
      <c r="M226" s="35"/>
      <c r="N226" s="35"/>
      <c r="O226" s="35"/>
      <c r="P226" s="35"/>
      <c r="Q226" s="35"/>
      <c r="R226" s="35"/>
      <c r="S226" s="35"/>
      <c r="T226" s="35"/>
      <c r="U226" s="35"/>
      <c r="V226" s="35"/>
      <c r="W226" s="35"/>
      <c r="X226" s="34"/>
    </row>
    <row r="227" spans="4:24" ht="12.75" hidden="1">
      <c r="D227" t="s">
        <v>328</v>
      </c>
      <c r="E227">
        <v>3</v>
      </c>
      <c r="F227" t="e">
        <f>#REF!</f>
        <v>#REF!</v>
      </c>
      <c r="H227" s="19" t="e">
        <f t="shared" si="8"/>
        <v>#REF!</v>
      </c>
      <c r="I227" t="e">
        <f t="shared" si="9"/>
        <v>#REF!</v>
      </c>
      <c r="J227" s="33" t="e">
        <f>#REF!</f>
        <v>#REF!</v>
      </c>
      <c r="K227" s="34" t="e">
        <f>#REF!</f>
        <v>#REF!</v>
      </c>
      <c r="L227" s="33"/>
      <c r="M227" s="35"/>
      <c r="N227" s="35"/>
      <c r="O227" s="35"/>
      <c r="P227" s="35"/>
      <c r="Q227" s="35"/>
      <c r="R227" s="35"/>
      <c r="S227" s="35"/>
      <c r="T227" s="35"/>
      <c r="U227" s="35"/>
      <c r="V227" s="35"/>
      <c r="W227" s="35"/>
      <c r="X227" s="34"/>
    </row>
    <row r="228" spans="4:24" ht="12.75" hidden="1">
      <c r="D228" t="s">
        <v>328</v>
      </c>
      <c r="E228">
        <v>3</v>
      </c>
      <c r="F228" t="e">
        <f>#REF!</f>
        <v>#REF!</v>
      </c>
      <c r="H228" s="19" t="e">
        <f t="shared" si="8"/>
        <v>#REF!</v>
      </c>
      <c r="I228" t="e">
        <f t="shared" si="9"/>
        <v>#REF!</v>
      </c>
      <c r="J228" s="33" t="e">
        <f>#REF!</f>
        <v>#REF!</v>
      </c>
      <c r="K228" s="34" t="e">
        <f>#REF!</f>
        <v>#REF!</v>
      </c>
      <c r="L228" s="33"/>
      <c r="M228" s="35"/>
      <c r="N228" s="35"/>
      <c r="O228" s="35"/>
      <c r="P228" s="35"/>
      <c r="Q228" s="35"/>
      <c r="R228" s="35"/>
      <c r="S228" s="35"/>
      <c r="T228" s="35"/>
      <c r="U228" s="35"/>
      <c r="V228" s="35"/>
      <c r="W228" s="35"/>
      <c r="X228" s="34"/>
    </row>
    <row r="229" spans="4:24" ht="12.75" hidden="1">
      <c r="D229" t="s">
        <v>328</v>
      </c>
      <c r="E229">
        <v>3</v>
      </c>
      <c r="F229" t="e">
        <f>#REF!</f>
        <v>#REF!</v>
      </c>
      <c r="H229" s="19" t="e">
        <f t="shared" si="8"/>
        <v>#REF!</v>
      </c>
      <c r="I229" t="e">
        <f t="shared" si="9"/>
        <v>#REF!</v>
      </c>
      <c r="J229" s="33" t="e">
        <f>#REF!</f>
        <v>#REF!</v>
      </c>
      <c r="K229" s="34" t="e">
        <f>#REF!</f>
        <v>#REF!</v>
      </c>
      <c r="L229" s="33"/>
      <c r="M229" s="35"/>
      <c r="N229" s="35"/>
      <c r="O229" s="35"/>
      <c r="P229" s="35"/>
      <c r="Q229" s="35"/>
      <c r="R229" s="35"/>
      <c r="S229" s="35"/>
      <c r="T229" s="35"/>
      <c r="U229" s="35"/>
      <c r="V229" s="35"/>
      <c r="W229" s="35"/>
      <c r="X229" s="34"/>
    </row>
    <row r="230" spans="4:24" ht="12.75" hidden="1">
      <c r="D230" t="s">
        <v>328</v>
      </c>
      <c r="E230">
        <v>3</v>
      </c>
      <c r="F230" t="e">
        <f>#REF!</f>
        <v>#REF!</v>
      </c>
      <c r="H230" s="19" t="e">
        <f t="shared" si="8"/>
        <v>#REF!</v>
      </c>
      <c r="I230" t="e">
        <f t="shared" si="9"/>
        <v>#REF!</v>
      </c>
      <c r="J230" s="33" t="e">
        <f>#REF!</f>
        <v>#REF!</v>
      </c>
      <c r="K230" s="34" t="e">
        <f>#REF!</f>
        <v>#REF!</v>
      </c>
      <c r="L230" s="33"/>
      <c r="M230" s="35"/>
      <c r="N230" s="35"/>
      <c r="O230" s="35"/>
      <c r="P230" s="35"/>
      <c r="Q230" s="35"/>
      <c r="R230" s="35"/>
      <c r="S230" s="35"/>
      <c r="T230" s="35"/>
      <c r="U230" s="35"/>
      <c r="V230" s="35"/>
      <c r="W230" s="35"/>
      <c r="X230" s="34"/>
    </row>
    <row r="231" spans="4:24" ht="12.75" hidden="1">
      <c r="D231" t="s">
        <v>328</v>
      </c>
      <c r="E231">
        <v>3</v>
      </c>
      <c r="F231" t="e">
        <f>#REF!</f>
        <v>#REF!</v>
      </c>
      <c r="H231" s="19" t="e">
        <f t="shared" si="8"/>
        <v>#REF!</v>
      </c>
      <c r="I231" t="e">
        <f t="shared" si="9"/>
        <v>#REF!</v>
      </c>
      <c r="J231" s="33" t="e">
        <f>#REF!</f>
        <v>#REF!</v>
      </c>
      <c r="K231" s="34" t="e">
        <f>#REF!</f>
        <v>#REF!</v>
      </c>
      <c r="L231" s="33"/>
      <c r="M231" s="35"/>
      <c r="N231" s="35"/>
      <c r="O231" s="35"/>
      <c r="P231" s="35"/>
      <c r="Q231" s="35"/>
      <c r="R231" s="35"/>
      <c r="S231" s="35"/>
      <c r="T231" s="35"/>
      <c r="U231" s="35"/>
      <c r="V231" s="35"/>
      <c r="W231" s="35"/>
      <c r="X231" s="34"/>
    </row>
    <row r="232" spans="4:24" ht="12.75" hidden="1">
      <c r="D232" t="s">
        <v>328</v>
      </c>
      <c r="E232">
        <v>3</v>
      </c>
      <c r="F232" t="e">
        <f>#REF!</f>
        <v>#REF!</v>
      </c>
      <c r="H232" s="19" t="e">
        <f t="shared" si="8"/>
        <v>#REF!</v>
      </c>
      <c r="I232" t="e">
        <f t="shared" si="9"/>
        <v>#REF!</v>
      </c>
      <c r="J232" s="33" t="e">
        <f>#REF!</f>
        <v>#REF!</v>
      </c>
      <c r="K232" s="34" t="e">
        <f>#REF!</f>
        <v>#REF!</v>
      </c>
      <c r="L232" s="33"/>
      <c r="M232" s="35"/>
      <c r="N232" s="35"/>
      <c r="O232" s="35"/>
      <c r="P232" s="35"/>
      <c r="Q232" s="35"/>
      <c r="R232" s="35"/>
      <c r="S232" s="35"/>
      <c r="T232" s="35"/>
      <c r="U232" s="35"/>
      <c r="V232" s="35"/>
      <c r="W232" s="35"/>
      <c r="X232" s="34"/>
    </row>
    <row r="233" spans="4:24" ht="12.75" hidden="1">
      <c r="D233" t="s">
        <v>328</v>
      </c>
      <c r="E233">
        <v>3</v>
      </c>
      <c r="F233" t="e">
        <f>#REF!</f>
        <v>#REF!</v>
      </c>
      <c r="H233" s="19" t="e">
        <f t="shared" si="8"/>
        <v>#REF!</v>
      </c>
      <c r="I233" t="e">
        <f t="shared" si="9"/>
        <v>#REF!</v>
      </c>
      <c r="J233" s="33" t="e">
        <f>#REF!</f>
        <v>#REF!</v>
      </c>
      <c r="K233" s="34" t="e">
        <f>#REF!</f>
        <v>#REF!</v>
      </c>
      <c r="L233" s="33"/>
      <c r="M233" s="35"/>
      <c r="N233" s="35"/>
      <c r="O233" s="35"/>
      <c r="P233" s="35"/>
      <c r="Q233" s="35"/>
      <c r="R233" s="35"/>
      <c r="S233" s="35"/>
      <c r="T233" s="35"/>
      <c r="U233" s="35"/>
      <c r="V233" s="35"/>
      <c r="W233" s="35"/>
      <c r="X233" s="34"/>
    </row>
    <row r="234" spans="4:24" ht="12.75" hidden="1">
      <c r="D234" t="s">
        <v>328</v>
      </c>
      <c r="E234">
        <v>3</v>
      </c>
      <c r="F234" t="e">
        <f>#REF!</f>
        <v>#REF!</v>
      </c>
      <c r="H234" s="19" t="e">
        <f t="shared" si="8"/>
        <v>#REF!</v>
      </c>
      <c r="I234" t="e">
        <f t="shared" si="9"/>
        <v>#REF!</v>
      </c>
      <c r="J234" s="33" t="e">
        <f>#REF!</f>
        <v>#REF!</v>
      </c>
      <c r="K234" s="34" t="e">
        <f>#REF!</f>
        <v>#REF!</v>
      </c>
      <c r="L234" s="33"/>
      <c r="M234" s="35"/>
      <c r="N234" s="35"/>
      <c r="O234" s="35"/>
      <c r="P234" s="35"/>
      <c r="Q234" s="35"/>
      <c r="R234" s="35"/>
      <c r="S234" s="35"/>
      <c r="T234" s="35"/>
      <c r="U234" s="35"/>
      <c r="V234" s="35"/>
      <c r="W234" s="35"/>
      <c r="X234" s="34"/>
    </row>
    <row r="235" spans="4:24" ht="12.75" hidden="1">
      <c r="D235" t="s">
        <v>328</v>
      </c>
      <c r="E235">
        <v>3</v>
      </c>
      <c r="F235" t="e">
        <f>#REF!</f>
        <v>#REF!</v>
      </c>
      <c r="H235" s="19" t="e">
        <f t="shared" si="8"/>
        <v>#REF!</v>
      </c>
      <c r="I235" t="e">
        <f t="shared" si="9"/>
        <v>#REF!</v>
      </c>
      <c r="J235" s="33" t="e">
        <f>#REF!</f>
        <v>#REF!</v>
      </c>
      <c r="K235" s="34" t="e">
        <f>#REF!</f>
        <v>#REF!</v>
      </c>
      <c r="L235" s="33"/>
      <c r="M235" s="35"/>
      <c r="N235" s="35"/>
      <c r="O235" s="35"/>
      <c r="P235" s="35"/>
      <c r="Q235" s="35"/>
      <c r="R235" s="35"/>
      <c r="S235" s="35"/>
      <c r="T235" s="35"/>
      <c r="U235" s="35"/>
      <c r="V235" s="35"/>
      <c r="W235" s="35"/>
      <c r="X235" s="34"/>
    </row>
    <row r="236" spans="4:24" ht="12.75" hidden="1">
      <c r="D236" t="s">
        <v>328</v>
      </c>
      <c r="E236">
        <v>3</v>
      </c>
      <c r="F236" t="e">
        <f>#REF!</f>
        <v>#REF!</v>
      </c>
      <c r="H236" s="19" t="e">
        <f t="shared" si="8"/>
        <v>#REF!</v>
      </c>
      <c r="I236" t="e">
        <f t="shared" si="9"/>
        <v>#REF!</v>
      </c>
      <c r="J236" s="33" t="e">
        <f>#REF!</f>
        <v>#REF!</v>
      </c>
      <c r="K236" s="34" t="e">
        <f>#REF!</f>
        <v>#REF!</v>
      </c>
      <c r="L236" s="33"/>
      <c r="M236" s="35"/>
      <c r="N236" s="35"/>
      <c r="O236" s="35"/>
      <c r="P236" s="35"/>
      <c r="Q236" s="35"/>
      <c r="R236" s="35"/>
      <c r="S236" s="35"/>
      <c r="T236" s="35"/>
      <c r="U236" s="35"/>
      <c r="V236" s="35"/>
      <c r="W236" s="35"/>
      <c r="X236" s="34"/>
    </row>
    <row r="237" spans="4:24" ht="12.75" hidden="1">
      <c r="D237" t="s">
        <v>328</v>
      </c>
      <c r="E237">
        <v>3</v>
      </c>
      <c r="F237" t="e">
        <f>#REF!</f>
        <v>#REF!</v>
      </c>
      <c r="H237" s="19" t="e">
        <f t="shared" si="8"/>
        <v>#REF!</v>
      </c>
      <c r="I237" t="e">
        <f t="shared" si="9"/>
        <v>#REF!</v>
      </c>
      <c r="J237" s="33" t="e">
        <f>#REF!</f>
        <v>#REF!</v>
      </c>
      <c r="K237" s="34" t="e">
        <f>#REF!</f>
        <v>#REF!</v>
      </c>
      <c r="L237" s="33"/>
      <c r="M237" s="35"/>
      <c r="N237" s="35"/>
      <c r="O237" s="35"/>
      <c r="P237" s="35"/>
      <c r="Q237" s="35"/>
      <c r="R237" s="35"/>
      <c r="S237" s="35"/>
      <c r="T237" s="35"/>
      <c r="U237" s="35"/>
      <c r="V237" s="35"/>
      <c r="W237" s="35"/>
      <c r="X237" s="34"/>
    </row>
    <row r="238" spans="4:24" ht="12.75" hidden="1">
      <c r="D238" t="s">
        <v>328</v>
      </c>
      <c r="E238">
        <v>3</v>
      </c>
      <c r="F238" t="e">
        <f>#REF!</f>
        <v>#REF!</v>
      </c>
      <c r="H238" s="19" t="e">
        <f t="shared" si="8"/>
        <v>#REF!</v>
      </c>
      <c r="I238" t="e">
        <f t="shared" si="9"/>
        <v>#REF!</v>
      </c>
      <c r="J238" s="33" t="e">
        <f>#REF!</f>
        <v>#REF!</v>
      </c>
      <c r="K238" s="34" t="e">
        <f>#REF!</f>
        <v>#REF!</v>
      </c>
      <c r="L238" s="33"/>
      <c r="M238" s="35"/>
      <c r="N238" s="35"/>
      <c r="O238" s="35"/>
      <c r="P238" s="35"/>
      <c r="Q238" s="35"/>
      <c r="R238" s="35"/>
      <c r="S238" s="35"/>
      <c r="T238" s="35"/>
      <c r="U238" s="35"/>
      <c r="V238" s="35"/>
      <c r="W238" s="35"/>
      <c r="X238" s="34"/>
    </row>
    <row r="239" spans="4:24" ht="12.75" hidden="1">
      <c r="D239" t="s">
        <v>328</v>
      </c>
      <c r="E239">
        <v>3</v>
      </c>
      <c r="F239" t="e">
        <f>#REF!</f>
        <v>#REF!</v>
      </c>
      <c r="H239" s="19" t="e">
        <f t="shared" si="8"/>
        <v>#REF!</v>
      </c>
      <c r="I239" t="e">
        <f t="shared" si="9"/>
        <v>#REF!</v>
      </c>
      <c r="J239" s="33" t="e">
        <f>#REF!</f>
        <v>#REF!</v>
      </c>
      <c r="K239" s="34" t="e">
        <f>#REF!</f>
        <v>#REF!</v>
      </c>
      <c r="L239" s="33"/>
      <c r="M239" s="35"/>
      <c r="N239" s="35"/>
      <c r="O239" s="35"/>
      <c r="P239" s="35"/>
      <c r="Q239" s="35"/>
      <c r="R239" s="35"/>
      <c r="S239" s="35"/>
      <c r="T239" s="35"/>
      <c r="U239" s="35"/>
      <c r="V239" s="35"/>
      <c r="W239" s="35"/>
      <c r="X239" s="34"/>
    </row>
    <row r="240" spans="4:24" ht="12.75" hidden="1">
      <c r="D240" t="s">
        <v>328</v>
      </c>
      <c r="E240">
        <v>3</v>
      </c>
      <c r="F240" t="e">
        <f>#REF!</f>
        <v>#REF!</v>
      </c>
      <c r="H240" s="19" t="e">
        <f t="shared" si="8"/>
        <v>#REF!</v>
      </c>
      <c r="I240" t="e">
        <f t="shared" si="9"/>
        <v>#REF!</v>
      </c>
      <c r="J240" s="33" t="e">
        <f>#REF!</f>
        <v>#REF!</v>
      </c>
      <c r="K240" s="34" t="e">
        <f>#REF!</f>
        <v>#REF!</v>
      </c>
      <c r="L240" s="33"/>
      <c r="M240" s="35"/>
      <c r="N240" s="35"/>
      <c r="O240" s="35"/>
      <c r="P240" s="35"/>
      <c r="Q240" s="35"/>
      <c r="R240" s="35"/>
      <c r="S240" s="35"/>
      <c r="T240" s="35"/>
      <c r="U240" s="35"/>
      <c r="V240" s="35"/>
      <c r="W240" s="35"/>
      <c r="X240" s="34"/>
    </row>
    <row r="241" spans="4:24" ht="12.75" hidden="1">
      <c r="D241" t="s">
        <v>328</v>
      </c>
      <c r="E241">
        <v>3</v>
      </c>
      <c r="F241" t="e">
        <f>#REF!</f>
        <v>#REF!</v>
      </c>
      <c r="H241" s="19" t="e">
        <f t="shared" si="8"/>
        <v>#REF!</v>
      </c>
      <c r="I241" t="e">
        <f t="shared" si="9"/>
        <v>#REF!</v>
      </c>
      <c r="J241" s="33" t="e">
        <f>#REF!</f>
        <v>#REF!</v>
      </c>
      <c r="K241" s="34" t="e">
        <f>#REF!</f>
        <v>#REF!</v>
      </c>
      <c r="L241" s="33"/>
      <c r="M241" s="35"/>
      <c r="N241" s="35"/>
      <c r="O241" s="35"/>
      <c r="P241" s="35"/>
      <c r="Q241" s="35"/>
      <c r="R241" s="35"/>
      <c r="S241" s="35"/>
      <c r="T241" s="35"/>
      <c r="U241" s="35"/>
      <c r="V241" s="35"/>
      <c r="W241" s="35"/>
      <c r="X241" s="34"/>
    </row>
    <row r="242" spans="4:24" ht="12.75" hidden="1">
      <c r="D242" t="s">
        <v>328</v>
      </c>
      <c r="E242">
        <v>3</v>
      </c>
      <c r="F242" t="e">
        <f>#REF!</f>
        <v>#REF!</v>
      </c>
      <c r="H242" s="19" t="e">
        <f t="shared" si="8"/>
        <v>#REF!</v>
      </c>
      <c r="I242" t="e">
        <f t="shared" si="9"/>
        <v>#REF!</v>
      </c>
      <c r="J242" s="33" t="e">
        <f>#REF!</f>
        <v>#REF!</v>
      </c>
      <c r="K242" s="34" t="e">
        <f>#REF!</f>
        <v>#REF!</v>
      </c>
      <c r="L242" s="33"/>
      <c r="M242" s="35"/>
      <c r="N242" s="35"/>
      <c r="O242" s="35"/>
      <c r="P242" s="35"/>
      <c r="Q242" s="35"/>
      <c r="R242" s="35"/>
      <c r="S242" s="35"/>
      <c r="T242" s="35"/>
      <c r="U242" s="35"/>
      <c r="V242" s="35"/>
      <c r="W242" s="35"/>
      <c r="X242" s="34"/>
    </row>
    <row r="243" spans="4:24" ht="12.75" hidden="1">
      <c r="D243" t="s">
        <v>328</v>
      </c>
      <c r="E243">
        <v>3</v>
      </c>
      <c r="F243" t="e">
        <f>#REF!</f>
        <v>#REF!</v>
      </c>
      <c r="H243" s="19" t="e">
        <f t="shared" si="8"/>
        <v>#REF!</v>
      </c>
      <c r="I243" t="e">
        <f t="shared" si="9"/>
        <v>#REF!</v>
      </c>
      <c r="J243" s="33" t="e">
        <f>#REF!</f>
        <v>#REF!</v>
      </c>
      <c r="K243" s="34" t="e">
        <f>#REF!</f>
        <v>#REF!</v>
      </c>
      <c r="L243" s="33"/>
      <c r="M243" s="35"/>
      <c r="N243" s="35"/>
      <c r="O243" s="35"/>
      <c r="P243" s="35"/>
      <c r="Q243" s="35"/>
      <c r="R243" s="35"/>
      <c r="S243" s="35"/>
      <c r="T243" s="35"/>
      <c r="U243" s="35"/>
      <c r="V243" s="35"/>
      <c r="W243" s="35"/>
      <c r="X243" s="34"/>
    </row>
    <row r="244" spans="4:24" ht="12.75" hidden="1">
      <c r="D244" t="s">
        <v>328</v>
      </c>
      <c r="E244">
        <v>3</v>
      </c>
      <c r="F244" t="e">
        <f>#REF!</f>
        <v>#REF!</v>
      </c>
      <c r="H244" s="19" t="e">
        <f t="shared" si="8"/>
        <v>#REF!</v>
      </c>
      <c r="I244" t="e">
        <f t="shared" si="9"/>
        <v>#REF!</v>
      </c>
      <c r="J244" s="33" t="e">
        <f>#REF!</f>
        <v>#REF!</v>
      </c>
      <c r="K244" s="34" t="e">
        <f>#REF!</f>
        <v>#REF!</v>
      </c>
      <c r="L244" s="33"/>
      <c r="M244" s="35"/>
      <c r="N244" s="35"/>
      <c r="O244" s="35"/>
      <c r="P244" s="35"/>
      <c r="Q244" s="35"/>
      <c r="R244" s="35"/>
      <c r="S244" s="35"/>
      <c r="T244" s="35"/>
      <c r="U244" s="35"/>
      <c r="V244" s="35"/>
      <c r="W244" s="35"/>
      <c r="X244" s="34"/>
    </row>
    <row r="245" spans="4:24" ht="12.75" hidden="1">
      <c r="D245" t="s">
        <v>328</v>
      </c>
      <c r="E245">
        <v>3</v>
      </c>
      <c r="F245" t="e">
        <f>#REF!</f>
        <v>#REF!</v>
      </c>
      <c r="H245" s="19" t="e">
        <f t="shared" si="8"/>
        <v>#REF!</v>
      </c>
      <c r="I245" t="e">
        <f t="shared" si="9"/>
        <v>#REF!</v>
      </c>
      <c r="J245" s="33" t="e">
        <f>#REF!</f>
        <v>#REF!</v>
      </c>
      <c r="K245" s="34" t="e">
        <f>#REF!</f>
        <v>#REF!</v>
      </c>
      <c r="L245" s="33"/>
      <c r="M245" s="35"/>
      <c r="N245" s="35"/>
      <c r="O245" s="35"/>
      <c r="P245" s="35"/>
      <c r="Q245" s="35"/>
      <c r="R245" s="35"/>
      <c r="S245" s="35"/>
      <c r="T245" s="35"/>
      <c r="U245" s="35"/>
      <c r="V245" s="35"/>
      <c r="W245" s="35"/>
      <c r="X245" s="34"/>
    </row>
    <row r="246" spans="4:24" ht="12.75" hidden="1">
      <c r="D246" t="s">
        <v>328</v>
      </c>
      <c r="E246">
        <v>3</v>
      </c>
      <c r="F246" t="e">
        <f>#REF!</f>
        <v>#REF!</v>
      </c>
      <c r="H246" s="19" t="e">
        <f t="shared" si="8"/>
        <v>#REF!</v>
      </c>
      <c r="I246" t="e">
        <f t="shared" si="9"/>
        <v>#REF!</v>
      </c>
      <c r="J246" s="33" t="e">
        <f>#REF!</f>
        <v>#REF!</v>
      </c>
      <c r="K246" s="34" t="e">
        <f>#REF!</f>
        <v>#REF!</v>
      </c>
      <c r="L246" s="33"/>
      <c r="M246" s="35"/>
      <c r="N246" s="35"/>
      <c r="O246" s="35"/>
      <c r="P246" s="35"/>
      <c r="Q246" s="35"/>
      <c r="R246" s="35"/>
      <c r="S246" s="35"/>
      <c r="T246" s="35"/>
      <c r="U246" s="35"/>
      <c r="V246" s="35"/>
      <c r="W246" s="35"/>
      <c r="X246" s="34"/>
    </row>
    <row r="247" spans="4:24" ht="12.75" hidden="1">
      <c r="D247" t="s">
        <v>328</v>
      </c>
      <c r="E247">
        <v>3</v>
      </c>
      <c r="F247" t="e">
        <f>#REF!</f>
        <v>#REF!</v>
      </c>
      <c r="H247" s="19" t="e">
        <f t="shared" si="8"/>
        <v>#REF!</v>
      </c>
      <c r="I247" t="e">
        <f t="shared" si="9"/>
        <v>#REF!</v>
      </c>
      <c r="J247" s="33" t="e">
        <f>#REF!</f>
        <v>#REF!</v>
      </c>
      <c r="K247" s="34" t="e">
        <f>#REF!</f>
        <v>#REF!</v>
      </c>
      <c r="L247" s="33"/>
      <c r="M247" s="35"/>
      <c r="N247" s="35"/>
      <c r="O247" s="35"/>
      <c r="P247" s="35"/>
      <c r="Q247" s="35"/>
      <c r="R247" s="35"/>
      <c r="S247" s="35"/>
      <c r="T247" s="35"/>
      <c r="U247" s="35"/>
      <c r="V247" s="35"/>
      <c r="W247" s="35"/>
      <c r="X247" s="34"/>
    </row>
    <row r="248" spans="4:24" ht="12.75" hidden="1">
      <c r="D248" t="s">
        <v>328</v>
      </c>
      <c r="E248">
        <v>3</v>
      </c>
      <c r="F248" t="e">
        <f>#REF!</f>
        <v>#REF!</v>
      </c>
      <c r="H248" s="19" t="e">
        <f t="shared" si="8"/>
        <v>#REF!</v>
      </c>
      <c r="I248" t="e">
        <f t="shared" si="9"/>
        <v>#REF!</v>
      </c>
      <c r="J248" s="33" t="e">
        <f>#REF!</f>
        <v>#REF!</v>
      </c>
      <c r="K248" s="34" t="e">
        <f>#REF!</f>
        <v>#REF!</v>
      </c>
      <c r="L248" s="33"/>
      <c r="M248" s="35"/>
      <c r="N248" s="35"/>
      <c r="O248" s="35"/>
      <c r="P248" s="35"/>
      <c r="Q248" s="35"/>
      <c r="R248" s="35"/>
      <c r="S248" s="35"/>
      <c r="T248" s="35"/>
      <c r="U248" s="35"/>
      <c r="V248" s="35"/>
      <c r="W248" s="35"/>
      <c r="X248" s="34"/>
    </row>
    <row r="249" spans="4:24" ht="12.75" hidden="1">
      <c r="D249" t="s">
        <v>328</v>
      </c>
      <c r="E249">
        <v>3</v>
      </c>
      <c r="F249" t="e">
        <f>#REF!</f>
        <v>#REF!</v>
      </c>
      <c r="H249" s="19" t="e">
        <f t="shared" si="8"/>
        <v>#REF!</v>
      </c>
      <c r="I249" t="e">
        <f t="shared" si="9"/>
        <v>#REF!</v>
      </c>
      <c r="J249" s="33" t="e">
        <f>#REF!</f>
        <v>#REF!</v>
      </c>
      <c r="K249" s="34" t="e">
        <f>#REF!</f>
        <v>#REF!</v>
      </c>
      <c r="L249" s="33"/>
      <c r="M249" s="35"/>
      <c r="N249" s="35"/>
      <c r="O249" s="35"/>
      <c r="P249" s="35"/>
      <c r="Q249" s="35"/>
      <c r="R249" s="35"/>
      <c r="S249" s="35"/>
      <c r="T249" s="35"/>
      <c r="U249" s="35"/>
      <c r="V249" s="35"/>
      <c r="W249" s="35"/>
      <c r="X249" s="34"/>
    </row>
    <row r="250" spans="4:24" ht="12.75" hidden="1">
      <c r="D250" t="s">
        <v>328</v>
      </c>
      <c r="E250">
        <v>3</v>
      </c>
      <c r="F250" t="e">
        <f>#REF!</f>
        <v>#REF!</v>
      </c>
      <c r="H250" s="19" t="e">
        <f t="shared" si="8"/>
        <v>#REF!</v>
      </c>
      <c r="I250" t="e">
        <f t="shared" si="9"/>
        <v>#REF!</v>
      </c>
      <c r="J250" s="33" t="e">
        <f>#REF!</f>
        <v>#REF!</v>
      </c>
      <c r="K250" s="34" t="e">
        <f>#REF!</f>
        <v>#REF!</v>
      </c>
      <c r="L250" s="33"/>
      <c r="M250" s="35"/>
      <c r="N250" s="35"/>
      <c r="O250" s="35"/>
      <c r="P250" s="35"/>
      <c r="Q250" s="35"/>
      <c r="R250" s="35"/>
      <c r="S250" s="35"/>
      <c r="T250" s="35"/>
      <c r="U250" s="35"/>
      <c r="V250" s="35"/>
      <c r="W250" s="35"/>
      <c r="X250" s="34"/>
    </row>
    <row r="251" spans="4:24" ht="12.75" hidden="1">
      <c r="D251" t="s">
        <v>328</v>
      </c>
      <c r="E251">
        <v>3</v>
      </c>
      <c r="F251" t="e">
        <f>#REF!</f>
        <v>#REF!</v>
      </c>
      <c r="H251" s="19" t="e">
        <f t="shared" si="8"/>
        <v>#REF!</v>
      </c>
      <c r="I251" t="e">
        <f t="shared" si="9"/>
        <v>#REF!</v>
      </c>
      <c r="J251" s="33" t="e">
        <f>#REF!</f>
        <v>#REF!</v>
      </c>
      <c r="K251" s="34" t="e">
        <f>#REF!</f>
        <v>#REF!</v>
      </c>
      <c r="L251" s="33"/>
      <c r="M251" s="35"/>
      <c r="N251" s="35"/>
      <c r="O251" s="35"/>
      <c r="P251" s="35"/>
      <c r="Q251" s="35"/>
      <c r="R251" s="35"/>
      <c r="S251" s="35"/>
      <c r="T251" s="35"/>
      <c r="U251" s="35"/>
      <c r="V251" s="35"/>
      <c r="W251" s="35"/>
      <c r="X251" s="34"/>
    </row>
    <row r="252" spans="4:24" ht="12.75" hidden="1">
      <c r="D252" t="s">
        <v>328</v>
      </c>
      <c r="E252">
        <v>3</v>
      </c>
      <c r="F252" t="e">
        <f>#REF!</f>
        <v>#REF!</v>
      </c>
      <c r="H252" s="19" t="e">
        <f t="shared" si="8"/>
        <v>#REF!</v>
      </c>
      <c r="I252" t="e">
        <f t="shared" si="9"/>
        <v>#REF!</v>
      </c>
      <c r="J252" s="33" t="e">
        <f>#REF!</f>
        <v>#REF!</v>
      </c>
      <c r="K252" s="34" t="e">
        <f>#REF!</f>
        <v>#REF!</v>
      </c>
      <c r="L252" s="33"/>
      <c r="M252" s="35"/>
      <c r="N252" s="35"/>
      <c r="O252" s="35"/>
      <c r="P252" s="35"/>
      <c r="Q252" s="35"/>
      <c r="R252" s="35"/>
      <c r="S252" s="35"/>
      <c r="T252" s="35"/>
      <c r="U252" s="35"/>
      <c r="V252" s="35"/>
      <c r="W252" s="35"/>
      <c r="X252" s="34"/>
    </row>
    <row r="253" spans="4:24" ht="12.75" hidden="1">
      <c r="D253" t="s">
        <v>328</v>
      </c>
      <c r="E253">
        <v>3</v>
      </c>
      <c r="F253" t="e">
        <f>#REF!</f>
        <v>#REF!</v>
      </c>
      <c r="H253" s="19" t="e">
        <f t="shared" si="8"/>
        <v>#REF!</v>
      </c>
      <c r="I253" t="e">
        <f t="shared" si="9"/>
        <v>#REF!</v>
      </c>
      <c r="J253" s="33" t="e">
        <f>#REF!</f>
        <v>#REF!</v>
      </c>
      <c r="K253" s="34" t="e">
        <f>#REF!</f>
        <v>#REF!</v>
      </c>
      <c r="L253" s="33"/>
      <c r="M253" s="35"/>
      <c r="N253" s="35"/>
      <c r="O253" s="35"/>
      <c r="P253" s="35"/>
      <c r="Q253" s="35"/>
      <c r="R253" s="35"/>
      <c r="S253" s="35"/>
      <c r="T253" s="35"/>
      <c r="U253" s="35"/>
      <c r="V253" s="35"/>
      <c r="W253" s="35"/>
      <c r="X253" s="34"/>
    </row>
    <row r="254" spans="4:24" ht="12.75" hidden="1">
      <c r="D254" t="s">
        <v>328</v>
      </c>
      <c r="E254">
        <v>3</v>
      </c>
      <c r="F254" t="e">
        <f>#REF!</f>
        <v>#REF!</v>
      </c>
      <c r="H254" s="19" t="e">
        <f t="shared" si="8"/>
        <v>#REF!</v>
      </c>
      <c r="I254" t="e">
        <f t="shared" si="9"/>
        <v>#REF!</v>
      </c>
      <c r="J254" s="33" t="e">
        <f>#REF!</f>
        <v>#REF!</v>
      </c>
      <c r="K254" s="34" t="e">
        <f>#REF!</f>
        <v>#REF!</v>
      </c>
      <c r="L254" s="33"/>
      <c r="M254" s="35"/>
      <c r="N254" s="35"/>
      <c r="O254" s="35"/>
      <c r="P254" s="35"/>
      <c r="Q254" s="35"/>
      <c r="R254" s="35"/>
      <c r="S254" s="35"/>
      <c r="T254" s="35"/>
      <c r="U254" s="35"/>
      <c r="V254" s="35"/>
      <c r="W254" s="35"/>
      <c r="X254" s="34"/>
    </row>
    <row r="255" spans="4:24" ht="12.75" hidden="1">
      <c r="D255" t="s">
        <v>328</v>
      </c>
      <c r="E255">
        <v>3</v>
      </c>
      <c r="F255" t="e">
        <f>#REF!</f>
        <v>#REF!</v>
      </c>
      <c r="H255" s="19" t="e">
        <f t="shared" si="8"/>
        <v>#REF!</v>
      </c>
      <c r="I255" t="e">
        <f t="shared" si="9"/>
        <v>#REF!</v>
      </c>
      <c r="J255" s="33" t="e">
        <f>#REF!</f>
        <v>#REF!</v>
      </c>
      <c r="K255" s="34" t="e">
        <f>#REF!</f>
        <v>#REF!</v>
      </c>
      <c r="L255" s="33"/>
      <c r="M255" s="35"/>
      <c r="N255" s="35"/>
      <c r="O255" s="35"/>
      <c r="P255" s="35"/>
      <c r="Q255" s="35"/>
      <c r="R255" s="35"/>
      <c r="S255" s="35"/>
      <c r="T255" s="35"/>
      <c r="U255" s="35"/>
      <c r="V255" s="35"/>
      <c r="W255" s="35"/>
      <c r="X255" s="34"/>
    </row>
    <row r="256" spans="4:24" ht="12.75" hidden="1">
      <c r="D256" t="s">
        <v>328</v>
      </c>
      <c r="E256">
        <v>3</v>
      </c>
      <c r="F256" t="e">
        <f>#REF!</f>
        <v>#REF!</v>
      </c>
      <c r="H256" s="19" t="e">
        <f t="shared" si="8"/>
        <v>#REF!</v>
      </c>
      <c r="I256" t="e">
        <f t="shared" si="9"/>
        <v>#REF!</v>
      </c>
      <c r="J256" s="33" t="e">
        <f>#REF!</f>
        <v>#REF!</v>
      </c>
      <c r="K256" s="34" t="e">
        <f>#REF!</f>
        <v>#REF!</v>
      </c>
      <c r="L256" s="33"/>
      <c r="M256" s="35"/>
      <c r="N256" s="35"/>
      <c r="O256" s="35"/>
      <c r="P256" s="35"/>
      <c r="Q256" s="35"/>
      <c r="R256" s="35"/>
      <c r="S256" s="35"/>
      <c r="T256" s="35"/>
      <c r="U256" s="35"/>
      <c r="V256" s="35"/>
      <c r="W256" s="35"/>
      <c r="X256" s="34"/>
    </row>
    <row r="257" spans="4:24" ht="12.75" hidden="1">
      <c r="D257" t="s">
        <v>328</v>
      </c>
      <c r="E257">
        <v>3</v>
      </c>
      <c r="F257" t="e">
        <f>#REF!</f>
        <v>#REF!</v>
      </c>
      <c r="H257" s="19" t="e">
        <f t="shared" si="8"/>
        <v>#REF!</v>
      </c>
      <c r="I257" t="e">
        <f t="shared" si="9"/>
        <v>#REF!</v>
      </c>
      <c r="J257" s="33" t="e">
        <f>#REF!</f>
        <v>#REF!</v>
      </c>
      <c r="K257" s="34" t="e">
        <f>#REF!</f>
        <v>#REF!</v>
      </c>
      <c r="L257" s="33"/>
      <c r="M257" s="35"/>
      <c r="N257" s="35"/>
      <c r="O257" s="35"/>
      <c r="P257" s="35"/>
      <c r="Q257" s="35"/>
      <c r="R257" s="35"/>
      <c r="S257" s="35"/>
      <c r="T257" s="35"/>
      <c r="U257" s="35"/>
      <c r="V257" s="35"/>
      <c r="W257" s="35"/>
      <c r="X257" s="34"/>
    </row>
    <row r="258" spans="4:24" ht="12.75" hidden="1">
      <c r="D258" t="s">
        <v>328</v>
      </c>
      <c r="E258">
        <v>3</v>
      </c>
      <c r="F258" t="e">
        <f>#REF!</f>
        <v>#REF!</v>
      </c>
      <c r="H258" s="19" t="e">
        <f aca="true" t="shared" si="10" ref="H258:H321">J258/100*F258+2*K258/100*F258</f>
        <v>#REF!</v>
      </c>
      <c r="I258" t="e">
        <f t="shared" si="9"/>
        <v>#REF!</v>
      </c>
      <c r="J258" s="33" t="e">
        <f>#REF!</f>
        <v>#REF!</v>
      </c>
      <c r="K258" s="34" t="e">
        <f>#REF!</f>
        <v>#REF!</v>
      </c>
      <c r="L258" s="33"/>
      <c r="M258" s="35"/>
      <c r="N258" s="35"/>
      <c r="O258" s="35"/>
      <c r="P258" s="35"/>
      <c r="Q258" s="35"/>
      <c r="R258" s="35"/>
      <c r="S258" s="35"/>
      <c r="T258" s="35"/>
      <c r="U258" s="35"/>
      <c r="V258" s="35"/>
      <c r="W258" s="35"/>
      <c r="X258" s="34"/>
    </row>
    <row r="259" spans="4:24" ht="12.75" hidden="1">
      <c r="D259" t="s">
        <v>328</v>
      </c>
      <c r="E259">
        <v>3</v>
      </c>
      <c r="F259" t="e">
        <f>#REF!</f>
        <v>#REF!</v>
      </c>
      <c r="H259" s="19" t="e">
        <f t="shared" si="10"/>
        <v>#REF!</v>
      </c>
      <c r="I259" t="e">
        <f aca="true" t="shared" si="11" ref="I259:I322">ABS(ROUND(J259,0)-J259)+ABS(ROUND(K259,0)-K259)</f>
        <v>#REF!</v>
      </c>
      <c r="J259" s="33" t="e">
        <f>#REF!</f>
        <v>#REF!</v>
      </c>
      <c r="K259" s="34" t="e">
        <f>#REF!</f>
        <v>#REF!</v>
      </c>
      <c r="L259" s="33"/>
      <c r="M259" s="35"/>
      <c r="N259" s="35"/>
      <c r="O259" s="35"/>
      <c r="P259" s="35"/>
      <c r="Q259" s="35"/>
      <c r="R259" s="35"/>
      <c r="S259" s="35"/>
      <c r="T259" s="35"/>
      <c r="U259" s="35"/>
      <c r="V259" s="35"/>
      <c r="W259" s="35"/>
      <c r="X259" s="34"/>
    </row>
    <row r="260" spans="4:24" ht="12.75" hidden="1">
      <c r="D260" t="s">
        <v>328</v>
      </c>
      <c r="E260">
        <v>3</v>
      </c>
      <c r="F260" t="e">
        <f>#REF!</f>
        <v>#REF!</v>
      </c>
      <c r="H260" s="19" t="e">
        <f t="shared" si="10"/>
        <v>#REF!</v>
      </c>
      <c r="I260" t="e">
        <f t="shared" si="11"/>
        <v>#REF!</v>
      </c>
      <c r="J260" s="33" t="e">
        <f>#REF!</f>
        <v>#REF!</v>
      </c>
      <c r="K260" s="34" t="e">
        <f>#REF!</f>
        <v>#REF!</v>
      </c>
      <c r="L260" s="33"/>
      <c r="M260" s="35"/>
      <c r="N260" s="35"/>
      <c r="O260" s="35"/>
      <c r="P260" s="35"/>
      <c r="Q260" s="35"/>
      <c r="R260" s="35"/>
      <c r="S260" s="35"/>
      <c r="T260" s="35"/>
      <c r="U260" s="35"/>
      <c r="V260" s="35"/>
      <c r="W260" s="35"/>
      <c r="X260" s="34"/>
    </row>
    <row r="261" spans="4:24" ht="12.75" hidden="1">
      <c r="D261" t="s">
        <v>328</v>
      </c>
      <c r="E261">
        <v>3</v>
      </c>
      <c r="F261" t="e">
        <f>#REF!</f>
        <v>#REF!</v>
      </c>
      <c r="H261" s="19" t="e">
        <f t="shared" si="10"/>
        <v>#REF!</v>
      </c>
      <c r="I261" t="e">
        <f t="shared" si="11"/>
        <v>#REF!</v>
      </c>
      <c r="J261" s="33" t="e">
        <f>#REF!</f>
        <v>#REF!</v>
      </c>
      <c r="K261" s="34" t="e">
        <f>#REF!</f>
        <v>#REF!</v>
      </c>
      <c r="L261" s="33"/>
      <c r="M261" s="35"/>
      <c r="N261" s="35"/>
      <c r="O261" s="35"/>
      <c r="P261" s="35"/>
      <c r="Q261" s="35"/>
      <c r="R261" s="35"/>
      <c r="S261" s="35"/>
      <c r="T261" s="35"/>
      <c r="U261" s="35"/>
      <c r="V261" s="35"/>
      <c r="W261" s="35"/>
      <c r="X261" s="34"/>
    </row>
    <row r="262" spans="4:24" ht="12.75" hidden="1">
      <c r="D262" t="s">
        <v>328</v>
      </c>
      <c r="E262">
        <v>3</v>
      </c>
      <c r="F262" t="e">
        <f>#REF!</f>
        <v>#REF!</v>
      </c>
      <c r="H262" s="19" t="e">
        <f t="shared" si="10"/>
        <v>#REF!</v>
      </c>
      <c r="I262" t="e">
        <f t="shared" si="11"/>
        <v>#REF!</v>
      </c>
      <c r="J262" s="33" t="e">
        <f>#REF!</f>
        <v>#REF!</v>
      </c>
      <c r="K262" s="34" t="e">
        <f>#REF!</f>
        <v>#REF!</v>
      </c>
      <c r="L262" s="33"/>
      <c r="M262" s="35"/>
      <c r="N262" s="35"/>
      <c r="O262" s="35"/>
      <c r="P262" s="35"/>
      <c r="Q262" s="35"/>
      <c r="R262" s="35"/>
      <c r="S262" s="35"/>
      <c r="T262" s="35"/>
      <c r="U262" s="35"/>
      <c r="V262" s="35"/>
      <c r="W262" s="35"/>
      <c r="X262" s="34"/>
    </row>
    <row r="263" spans="4:24" ht="12.75" hidden="1">
      <c r="D263" t="s">
        <v>328</v>
      </c>
      <c r="E263">
        <v>3</v>
      </c>
      <c r="F263" t="e">
        <f>#REF!</f>
        <v>#REF!</v>
      </c>
      <c r="H263" s="19" t="e">
        <f t="shared" si="10"/>
        <v>#REF!</v>
      </c>
      <c r="I263" t="e">
        <f t="shared" si="11"/>
        <v>#REF!</v>
      </c>
      <c r="J263" s="33" t="e">
        <f>#REF!</f>
        <v>#REF!</v>
      </c>
      <c r="K263" s="34" t="e">
        <f>#REF!</f>
        <v>#REF!</v>
      </c>
      <c r="L263" s="33"/>
      <c r="M263" s="35"/>
      <c r="N263" s="35"/>
      <c r="O263" s="35"/>
      <c r="P263" s="35"/>
      <c r="Q263" s="35"/>
      <c r="R263" s="35"/>
      <c r="S263" s="35"/>
      <c r="T263" s="35"/>
      <c r="U263" s="35"/>
      <c r="V263" s="35"/>
      <c r="W263" s="35"/>
      <c r="X263" s="34"/>
    </row>
    <row r="264" spans="4:24" ht="12.75" hidden="1">
      <c r="D264" t="s">
        <v>328</v>
      </c>
      <c r="E264">
        <v>3</v>
      </c>
      <c r="F264" t="e">
        <f>#REF!</f>
        <v>#REF!</v>
      </c>
      <c r="H264" s="19" t="e">
        <f t="shared" si="10"/>
        <v>#REF!</v>
      </c>
      <c r="I264" t="e">
        <f t="shared" si="11"/>
        <v>#REF!</v>
      </c>
      <c r="J264" s="33" t="e">
        <f>#REF!</f>
        <v>#REF!</v>
      </c>
      <c r="K264" s="34" t="e">
        <f>#REF!</f>
        <v>#REF!</v>
      </c>
      <c r="L264" s="33"/>
      <c r="M264" s="35"/>
      <c r="N264" s="35"/>
      <c r="O264" s="35"/>
      <c r="P264" s="35"/>
      <c r="Q264" s="35"/>
      <c r="R264" s="35"/>
      <c r="S264" s="35"/>
      <c r="T264" s="35"/>
      <c r="U264" s="35"/>
      <c r="V264" s="35"/>
      <c r="W264" s="35"/>
      <c r="X264" s="34"/>
    </row>
    <row r="265" spans="4:24" ht="12.75" hidden="1">
      <c r="D265" t="s">
        <v>328</v>
      </c>
      <c r="E265">
        <v>3</v>
      </c>
      <c r="F265" t="e">
        <f>#REF!</f>
        <v>#REF!</v>
      </c>
      <c r="H265" s="19" t="e">
        <f t="shared" si="10"/>
        <v>#REF!</v>
      </c>
      <c r="I265" t="e">
        <f t="shared" si="11"/>
        <v>#REF!</v>
      </c>
      <c r="J265" s="33" t="e">
        <f>#REF!</f>
        <v>#REF!</v>
      </c>
      <c r="K265" s="34" t="e">
        <f>#REF!</f>
        <v>#REF!</v>
      </c>
      <c r="L265" s="33"/>
      <c r="M265" s="35"/>
      <c r="N265" s="35"/>
      <c r="O265" s="35"/>
      <c r="P265" s="35"/>
      <c r="Q265" s="35"/>
      <c r="R265" s="35"/>
      <c r="S265" s="35"/>
      <c r="T265" s="35"/>
      <c r="U265" s="35"/>
      <c r="V265" s="35"/>
      <c r="W265" s="35"/>
      <c r="X265" s="34"/>
    </row>
    <row r="266" spans="4:24" ht="12.75" hidden="1">
      <c r="D266" t="s">
        <v>328</v>
      </c>
      <c r="E266">
        <v>3</v>
      </c>
      <c r="F266" t="e">
        <f>#REF!</f>
        <v>#REF!</v>
      </c>
      <c r="H266" s="19" t="e">
        <f t="shared" si="10"/>
        <v>#REF!</v>
      </c>
      <c r="I266" t="e">
        <f t="shared" si="11"/>
        <v>#REF!</v>
      </c>
      <c r="J266" s="33" t="e">
        <f>#REF!</f>
        <v>#REF!</v>
      </c>
      <c r="K266" s="34" t="e">
        <f>#REF!</f>
        <v>#REF!</v>
      </c>
      <c r="L266" s="33"/>
      <c r="M266" s="35"/>
      <c r="N266" s="35"/>
      <c r="O266" s="35"/>
      <c r="P266" s="35"/>
      <c r="Q266" s="35"/>
      <c r="R266" s="35"/>
      <c r="S266" s="35"/>
      <c r="T266" s="35"/>
      <c r="U266" s="35"/>
      <c r="V266" s="35"/>
      <c r="W266" s="35"/>
      <c r="X266" s="34"/>
    </row>
    <row r="267" spans="4:24" ht="12.75" hidden="1">
      <c r="D267" t="s">
        <v>328</v>
      </c>
      <c r="E267">
        <v>3</v>
      </c>
      <c r="F267" t="e">
        <f>#REF!</f>
        <v>#REF!</v>
      </c>
      <c r="H267" s="19" t="e">
        <f t="shared" si="10"/>
        <v>#REF!</v>
      </c>
      <c r="I267" t="e">
        <f t="shared" si="11"/>
        <v>#REF!</v>
      </c>
      <c r="J267" s="33" t="e">
        <f>#REF!</f>
        <v>#REF!</v>
      </c>
      <c r="K267" s="34" t="e">
        <f>#REF!</f>
        <v>#REF!</v>
      </c>
      <c r="L267" s="33"/>
      <c r="M267" s="35"/>
      <c r="N267" s="35"/>
      <c r="O267" s="35"/>
      <c r="P267" s="35"/>
      <c r="Q267" s="35"/>
      <c r="R267" s="35"/>
      <c r="S267" s="35"/>
      <c r="T267" s="35"/>
      <c r="U267" s="35"/>
      <c r="V267" s="35"/>
      <c r="W267" s="35"/>
      <c r="X267" s="34"/>
    </row>
    <row r="268" spans="4:24" ht="12.75" hidden="1">
      <c r="D268" t="s">
        <v>328</v>
      </c>
      <c r="E268">
        <v>3</v>
      </c>
      <c r="F268" t="e">
        <f>#REF!</f>
        <v>#REF!</v>
      </c>
      <c r="H268" s="19" t="e">
        <f t="shared" si="10"/>
        <v>#REF!</v>
      </c>
      <c r="I268" t="e">
        <f t="shared" si="11"/>
        <v>#REF!</v>
      </c>
      <c r="J268" s="33" t="e">
        <f>#REF!</f>
        <v>#REF!</v>
      </c>
      <c r="K268" s="34" t="e">
        <f>#REF!</f>
        <v>#REF!</v>
      </c>
      <c r="L268" s="33"/>
      <c r="M268" s="35"/>
      <c r="N268" s="35"/>
      <c r="O268" s="35"/>
      <c r="P268" s="35"/>
      <c r="Q268" s="35"/>
      <c r="R268" s="35"/>
      <c r="S268" s="35"/>
      <c r="T268" s="35"/>
      <c r="U268" s="35"/>
      <c r="V268" s="35"/>
      <c r="W268" s="35"/>
      <c r="X268" s="34"/>
    </row>
    <row r="269" spans="4:24" ht="12.75" hidden="1">
      <c r="D269" t="s">
        <v>328</v>
      </c>
      <c r="E269">
        <v>3</v>
      </c>
      <c r="F269" t="e">
        <f>#REF!</f>
        <v>#REF!</v>
      </c>
      <c r="H269" s="19" t="e">
        <f t="shared" si="10"/>
        <v>#REF!</v>
      </c>
      <c r="I269" t="e">
        <f t="shared" si="11"/>
        <v>#REF!</v>
      </c>
      <c r="J269" s="33" t="e">
        <f>#REF!</f>
        <v>#REF!</v>
      </c>
      <c r="K269" s="34" t="e">
        <f>#REF!</f>
        <v>#REF!</v>
      </c>
      <c r="L269" s="33"/>
      <c r="M269" s="35"/>
      <c r="N269" s="35"/>
      <c r="O269" s="35"/>
      <c r="P269" s="35"/>
      <c r="Q269" s="35"/>
      <c r="R269" s="35"/>
      <c r="S269" s="35"/>
      <c r="T269" s="35"/>
      <c r="U269" s="35"/>
      <c r="V269" s="35"/>
      <c r="W269" s="35"/>
      <c r="X269" s="34"/>
    </row>
    <row r="270" spans="4:24" ht="12.75" hidden="1">
      <c r="D270" t="s">
        <v>328</v>
      </c>
      <c r="E270">
        <v>3</v>
      </c>
      <c r="F270" t="e">
        <f>#REF!</f>
        <v>#REF!</v>
      </c>
      <c r="H270" s="19" t="e">
        <f t="shared" si="10"/>
        <v>#REF!</v>
      </c>
      <c r="I270" t="e">
        <f t="shared" si="11"/>
        <v>#REF!</v>
      </c>
      <c r="J270" s="33" t="e">
        <f>#REF!</f>
        <v>#REF!</v>
      </c>
      <c r="K270" s="34" t="e">
        <f>#REF!</f>
        <v>#REF!</v>
      </c>
      <c r="L270" s="33"/>
      <c r="M270" s="35"/>
      <c r="N270" s="35"/>
      <c r="O270" s="35"/>
      <c r="P270" s="35"/>
      <c r="Q270" s="35"/>
      <c r="R270" s="35"/>
      <c r="S270" s="35"/>
      <c r="T270" s="35"/>
      <c r="U270" s="35"/>
      <c r="V270" s="35"/>
      <c r="W270" s="35"/>
      <c r="X270" s="34"/>
    </row>
    <row r="271" spans="4:24" ht="12.75" hidden="1">
      <c r="D271" t="s">
        <v>328</v>
      </c>
      <c r="E271">
        <v>3</v>
      </c>
      <c r="F271" t="e">
        <f>#REF!</f>
        <v>#REF!</v>
      </c>
      <c r="H271" s="19" t="e">
        <f t="shared" si="10"/>
        <v>#REF!</v>
      </c>
      <c r="I271" t="e">
        <f t="shared" si="11"/>
        <v>#REF!</v>
      </c>
      <c r="J271" s="33" t="e">
        <f>#REF!</f>
        <v>#REF!</v>
      </c>
      <c r="K271" s="34" t="e">
        <f>#REF!</f>
        <v>#REF!</v>
      </c>
      <c r="L271" s="33"/>
      <c r="M271" s="35"/>
      <c r="N271" s="35"/>
      <c r="O271" s="35"/>
      <c r="P271" s="35"/>
      <c r="Q271" s="35"/>
      <c r="R271" s="35"/>
      <c r="S271" s="35"/>
      <c r="T271" s="35"/>
      <c r="U271" s="35"/>
      <c r="V271" s="35"/>
      <c r="W271" s="35"/>
      <c r="X271" s="34"/>
    </row>
    <row r="272" spans="4:24" ht="12.75" hidden="1">
      <c r="D272" t="s">
        <v>328</v>
      </c>
      <c r="E272">
        <v>3</v>
      </c>
      <c r="F272" t="e">
        <f>#REF!</f>
        <v>#REF!</v>
      </c>
      <c r="H272" s="19" t="e">
        <f t="shared" si="10"/>
        <v>#REF!</v>
      </c>
      <c r="I272" t="e">
        <f t="shared" si="11"/>
        <v>#REF!</v>
      </c>
      <c r="J272" s="33" t="e">
        <f>#REF!</f>
        <v>#REF!</v>
      </c>
      <c r="K272" s="34" t="e">
        <f>#REF!</f>
        <v>#REF!</v>
      </c>
      <c r="L272" s="33"/>
      <c r="M272" s="35"/>
      <c r="N272" s="35"/>
      <c r="O272" s="35"/>
      <c r="P272" s="35"/>
      <c r="Q272" s="35"/>
      <c r="R272" s="35"/>
      <c r="S272" s="35"/>
      <c r="T272" s="35"/>
      <c r="U272" s="35"/>
      <c r="V272" s="35"/>
      <c r="W272" s="35"/>
      <c r="X272" s="34"/>
    </row>
    <row r="273" spans="4:24" ht="12.75" hidden="1">
      <c r="D273" t="s">
        <v>328</v>
      </c>
      <c r="E273">
        <v>3</v>
      </c>
      <c r="F273" t="e">
        <f>#REF!</f>
        <v>#REF!</v>
      </c>
      <c r="H273" s="19" t="e">
        <f t="shared" si="10"/>
        <v>#REF!</v>
      </c>
      <c r="I273" t="e">
        <f t="shared" si="11"/>
        <v>#REF!</v>
      </c>
      <c r="J273" s="33" t="e">
        <f>#REF!</f>
        <v>#REF!</v>
      </c>
      <c r="K273" s="34" t="e">
        <f>#REF!</f>
        <v>#REF!</v>
      </c>
      <c r="L273" s="33"/>
      <c r="M273" s="35"/>
      <c r="N273" s="35"/>
      <c r="O273" s="35"/>
      <c r="P273" s="35"/>
      <c r="Q273" s="35"/>
      <c r="R273" s="35"/>
      <c r="S273" s="35"/>
      <c r="T273" s="35"/>
      <c r="U273" s="35"/>
      <c r="V273" s="35"/>
      <c r="W273" s="35"/>
      <c r="X273" s="34"/>
    </row>
    <row r="274" spans="4:24" ht="12.75" hidden="1">
      <c r="D274" t="s">
        <v>328</v>
      </c>
      <c r="E274">
        <v>3</v>
      </c>
      <c r="F274" t="e">
        <f>#REF!</f>
        <v>#REF!</v>
      </c>
      <c r="H274" s="19" t="e">
        <f t="shared" si="10"/>
        <v>#REF!</v>
      </c>
      <c r="I274" t="e">
        <f t="shared" si="11"/>
        <v>#REF!</v>
      </c>
      <c r="J274" s="33" t="e">
        <f>#REF!</f>
        <v>#REF!</v>
      </c>
      <c r="K274" s="34" t="e">
        <f>#REF!</f>
        <v>#REF!</v>
      </c>
      <c r="L274" s="33"/>
      <c r="M274" s="35"/>
      <c r="N274" s="35"/>
      <c r="O274" s="35"/>
      <c r="P274" s="35"/>
      <c r="Q274" s="35"/>
      <c r="R274" s="35"/>
      <c r="S274" s="35"/>
      <c r="T274" s="35"/>
      <c r="U274" s="35"/>
      <c r="V274" s="35"/>
      <c r="W274" s="35"/>
      <c r="X274" s="34"/>
    </row>
    <row r="275" spans="4:24" ht="12.75" hidden="1">
      <c r="D275" t="s">
        <v>328</v>
      </c>
      <c r="E275">
        <v>3</v>
      </c>
      <c r="F275" t="e">
        <f>#REF!</f>
        <v>#REF!</v>
      </c>
      <c r="H275" s="19" t="e">
        <f t="shared" si="10"/>
        <v>#REF!</v>
      </c>
      <c r="I275" t="e">
        <f t="shared" si="11"/>
        <v>#REF!</v>
      </c>
      <c r="J275" s="33" t="e">
        <f>#REF!</f>
        <v>#REF!</v>
      </c>
      <c r="K275" s="34" t="e">
        <f>#REF!</f>
        <v>#REF!</v>
      </c>
      <c r="L275" s="33"/>
      <c r="M275" s="35"/>
      <c r="N275" s="35"/>
      <c r="O275" s="35"/>
      <c r="P275" s="35"/>
      <c r="Q275" s="35"/>
      <c r="R275" s="35"/>
      <c r="S275" s="35"/>
      <c r="T275" s="35"/>
      <c r="U275" s="35"/>
      <c r="V275" s="35"/>
      <c r="W275" s="35"/>
      <c r="X275" s="34"/>
    </row>
    <row r="276" spans="4:24" ht="12.75" hidden="1">
      <c r="D276" t="s">
        <v>328</v>
      </c>
      <c r="E276">
        <v>3</v>
      </c>
      <c r="F276" t="e">
        <f>#REF!</f>
        <v>#REF!</v>
      </c>
      <c r="H276" s="19" t="e">
        <f t="shared" si="10"/>
        <v>#REF!</v>
      </c>
      <c r="I276" t="e">
        <f t="shared" si="11"/>
        <v>#REF!</v>
      </c>
      <c r="J276" s="33" t="e">
        <f>#REF!</f>
        <v>#REF!</v>
      </c>
      <c r="K276" s="34" t="e">
        <f>#REF!</f>
        <v>#REF!</v>
      </c>
      <c r="L276" s="33"/>
      <c r="M276" s="35"/>
      <c r="N276" s="35"/>
      <c r="O276" s="35"/>
      <c r="P276" s="35"/>
      <c r="Q276" s="35"/>
      <c r="R276" s="35"/>
      <c r="S276" s="35"/>
      <c r="T276" s="35"/>
      <c r="U276" s="35"/>
      <c r="V276" s="35"/>
      <c r="W276" s="35"/>
      <c r="X276" s="34"/>
    </row>
    <row r="277" spans="4:24" ht="12.75" hidden="1">
      <c r="D277" t="s">
        <v>328</v>
      </c>
      <c r="E277">
        <v>3</v>
      </c>
      <c r="F277" t="e">
        <f>#REF!</f>
        <v>#REF!</v>
      </c>
      <c r="H277" s="19" t="e">
        <f t="shared" si="10"/>
        <v>#REF!</v>
      </c>
      <c r="I277" t="e">
        <f t="shared" si="11"/>
        <v>#REF!</v>
      </c>
      <c r="J277" s="33" t="e">
        <f>#REF!</f>
        <v>#REF!</v>
      </c>
      <c r="K277" s="34" t="e">
        <f>#REF!</f>
        <v>#REF!</v>
      </c>
      <c r="L277" s="33"/>
      <c r="M277" s="35"/>
      <c r="N277" s="35"/>
      <c r="O277" s="35"/>
      <c r="P277" s="35"/>
      <c r="Q277" s="35"/>
      <c r="R277" s="35"/>
      <c r="S277" s="35"/>
      <c r="T277" s="35"/>
      <c r="U277" s="35"/>
      <c r="V277" s="35"/>
      <c r="W277" s="35"/>
      <c r="X277" s="34"/>
    </row>
    <row r="278" spans="4:24" ht="12.75" hidden="1">
      <c r="D278" t="s">
        <v>328</v>
      </c>
      <c r="E278">
        <v>3</v>
      </c>
      <c r="F278" t="e">
        <f>#REF!</f>
        <v>#REF!</v>
      </c>
      <c r="H278" s="19" t="e">
        <f t="shared" si="10"/>
        <v>#REF!</v>
      </c>
      <c r="I278" t="e">
        <f t="shared" si="11"/>
        <v>#REF!</v>
      </c>
      <c r="J278" s="33" t="e">
        <f>#REF!</f>
        <v>#REF!</v>
      </c>
      <c r="K278" s="34" t="e">
        <f>#REF!</f>
        <v>#REF!</v>
      </c>
      <c r="L278" s="33"/>
      <c r="M278" s="35"/>
      <c r="N278" s="35"/>
      <c r="O278" s="35"/>
      <c r="P278" s="35"/>
      <c r="Q278" s="35"/>
      <c r="R278" s="35"/>
      <c r="S278" s="35"/>
      <c r="T278" s="35"/>
      <c r="U278" s="35"/>
      <c r="V278" s="35"/>
      <c r="W278" s="35"/>
      <c r="X278" s="34"/>
    </row>
    <row r="279" spans="4:24" ht="12.75" hidden="1">
      <c r="D279" t="s">
        <v>329</v>
      </c>
      <c r="E279">
        <v>4</v>
      </c>
      <c r="F279" t="e">
        <f>#REF!</f>
        <v>#REF!</v>
      </c>
      <c r="G279" t="e">
        <f>IF(#REF!&lt;&gt;"",#REF!,"")</f>
        <v>#REF!</v>
      </c>
      <c r="H279" s="19" t="e">
        <f t="shared" si="10"/>
        <v>#REF!</v>
      </c>
      <c r="I279" t="e">
        <f t="shared" si="11"/>
        <v>#REF!</v>
      </c>
      <c r="J279" s="33" t="e">
        <f>#REF!</f>
        <v>#REF!</v>
      </c>
      <c r="K279" s="34" t="e">
        <f>#REF!</f>
        <v>#REF!</v>
      </c>
      <c r="L279" s="33"/>
      <c r="M279" s="35"/>
      <c r="N279" s="35"/>
      <c r="O279" s="35"/>
      <c r="P279" s="35"/>
      <c r="Q279" s="35"/>
      <c r="R279" s="35"/>
      <c r="S279" s="35"/>
      <c r="T279" s="35"/>
      <c r="U279" s="35"/>
      <c r="V279" s="35"/>
      <c r="W279" s="35"/>
      <c r="X279" s="34"/>
    </row>
    <row r="280" spans="4:24" ht="12.75" hidden="1">
      <c r="D280" t="s">
        <v>329</v>
      </c>
      <c r="E280">
        <v>4</v>
      </c>
      <c r="F280" t="e">
        <f>#REF!</f>
        <v>#REF!</v>
      </c>
      <c r="G280" t="e">
        <f>IF(#REF!&lt;&gt;"",#REF!,"")</f>
        <v>#REF!</v>
      </c>
      <c r="H280" s="19" t="e">
        <f t="shared" si="10"/>
        <v>#REF!</v>
      </c>
      <c r="I280" t="e">
        <f t="shared" si="11"/>
        <v>#REF!</v>
      </c>
      <c r="J280" s="33" t="e">
        <f>#REF!</f>
        <v>#REF!</v>
      </c>
      <c r="K280" s="34" t="e">
        <f>#REF!</f>
        <v>#REF!</v>
      </c>
      <c r="L280" s="33"/>
      <c r="M280" s="35"/>
      <c r="N280" s="35"/>
      <c r="O280" s="35"/>
      <c r="P280" s="35"/>
      <c r="Q280" s="35"/>
      <c r="R280" s="35"/>
      <c r="S280" s="35"/>
      <c r="T280" s="35"/>
      <c r="U280" s="35"/>
      <c r="V280" s="35"/>
      <c r="W280" s="35"/>
      <c r="X280" s="34"/>
    </row>
    <row r="281" spans="4:24" ht="12.75" hidden="1">
      <c r="D281" t="s">
        <v>329</v>
      </c>
      <c r="E281">
        <v>4</v>
      </c>
      <c r="F281" t="e">
        <f>#REF!</f>
        <v>#REF!</v>
      </c>
      <c r="G281" t="e">
        <f>IF(#REF!&lt;&gt;"",#REF!,"")</f>
        <v>#REF!</v>
      </c>
      <c r="H281" s="19" t="e">
        <f t="shared" si="10"/>
        <v>#REF!</v>
      </c>
      <c r="I281" t="e">
        <f t="shared" si="11"/>
        <v>#REF!</v>
      </c>
      <c r="J281" s="33" t="e">
        <f>#REF!</f>
        <v>#REF!</v>
      </c>
      <c r="K281" s="34" t="e">
        <f>#REF!</f>
        <v>#REF!</v>
      </c>
      <c r="L281" s="33"/>
      <c r="M281" s="35"/>
      <c r="N281" s="35"/>
      <c r="O281" s="35"/>
      <c r="P281" s="35"/>
      <c r="Q281" s="35"/>
      <c r="R281" s="35"/>
      <c r="S281" s="35"/>
      <c r="T281" s="35"/>
      <c r="U281" s="35"/>
      <c r="V281" s="35"/>
      <c r="W281" s="35"/>
      <c r="X281" s="34"/>
    </row>
    <row r="282" spans="4:24" ht="12.75" hidden="1">
      <c r="D282" t="s">
        <v>329</v>
      </c>
      <c r="E282">
        <v>4</v>
      </c>
      <c r="F282" t="e">
        <f>#REF!</f>
        <v>#REF!</v>
      </c>
      <c r="G282" t="e">
        <f>IF(#REF!&lt;&gt;"",#REF!,"")</f>
        <v>#REF!</v>
      </c>
      <c r="H282" s="19" t="e">
        <f t="shared" si="10"/>
        <v>#REF!</v>
      </c>
      <c r="I282" t="e">
        <f t="shared" si="11"/>
        <v>#REF!</v>
      </c>
      <c r="J282" s="33" t="e">
        <f>#REF!</f>
        <v>#REF!</v>
      </c>
      <c r="K282" s="34" t="e">
        <f>#REF!</f>
        <v>#REF!</v>
      </c>
      <c r="L282" s="33"/>
      <c r="M282" s="35"/>
      <c r="N282" s="35"/>
      <c r="O282" s="35"/>
      <c r="P282" s="35"/>
      <c r="Q282" s="35"/>
      <c r="R282" s="35"/>
      <c r="S282" s="35"/>
      <c r="T282" s="35"/>
      <c r="U282" s="35"/>
      <c r="V282" s="35"/>
      <c r="W282" s="35"/>
      <c r="X282" s="34"/>
    </row>
    <row r="283" spans="4:24" ht="12.75" hidden="1">
      <c r="D283" t="s">
        <v>329</v>
      </c>
      <c r="E283">
        <v>4</v>
      </c>
      <c r="F283" t="e">
        <f>#REF!</f>
        <v>#REF!</v>
      </c>
      <c r="G283" t="e">
        <f>IF(#REF!&lt;&gt;"",#REF!,"")</f>
        <v>#REF!</v>
      </c>
      <c r="H283" s="19" t="e">
        <f t="shared" si="10"/>
        <v>#REF!</v>
      </c>
      <c r="I283" t="e">
        <f t="shared" si="11"/>
        <v>#REF!</v>
      </c>
      <c r="J283" s="33" t="e">
        <f>#REF!</f>
        <v>#REF!</v>
      </c>
      <c r="K283" s="34" t="e">
        <f>#REF!</f>
        <v>#REF!</v>
      </c>
      <c r="L283" s="33"/>
      <c r="M283" s="35"/>
      <c r="N283" s="35"/>
      <c r="O283" s="35"/>
      <c r="P283" s="35"/>
      <c r="Q283" s="35"/>
      <c r="R283" s="35"/>
      <c r="S283" s="35"/>
      <c r="T283" s="35"/>
      <c r="U283" s="35"/>
      <c r="V283" s="35"/>
      <c r="W283" s="35"/>
      <c r="X283" s="34"/>
    </row>
    <row r="284" spans="4:24" ht="12.75" hidden="1">
      <c r="D284" t="s">
        <v>329</v>
      </c>
      <c r="E284">
        <v>4</v>
      </c>
      <c r="F284" t="e">
        <f>#REF!</f>
        <v>#REF!</v>
      </c>
      <c r="G284" t="e">
        <f>IF(#REF!&lt;&gt;"",#REF!,"")</f>
        <v>#REF!</v>
      </c>
      <c r="H284" s="19" t="e">
        <f t="shared" si="10"/>
        <v>#REF!</v>
      </c>
      <c r="I284" t="e">
        <f t="shared" si="11"/>
        <v>#REF!</v>
      </c>
      <c r="J284" s="33" t="e">
        <f>#REF!</f>
        <v>#REF!</v>
      </c>
      <c r="K284" s="34" t="e">
        <f>#REF!</f>
        <v>#REF!</v>
      </c>
      <c r="L284" s="33"/>
      <c r="M284" s="35"/>
      <c r="N284" s="35"/>
      <c r="O284" s="35"/>
      <c r="P284" s="35"/>
      <c r="Q284" s="35"/>
      <c r="R284" s="35"/>
      <c r="S284" s="35"/>
      <c r="T284" s="35"/>
      <c r="U284" s="35"/>
      <c r="V284" s="35"/>
      <c r="W284" s="35"/>
      <c r="X284" s="34"/>
    </row>
    <row r="285" spans="4:24" ht="12.75" hidden="1">
      <c r="D285" t="s">
        <v>329</v>
      </c>
      <c r="E285">
        <v>4</v>
      </c>
      <c r="F285" t="e">
        <f>#REF!</f>
        <v>#REF!</v>
      </c>
      <c r="G285" t="e">
        <f>IF(#REF!&lt;&gt;"",#REF!,"")</f>
        <v>#REF!</v>
      </c>
      <c r="H285" s="19" t="e">
        <f t="shared" si="10"/>
        <v>#REF!</v>
      </c>
      <c r="I285" t="e">
        <f t="shared" si="11"/>
        <v>#REF!</v>
      </c>
      <c r="J285" s="33" t="e">
        <f>#REF!</f>
        <v>#REF!</v>
      </c>
      <c r="K285" s="34" t="e">
        <f>#REF!</f>
        <v>#REF!</v>
      </c>
      <c r="L285" s="33"/>
      <c r="M285" s="35"/>
      <c r="N285" s="35"/>
      <c r="O285" s="35"/>
      <c r="P285" s="35"/>
      <c r="Q285" s="35"/>
      <c r="R285" s="35"/>
      <c r="S285" s="35"/>
      <c r="T285" s="35"/>
      <c r="U285" s="35"/>
      <c r="V285" s="35"/>
      <c r="W285" s="35"/>
      <c r="X285" s="34"/>
    </row>
    <row r="286" spans="4:24" ht="12.75" hidden="1">
      <c r="D286" t="s">
        <v>329</v>
      </c>
      <c r="E286">
        <v>4</v>
      </c>
      <c r="F286" t="e">
        <f>#REF!</f>
        <v>#REF!</v>
      </c>
      <c r="G286" t="e">
        <f>IF(#REF!&lt;&gt;"",#REF!,"")</f>
        <v>#REF!</v>
      </c>
      <c r="H286" s="19" t="e">
        <f t="shared" si="10"/>
        <v>#REF!</v>
      </c>
      <c r="I286" t="e">
        <f t="shared" si="11"/>
        <v>#REF!</v>
      </c>
      <c r="J286" s="33" t="e">
        <f>#REF!</f>
        <v>#REF!</v>
      </c>
      <c r="K286" s="34" t="e">
        <f>#REF!</f>
        <v>#REF!</v>
      </c>
      <c r="L286" s="33"/>
      <c r="M286" s="35"/>
      <c r="N286" s="35"/>
      <c r="O286" s="35"/>
      <c r="P286" s="35"/>
      <c r="Q286" s="35"/>
      <c r="R286" s="35"/>
      <c r="S286" s="35"/>
      <c r="T286" s="35"/>
      <c r="U286" s="35"/>
      <c r="V286" s="35"/>
      <c r="W286" s="35"/>
      <c r="X286" s="34"/>
    </row>
    <row r="287" spans="4:24" ht="12.75" hidden="1">
      <c r="D287" t="s">
        <v>329</v>
      </c>
      <c r="E287">
        <v>4</v>
      </c>
      <c r="F287" t="e">
        <f>#REF!</f>
        <v>#REF!</v>
      </c>
      <c r="G287" t="e">
        <f>IF(#REF!&lt;&gt;"",#REF!,"")</f>
        <v>#REF!</v>
      </c>
      <c r="H287" s="19" t="e">
        <f t="shared" si="10"/>
        <v>#REF!</v>
      </c>
      <c r="I287" t="e">
        <f t="shared" si="11"/>
        <v>#REF!</v>
      </c>
      <c r="J287" s="33" t="e">
        <f>#REF!</f>
        <v>#REF!</v>
      </c>
      <c r="K287" s="34" t="e">
        <f>#REF!</f>
        <v>#REF!</v>
      </c>
      <c r="L287" s="33"/>
      <c r="M287" s="35"/>
      <c r="N287" s="35"/>
      <c r="O287" s="35"/>
      <c r="P287" s="35"/>
      <c r="Q287" s="35"/>
      <c r="R287" s="35"/>
      <c r="S287" s="35"/>
      <c r="T287" s="35"/>
      <c r="U287" s="35"/>
      <c r="V287" s="35"/>
      <c r="W287" s="35"/>
      <c r="X287" s="34"/>
    </row>
    <row r="288" spans="4:24" ht="12.75" hidden="1">
      <c r="D288" t="s">
        <v>329</v>
      </c>
      <c r="E288">
        <v>4</v>
      </c>
      <c r="F288" t="e">
        <f>#REF!</f>
        <v>#REF!</v>
      </c>
      <c r="G288" t="e">
        <f>IF(#REF!&lt;&gt;"",#REF!,"")</f>
        <v>#REF!</v>
      </c>
      <c r="H288" s="19" t="e">
        <f t="shared" si="10"/>
        <v>#REF!</v>
      </c>
      <c r="I288" t="e">
        <f t="shared" si="11"/>
        <v>#REF!</v>
      </c>
      <c r="J288" s="33" t="e">
        <f>#REF!</f>
        <v>#REF!</v>
      </c>
      <c r="K288" s="34" t="e">
        <f>#REF!</f>
        <v>#REF!</v>
      </c>
      <c r="L288" s="33"/>
      <c r="M288" s="35"/>
      <c r="N288" s="35"/>
      <c r="O288" s="35"/>
      <c r="P288" s="35"/>
      <c r="Q288" s="35"/>
      <c r="R288" s="35"/>
      <c r="S288" s="35"/>
      <c r="T288" s="35"/>
      <c r="U288" s="35"/>
      <c r="V288" s="35"/>
      <c r="W288" s="35"/>
      <c r="X288" s="34"/>
    </row>
    <row r="289" spans="4:24" ht="12.75" hidden="1">
      <c r="D289" t="s">
        <v>329</v>
      </c>
      <c r="E289">
        <v>4</v>
      </c>
      <c r="F289" t="e">
        <f>#REF!</f>
        <v>#REF!</v>
      </c>
      <c r="G289" t="e">
        <f>IF(#REF!&lt;&gt;"",#REF!,"")</f>
        <v>#REF!</v>
      </c>
      <c r="H289" s="19" t="e">
        <f t="shared" si="10"/>
        <v>#REF!</v>
      </c>
      <c r="I289" t="e">
        <f t="shared" si="11"/>
        <v>#REF!</v>
      </c>
      <c r="J289" s="33" t="e">
        <f>#REF!</f>
        <v>#REF!</v>
      </c>
      <c r="K289" s="34" t="e">
        <f>#REF!</f>
        <v>#REF!</v>
      </c>
      <c r="L289" s="33"/>
      <c r="M289" s="35"/>
      <c r="N289" s="35"/>
      <c r="O289" s="35"/>
      <c r="P289" s="35"/>
      <c r="Q289" s="35"/>
      <c r="R289" s="35"/>
      <c r="S289" s="35"/>
      <c r="T289" s="35"/>
      <c r="U289" s="35"/>
      <c r="V289" s="35"/>
      <c r="W289" s="35"/>
      <c r="X289" s="34"/>
    </row>
    <row r="290" spans="4:24" ht="12.75" hidden="1">
      <c r="D290" t="s">
        <v>329</v>
      </c>
      <c r="E290">
        <v>4</v>
      </c>
      <c r="F290" t="e">
        <f>#REF!</f>
        <v>#REF!</v>
      </c>
      <c r="G290" t="e">
        <f>IF(#REF!&lt;&gt;"",#REF!,"")</f>
        <v>#REF!</v>
      </c>
      <c r="H290" s="19" t="e">
        <f t="shared" si="10"/>
        <v>#REF!</v>
      </c>
      <c r="I290" t="e">
        <f t="shared" si="11"/>
        <v>#REF!</v>
      </c>
      <c r="J290" s="33" t="e">
        <f>#REF!</f>
        <v>#REF!</v>
      </c>
      <c r="K290" s="34" t="e">
        <f>#REF!</f>
        <v>#REF!</v>
      </c>
      <c r="L290" s="33"/>
      <c r="M290" s="35"/>
      <c r="N290" s="35"/>
      <c r="O290" s="35"/>
      <c r="P290" s="35"/>
      <c r="Q290" s="35"/>
      <c r="R290" s="35"/>
      <c r="S290" s="35"/>
      <c r="T290" s="35"/>
      <c r="U290" s="35"/>
      <c r="V290" s="35"/>
      <c r="W290" s="35"/>
      <c r="X290" s="34"/>
    </row>
    <row r="291" spans="4:24" ht="12.75" hidden="1">
      <c r="D291" t="s">
        <v>329</v>
      </c>
      <c r="E291">
        <v>4</v>
      </c>
      <c r="F291" t="e">
        <f>#REF!</f>
        <v>#REF!</v>
      </c>
      <c r="G291" t="e">
        <f>IF(#REF!&lt;&gt;"",#REF!,"")</f>
        <v>#REF!</v>
      </c>
      <c r="H291" s="19" t="e">
        <f t="shared" si="10"/>
        <v>#REF!</v>
      </c>
      <c r="I291" t="e">
        <f t="shared" si="11"/>
        <v>#REF!</v>
      </c>
      <c r="J291" s="33" t="e">
        <f>#REF!</f>
        <v>#REF!</v>
      </c>
      <c r="K291" s="34" t="e">
        <f>#REF!</f>
        <v>#REF!</v>
      </c>
      <c r="L291" s="33"/>
      <c r="M291" s="35"/>
      <c r="N291" s="35"/>
      <c r="O291" s="35"/>
      <c r="P291" s="35"/>
      <c r="Q291" s="35"/>
      <c r="R291" s="35"/>
      <c r="S291" s="35"/>
      <c r="T291" s="35"/>
      <c r="U291" s="35"/>
      <c r="V291" s="35"/>
      <c r="W291" s="35"/>
      <c r="X291" s="34"/>
    </row>
    <row r="292" spans="4:24" ht="12.75" hidden="1">
      <c r="D292" t="s">
        <v>329</v>
      </c>
      <c r="E292">
        <v>4</v>
      </c>
      <c r="F292" t="e">
        <f>#REF!</f>
        <v>#REF!</v>
      </c>
      <c r="G292" t="e">
        <f>IF(#REF!&lt;&gt;"",#REF!,"")</f>
        <v>#REF!</v>
      </c>
      <c r="H292" s="19" t="e">
        <f t="shared" si="10"/>
        <v>#REF!</v>
      </c>
      <c r="I292" t="e">
        <f t="shared" si="11"/>
        <v>#REF!</v>
      </c>
      <c r="J292" s="33" t="e">
        <f>#REF!</f>
        <v>#REF!</v>
      </c>
      <c r="K292" s="34" t="e">
        <f>#REF!</f>
        <v>#REF!</v>
      </c>
      <c r="L292" s="33"/>
      <c r="M292" s="35"/>
      <c r="N292" s="35"/>
      <c r="O292" s="35"/>
      <c r="P292" s="35"/>
      <c r="Q292" s="35"/>
      <c r="R292" s="35"/>
      <c r="S292" s="35"/>
      <c r="T292" s="35"/>
      <c r="U292" s="35"/>
      <c r="V292" s="35"/>
      <c r="W292" s="35"/>
      <c r="X292" s="34"/>
    </row>
    <row r="293" spans="4:24" ht="12.75" hidden="1">
      <c r="D293" t="s">
        <v>329</v>
      </c>
      <c r="E293">
        <v>4</v>
      </c>
      <c r="F293" t="e">
        <f>#REF!</f>
        <v>#REF!</v>
      </c>
      <c r="G293" t="e">
        <f>IF(#REF!&lt;&gt;"",#REF!,"")</f>
        <v>#REF!</v>
      </c>
      <c r="H293" s="19" t="e">
        <f t="shared" si="10"/>
        <v>#REF!</v>
      </c>
      <c r="I293" t="e">
        <f t="shared" si="11"/>
        <v>#REF!</v>
      </c>
      <c r="J293" s="33" t="e">
        <f>#REF!</f>
        <v>#REF!</v>
      </c>
      <c r="K293" s="34" t="e">
        <f>#REF!</f>
        <v>#REF!</v>
      </c>
      <c r="L293" s="33"/>
      <c r="M293" s="35"/>
      <c r="N293" s="35"/>
      <c r="O293" s="35"/>
      <c r="P293" s="35"/>
      <c r="Q293" s="35"/>
      <c r="R293" s="35"/>
      <c r="S293" s="35"/>
      <c r="T293" s="35"/>
      <c r="U293" s="35"/>
      <c r="V293" s="35"/>
      <c r="W293" s="35"/>
      <c r="X293" s="34"/>
    </row>
    <row r="294" spans="4:24" ht="12.75" hidden="1">
      <c r="D294" t="s">
        <v>329</v>
      </c>
      <c r="E294">
        <v>4</v>
      </c>
      <c r="F294" t="e">
        <f>#REF!</f>
        <v>#REF!</v>
      </c>
      <c r="G294" t="e">
        <f>IF(#REF!&lt;&gt;"",#REF!,"")</f>
        <v>#REF!</v>
      </c>
      <c r="H294" s="19" t="e">
        <f t="shared" si="10"/>
        <v>#REF!</v>
      </c>
      <c r="I294" t="e">
        <f t="shared" si="11"/>
        <v>#REF!</v>
      </c>
      <c r="J294" s="33" t="e">
        <f>#REF!</f>
        <v>#REF!</v>
      </c>
      <c r="K294" s="34" t="e">
        <f>#REF!</f>
        <v>#REF!</v>
      </c>
      <c r="L294" s="33"/>
      <c r="M294" s="35"/>
      <c r="N294" s="35"/>
      <c r="O294" s="35"/>
      <c r="P294" s="35"/>
      <c r="Q294" s="35"/>
      <c r="R294" s="35"/>
      <c r="S294" s="35"/>
      <c r="T294" s="35"/>
      <c r="U294" s="35"/>
      <c r="V294" s="35"/>
      <c r="W294" s="35"/>
      <c r="X294" s="34"/>
    </row>
    <row r="295" spans="4:24" ht="12.75" hidden="1">
      <c r="D295" t="s">
        <v>329</v>
      </c>
      <c r="E295">
        <v>4</v>
      </c>
      <c r="F295" t="e">
        <f>#REF!</f>
        <v>#REF!</v>
      </c>
      <c r="G295" t="e">
        <f>IF(#REF!&lt;&gt;"",#REF!,"")</f>
        <v>#REF!</v>
      </c>
      <c r="H295" s="19" t="e">
        <f t="shared" si="10"/>
        <v>#REF!</v>
      </c>
      <c r="I295" t="e">
        <f t="shared" si="11"/>
        <v>#REF!</v>
      </c>
      <c r="J295" s="33" t="e">
        <f>#REF!</f>
        <v>#REF!</v>
      </c>
      <c r="K295" s="34" t="e">
        <f>#REF!</f>
        <v>#REF!</v>
      </c>
      <c r="L295" s="33"/>
      <c r="M295" s="35"/>
      <c r="N295" s="35"/>
      <c r="O295" s="35"/>
      <c r="P295" s="35"/>
      <c r="Q295" s="35"/>
      <c r="R295" s="35"/>
      <c r="S295" s="35"/>
      <c r="T295" s="35"/>
      <c r="U295" s="35"/>
      <c r="V295" s="35"/>
      <c r="W295" s="35"/>
      <c r="X295" s="34"/>
    </row>
    <row r="296" spans="4:24" ht="12.75" hidden="1">
      <c r="D296" t="s">
        <v>329</v>
      </c>
      <c r="E296">
        <v>4</v>
      </c>
      <c r="F296" t="e">
        <f>#REF!</f>
        <v>#REF!</v>
      </c>
      <c r="G296" t="e">
        <f>IF(#REF!&lt;&gt;"",#REF!,"")</f>
        <v>#REF!</v>
      </c>
      <c r="H296" s="19" t="e">
        <f t="shared" si="10"/>
        <v>#REF!</v>
      </c>
      <c r="I296" t="e">
        <f t="shared" si="11"/>
        <v>#REF!</v>
      </c>
      <c r="J296" s="33" t="e">
        <f>#REF!</f>
        <v>#REF!</v>
      </c>
      <c r="K296" s="34" t="e">
        <f>#REF!</f>
        <v>#REF!</v>
      </c>
      <c r="L296" s="33"/>
      <c r="M296" s="35"/>
      <c r="N296" s="35"/>
      <c r="O296" s="35"/>
      <c r="P296" s="35"/>
      <c r="Q296" s="35"/>
      <c r="R296" s="35"/>
      <c r="S296" s="35"/>
      <c r="T296" s="35"/>
      <c r="U296" s="35"/>
      <c r="V296" s="35"/>
      <c r="W296" s="35"/>
      <c r="X296" s="34"/>
    </row>
    <row r="297" spans="4:24" ht="12.75" hidden="1">
      <c r="D297" t="s">
        <v>329</v>
      </c>
      <c r="E297">
        <v>4</v>
      </c>
      <c r="F297" t="e">
        <f>#REF!</f>
        <v>#REF!</v>
      </c>
      <c r="G297" t="e">
        <f>IF(#REF!&lt;&gt;"",#REF!,"")</f>
        <v>#REF!</v>
      </c>
      <c r="H297" s="19" t="e">
        <f t="shared" si="10"/>
        <v>#REF!</v>
      </c>
      <c r="I297" t="e">
        <f t="shared" si="11"/>
        <v>#REF!</v>
      </c>
      <c r="J297" s="33" t="e">
        <f>#REF!</f>
        <v>#REF!</v>
      </c>
      <c r="K297" s="34" t="e">
        <f>#REF!</f>
        <v>#REF!</v>
      </c>
      <c r="L297" s="33"/>
      <c r="M297" s="35"/>
      <c r="N297" s="35"/>
      <c r="O297" s="35"/>
      <c r="P297" s="35"/>
      <c r="Q297" s="35"/>
      <c r="R297" s="35"/>
      <c r="S297" s="35"/>
      <c r="T297" s="35"/>
      <c r="U297" s="35"/>
      <c r="V297" s="35"/>
      <c r="W297" s="35"/>
      <c r="X297" s="34"/>
    </row>
    <row r="298" spans="4:24" ht="12.75" hidden="1">
      <c r="D298" t="s">
        <v>329</v>
      </c>
      <c r="E298">
        <v>4</v>
      </c>
      <c r="F298" t="e">
        <f>#REF!</f>
        <v>#REF!</v>
      </c>
      <c r="G298" t="e">
        <f>IF(#REF!&lt;&gt;"",#REF!,"")</f>
        <v>#REF!</v>
      </c>
      <c r="H298" s="19" t="e">
        <f t="shared" si="10"/>
        <v>#REF!</v>
      </c>
      <c r="I298" t="e">
        <f t="shared" si="11"/>
        <v>#REF!</v>
      </c>
      <c r="J298" s="33" t="e">
        <f>#REF!</f>
        <v>#REF!</v>
      </c>
      <c r="K298" s="34" t="e">
        <f>#REF!</f>
        <v>#REF!</v>
      </c>
      <c r="L298" s="33"/>
      <c r="M298" s="35"/>
      <c r="N298" s="35"/>
      <c r="O298" s="35"/>
      <c r="P298" s="35"/>
      <c r="Q298" s="35"/>
      <c r="R298" s="35"/>
      <c r="S298" s="35"/>
      <c r="T298" s="35"/>
      <c r="U298" s="35"/>
      <c r="V298" s="35"/>
      <c r="W298" s="35"/>
      <c r="X298" s="34"/>
    </row>
    <row r="299" spans="4:24" ht="12.75" hidden="1">
      <c r="D299" t="s">
        <v>329</v>
      </c>
      <c r="E299">
        <v>4</v>
      </c>
      <c r="F299" t="e">
        <f>#REF!</f>
        <v>#REF!</v>
      </c>
      <c r="G299" t="e">
        <f>IF(#REF!&lt;&gt;"",#REF!,"")</f>
        <v>#REF!</v>
      </c>
      <c r="H299" s="19" t="e">
        <f t="shared" si="10"/>
        <v>#REF!</v>
      </c>
      <c r="I299" t="e">
        <f t="shared" si="11"/>
        <v>#REF!</v>
      </c>
      <c r="J299" s="33" t="e">
        <f>#REF!</f>
        <v>#REF!</v>
      </c>
      <c r="K299" s="34" t="e">
        <f>#REF!</f>
        <v>#REF!</v>
      </c>
      <c r="L299" s="33"/>
      <c r="M299" s="35"/>
      <c r="N299" s="35"/>
      <c r="O299" s="35"/>
      <c r="P299" s="35"/>
      <c r="Q299" s="35"/>
      <c r="R299" s="35"/>
      <c r="S299" s="35"/>
      <c r="T299" s="35"/>
      <c r="U299" s="35"/>
      <c r="V299" s="35"/>
      <c r="W299" s="35"/>
      <c r="X299" s="34"/>
    </row>
    <row r="300" spans="4:24" ht="12.75" hidden="1">
      <c r="D300" t="s">
        <v>329</v>
      </c>
      <c r="E300">
        <v>4</v>
      </c>
      <c r="F300" t="e">
        <f>#REF!</f>
        <v>#REF!</v>
      </c>
      <c r="G300" t="e">
        <f>IF(#REF!&lt;&gt;"",#REF!,"")</f>
        <v>#REF!</v>
      </c>
      <c r="H300" s="19" t="e">
        <f t="shared" si="10"/>
        <v>#REF!</v>
      </c>
      <c r="I300" t="e">
        <f t="shared" si="11"/>
        <v>#REF!</v>
      </c>
      <c r="J300" s="33" t="e">
        <f>#REF!</f>
        <v>#REF!</v>
      </c>
      <c r="K300" s="34" t="e">
        <f>#REF!</f>
        <v>#REF!</v>
      </c>
      <c r="L300" s="33"/>
      <c r="M300" s="35"/>
      <c r="N300" s="35"/>
      <c r="O300" s="35"/>
      <c r="P300" s="35"/>
      <c r="Q300" s="35"/>
      <c r="R300" s="35"/>
      <c r="S300" s="35"/>
      <c r="T300" s="35"/>
      <c r="U300" s="35"/>
      <c r="V300" s="35"/>
      <c r="W300" s="35"/>
      <c r="X300" s="34"/>
    </row>
    <row r="301" spans="4:24" ht="12.75" hidden="1">
      <c r="D301" t="s">
        <v>329</v>
      </c>
      <c r="E301">
        <v>4</v>
      </c>
      <c r="F301" t="e">
        <f>#REF!</f>
        <v>#REF!</v>
      </c>
      <c r="G301" t="e">
        <f>IF(#REF!&lt;&gt;"",#REF!,"")</f>
        <v>#REF!</v>
      </c>
      <c r="H301" s="19" t="e">
        <f t="shared" si="10"/>
        <v>#REF!</v>
      </c>
      <c r="I301" t="e">
        <f t="shared" si="11"/>
        <v>#REF!</v>
      </c>
      <c r="J301" s="33" t="e">
        <f>#REF!</f>
        <v>#REF!</v>
      </c>
      <c r="K301" s="34" t="e">
        <f>#REF!</f>
        <v>#REF!</v>
      </c>
      <c r="L301" s="33"/>
      <c r="M301" s="35"/>
      <c r="N301" s="35"/>
      <c r="O301" s="35"/>
      <c r="P301" s="35"/>
      <c r="Q301" s="35"/>
      <c r="R301" s="35"/>
      <c r="S301" s="35"/>
      <c r="T301" s="35"/>
      <c r="U301" s="35"/>
      <c r="V301" s="35"/>
      <c r="W301" s="35"/>
      <c r="X301" s="34"/>
    </row>
    <row r="302" spans="4:24" ht="12.75" hidden="1">
      <c r="D302" t="s">
        <v>329</v>
      </c>
      <c r="E302">
        <v>4</v>
      </c>
      <c r="F302" t="e">
        <f>#REF!</f>
        <v>#REF!</v>
      </c>
      <c r="G302" t="e">
        <f>IF(#REF!&lt;&gt;"",#REF!,"")</f>
        <v>#REF!</v>
      </c>
      <c r="H302" s="19" t="e">
        <f t="shared" si="10"/>
        <v>#REF!</v>
      </c>
      <c r="I302" t="e">
        <f t="shared" si="11"/>
        <v>#REF!</v>
      </c>
      <c r="J302" s="33" t="e">
        <f>#REF!</f>
        <v>#REF!</v>
      </c>
      <c r="K302" s="34" t="e">
        <f>#REF!</f>
        <v>#REF!</v>
      </c>
      <c r="L302" s="33"/>
      <c r="M302" s="35"/>
      <c r="N302" s="35"/>
      <c r="O302" s="35"/>
      <c r="P302" s="35"/>
      <c r="Q302" s="35"/>
      <c r="R302" s="35"/>
      <c r="S302" s="35"/>
      <c r="T302" s="35"/>
      <c r="U302" s="35"/>
      <c r="V302" s="35"/>
      <c r="W302" s="35"/>
      <c r="X302" s="34"/>
    </row>
    <row r="303" spans="4:24" ht="12.75" hidden="1">
      <c r="D303" t="s">
        <v>329</v>
      </c>
      <c r="E303">
        <v>4</v>
      </c>
      <c r="F303" t="e">
        <f>#REF!</f>
        <v>#REF!</v>
      </c>
      <c r="G303" t="e">
        <f>IF(#REF!&lt;&gt;"",#REF!,"")</f>
        <v>#REF!</v>
      </c>
      <c r="H303" s="19" t="e">
        <f t="shared" si="10"/>
        <v>#REF!</v>
      </c>
      <c r="I303" t="e">
        <f t="shared" si="11"/>
        <v>#REF!</v>
      </c>
      <c r="J303" s="33" t="e">
        <f>#REF!</f>
        <v>#REF!</v>
      </c>
      <c r="K303" s="34" t="e">
        <f>#REF!</f>
        <v>#REF!</v>
      </c>
      <c r="L303" s="33"/>
      <c r="M303" s="35"/>
      <c r="N303" s="35"/>
      <c r="O303" s="35"/>
      <c r="P303" s="35"/>
      <c r="Q303" s="35"/>
      <c r="R303" s="35"/>
      <c r="S303" s="35"/>
      <c r="T303" s="35"/>
      <c r="U303" s="35"/>
      <c r="V303" s="35"/>
      <c r="W303" s="35"/>
      <c r="X303" s="34"/>
    </row>
    <row r="304" spans="4:24" ht="12.75" hidden="1">
      <c r="D304" t="s">
        <v>329</v>
      </c>
      <c r="E304">
        <v>4</v>
      </c>
      <c r="F304" t="e">
        <f>#REF!</f>
        <v>#REF!</v>
      </c>
      <c r="G304" t="e">
        <f>IF(#REF!&lt;&gt;"",#REF!,"")</f>
        <v>#REF!</v>
      </c>
      <c r="H304" s="19" t="e">
        <f t="shared" si="10"/>
        <v>#REF!</v>
      </c>
      <c r="I304" t="e">
        <f t="shared" si="11"/>
        <v>#REF!</v>
      </c>
      <c r="J304" s="33" t="e">
        <f>#REF!</f>
        <v>#REF!</v>
      </c>
      <c r="K304" s="34" t="e">
        <f>#REF!</f>
        <v>#REF!</v>
      </c>
      <c r="L304" s="33"/>
      <c r="M304" s="35"/>
      <c r="N304" s="35"/>
      <c r="O304" s="35"/>
      <c r="P304" s="35"/>
      <c r="Q304" s="35"/>
      <c r="R304" s="35"/>
      <c r="S304" s="35"/>
      <c r="T304" s="35"/>
      <c r="U304" s="35"/>
      <c r="V304" s="35"/>
      <c r="W304" s="35"/>
      <c r="X304" s="34"/>
    </row>
    <row r="305" spans="4:24" ht="12.75" hidden="1">
      <c r="D305" t="s">
        <v>329</v>
      </c>
      <c r="E305">
        <v>4</v>
      </c>
      <c r="F305" t="e">
        <f>#REF!</f>
        <v>#REF!</v>
      </c>
      <c r="G305" t="e">
        <f>IF(#REF!&lt;&gt;"",#REF!,"")</f>
        <v>#REF!</v>
      </c>
      <c r="H305" s="19" t="e">
        <f t="shared" si="10"/>
        <v>#REF!</v>
      </c>
      <c r="I305" t="e">
        <f t="shared" si="11"/>
        <v>#REF!</v>
      </c>
      <c r="J305" s="33" t="e">
        <f>#REF!</f>
        <v>#REF!</v>
      </c>
      <c r="K305" s="34" t="e">
        <f>#REF!</f>
        <v>#REF!</v>
      </c>
      <c r="L305" s="33"/>
      <c r="M305" s="35"/>
      <c r="N305" s="35"/>
      <c r="O305" s="35"/>
      <c r="P305" s="35"/>
      <c r="Q305" s="35"/>
      <c r="R305" s="35"/>
      <c r="S305" s="35"/>
      <c r="T305" s="35"/>
      <c r="U305" s="35"/>
      <c r="V305" s="35"/>
      <c r="W305" s="35"/>
      <c r="X305" s="34"/>
    </row>
    <row r="306" spans="4:24" ht="12.75" hidden="1">
      <c r="D306" t="s">
        <v>329</v>
      </c>
      <c r="E306">
        <v>4</v>
      </c>
      <c r="F306" t="e">
        <f>#REF!</f>
        <v>#REF!</v>
      </c>
      <c r="G306" t="e">
        <f>IF(#REF!&lt;&gt;"",#REF!,"")</f>
        <v>#REF!</v>
      </c>
      <c r="H306" s="19" t="e">
        <f t="shared" si="10"/>
        <v>#REF!</v>
      </c>
      <c r="I306" t="e">
        <f t="shared" si="11"/>
        <v>#REF!</v>
      </c>
      <c r="J306" s="33" t="e">
        <f>#REF!</f>
        <v>#REF!</v>
      </c>
      <c r="K306" s="34" t="e">
        <f>#REF!</f>
        <v>#REF!</v>
      </c>
      <c r="L306" s="33"/>
      <c r="M306" s="35"/>
      <c r="N306" s="35"/>
      <c r="O306" s="35"/>
      <c r="P306" s="35"/>
      <c r="Q306" s="35"/>
      <c r="R306" s="35"/>
      <c r="S306" s="35"/>
      <c r="T306" s="35"/>
      <c r="U306" s="35"/>
      <c r="V306" s="35"/>
      <c r="W306" s="35"/>
      <c r="X306" s="34"/>
    </row>
    <row r="307" spans="4:24" ht="12.75" hidden="1">
      <c r="D307" t="s">
        <v>329</v>
      </c>
      <c r="E307">
        <v>4</v>
      </c>
      <c r="F307" t="e">
        <f>#REF!</f>
        <v>#REF!</v>
      </c>
      <c r="G307" t="e">
        <f>IF(#REF!&lt;&gt;"",#REF!,"")</f>
        <v>#REF!</v>
      </c>
      <c r="H307" s="19" t="e">
        <f t="shared" si="10"/>
        <v>#REF!</v>
      </c>
      <c r="I307" t="e">
        <f t="shared" si="11"/>
        <v>#REF!</v>
      </c>
      <c r="J307" s="33" t="e">
        <f>#REF!</f>
        <v>#REF!</v>
      </c>
      <c r="K307" s="34" t="e">
        <f>#REF!</f>
        <v>#REF!</v>
      </c>
      <c r="L307" s="33"/>
      <c r="M307" s="35"/>
      <c r="N307" s="35"/>
      <c r="O307" s="35"/>
      <c r="P307" s="35"/>
      <c r="Q307" s="35"/>
      <c r="R307" s="35"/>
      <c r="S307" s="35"/>
      <c r="T307" s="35"/>
      <c r="U307" s="35"/>
      <c r="V307" s="35"/>
      <c r="W307" s="35"/>
      <c r="X307" s="34"/>
    </row>
    <row r="308" spans="4:24" ht="12.75" hidden="1">
      <c r="D308" t="s">
        <v>329</v>
      </c>
      <c r="E308">
        <v>4</v>
      </c>
      <c r="F308" t="e">
        <f>#REF!</f>
        <v>#REF!</v>
      </c>
      <c r="G308" t="e">
        <f>IF(#REF!&lt;&gt;"",#REF!,"")</f>
        <v>#REF!</v>
      </c>
      <c r="H308" s="19" t="e">
        <f t="shared" si="10"/>
        <v>#REF!</v>
      </c>
      <c r="I308" t="e">
        <f t="shared" si="11"/>
        <v>#REF!</v>
      </c>
      <c r="J308" s="33" t="e">
        <f>#REF!</f>
        <v>#REF!</v>
      </c>
      <c r="K308" s="34" t="e">
        <f>#REF!</f>
        <v>#REF!</v>
      </c>
      <c r="L308" s="33"/>
      <c r="M308" s="35"/>
      <c r="N308" s="35"/>
      <c r="O308" s="35"/>
      <c r="P308" s="35"/>
      <c r="Q308" s="35"/>
      <c r="R308" s="35"/>
      <c r="S308" s="35"/>
      <c r="T308" s="35"/>
      <c r="U308" s="35"/>
      <c r="V308" s="35"/>
      <c r="W308" s="35"/>
      <c r="X308" s="34"/>
    </row>
    <row r="309" spans="4:24" ht="12.75" hidden="1">
      <c r="D309" t="s">
        <v>329</v>
      </c>
      <c r="E309">
        <v>4</v>
      </c>
      <c r="F309" t="e">
        <f>#REF!</f>
        <v>#REF!</v>
      </c>
      <c r="G309" t="e">
        <f>IF(#REF!&lt;&gt;"",#REF!,"")</f>
        <v>#REF!</v>
      </c>
      <c r="H309" s="19" t="e">
        <f t="shared" si="10"/>
        <v>#REF!</v>
      </c>
      <c r="I309" t="e">
        <f t="shared" si="11"/>
        <v>#REF!</v>
      </c>
      <c r="J309" s="33" t="e">
        <f>#REF!</f>
        <v>#REF!</v>
      </c>
      <c r="K309" s="34" t="e">
        <f>#REF!</f>
        <v>#REF!</v>
      </c>
      <c r="L309" s="33"/>
      <c r="M309" s="35"/>
      <c r="N309" s="35"/>
      <c r="O309" s="35"/>
      <c r="P309" s="35"/>
      <c r="Q309" s="35"/>
      <c r="R309" s="35"/>
      <c r="S309" s="35"/>
      <c r="T309" s="35"/>
      <c r="U309" s="35"/>
      <c r="V309" s="35"/>
      <c r="W309" s="35"/>
      <c r="X309" s="34"/>
    </row>
    <row r="310" spans="4:24" ht="12.75" hidden="1">
      <c r="D310" t="s">
        <v>329</v>
      </c>
      <c r="E310">
        <v>4</v>
      </c>
      <c r="F310" t="e">
        <f>#REF!</f>
        <v>#REF!</v>
      </c>
      <c r="G310" t="e">
        <f>IF(#REF!&lt;&gt;"",#REF!,"")</f>
        <v>#REF!</v>
      </c>
      <c r="H310" s="19" t="e">
        <f t="shared" si="10"/>
        <v>#REF!</v>
      </c>
      <c r="I310" t="e">
        <f t="shared" si="11"/>
        <v>#REF!</v>
      </c>
      <c r="J310" s="33" t="e">
        <f>#REF!</f>
        <v>#REF!</v>
      </c>
      <c r="K310" s="34" t="e">
        <f>#REF!</f>
        <v>#REF!</v>
      </c>
      <c r="L310" s="33"/>
      <c r="M310" s="35"/>
      <c r="N310" s="35"/>
      <c r="O310" s="35"/>
      <c r="P310" s="35"/>
      <c r="Q310" s="35"/>
      <c r="R310" s="35"/>
      <c r="S310" s="35"/>
      <c r="T310" s="35"/>
      <c r="U310" s="35"/>
      <c r="V310" s="35"/>
      <c r="W310" s="35"/>
      <c r="X310" s="34"/>
    </row>
    <row r="311" spans="4:24" ht="12.75" hidden="1">
      <c r="D311" t="s">
        <v>329</v>
      </c>
      <c r="E311">
        <v>4</v>
      </c>
      <c r="F311" t="e">
        <f>#REF!</f>
        <v>#REF!</v>
      </c>
      <c r="G311" t="e">
        <f>IF(#REF!&lt;&gt;"",#REF!,"")</f>
        <v>#REF!</v>
      </c>
      <c r="H311" s="19" t="e">
        <f t="shared" si="10"/>
        <v>#REF!</v>
      </c>
      <c r="I311" t="e">
        <f t="shared" si="11"/>
        <v>#REF!</v>
      </c>
      <c r="J311" s="33" t="e">
        <f>#REF!</f>
        <v>#REF!</v>
      </c>
      <c r="K311" s="34" t="e">
        <f>#REF!</f>
        <v>#REF!</v>
      </c>
      <c r="L311" s="33"/>
      <c r="M311" s="35"/>
      <c r="N311" s="35"/>
      <c r="O311" s="35"/>
      <c r="P311" s="35"/>
      <c r="Q311" s="35"/>
      <c r="R311" s="35"/>
      <c r="S311" s="35"/>
      <c r="T311" s="35"/>
      <c r="U311" s="35"/>
      <c r="V311" s="35"/>
      <c r="W311" s="35"/>
      <c r="X311" s="34"/>
    </row>
    <row r="312" spans="4:24" ht="12.75" hidden="1">
      <c r="D312" t="s">
        <v>329</v>
      </c>
      <c r="E312">
        <v>4</v>
      </c>
      <c r="F312" t="e">
        <f>#REF!</f>
        <v>#REF!</v>
      </c>
      <c r="G312" t="e">
        <f>IF(#REF!&lt;&gt;"",#REF!,"")</f>
        <v>#REF!</v>
      </c>
      <c r="H312" s="19" t="e">
        <f t="shared" si="10"/>
        <v>#REF!</v>
      </c>
      <c r="I312" t="e">
        <f t="shared" si="11"/>
        <v>#REF!</v>
      </c>
      <c r="J312" s="33" t="e">
        <f>#REF!</f>
        <v>#REF!</v>
      </c>
      <c r="K312" s="34" t="e">
        <f>#REF!</f>
        <v>#REF!</v>
      </c>
      <c r="L312" s="33"/>
      <c r="M312" s="35"/>
      <c r="N312" s="35"/>
      <c r="O312" s="35"/>
      <c r="P312" s="35"/>
      <c r="Q312" s="35"/>
      <c r="R312" s="35"/>
      <c r="S312" s="35"/>
      <c r="T312" s="35"/>
      <c r="U312" s="35"/>
      <c r="V312" s="35"/>
      <c r="W312" s="35"/>
      <c r="X312" s="34"/>
    </row>
    <row r="313" spans="4:24" ht="12.75" hidden="1">
      <c r="D313" t="s">
        <v>329</v>
      </c>
      <c r="E313">
        <v>4</v>
      </c>
      <c r="F313" t="e">
        <f>#REF!</f>
        <v>#REF!</v>
      </c>
      <c r="G313" t="e">
        <f>IF(#REF!&lt;&gt;"",#REF!,"")</f>
        <v>#REF!</v>
      </c>
      <c r="H313" s="19" t="e">
        <f t="shared" si="10"/>
        <v>#REF!</v>
      </c>
      <c r="I313" t="e">
        <f t="shared" si="11"/>
        <v>#REF!</v>
      </c>
      <c r="J313" s="33" t="e">
        <f>#REF!</f>
        <v>#REF!</v>
      </c>
      <c r="K313" s="34" t="e">
        <f>#REF!</f>
        <v>#REF!</v>
      </c>
      <c r="L313" s="33"/>
      <c r="M313" s="35"/>
      <c r="N313" s="35"/>
      <c r="O313" s="35"/>
      <c r="P313" s="35"/>
      <c r="Q313" s="35"/>
      <c r="R313" s="35"/>
      <c r="S313" s="35"/>
      <c r="T313" s="35"/>
      <c r="U313" s="35"/>
      <c r="V313" s="35"/>
      <c r="W313" s="35"/>
      <c r="X313" s="34"/>
    </row>
    <row r="314" spans="4:24" ht="12.75" hidden="1">
      <c r="D314" t="s">
        <v>329</v>
      </c>
      <c r="E314">
        <v>4</v>
      </c>
      <c r="F314" t="e">
        <f>#REF!</f>
        <v>#REF!</v>
      </c>
      <c r="G314" t="e">
        <f>IF(#REF!&lt;&gt;"",#REF!,"")</f>
        <v>#REF!</v>
      </c>
      <c r="H314" s="19" t="e">
        <f t="shared" si="10"/>
        <v>#REF!</v>
      </c>
      <c r="I314" t="e">
        <f t="shared" si="11"/>
        <v>#REF!</v>
      </c>
      <c r="J314" s="33" t="e">
        <f>#REF!</f>
        <v>#REF!</v>
      </c>
      <c r="K314" s="34" t="e">
        <f>#REF!</f>
        <v>#REF!</v>
      </c>
      <c r="L314" s="33"/>
      <c r="M314" s="35"/>
      <c r="N314" s="35"/>
      <c r="O314" s="35"/>
      <c r="P314" s="35"/>
      <c r="Q314" s="35"/>
      <c r="R314" s="35"/>
      <c r="S314" s="35"/>
      <c r="T314" s="35"/>
      <c r="U314" s="35"/>
      <c r="V314" s="35"/>
      <c r="W314" s="35"/>
      <c r="X314" s="34"/>
    </row>
    <row r="315" spans="4:24" ht="12.75" hidden="1">
      <c r="D315" t="s">
        <v>329</v>
      </c>
      <c r="E315">
        <v>4</v>
      </c>
      <c r="F315" t="e">
        <f>#REF!</f>
        <v>#REF!</v>
      </c>
      <c r="G315" t="e">
        <f>IF(#REF!&lt;&gt;"",#REF!,"")</f>
        <v>#REF!</v>
      </c>
      <c r="H315" s="19" t="e">
        <f t="shared" si="10"/>
        <v>#REF!</v>
      </c>
      <c r="I315" t="e">
        <f t="shared" si="11"/>
        <v>#REF!</v>
      </c>
      <c r="J315" s="33" t="e">
        <f>#REF!</f>
        <v>#REF!</v>
      </c>
      <c r="K315" s="34" t="e">
        <f>#REF!</f>
        <v>#REF!</v>
      </c>
      <c r="L315" s="33"/>
      <c r="M315" s="35"/>
      <c r="N315" s="35"/>
      <c r="O315" s="35"/>
      <c r="P315" s="35"/>
      <c r="Q315" s="35"/>
      <c r="R315" s="35"/>
      <c r="S315" s="35"/>
      <c r="T315" s="35"/>
      <c r="U315" s="35"/>
      <c r="V315" s="35"/>
      <c r="W315" s="35"/>
      <c r="X315" s="34"/>
    </row>
    <row r="316" spans="4:24" ht="12.75" hidden="1">
      <c r="D316" t="s">
        <v>329</v>
      </c>
      <c r="E316">
        <v>4</v>
      </c>
      <c r="F316" t="e">
        <f>#REF!</f>
        <v>#REF!</v>
      </c>
      <c r="G316" t="e">
        <f>IF(#REF!&lt;&gt;"",#REF!,"")</f>
        <v>#REF!</v>
      </c>
      <c r="H316" s="19" t="e">
        <f t="shared" si="10"/>
        <v>#REF!</v>
      </c>
      <c r="I316" t="e">
        <f t="shared" si="11"/>
        <v>#REF!</v>
      </c>
      <c r="J316" s="33" t="e">
        <f>#REF!</f>
        <v>#REF!</v>
      </c>
      <c r="K316" s="34" t="e">
        <f>#REF!</f>
        <v>#REF!</v>
      </c>
      <c r="L316" s="33"/>
      <c r="M316" s="35"/>
      <c r="N316" s="35"/>
      <c r="O316" s="35"/>
      <c r="P316" s="35"/>
      <c r="Q316" s="35"/>
      <c r="R316" s="35"/>
      <c r="S316" s="35"/>
      <c r="T316" s="35"/>
      <c r="U316" s="35"/>
      <c r="V316" s="35"/>
      <c r="W316" s="35"/>
      <c r="X316" s="34"/>
    </row>
    <row r="317" spans="4:24" ht="12.75" hidden="1">
      <c r="D317" t="s">
        <v>329</v>
      </c>
      <c r="E317">
        <v>4</v>
      </c>
      <c r="F317" t="e">
        <f>#REF!</f>
        <v>#REF!</v>
      </c>
      <c r="G317" t="e">
        <f>IF(#REF!&lt;&gt;"",#REF!,"")</f>
        <v>#REF!</v>
      </c>
      <c r="H317" s="19" t="e">
        <f t="shared" si="10"/>
        <v>#REF!</v>
      </c>
      <c r="I317" t="e">
        <f t="shared" si="11"/>
        <v>#REF!</v>
      </c>
      <c r="J317" s="33" t="e">
        <f>#REF!</f>
        <v>#REF!</v>
      </c>
      <c r="K317" s="34" t="e">
        <f>#REF!</f>
        <v>#REF!</v>
      </c>
      <c r="L317" s="33"/>
      <c r="M317" s="35"/>
      <c r="N317" s="35"/>
      <c r="O317" s="35"/>
      <c r="P317" s="35"/>
      <c r="Q317" s="35"/>
      <c r="R317" s="35"/>
      <c r="S317" s="35"/>
      <c r="T317" s="35"/>
      <c r="U317" s="35"/>
      <c r="V317" s="35"/>
      <c r="W317" s="35"/>
      <c r="X317" s="34"/>
    </row>
    <row r="318" spans="4:24" ht="12.75" hidden="1">
      <c r="D318" t="s">
        <v>329</v>
      </c>
      <c r="E318">
        <v>4</v>
      </c>
      <c r="F318" t="e">
        <f>#REF!</f>
        <v>#REF!</v>
      </c>
      <c r="G318" t="e">
        <f>IF(#REF!&lt;&gt;"",#REF!,"")</f>
        <v>#REF!</v>
      </c>
      <c r="H318" s="19" t="e">
        <f t="shared" si="10"/>
        <v>#REF!</v>
      </c>
      <c r="I318" t="e">
        <f t="shared" si="11"/>
        <v>#REF!</v>
      </c>
      <c r="J318" s="33" t="e">
        <f>#REF!</f>
        <v>#REF!</v>
      </c>
      <c r="K318" s="34" t="e">
        <f>#REF!</f>
        <v>#REF!</v>
      </c>
      <c r="L318" s="33"/>
      <c r="M318" s="35"/>
      <c r="N318" s="35"/>
      <c r="O318" s="35"/>
      <c r="P318" s="35"/>
      <c r="Q318" s="35"/>
      <c r="R318" s="35"/>
      <c r="S318" s="35"/>
      <c r="T318" s="35"/>
      <c r="U318" s="35"/>
      <c r="V318" s="35"/>
      <c r="W318" s="35"/>
      <c r="X318" s="34"/>
    </row>
    <row r="319" spans="4:24" ht="12.75" hidden="1">
      <c r="D319" t="s">
        <v>329</v>
      </c>
      <c r="E319">
        <v>4</v>
      </c>
      <c r="F319" t="e">
        <f>#REF!</f>
        <v>#REF!</v>
      </c>
      <c r="G319" t="e">
        <f>IF(#REF!&lt;&gt;"",#REF!,"")</f>
        <v>#REF!</v>
      </c>
      <c r="H319" s="19" t="e">
        <f t="shared" si="10"/>
        <v>#REF!</v>
      </c>
      <c r="I319" t="e">
        <f t="shared" si="11"/>
        <v>#REF!</v>
      </c>
      <c r="J319" s="33" t="e">
        <f>#REF!</f>
        <v>#REF!</v>
      </c>
      <c r="K319" s="34" t="e">
        <f>#REF!</f>
        <v>#REF!</v>
      </c>
      <c r="L319" s="33"/>
      <c r="M319" s="35"/>
      <c r="N319" s="35"/>
      <c r="O319" s="35"/>
      <c r="P319" s="35"/>
      <c r="Q319" s="35"/>
      <c r="R319" s="35"/>
      <c r="S319" s="35"/>
      <c r="T319" s="35"/>
      <c r="U319" s="35"/>
      <c r="V319" s="35"/>
      <c r="W319" s="35"/>
      <c r="X319" s="34"/>
    </row>
    <row r="320" spans="4:24" ht="12.75" hidden="1">
      <c r="D320" t="s">
        <v>329</v>
      </c>
      <c r="E320">
        <v>4</v>
      </c>
      <c r="F320" t="e">
        <f>#REF!</f>
        <v>#REF!</v>
      </c>
      <c r="G320" t="e">
        <f>IF(#REF!&lt;&gt;"",#REF!,"")</f>
        <v>#REF!</v>
      </c>
      <c r="H320" s="19" t="e">
        <f t="shared" si="10"/>
        <v>#REF!</v>
      </c>
      <c r="I320" t="e">
        <f t="shared" si="11"/>
        <v>#REF!</v>
      </c>
      <c r="J320" s="33" t="e">
        <f>#REF!</f>
        <v>#REF!</v>
      </c>
      <c r="K320" s="34" t="e">
        <f>#REF!</f>
        <v>#REF!</v>
      </c>
      <c r="L320" s="33"/>
      <c r="M320" s="35"/>
      <c r="N320" s="35"/>
      <c r="O320" s="35"/>
      <c r="P320" s="35"/>
      <c r="Q320" s="35"/>
      <c r="R320" s="35"/>
      <c r="S320" s="35"/>
      <c r="T320" s="35"/>
      <c r="U320" s="35"/>
      <c r="V320" s="35"/>
      <c r="W320" s="35"/>
      <c r="X320" s="34"/>
    </row>
    <row r="321" spans="4:24" ht="12.75" hidden="1">
      <c r="D321" t="s">
        <v>329</v>
      </c>
      <c r="E321">
        <v>4</v>
      </c>
      <c r="F321" t="e">
        <f>#REF!</f>
        <v>#REF!</v>
      </c>
      <c r="G321" t="e">
        <f>IF(#REF!&lt;&gt;"",#REF!,"")</f>
        <v>#REF!</v>
      </c>
      <c r="H321" s="19" t="e">
        <f t="shared" si="10"/>
        <v>#REF!</v>
      </c>
      <c r="I321" t="e">
        <f t="shared" si="11"/>
        <v>#REF!</v>
      </c>
      <c r="J321" s="33" t="e">
        <f>#REF!</f>
        <v>#REF!</v>
      </c>
      <c r="K321" s="34" t="e">
        <f>#REF!</f>
        <v>#REF!</v>
      </c>
      <c r="L321" s="33"/>
      <c r="M321" s="35"/>
      <c r="N321" s="35"/>
      <c r="O321" s="35"/>
      <c r="P321" s="35"/>
      <c r="Q321" s="35"/>
      <c r="R321" s="35"/>
      <c r="S321" s="35"/>
      <c r="T321" s="35"/>
      <c r="U321" s="35"/>
      <c r="V321" s="35"/>
      <c r="W321" s="35"/>
      <c r="X321" s="34"/>
    </row>
    <row r="322" spans="4:24" ht="12.75" hidden="1">
      <c r="D322" t="s">
        <v>329</v>
      </c>
      <c r="E322">
        <v>4</v>
      </c>
      <c r="F322" t="e">
        <f>#REF!</f>
        <v>#REF!</v>
      </c>
      <c r="G322" t="e">
        <f>IF(#REF!&lt;&gt;"",#REF!,"")</f>
        <v>#REF!</v>
      </c>
      <c r="H322" s="19" t="e">
        <f aca="true" t="shared" si="12" ref="H322:H386">J322/100*F322+2*K322/100*F322</f>
        <v>#REF!</v>
      </c>
      <c r="I322" t="e">
        <f t="shared" si="11"/>
        <v>#REF!</v>
      </c>
      <c r="J322" s="33" t="e">
        <f>#REF!</f>
        <v>#REF!</v>
      </c>
      <c r="K322" s="34" t="e">
        <f>#REF!</f>
        <v>#REF!</v>
      </c>
      <c r="L322" s="33"/>
      <c r="M322" s="35"/>
      <c r="N322" s="35"/>
      <c r="O322" s="35"/>
      <c r="P322" s="35"/>
      <c r="Q322" s="35"/>
      <c r="R322" s="35"/>
      <c r="S322" s="35"/>
      <c r="T322" s="35"/>
      <c r="U322" s="35"/>
      <c r="V322" s="35"/>
      <c r="W322" s="35"/>
      <c r="X322" s="34"/>
    </row>
    <row r="323" spans="4:24" ht="12.75" hidden="1">
      <c r="D323" t="s">
        <v>330</v>
      </c>
      <c r="E323">
        <v>5</v>
      </c>
      <c r="F323" s="9" t="e">
        <f>#REF!</f>
        <v>#REF!</v>
      </c>
      <c r="G323" s="9" t="e">
        <f>IF(#REF!&lt;&gt;"",#REF!,"")</f>
        <v>#REF!</v>
      </c>
      <c r="H323" s="19" t="e">
        <f t="shared" si="12"/>
        <v>#REF!</v>
      </c>
      <c r="I323" t="e">
        <f aca="true" t="shared" si="13" ref="I323:I386">ABS(ROUND(J323,0)-J323)+ABS(ROUND(K323,0)-K323)</f>
        <v>#REF!</v>
      </c>
      <c r="J323" s="33" t="e">
        <f>#REF!</f>
        <v>#REF!</v>
      </c>
      <c r="K323" s="34" t="e">
        <f>#REF!</f>
        <v>#REF!</v>
      </c>
      <c r="L323" s="33"/>
      <c r="M323" s="35"/>
      <c r="N323" s="35"/>
      <c r="O323" s="35"/>
      <c r="P323" s="35"/>
      <c r="Q323" s="35"/>
      <c r="R323" s="35"/>
      <c r="S323" s="35"/>
      <c r="T323" s="35"/>
      <c r="U323" s="35"/>
      <c r="V323" s="35"/>
      <c r="W323" s="35"/>
      <c r="X323" s="34"/>
    </row>
    <row r="324" spans="4:24" ht="12.75" hidden="1">
      <c r="D324" t="s">
        <v>330</v>
      </c>
      <c r="E324">
        <v>5</v>
      </c>
      <c r="F324" s="9" t="e">
        <f>#REF!</f>
        <v>#REF!</v>
      </c>
      <c r="G324" s="9" t="e">
        <f>IF(#REF!&lt;&gt;"",#REF!,"")</f>
        <v>#REF!</v>
      </c>
      <c r="H324" s="19" t="e">
        <f t="shared" si="12"/>
        <v>#REF!</v>
      </c>
      <c r="I324" t="e">
        <f t="shared" si="13"/>
        <v>#REF!</v>
      </c>
      <c r="J324" s="33" t="e">
        <f>#REF!</f>
        <v>#REF!</v>
      </c>
      <c r="K324" s="34" t="e">
        <f>#REF!</f>
        <v>#REF!</v>
      </c>
      <c r="L324" s="33"/>
      <c r="M324" s="35"/>
      <c r="N324" s="35"/>
      <c r="O324" s="35"/>
      <c r="P324" s="35"/>
      <c r="Q324" s="35"/>
      <c r="R324" s="35"/>
      <c r="S324" s="35"/>
      <c r="T324" s="35"/>
      <c r="U324" s="35"/>
      <c r="V324" s="35"/>
      <c r="W324" s="35"/>
      <c r="X324" s="34"/>
    </row>
    <row r="325" spans="4:24" ht="12.75" hidden="1">
      <c r="D325" t="s">
        <v>330</v>
      </c>
      <c r="E325">
        <v>5</v>
      </c>
      <c r="F325" s="9" t="e">
        <f>#REF!</f>
        <v>#REF!</v>
      </c>
      <c r="G325" s="9" t="e">
        <f>IF(#REF!&lt;&gt;"",#REF!,"")</f>
        <v>#REF!</v>
      </c>
      <c r="H325" s="19" t="e">
        <f t="shared" si="12"/>
        <v>#REF!</v>
      </c>
      <c r="I325" t="e">
        <f t="shared" si="13"/>
        <v>#REF!</v>
      </c>
      <c r="J325" s="33" t="e">
        <f>#REF!</f>
        <v>#REF!</v>
      </c>
      <c r="K325" s="34" t="e">
        <f>#REF!</f>
        <v>#REF!</v>
      </c>
      <c r="L325" s="33"/>
      <c r="M325" s="35"/>
      <c r="N325" s="35"/>
      <c r="O325" s="35"/>
      <c r="P325" s="35"/>
      <c r="Q325" s="35"/>
      <c r="R325" s="35"/>
      <c r="S325" s="35"/>
      <c r="T325" s="35"/>
      <c r="U325" s="35"/>
      <c r="V325" s="35"/>
      <c r="W325" s="35"/>
      <c r="X325" s="34"/>
    </row>
    <row r="326" spans="4:24" ht="12.75" hidden="1">
      <c r="D326" t="s">
        <v>330</v>
      </c>
      <c r="E326">
        <v>5</v>
      </c>
      <c r="F326" s="9" t="e">
        <f>#REF!</f>
        <v>#REF!</v>
      </c>
      <c r="G326" s="9" t="e">
        <f>IF(#REF!&lt;&gt;"",#REF!,"")</f>
        <v>#REF!</v>
      </c>
      <c r="H326" s="19" t="e">
        <f t="shared" si="12"/>
        <v>#REF!</v>
      </c>
      <c r="I326" t="e">
        <f t="shared" si="13"/>
        <v>#REF!</v>
      </c>
      <c r="J326" s="33" t="e">
        <f>#REF!</f>
        <v>#REF!</v>
      </c>
      <c r="K326" s="34" t="e">
        <f>#REF!</f>
        <v>#REF!</v>
      </c>
      <c r="L326" s="33"/>
      <c r="M326" s="35"/>
      <c r="N326" s="35"/>
      <c r="O326" s="35"/>
      <c r="P326" s="35"/>
      <c r="Q326" s="35"/>
      <c r="R326" s="35"/>
      <c r="S326" s="35"/>
      <c r="T326" s="35"/>
      <c r="U326" s="35"/>
      <c r="V326" s="35"/>
      <c r="W326" s="35"/>
      <c r="X326" s="34"/>
    </row>
    <row r="327" spans="4:24" ht="12.75" hidden="1">
      <c r="D327" t="s">
        <v>330</v>
      </c>
      <c r="E327">
        <v>5</v>
      </c>
      <c r="F327" s="9" t="e">
        <f>#REF!</f>
        <v>#REF!</v>
      </c>
      <c r="G327" s="9" t="e">
        <f>IF(#REF!&lt;&gt;"",#REF!,"")</f>
        <v>#REF!</v>
      </c>
      <c r="H327" s="19" t="e">
        <f t="shared" si="12"/>
        <v>#REF!</v>
      </c>
      <c r="I327" t="e">
        <f t="shared" si="13"/>
        <v>#REF!</v>
      </c>
      <c r="J327" s="33" t="e">
        <f>#REF!</f>
        <v>#REF!</v>
      </c>
      <c r="K327" s="34" t="e">
        <f>#REF!</f>
        <v>#REF!</v>
      </c>
      <c r="L327" s="33"/>
      <c r="M327" s="35"/>
      <c r="N327" s="35"/>
      <c r="O327" s="35"/>
      <c r="P327" s="35"/>
      <c r="Q327" s="35"/>
      <c r="R327" s="35"/>
      <c r="S327" s="35"/>
      <c r="T327" s="35"/>
      <c r="U327" s="35"/>
      <c r="V327" s="35"/>
      <c r="W327" s="35"/>
      <c r="X327" s="34"/>
    </row>
    <row r="328" spans="4:24" ht="12.75" hidden="1">
      <c r="D328" t="s">
        <v>330</v>
      </c>
      <c r="E328">
        <v>5</v>
      </c>
      <c r="F328" s="9" t="e">
        <f>#REF!</f>
        <v>#REF!</v>
      </c>
      <c r="G328" s="9" t="e">
        <f>IF(#REF!&lt;&gt;"",#REF!,"")</f>
        <v>#REF!</v>
      </c>
      <c r="H328" s="19" t="e">
        <f t="shared" si="12"/>
        <v>#REF!</v>
      </c>
      <c r="I328" t="e">
        <f t="shared" si="13"/>
        <v>#REF!</v>
      </c>
      <c r="J328" s="33" t="e">
        <f>#REF!</f>
        <v>#REF!</v>
      </c>
      <c r="K328" s="34" t="e">
        <f>#REF!</f>
        <v>#REF!</v>
      </c>
      <c r="L328" s="33"/>
      <c r="M328" s="35"/>
      <c r="N328" s="35"/>
      <c r="O328" s="35"/>
      <c r="P328" s="35"/>
      <c r="Q328" s="35"/>
      <c r="R328" s="35"/>
      <c r="S328" s="35"/>
      <c r="T328" s="35"/>
      <c r="U328" s="35"/>
      <c r="V328" s="35"/>
      <c r="W328" s="35"/>
      <c r="X328" s="34"/>
    </row>
    <row r="329" spans="4:24" ht="12.75" hidden="1">
      <c r="D329" t="s">
        <v>330</v>
      </c>
      <c r="E329">
        <v>5</v>
      </c>
      <c r="F329" s="9" t="e">
        <f>#REF!</f>
        <v>#REF!</v>
      </c>
      <c r="G329" s="9" t="e">
        <f>IF(#REF!&lt;&gt;"",#REF!,"")</f>
        <v>#REF!</v>
      </c>
      <c r="H329" s="19" t="e">
        <f t="shared" si="12"/>
        <v>#REF!</v>
      </c>
      <c r="I329" t="e">
        <f t="shared" si="13"/>
        <v>#REF!</v>
      </c>
      <c r="J329" s="33" t="e">
        <f>#REF!</f>
        <v>#REF!</v>
      </c>
      <c r="K329" s="34" t="e">
        <f>#REF!</f>
        <v>#REF!</v>
      </c>
      <c r="L329" s="33"/>
      <c r="M329" s="35"/>
      <c r="N329" s="35"/>
      <c r="O329" s="35"/>
      <c r="P329" s="35"/>
      <c r="Q329" s="35"/>
      <c r="R329" s="35"/>
      <c r="S329" s="35"/>
      <c r="T329" s="35"/>
      <c r="U329" s="35"/>
      <c r="V329" s="35"/>
      <c r="W329" s="35"/>
      <c r="X329" s="34"/>
    </row>
    <row r="330" spans="4:24" ht="12.75" hidden="1">
      <c r="D330" t="s">
        <v>330</v>
      </c>
      <c r="E330">
        <v>5</v>
      </c>
      <c r="F330" s="9" t="e">
        <f>#REF!</f>
        <v>#REF!</v>
      </c>
      <c r="G330" s="9" t="e">
        <f>IF(#REF!&lt;&gt;"",#REF!,"")</f>
        <v>#REF!</v>
      </c>
      <c r="H330" s="19" t="e">
        <f t="shared" si="12"/>
        <v>#REF!</v>
      </c>
      <c r="I330" t="e">
        <f t="shared" si="13"/>
        <v>#REF!</v>
      </c>
      <c r="J330" s="33" t="e">
        <f>#REF!</f>
        <v>#REF!</v>
      </c>
      <c r="K330" s="34" t="e">
        <f>#REF!</f>
        <v>#REF!</v>
      </c>
      <c r="L330" s="33"/>
      <c r="M330" s="35"/>
      <c r="N330" s="35"/>
      <c r="O330" s="35"/>
      <c r="P330" s="35"/>
      <c r="Q330" s="35"/>
      <c r="R330" s="35"/>
      <c r="S330" s="35"/>
      <c r="T330" s="35"/>
      <c r="U330" s="35"/>
      <c r="V330" s="35"/>
      <c r="W330" s="35"/>
      <c r="X330" s="34"/>
    </row>
    <row r="331" spans="4:24" ht="12.75" hidden="1">
      <c r="D331" t="s">
        <v>330</v>
      </c>
      <c r="E331">
        <v>5</v>
      </c>
      <c r="F331" s="9" t="e">
        <f>#REF!</f>
        <v>#REF!</v>
      </c>
      <c r="G331" s="9" t="e">
        <f>IF(#REF!&lt;&gt;"",#REF!,"")</f>
        <v>#REF!</v>
      </c>
      <c r="H331" s="19" t="e">
        <f t="shared" si="12"/>
        <v>#REF!</v>
      </c>
      <c r="I331" t="e">
        <f t="shared" si="13"/>
        <v>#REF!</v>
      </c>
      <c r="J331" s="33" t="e">
        <f>#REF!</f>
        <v>#REF!</v>
      </c>
      <c r="K331" s="34" t="e">
        <f>#REF!</f>
        <v>#REF!</v>
      </c>
      <c r="L331" s="33"/>
      <c r="M331" s="35"/>
      <c r="N331" s="35"/>
      <c r="O331" s="35"/>
      <c r="P331" s="35"/>
      <c r="Q331" s="35"/>
      <c r="R331" s="35"/>
      <c r="S331" s="35"/>
      <c r="T331" s="35"/>
      <c r="U331" s="35"/>
      <c r="V331" s="35"/>
      <c r="W331" s="35"/>
      <c r="X331" s="34"/>
    </row>
    <row r="332" spans="4:24" ht="12.75" hidden="1">
      <c r="D332" t="s">
        <v>330</v>
      </c>
      <c r="E332">
        <v>5</v>
      </c>
      <c r="F332" s="9" t="e">
        <f>#REF!</f>
        <v>#REF!</v>
      </c>
      <c r="G332" s="9" t="e">
        <f>IF(#REF!&lt;&gt;"",#REF!,"")</f>
        <v>#REF!</v>
      </c>
      <c r="H332" s="19" t="e">
        <f t="shared" si="12"/>
        <v>#REF!</v>
      </c>
      <c r="I332" t="e">
        <f t="shared" si="13"/>
        <v>#REF!</v>
      </c>
      <c r="J332" s="33" t="e">
        <f>#REF!</f>
        <v>#REF!</v>
      </c>
      <c r="K332" s="34" t="e">
        <f>#REF!</f>
        <v>#REF!</v>
      </c>
      <c r="L332" s="33"/>
      <c r="M332" s="35"/>
      <c r="N332" s="35"/>
      <c r="O332" s="35"/>
      <c r="P332" s="35"/>
      <c r="Q332" s="35"/>
      <c r="R332" s="35"/>
      <c r="S332" s="35"/>
      <c r="T332" s="35"/>
      <c r="U332" s="35"/>
      <c r="V332" s="35"/>
      <c r="W332" s="35"/>
      <c r="X332" s="34"/>
    </row>
    <row r="333" spans="4:24" ht="12.75" hidden="1">
      <c r="D333" t="s">
        <v>330</v>
      </c>
      <c r="E333">
        <v>5</v>
      </c>
      <c r="F333" s="9" t="e">
        <f>#REF!</f>
        <v>#REF!</v>
      </c>
      <c r="G333" s="9" t="e">
        <f>IF(#REF!&lt;&gt;"",#REF!,"")</f>
        <v>#REF!</v>
      </c>
      <c r="H333" s="19" t="e">
        <f t="shared" si="12"/>
        <v>#REF!</v>
      </c>
      <c r="I333" t="e">
        <f t="shared" si="13"/>
        <v>#REF!</v>
      </c>
      <c r="J333" s="33" t="e">
        <f>#REF!</f>
        <v>#REF!</v>
      </c>
      <c r="K333" s="34" t="e">
        <f>#REF!</f>
        <v>#REF!</v>
      </c>
      <c r="L333" s="33"/>
      <c r="M333" s="35"/>
      <c r="N333" s="35"/>
      <c r="O333" s="35"/>
      <c r="P333" s="35"/>
      <c r="Q333" s="35"/>
      <c r="R333" s="35"/>
      <c r="S333" s="35"/>
      <c r="T333" s="35"/>
      <c r="U333" s="35"/>
      <c r="V333" s="35"/>
      <c r="W333" s="35"/>
      <c r="X333" s="34"/>
    </row>
    <row r="334" spans="4:24" ht="12.75" hidden="1">
      <c r="D334" t="s">
        <v>330</v>
      </c>
      <c r="E334">
        <v>5</v>
      </c>
      <c r="F334" s="9" t="e">
        <f>#REF!</f>
        <v>#REF!</v>
      </c>
      <c r="G334" s="9" t="e">
        <f>IF(#REF!&lt;&gt;"",#REF!,"")</f>
        <v>#REF!</v>
      </c>
      <c r="H334" s="19" t="e">
        <f t="shared" si="12"/>
        <v>#REF!</v>
      </c>
      <c r="I334" t="e">
        <f t="shared" si="13"/>
        <v>#REF!</v>
      </c>
      <c r="J334" s="33" t="e">
        <f>#REF!</f>
        <v>#REF!</v>
      </c>
      <c r="K334" s="34" t="e">
        <f>#REF!</f>
        <v>#REF!</v>
      </c>
      <c r="L334" s="33"/>
      <c r="M334" s="35"/>
      <c r="N334" s="35"/>
      <c r="O334" s="35"/>
      <c r="P334" s="35"/>
      <c r="Q334" s="35"/>
      <c r="R334" s="35"/>
      <c r="S334" s="35"/>
      <c r="T334" s="35"/>
      <c r="U334" s="35"/>
      <c r="V334" s="35"/>
      <c r="W334" s="35"/>
      <c r="X334" s="34"/>
    </row>
    <row r="335" spans="4:24" ht="12.75" hidden="1">
      <c r="D335" t="s">
        <v>330</v>
      </c>
      <c r="E335">
        <v>5</v>
      </c>
      <c r="F335" s="9" t="e">
        <f>#REF!</f>
        <v>#REF!</v>
      </c>
      <c r="G335" s="9" t="e">
        <f>IF(#REF!&lt;&gt;"",#REF!,"")</f>
        <v>#REF!</v>
      </c>
      <c r="H335" s="19" t="e">
        <f t="shared" si="12"/>
        <v>#REF!</v>
      </c>
      <c r="I335" t="e">
        <f t="shared" si="13"/>
        <v>#REF!</v>
      </c>
      <c r="J335" s="33" t="e">
        <f>#REF!</f>
        <v>#REF!</v>
      </c>
      <c r="K335" s="34" t="e">
        <f>#REF!</f>
        <v>#REF!</v>
      </c>
      <c r="L335" s="33"/>
      <c r="M335" s="35"/>
      <c r="N335" s="35"/>
      <c r="O335" s="35"/>
      <c r="P335" s="35"/>
      <c r="Q335" s="35"/>
      <c r="R335" s="35"/>
      <c r="S335" s="35"/>
      <c r="T335" s="35"/>
      <c r="U335" s="35"/>
      <c r="V335" s="35"/>
      <c r="W335" s="35"/>
      <c r="X335" s="34"/>
    </row>
    <row r="336" spans="4:24" ht="12.75" hidden="1">
      <c r="D336" t="s">
        <v>330</v>
      </c>
      <c r="E336">
        <v>5</v>
      </c>
      <c r="F336" s="9" t="e">
        <f>#REF!</f>
        <v>#REF!</v>
      </c>
      <c r="G336" s="9" t="e">
        <f>IF(#REF!&lt;&gt;"",#REF!,"")</f>
        <v>#REF!</v>
      </c>
      <c r="H336" s="19" t="e">
        <f t="shared" si="12"/>
        <v>#REF!</v>
      </c>
      <c r="I336" t="e">
        <f t="shared" si="13"/>
        <v>#REF!</v>
      </c>
      <c r="J336" s="33" t="e">
        <f>#REF!</f>
        <v>#REF!</v>
      </c>
      <c r="K336" s="34" t="e">
        <f>#REF!</f>
        <v>#REF!</v>
      </c>
      <c r="L336" s="33"/>
      <c r="M336" s="35"/>
      <c r="N336" s="35"/>
      <c r="O336" s="35"/>
      <c r="P336" s="35"/>
      <c r="Q336" s="35"/>
      <c r="R336" s="35"/>
      <c r="S336" s="35"/>
      <c r="T336" s="35"/>
      <c r="U336" s="35"/>
      <c r="V336" s="35"/>
      <c r="W336" s="35"/>
      <c r="X336" s="34"/>
    </row>
    <row r="337" spans="4:24" ht="12.75" hidden="1">
      <c r="D337" t="s">
        <v>330</v>
      </c>
      <c r="E337">
        <v>5</v>
      </c>
      <c r="F337" s="9" t="e">
        <f>#REF!</f>
        <v>#REF!</v>
      </c>
      <c r="G337" s="9" t="e">
        <f>IF(#REF!&lt;&gt;"",#REF!,"")</f>
        <v>#REF!</v>
      </c>
      <c r="H337" s="19" t="e">
        <f t="shared" si="12"/>
        <v>#REF!</v>
      </c>
      <c r="I337" t="e">
        <f t="shared" si="13"/>
        <v>#REF!</v>
      </c>
      <c r="J337" s="33" t="e">
        <f>#REF!</f>
        <v>#REF!</v>
      </c>
      <c r="K337" s="34" t="e">
        <f>#REF!</f>
        <v>#REF!</v>
      </c>
      <c r="L337" s="33"/>
      <c r="M337" s="35"/>
      <c r="N337" s="35"/>
      <c r="O337" s="35"/>
      <c r="P337" s="35"/>
      <c r="Q337" s="35"/>
      <c r="R337" s="35"/>
      <c r="S337" s="35"/>
      <c r="T337" s="35"/>
      <c r="U337" s="35"/>
      <c r="V337" s="35"/>
      <c r="W337" s="35"/>
      <c r="X337" s="34"/>
    </row>
    <row r="338" spans="4:24" ht="12.75" hidden="1">
      <c r="D338" t="s">
        <v>330</v>
      </c>
      <c r="E338">
        <v>5</v>
      </c>
      <c r="F338" s="9" t="e">
        <f>#REF!</f>
        <v>#REF!</v>
      </c>
      <c r="G338" s="9" t="e">
        <f>IF(#REF!&lt;&gt;"",#REF!,"")</f>
        <v>#REF!</v>
      </c>
      <c r="H338" s="19" t="e">
        <f t="shared" si="12"/>
        <v>#REF!</v>
      </c>
      <c r="I338" t="e">
        <f t="shared" si="13"/>
        <v>#REF!</v>
      </c>
      <c r="J338" s="33" t="e">
        <f>#REF!</f>
        <v>#REF!</v>
      </c>
      <c r="K338" s="34" t="e">
        <f>#REF!</f>
        <v>#REF!</v>
      </c>
      <c r="L338" s="33"/>
      <c r="M338" s="35"/>
      <c r="N338" s="35"/>
      <c r="O338" s="35"/>
      <c r="P338" s="35"/>
      <c r="Q338" s="35"/>
      <c r="R338" s="35"/>
      <c r="S338" s="35"/>
      <c r="T338" s="35"/>
      <c r="U338" s="35"/>
      <c r="V338" s="35"/>
      <c r="W338" s="35"/>
      <c r="X338" s="34"/>
    </row>
    <row r="339" spans="4:24" ht="12.75" hidden="1">
      <c r="D339" t="s">
        <v>330</v>
      </c>
      <c r="E339">
        <v>5</v>
      </c>
      <c r="F339" s="9" t="e">
        <f>#REF!</f>
        <v>#REF!</v>
      </c>
      <c r="G339" s="9" t="e">
        <f>IF(#REF!&lt;&gt;"",#REF!,"")</f>
        <v>#REF!</v>
      </c>
      <c r="H339" s="19" t="e">
        <f t="shared" si="12"/>
        <v>#REF!</v>
      </c>
      <c r="I339" t="e">
        <f t="shared" si="13"/>
        <v>#REF!</v>
      </c>
      <c r="J339" s="33" t="e">
        <f>#REF!</f>
        <v>#REF!</v>
      </c>
      <c r="K339" s="34" t="e">
        <f>#REF!</f>
        <v>#REF!</v>
      </c>
      <c r="L339" s="33"/>
      <c r="M339" s="35"/>
      <c r="N339" s="35"/>
      <c r="O339" s="35"/>
      <c r="P339" s="35"/>
      <c r="Q339" s="35"/>
      <c r="R339" s="35"/>
      <c r="S339" s="35"/>
      <c r="T339" s="35"/>
      <c r="U339" s="35"/>
      <c r="V339" s="35"/>
      <c r="W339" s="35"/>
      <c r="X339" s="34"/>
    </row>
    <row r="340" spans="4:24" ht="12.75" hidden="1">
      <c r="D340" t="s">
        <v>330</v>
      </c>
      <c r="E340">
        <v>5</v>
      </c>
      <c r="F340" s="9" t="e">
        <f>#REF!</f>
        <v>#REF!</v>
      </c>
      <c r="G340" s="9" t="e">
        <f>IF(#REF!&lt;&gt;"",#REF!,"")</f>
        <v>#REF!</v>
      </c>
      <c r="H340" s="19" t="e">
        <f t="shared" si="12"/>
        <v>#REF!</v>
      </c>
      <c r="I340" t="e">
        <f t="shared" si="13"/>
        <v>#REF!</v>
      </c>
      <c r="J340" s="33" t="e">
        <f>#REF!</f>
        <v>#REF!</v>
      </c>
      <c r="K340" s="34" t="e">
        <f>#REF!</f>
        <v>#REF!</v>
      </c>
      <c r="L340" s="33"/>
      <c r="M340" s="35"/>
      <c r="N340" s="35"/>
      <c r="O340" s="35"/>
      <c r="P340" s="35"/>
      <c r="Q340" s="35"/>
      <c r="R340" s="35"/>
      <c r="S340" s="35"/>
      <c r="T340" s="35"/>
      <c r="U340" s="35"/>
      <c r="V340" s="35"/>
      <c r="W340" s="35"/>
      <c r="X340" s="34"/>
    </row>
    <row r="341" spans="4:24" ht="12.75" hidden="1">
      <c r="D341" t="s">
        <v>330</v>
      </c>
      <c r="E341">
        <v>5</v>
      </c>
      <c r="F341" s="9" t="e">
        <f>#REF!</f>
        <v>#REF!</v>
      </c>
      <c r="G341" s="9" t="e">
        <f>IF(#REF!&lt;&gt;"",#REF!,"")</f>
        <v>#REF!</v>
      </c>
      <c r="H341" s="19" t="e">
        <f t="shared" si="12"/>
        <v>#REF!</v>
      </c>
      <c r="I341" t="e">
        <f t="shared" si="13"/>
        <v>#REF!</v>
      </c>
      <c r="J341" s="33" t="e">
        <f>#REF!</f>
        <v>#REF!</v>
      </c>
      <c r="K341" s="34" t="e">
        <f>#REF!</f>
        <v>#REF!</v>
      </c>
      <c r="L341" s="33"/>
      <c r="M341" s="35"/>
      <c r="N341" s="35"/>
      <c r="O341" s="35"/>
      <c r="P341" s="35"/>
      <c r="Q341" s="35"/>
      <c r="R341" s="35"/>
      <c r="S341" s="35"/>
      <c r="T341" s="35"/>
      <c r="U341" s="35"/>
      <c r="V341" s="35"/>
      <c r="W341" s="35"/>
      <c r="X341" s="34"/>
    </row>
    <row r="342" spans="4:24" ht="12.75" hidden="1">
      <c r="D342" t="s">
        <v>330</v>
      </c>
      <c r="E342">
        <v>5</v>
      </c>
      <c r="F342" s="9" t="e">
        <f>#REF!</f>
        <v>#REF!</v>
      </c>
      <c r="G342" s="9" t="e">
        <f>IF(#REF!&lt;&gt;"",#REF!,"")</f>
        <v>#REF!</v>
      </c>
      <c r="H342" s="19" t="e">
        <f t="shared" si="12"/>
        <v>#REF!</v>
      </c>
      <c r="I342" t="e">
        <f t="shared" si="13"/>
        <v>#REF!</v>
      </c>
      <c r="J342" s="33" t="e">
        <f>#REF!</f>
        <v>#REF!</v>
      </c>
      <c r="K342" s="34" t="e">
        <f>#REF!</f>
        <v>#REF!</v>
      </c>
      <c r="L342" s="33"/>
      <c r="M342" s="35"/>
      <c r="N342" s="35"/>
      <c r="O342" s="35"/>
      <c r="P342" s="35"/>
      <c r="Q342" s="35"/>
      <c r="R342" s="35"/>
      <c r="S342" s="35"/>
      <c r="T342" s="35"/>
      <c r="U342" s="35"/>
      <c r="V342" s="35"/>
      <c r="W342" s="35"/>
      <c r="X342" s="34"/>
    </row>
    <row r="343" spans="4:24" ht="12.75" hidden="1">
      <c r="D343" t="s">
        <v>330</v>
      </c>
      <c r="E343">
        <v>5</v>
      </c>
      <c r="F343" s="9" t="e">
        <f>#REF!</f>
        <v>#REF!</v>
      </c>
      <c r="G343" s="9" t="e">
        <f>IF(#REF!&lt;&gt;"",#REF!,"")</f>
        <v>#REF!</v>
      </c>
      <c r="H343" s="19" t="e">
        <f t="shared" si="12"/>
        <v>#REF!</v>
      </c>
      <c r="I343" t="e">
        <f t="shared" si="13"/>
        <v>#REF!</v>
      </c>
      <c r="J343" s="33" t="e">
        <f>#REF!</f>
        <v>#REF!</v>
      </c>
      <c r="K343" s="34" t="e">
        <f>#REF!</f>
        <v>#REF!</v>
      </c>
      <c r="L343" s="33"/>
      <c r="M343" s="35"/>
      <c r="N343" s="35"/>
      <c r="O343" s="35"/>
      <c r="P343" s="35"/>
      <c r="Q343" s="35"/>
      <c r="R343" s="35"/>
      <c r="S343" s="35"/>
      <c r="T343" s="35"/>
      <c r="U343" s="35"/>
      <c r="V343" s="35"/>
      <c r="W343" s="35"/>
      <c r="X343" s="34"/>
    </row>
    <row r="344" spans="4:24" ht="12.75" hidden="1">
      <c r="D344" t="s">
        <v>330</v>
      </c>
      <c r="E344">
        <v>5</v>
      </c>
      <c r="F344" s="9" t="e">
        <f>#REF!</f>
        <v>#REF!</v>
      </c>
      <c r="G344" s="9" t="e">
        <f>IF(#REF!&lt;&gt;"",#REF!,"")</f>
        <v>#REF!</v>
      </c>
      <c r="H344" s="19" t="e">
        <f t="shared" si="12"/>
        <v>#REF!</v>
      </c>
      <c r="I344" t="e">
        <f t="shared" si="13"/>
        <v>#REF!</v>
      </c>
      <c r="J344" s="33" t="e">
        <f>#REF!</f>
        <v>#REF!</v>
      </c>
      <c r="K344" s="34" t="e">
        <f>#REF!</f>
        <v>#REF!</v>
      </c>
      <c r="L344" s="33"/>
      <c r="M344" s="35"/>
      <c r="N344" s="35"/>
      <c r="O344" s="35"/>
      <c r="P344" s="35"/>
      <c r="Q344" s="35"/>
      <c r="R344" s="35"/>
      <c r="S344" s="35"/>
      <c r="T344" s="35"/>
      <c r="U344" s="35"/>
      <c r="V344" s="35"/>
      <c r="W344" s="35"/>
      <c r="X344" s="34"/>
    </row>
    <row r="345" spans="4:24" ht="12.75" hidden="1">
      <c r="D345" t="s">
        <v>330</v>
      </c>
      <c r="E345">
        <v>5</v>
      </c>
      <c r="F345" s="9" t="e">
        <f>#REF!</f>
        <v>#REF!</v>
      </c>
      <c r="G345" s="9" t="e">
        <f>IF(#REF!&lt;&gt;"",#REF!,"")</f>
        <v>#REF!</v>
      </c>
      <c r="H345" s="19" t="e">
        <f t="shared" si="12"/>
        <v>#REF!</v>
      </c>
      <c r="I345" t="e">
        <f t="shared" si="13"/>
        <v>#REF!</v>
      </c>
      <c r="J345" s="33" t="e">
        <f>#REF!</f>
        <v>#REF!</v>
      </c>
      <c r="K345" s="34" t="e">
        <f>#REF!</f>
        <v>#REF!</v>
      </c>
      <c r="L345" s="33"/>
      <c r="M345" s="35"/>
      <c r="N345" s="35"/>
      <c r="O345" s="35"/>
      <c r="P345" s="35"/>
      <c r="Q345" s="35"/>
      <c r="R345" s="35"/>
      <c r="S345" s="35"/>
      <c r="T345" s="35"/>
      <c r="U345" s="35"/>
      <c r="V345" s="35"/>
      <c r="W345" s="35"/>
      <c r="X345" s="34"/>
    </row>
    <row r="346" spans="4:24" ht="12.75" hidden="1">
      <c r="D346" t="s">
        <v>330</v>
      </c>
      <c r="E346">
        <v>5</v>
      </c>
      <c r="F346" s="9" t="e">
        <f>#REF!</f>
        <v>#REF!</v>
      </c>
      <c r="G346" s="9" t="e">
        <f>IF(#REF!&lt;&gt;"",#REF!,"")</f>
        <v>#REF!</v>
      </c>
      <c r="H346" s="19" t="e">
        <f t="shared" si="12"/>
        <v>#REF!</v>
      </c>
      <c r="I346" t="e">
        <f t="shared" si="13"/>
        <v>#REF!</v>
      </c>
      <c r="J346" s="33" t="e">
        <f>#REF!</f>
        <v>#REF!</v>
      </c>
      <c r="K346" s="34" t="e">
        <f>#REF!</f>
        <v>#REF!</v>
      </c>
      <c r="L346" s="33"/>
      <c r="M346" s="35"/>
      <c r="N346" s="35"/>
      <c r="O346" s="35"/>
      <c r="P346" s="35"/>
      <c r="Q346" s="35"/>
      <c r="R346" s="35"/>
      <c r="S346" s="35"/>
      <c r="T346" s="35"/>
      <c r="U346" s="35"/>
      <c r="V346" s="35"/>
      <c r="W346" s="35"/>
      <c r="X346" s="34"/>
    </row>
    <row r="347" spans="4:24" ht="12.75" hidden="1">
      <c r="D347" t="s">
        <v>330</v>
      </c>
      <c r="E347">
        <v>5</v>
      </c>
      <c r="F347" s="9" t="e">
        <f>#REF!</f>
        <v>#REF!</v>
      </c>
      <c r="G347" s="9" t="e">
        <f>IF(#REF!&lt;&gt;"",#REF!,"")</f>
        <v>#REF!</v>
      </c>
      <c r="H347" s="19" t="e">
        <f t="shared" si="12"/>
        <v>#REF!</v>
      </c>
      <c r="I347" t="e">
        <f t="shared" si="13"/>
        <v>#REF!</v>
      </c>
      <c r="J347" s="33" t="e">
        <f>#REF!</f>
        <v>#REF!</v>
      </c>
      <c r="K347" s="34" t="e">
        <f>#REF!</f>
        <v>#REF!</v>
      </c>
      <c r="L347" s="33"/>
      <c r="M347" s="35"/>
      <c r="N347" s="35"/>
      <c r="O347" s="35"/>
      <c r="P347" s="35"/>
      <c r="Q347" s="35"/>
      <c r="R347" s="35"/>
      <c r="S347" s="35"/>
      <c r="T347" s="35"/>
      <c r="U347" s="35"/>
      <c r="V347" s="35"/>
      <c r="W347" s="35"/>
      <c r="X347" s="34"/>
    </row>
    <row r="348" spans="4:24" ht="12.75" hidden="1">
      <c r="D348" t="s">
        <v>330</v>
      </c>
      <c r="E348">
        <v>5</v>
      </c>
      <c r="F348" s="9" t="e">
        <f>#REF!</f>
        <v>#REF!</v>
      </c>
      <c r="G348" s="9" t="e">
        <f>IF(#REF!&lt;&gt;"",#REF!,"")</f>
        <v>#REF!</v>
      </c>
      <c r="H348" s="19" t="e">
        <f t="shared" si="12"/>
        <v>#REF!</v>
      </c>
      <c r="I348" t="e">
        <f t="shared" si="13"/>
        <v>#REF!</v>
      </c>
      <c r="J348" s="33" t="e">
        <f>#REF!</f>
        <v>#REF!</v>
      </c>
      <c r="K348" s="34" t="e">
        <f>#REF!</f>
        <v>#REF!</v>
      </c>
      <c r="L348" s="33"/>
      <c r="M348" s="35"/>
      <c r="N348" s="35"/>
      <c r="O348" s="35"/>
      <c r="P348" s="35"/>
      <c r="Q348" s="35"/>
      <c r="R348" s="35"/>
      <c r="S348" s="35"/>
      <c r="T348" s="35"/>
      <c r="U348" s="35"/>
      <c r="V348" s="35"/>
      <c r="W348" s="35"/>
      <c r="X348" s="34"/>
    </row>
    <row r="349" spans="4:24" ht="12.75" hidden="1">
      <c r="D349" t="s">
        <v>330</v>
      </c>
      <c r="E349">
        <v>5</v>
      </c>
      <c r="F349" s="9" t="e">
        <f>#REF!</f>
        <v>#REF!</v>
      </c>
      <c r="G349" s="9" t="e">
        <f>IF(#REF!&lt;&gt;"",#REF!,"")</f>
        <v>#REF!</v>
      </c>
      <c r="H349" s="19" t="e">
        <f t="shared" si="12"/>
        <v>#REF!</v>
      </c>
      <c r="I349" t="e">
        <f t="shared" si="13"/>
        <v>#REF!</v>
      </c>
      <c r="J349" s="33" t="e">
        <f>#REF!</f>
        <v>#REF!</v>
      </c>
      <c r="K349" s="34" t="e">
        <f>#REF!</f>
        <v>#REF!</v>
      </c>
      <c r="L349" s="33"/>
      <c r="M349" s="35"/>
      <c r="N349" s="35"/>
      <c r="O349" s="35"/>
      <c r="P349" s="35"/>
      <c r="Q349" s="35"/>
      <c r="R349" s="35"/>
      <c r="S349" s="35"/>
      <c r="T349" s="35"/>
      <c r="U349" s="35"/>
      <c r="V349" s="35"/>
      <c r="W349" s="35"/>
      <c r="X349" s="34"/>
    </row>
    <row r="350" spans="4:24" ht="12.75" hidden="1">
      <c r="D350" t="s">
        <v>330</v>
      </c>
      <c r="E350">
        <v>5</v>
      </c>
      <c r="F350" s="9" t="e">
        <f>#REF!</f>
        <v>#REF!</v>
      </c>
      <c r="G350" s="9" t="e">
        <f>IF(#REF!&lt;&gt;"",#REF!,"")</f>
        <v>#REF!</v>
      </c>
      <c r="H350" s="19" t="e">
        <f t="shared" si="12"/>
        <v>#REF!</v>
      </c>
      <c r="I350" t="e">
        <f t="shared" si="13"/>
        <v>#REF!</v>
      </c>
      <c r="J350" s="33" t="e">
        <f>#REF!</f>
        <v>#REF!</v>
      </c>
      <c r="K350" s="34" t="e">
        <f>#REF!</f>
        <v>#REF!</v>
      </c>
      <c r="L350" s="33"/>
      <c r="M350" s="35"/>
      <c r="N350" s="35"/>
      <c r="O350" s="35"/>
      <c r="P350" s="35"/>
      <c r="Q350" s="35"/>
      <c r="R350" s="35"/>
      <c r="S350" s="35"/>
      <c r="T350" s="35"/>
      <c r="U350" s="35"/>
      <c r="V350" s="35"/>
      <c r="W350" s="35"/>
      <c r="X350" s="34"/>
    </row>
    <row r="351" spans="4:24" ht="12.75" hidden="1">
      <c r="D351" t="s">
        <v>330</v>
      </c>
      <c r="E351">
        <v>5</v>
      </c>
      <c r="F351" s="9" t="e">
        <f>#REF!</f>
        <v>#REF!</v>
      </c>
      <c r="G351" s="9" t="e">
        <f>IF(#REF!&lt;&gt;"",#REF!,"")</f>
        <v>#REF!</v>
      </c>
      <c r="H351" s="19" t="e">
        <f t="shared" si="12"/>
        <v>#REF!</v>
      </c>
      <c r="I351" t="e">
        <f t="shared" si="13"/>
        <v>#REF!</v>
      </c>
      <c r="J351" s="33" t="e">
        <f>#REF!</f>
        <v>#REF!</v>
      </c>
      <c r="K351" s="34" t="e">
        <f>#REF!</f>
        <v>#REF!</v>
      </c>
      <c r="L351" s="33"/>
      <c r="M351" s="35"/>
      <c r="N351" s="35"/>
      <c r="O351" s="35"/>
      <c r="P351" s="35"/>
      <c r="Q351" s="35"/>
      <c r="R351" s="35"/>
      <c r="S351" s="35"/>
      <c r="T351" s="35"/>
      <c r="U351" s="35"/>
      <c r="V351" s="35"/>
      <c r="W351" s="35"/>
      <c r="X351" s="34"/>
    </row>
    <row r="352" spans="4:24" ht="12.75" hidden="1">
      <c r="D352" t="s">
        <v>330</v>
      </c>
      <c r="E352">
        <v>5</v>
      </c>
      <c r="F352" s="9" t="e">
        <f>#REF!</f>
        <v>#REF!</v>
      </c>
      <c r="G352" s="9" t="e">
        <f>IF(#REF!&lt;&gt;"",#REF!,"")</f>
        <v>#REF!</v>
      </c>
      <c r="H352" s="19" t="e">
        <f t="shared" si="12"/>
        <v>#REF!</v>
      </c>
      <c r="I352" t="e">
        <f t="shared" si="13"/>
        <v>#REF!</v>
      </c>
      <c r="J352" s="33" t="e">
        <f>#REF!</f>
        <v>#REF!</v>
      </c>
      <c r="K352" s="34" t="e">
        <f>#REF!</f>
        <v>#REF!</v>
      </c>
      <c r="L352" s="33"/>
      <c r="M352" s="35"/>
      <c r="N352" s="35"/>
      <c r="O352" s="35"/>
      <c r="P352" s="35"/>
      <c r="Q352" s="35"/>
      <c r="R352" s="35"/>
      <c r="S352" s="35"/>
      <c r="T352" s="35"/>
      <c r="U352" s="35"/>
      <c r="V352" s="35"/>
      <c r="W352" s="35"/>
      <c r="X352" s="34"/>
    </row>
    <row r="353" spans="4:24" ht="12.75" hidden="1">
      <c r="D353" t="s">
        <v>330</v>
      </c>
      <c r="E353">
        <v>5</v>
      </c>
      <c r="F353" s="9" t="e">
        <f>#REF!</f>
        <v>#REF!</v>
      </c>
      <c r="G353" s="9" t="e">
        <f>IF(#REF!&lt;&gt;"",#REF!,"")</f>
        <v>#REF!</v>
      </c>
      <c r="H353" s="19" t="e">
        <f t="shared" si="12"/>
        <v>#REF!</v>
      </c>
      <c r="I353" t="e">
        <f t="shared" si="13"/>
        <v>#REF!</v>
      </c>
      <c r="J353" s="33" t="e">
        <f>#REF!</f>
        <v>#REF!</v>
      </c>
      <c r="K353" s="34" t="e">
        <f>#REF!</f>
        <v>#REF!</v>
      </c>
      <c r="L353" s="33"/>
      <c r="M353" s="35"/>
      <c r="N353" s="35"/>
      <c r="O353" s="35"/>
      <c r="P353" s="35"/>
      <c r="Q353" s="35"/>
      <c r="R353" s="35"/>
      <c r="S353" s="35"/>
      <c r="T353" s="35"/>
      <c r="U353" s="35"/>
      <c r="V353" s="35"/>
      <c r="W353" s="35"/>
      <c r="X353" s="34"/>
    </row>
    <row r="354" spans="4:24" ht="12.75" hidden="1">
      <c r="D354" t="s">
        <v>330</v>
      </c>
      <c r="E354">
        <v>5</v>
      </c>
      <c r="F354" s="9" t="e">
        <f>#REF!</f>
        <v>#REF!</v>
      </c>
      <c r="G354" s="9" t="e">
        <f>IF(#REF!&lt;&gt;"",#REF!,"")</f>
        <v>#REF!</v>
      </c>
      <c r="H354" s="19" t="e">
        <f t="shared" si="12"/>
        <v>#REF!</v>
      </c>
      <c r="I354" t="e">
        <f t="shared" si="13"/>
        <v>#REF!</v>
      </c>
      <c r="J354" s="33" t="e">
        <f>#REF!</f>
        <v>#REF!</v>
      </c>
      <c r="K354" s="34" t="e">
        <f>#REF!</f>
        <v>#REF!</v>
      </c>
      <c r="L354" s="33"/>
      <c r="M354" s="35"/>
      <c r="N354" s="35"/>
      <c r="O354" s="35"/>
      <c r="P354" s="35"/>
      <c r="Q354" s="35"/>
      <c r="R354" s="35"/>
      <c r="S354" s="35"/>
      <c r="T354" s="35"/>
      <c r="U354" s="35"/>
      <c r="V354" s="35"/>
      <c r="W354" s="35"/>
      <c r="X354" s="34"/>
    </row>
    <row r="355" spans="4:24" ht="12.75" hidden="1">
      <c r="D355" t="s">
        <v>330</v>
      </c>
      <c r="E355">
        <v>5</v>
      </c>
      <c r="F355" s="9" t="e">
        <f>#REF!</f>
        <v>#REF!</v>
      </c>
      <c r="G355" s="9" t="e">
        <f>IF(#REF!&lt;&gt;"",#REF!,"")</f>
        <v>#REF!</v>
      </c>
      <c r="H355" s="19" t="e">
        <f t="shared" si="12"/>
        <v>#REF!</v>
      </c>
      <c r="I355" t="e">
        <f t="shared" si="13"/>
        <v>#REF!</v>
      </c>
      <c r="J355" s="33" t="e">
        <f>#REF!</f>
        <v>#REF!</v>
      </c>
      <c r="K355" s="34" t="e">
        <f>#REF!</f>
        <v>#REF!</v>
      </c>
      <c r="L355" s="33"/>
      <c r="M355" s="35"/>
      <c r="N355" s="35"/>
      <c r="O355" s="35"/>
      <c r="P355" s="35"/>
      <c r="Q355" s="35"/>
      <c r="R355" s="35"/>
      <c r="S355" s="35"/>
      <c r="T355" s="35"/>
      <c r="U355" s="35"/>
      <c r="V355" s="35"/>
      <c r="W355" s="35"/>
      <c r="X355" s="34"/>
    </row>
    <row r="356" spans="4:24" ht="12.75" hidden="1">
      <c r="D356" t="s">
        <v>330</v>
      </c>
      <c r="E356">
        <v>5</v>
      </c>
      <c r="F356" s="9" t="e">
        <f>#REF!</f>
        <v>#REF!</v>
      </c>
      <c r="G356" s="9" t="e">
        <f>IF(#REF!&lt;&gt;"",#REF!,"")</f>
        <v>#REF!</v>
      </c>
      <c r="H356" s="19" t="e">
        <f t="shared" si="12"/>
        <v>#REF!</v>
      </c>
      <c r="I356" t="e">
        <f t="shared" si="13"/>
        <v>#REF!</v>
      </c>
      <c r="J356" s="33" t="e">
        <f>#REF!</f>
        <v>#REF!</v>
      </c>
      <c r="K356" s="34" t="e">
        <f>#REF!</f>
        <v>#REF!</v>
      </c>
      <c r="L356" s="33"/>
      <c r="M356" s="35"/>
      <c r="N356" s="35"/>
      <c r="O356" s="35"/>
      <c r="P356" s="35"/>
      <c r="Q356" s="35"/>
      <c r="R356" s="35"/>
      <c r="S356" s="35"/>
      <c r="T356" s="35"/>
      <c r="U356" s="35"/>
      <c r="V356" s="35"/>
      <c r="W356" s="35"/>
      <c r="X356" s="34"/>
    </row>
    <row r="357" spans="4:24" ht="12.75" hidden="1">
      <c r="D357" t="s">
        <v>330</v>
      </c>
      <c r="E357">
        <v>5</v>
      </c>
      <c r="F357" s="9" t="e">
        <f>#REF!</f>
        <v>#REF!</v>
      </c>
      <c r="G357" s="9" t="e">
        <f>IF(#REF!&lt;&gt;"",#REF!,"")</f>
        <v>#REF!</v>
      </c>
      <c r="H357" s="19" t="e">
        <f t="shared" si="12"/>
        <v>#REF!</v>
      </c>
      <c r="I357" t="e">
        <f t="shared" si="13"/>
        <v>#REF!</v>
      </c>
      <c r="J357" s="33" t="e">
        <f>#REF!</f>
        <v>#REF!</v>
      </c>
      <c r="K357" s="34" t="e">
        <f>#REF!</f>
        <v>#REF!</v>
      </c>
      <c r="L357" s="33"/>
      <c r="M357" s="35"/>
      <c r="N357" s="35"/>
      <c r="O357" s="35"/>
      <c r="P357" s="35"/>
      <c r="Q357" s="35"/>
      <c r="R357" s="35"/>
      <c r="S357" s="35"/>
      <c r="T357" s="35"/>
      <c r="U357" s="35"/>
      <c r="V357" s="35"/>
      <c r="W357" s="35"/>
      <c r="X357" s="34"/>
    </row>
    <row r="358" spans="4:24" ht="12.75" hidden="1">
      <c r="D358" t="s">
        <v>330</v>
      </c>
      <c r="E358">
        <v>5</v>
      </c>
      <c r="F358" s="9" t="e">
        <f>#REF!</f>
        <v>#REF!</v>
      </c>
      <c r="G358" s="9" t="e">
        <f>IF(#REF!&lt;&gt;"",#REF!,"")</f>
        <v>#REF!</v>
      </c>
      <c r="H358" s="19" t="e">
        <f t="shared" si="12"/>
        <v>#REF!</v>
      </c>
      <c r="I358" t="e">
        <f t="shared" si="13"/>
        <v>#REF!</v>
      </c>
      <c r="J358" s="33" t="e">
        <f>#REF!</f>
        <v>#REF!</v>
      </c>
      <c r="K358" s="34" t="e">
        <f>#REF!</f>
        <v>#REF!</v>
      </c>
      <c r="L358" s="33"/>
      <c r="M358" s="35"/>
      <c r="N358" s="35"/>
      <c r="O358" s="35"/>
      <c r="P358" s="35"/>
      <c r="Q358" s="35"/>
      <c r="R358" s="35"/>
      <c r="S358" s="35"/>
      <c r="T358" s="35"/>
      <c r="U358" s="35"/>
      <c r="V358" s="35"/>
      <c r="W358" s="35"/>
      <c r="X358" s="34"/>
    </row>
    <row r="359" spans="4:24" ht="12.75" hidden="1">
      <c r="D359" t="s">
        <v>330</v>
      </c>
      <c r="E359">
        <v>5</v>
      </c>
      <c r="F359" s="9" t="e">
        <f>#REF!</f>
        <v>#REF!</v>
      </c>
      <c r="G359" s="9" t="e">
        <f>IF(#REF!&lt;&gt;"",#REF!,"")</f>
        <v>#REF!</v>
      </c>
      <c r="H359" s="19" t="e">
        <f t="shared" si="12"/>
        <v>#REF!</v>
      </c>
      <c r="I359" t="e">
        <f t="shared" si="13"/>
        <v>#REF!</v>
      </c>
      <c r="J359" s="33" t="e">
        <f>#REF!</f>
        <v>#REF!</v>
      </c>
      <c r="K359" s="34" t="e">
        <f>#REF!</f>
        <v>#REF!</v>
      </c>
      <c r="L359" s="33"/>
      <c r="M359" s="35"/>
      <c r="N359" s="35"/>
      <c r="O359" s="35"/>
      <c r="P359" s="35"/>
      <c r="Q359" s="35"/>
      <c r="R359" s="35"/>
      <c r="S359" s="35"/>
      <c r="T359" s="35"/>
      <c r="U359" s="35"/>
      <c r="V359" s="35"/>
      <c r="W359" s="35"/>
      <c r="X359" s="34"/>
    </row>
    <row r="360" spans="4:24" ht="12.75" hidden="1">
      <c r="D360" t="s">
        <v>330</v>
      </c>
      <c r="E360">
        <v>5</v>
      </c>
      <c r="F360" s="9" t="e">
        <f>#REF!</f>
        <v>#REF!</v>
      </c>
      <c r="G360" s="9" t="e">
        <f>IF(#REF!&lt;&gt;"",#REF!,"")</f>
        <v>#REF!</v>
      </c>
      <c r="H360" s="19" t="e">
        <f t="shared" si="12"/>
        <v>#REF!</v>
      </c>
      <c r="I360" t="e">
        <f t="shared" si="13"/>
        <v>#REF!</v>
      </c>
      <c r="J360" s="33" t="e">
        <f>#REF!</f>
        <v>#REF!</v>
      </c>
      <c r="K360" s="34" t="e">
        <f>#REF!</f>
        <v>#REF!</v>
      </c>
      <c r="L360" s="33"/>
      <c r="M360" s="35"/>
      <c r="N360" s="35"/>
      <c r="O360" s="35"/>
      <c r="P360" s="35"/>
      <c r="Q360" s="35"/>
      <c r="R360" s="35"/>
      <c r="S360" s="35"/>
      <c r="T360" s="35"/>
      <c r="U360" s="35"/>
      <c r="V360" s="35"/>
      <c r="W360" s="35"/>
      <c r="X360" s="34"/>
    </row>
    <row r="361" spans="4:24" ht="12.75" hidden="1">
      <c r="D361" t="s">
        <v>330</v>
      </c>
      <c r="E361">
        <v>5</v>
      </c>
      <c r="F361" s="9" t="e">
        <f>#REF!</f>
        <v>#REF!</v>
      </c>
      <c r="G361" s="9" t="e">
        <f>IF(#REF!&lt;&gt;"",#REF!,"")</f>
        <v>#REF!</v>
      </c>
      <c r="H361" s="19" t="e">
        <f t="shared" si="12"/>
        <v>#REF!</v>
      </c>
      <c r="I361" t="e">
        <f t="shared" si="13"/>
        <v>#REF!</v>
      </c>
      <c r="J361" s="33" t="e">
        <f>#REF!</f>
        <v>#REF!</v>
      </c>
      <c r="K361" s="34" t="e">
        <f>#REF!</f>
        <v>#REF!</v>
      </c>
      <c r="L361" s="33"/>
      <c r="M361" s="35"/>
      <c r="N361" s="35"/>
      <c r="O361" s="35"/>
      <c r="P361" s="35"/>
      <c r="Q361" s="35"/>
      <c r="R361" s="35"/>
      <c r="S361" s="35"/>
      <c r="T361" s="35"/>
      <c r="U361" s="35"/>
      <c r="V361" s="35"/>
      <c r="W361" s="35"/>
      <c r="X361" s="34"/>
    </row>
    <row r="362" spans="4:24" ht="12.75" hidden="1">
      <c r="D362" t="s">
        <v>330</v>
      </c>
      <c r="E362">
        <v>5</v>
      </c>
      <c r="F362" s="9" t="e">
        <f>#REF!</f>
        <v>#REF!</v>
      </c>
      <c r="G362" s="9" t="e">
        <f>IF(#REF!&lt;&gt;"",#REF!,"")</f>
        <v>#REF!</v>
      </c>
      <c r="H362" s="19" t="e">
        <f t="shared" si="12"/>
        <v>#REF!</v>
      </c>
      <c r="I362" t="e">
        <f t="shared" si="13"/>
        <v>#REF!</v>
      </c>
      <c r="J362" s="33" t="e">
        <f>#REF!</f>
        <v>#REF!</v>
      </c>
      <c r="K362" s="34" t="e">
        <f>#REF!</f>
        <v>#REF!</v>
      </c>
      <c r="L362" s="33"/>
      <c r="M362" s="35"/>
      <c r="N362" s="35"/>
      <c r="O362" s="35"/>
      <c r="P362" s="35"/>
      <c r="Q362" s="35"/>
      <c r="R362" s="35"/>
      <c r="S362" s="35"/>
      <c r="T362" s="35"/>
      <c r="U362" s="35"/>
      <c r="V362" s="35"/>
      <c r="W362" s="35"/>
      <c r="X362" s="34"/>
    </row>
    <row r="363" spans="4:24" ht="12.75" hidden="1">
      <c r="D363" t="s">
        <v>330</v>
      </c>
      <c r="E363">
        <v>5</v>
      </c>
      <c r="F363" s="9" t="e">
        <f>#REF!</f>
        <v>#REF!</v>
      </c>
      <c r="G363" s="9" t="e">
        <f>IF(#REF!&lt;&gt;"",#REF!,"")</f>
        <v>#REF!</v>
      </c>
      <c r="H363" s="19" t="e">
        <f t="shared" si="12"/>
        <v>#REF!</v>
      </c>
      <c r="I363" t="e">
        <f t="shared" si="13"/>
        <v>#REF!</v>
      </c>
      <c r="J363" s="33" t="e">
        <f>#REF!</f>
        <v>#REF!</v>
      </c>
      <c r="K363" s="34" t="e">
        <f>#REF!</f>
        <v>#REF!</v>
      </c>
      <c r="L363" s="33"/>
      <c r="M363" s="35"/>
      <c r="N363" s="35"/>
      <c r="O363" s="35"/>
      <c r="P363" s="35"/>
      <c r="Q363" s="35"/>
      <c r="R363" s="35"/>
      <c r="S363" s="35"/>
      <c r="T363" s="35"/>
      <c r="U363" s="35"/>
      <c r="V363" s="35"/>
      <c r="W363" s="35"/>
      <c r="X363" s="34"/>
    </row>
    <row r="364" spans="4:24" ht="12.75" hidden="1">
      <c r="D364" t="s">
        <v>330</v>
      </c>
      <c r="E364">
        <v>5</v>
      </c>
      <c r="F364" s="9" t="e">
        <f>#REF!</f>
        <v>#REF!</v>
      </c>
      <c r="G364" s="9" t="e">
        <f>IF(#REF!&lt;&gt;"",#REF!,"")</f>
        <v>#REF!</v>
      </c>
      <c r="H364" s="19" t="e">
        <f t="shared" si="12"/>
        <v>#REF!</v>
      </c>
      <c r="I364" t="e">
        <f t="shared" si="13"/>
        <v>#REF!</v>
      </c>
      <c r="J364" s="33" t="e">
        <f>#REF!</f>
        <v>#REF!</v>
      </c>
      <c r="K364" s="34" t="e">
        <f>#REF!</f>
        <v>#REF!</v>
      </c>
      <c r="L364" s="33"/>
      <c r="M364" s="35"/>
      <c r="N364" s="35"/>
      <c r="O364" s="35"/>
      <c r="P364" s="35"/>
      <c r="Q364" s="35"/>
      <c r="R364" s="35"/>
      <c r="S364" s="35"/>
      <c r="T364" s="35"/>
      <c r="U364" s="35"/>
      <c r="V364" s="35"/>
      <c r="W364" s="35"/>
      <c r="X364" s="34"/>
    </row>
    <row r="365" spans="4:24" ht="12.75" hidden="1">
      <c r="D365" t="s">
        <v>330</v>
      </c>
      <c r="E365">
        <v>5</v>
      </c>
      <c r="F365" s="9" t="e">
        <f>#REF!</f>
        <v>#REF!</v>
      </c>
      <c r="G365" s="9" t="e">
        <f>IF(#REF!&lt;&gt;"",#REF!,"")</f>
        <v>#REF!</v>
      </c>
      <c r="H365" s="19" t="e">
        <f t="shared" si="12"/>
        <v>#REF!</v>
      </c>
      <c r="I365" t="e">
        <f t="shared" si="13"/>
        <v>#REF!</v>
      </c>
      <c r="J365" s="33" t="e">
        <f>#REF!</f>
        <v>#REF!</v>
      </c>
      <c r="K365" s="34" t="e">
        <f>#REF!</f>
        <v>#REF!</v>
      </c>
      <c r="L365" s="33"/>
      <c r="M365" s="35"/>
      <c r="N365" s="35"/>
      <c r="O365" s="35"/>
      <c r="P365" s="35"/>
      <c r="Q365" s="35"/>
      <c r="R365" s="35"/>
      <c r="S365" s="35"/>
      <c r="T365" s="35"/>
      <c r="U365" s="35"/>
      <c r="V365" s="35"/>
      <c r="W365" s="35"/>
      <c r="X365" s="34"/>
    </row>
    <row r="366" spans="4:24" ht="12.75" hidden="1">
      <c r="D366" t="s">
        <v>330</v>
      </c>
      <c r="E366">
        <v>5</v>
      </c>
      <c r="F366" s="9" t="e">
        <f>#REF!</f>
        <v>#REF!</v>
      </c>
      <c r="G366" s="9" t="e">
        <f>IF(#REF!&lt;&gt;"",#REF!,"")</f>
        <v>#REF!</v>
      </c>
      <c r="H366" s="19" t="e">
        <f t="shared" si="12"/>
        <v>#REF!</v>
      </c>
      <c r="I366" t="e">
        <f t="shared" si="13"/>
        <v>#REF!</v>
      </c>
      <c r="J366" s="33" t="e">
        <f>#REF!</f>
        <v>#REF!</v>
      </c>
      <c r="K366" s="34" t="e">
        <f>#REF!</f>
        <v>#REF!</v>
      </c>
      <c r="L366" s="33"/>
      <c r="M366" s="35"/>
      <c r="N366" s="35"/>
      <c r="O366" s="35"/>
      <c r="P366" s="35"/>
      <c r="Q366" s="35"/>
      <c r="R366" s="35"/>
      <c r="S366" s="35"/>
      <c r="T366" s="35"/>
      <c r="U366" s="35"/>
      <c r="V366" s="35"/>
      <c r="W366" s="35"/>
      <c r="X366" s="34"/>
    </row>
    <row r="367" spans="4:24" ht="12.75" hidden="1">
      <c r="D367" t="s">
        <v>330</v>
      </c>
      <c r="E367">
        <v>5</v>
      </c>
      <c r="F367" s="9" t="e">
        <f>#REF!</f>
        <v>#REF!</v>
      </c>
      <c r="G367" s="9" t="e">
        <f>IF(#REF!&lt;&gt;"",#REF!,"")</f>
        <v>#REF!</v>
      </c>
      <c r="H367" s="19" t="e">
        <f t="shared" si="12"/>
        <v>#REF!</v>
      </c>
      <c r="I367" t="e">
        <f t="shared" si="13"/>
        <v>#REF!</v>
      </c>
      <c r="J367" s="33" t="e">
        <f>#REF!</f>
        <v>#REF!</v>
      </c>
      <c r="K367" s="34" t="e">
        <f>#REF!</f>
        <v>#REF!</v>
      </c>
      <c r="L367" s="33"/>
      <c r="M367" s="35"/>
      <c r="N367" s="35"/>
      <c r="O367" s="35"/>
      <c r="P367" s="35"/>
      <c r="Q367" s="35"/>
      <c r="R367" s="35"/>
      <c r="S367" s="35"/>
      <c r="T367" s="35"/>
      <c r="U367" s="35"/>
      <c r="V367" s="35"/>
      <c r="W367" s="35"/>
      <c r="X367" s="34"/>
    </row>
    <row r="368" spans="4:24" ht="12.75" hidden="1">
      <c r="D368" t="s">
        <v>303</v>
      </c>
      <c r="E368">
        <v>6</v>
      </c>
      <c r="F368" s="9" t="e">
        <f>#REF!</f>
        <v>#REF!</v>
      </c>
      <c r="G368" s="9" t="e">
        <f>IF(#REF!&lt;&gt;"",#REF!,"")</f>
        <v>#REF!</v>
      </c>
      <c r="H368" s="19" t="e">
        <f t="shared" si="12"/>
        <v>#REF!</v>
      </c>
      <c r="I368" t="e">
        <f t="shared" si="13"/>
        <v>#REF!</v>
      </c>
      <c r="J368" s="33" t="e">
        <f>#REF!</f>
        <v>#REF!</v>
      </c>
      <c r="K368" s="34" t="e">
        <f>#REF!</f>
        <v>#REF!</v>
      </c>
      <c r="L368" s="33"/>
      <c r="M368" s="35"/>
      <c r="N368" s="35"/>
      <c r="O368" s="35"/>
      <c r="P368" s="35"/>
      <c r="Q368" s="35"/>
      <c r="R368" s="35"/>
      <c r="S368" s="35"/>
      <c r="T368" s="35"/>
      <c r="U368" s="35"/>
      <c r="V368" s="35"/>
      <c r="W368" s="35"/>
      <c r="X368" s="34"/>
    </row>
    <row r="369" spans="4:24" ht="12.75" hidden="1">
      <c r="D369" t="s">
        <v>303</v>
      </c>
      <c r="E369">
        <v>6</v>
      </c>
      <c r="F369" s="9" t="e">
        <f>#REF!</f>
        <v>#REF!</v>
      </c>
      <c r="G369" s="9" t="e">
        <f>IF(#REF!&lt;&gt;"",#REF!,"")</f>
        <v>#REF!</v>
      </c>
      <c r="H369" s="19" t="e">
        <f t="shared" si="12"/>
        <v>#REF!</v>
      </c>
      <c r="I369" t="e">
        <f t="shared" si="13"/>
        <v>#REF!</v>
      </c>
      <c r="J369" s="33" t="e">
        <f>#REF!</f>
        <v>#REF!</v>
      </c>
      <c r="K369" s="34" t="e">
        <f>#REF!</f>
        <v>#REF!</v>
      </c>
      <c r="L369" s="33"/>
      <c r="M369" s="35"/>
      <c r="N369" s="35"/>
      <c r="O369" s="35"/>
      <c r="P369" s="35"/>
      <c r="Q369" s="35"/>
      <c r="R369" s="35"/>
      <c r="S369" s="35"/>
      <c r="T369" s="35"/>
      <c r="U369" s="35"/>
      <c r="V369" s="35"/>
      <c r="W369" s="35"/>
      <c r="X369" s="34"/>
    </row>
    <row r="370" spans="4:24" ht="12.75" hidden="1">
      <c r="D370" t="s">
        <v>303</v>
      </c>
      <c r="E370">
        <v>6</v>
      </c>
      <c r="F370" s="9" t="e">
        <f>#REF!</f>
        <v>#REF!</v>
      </c>
      <c r="G370" s="9" t="e">
        <f>IF(#REF!&lt;&gt;"",#REF!,"")</f>
        <v>#REF!</v>
      </c>
      <c r="H370" s="19" t="e">
        <f t="shared" si="12"/>
        <v>#REF!</v>
      </c>
      <c r="I370" t="e">
        <f t="shared" si="13"/>
        <v>#REF!</v>
      </c>
      <c r="J370" s="33" t="e">
        <f>#REF!</f>
        <v>#REF!</v>
      </c>
      <c r="K370" s="34" t="e">
        <f>#REF!</f>
        <v>#REF!</v>
      </c>
      <c r="L370" s="33"/>
      <c r="M370" s="35"/>
      <c r="N370" s="35"/>
      <c r="O370" s="35"/>
      <c r="P370" s="35"/>
      <c r="Q370" s="35"/>
      <c r="R370" s="35"/>
      <c r="S370" s="35"/>
      <c r="T370" s="35"/>
      <c r="U370" s="35"/>
      <c r="V370" s="35"/>
      <c r="W370" s="35"/>
      <c r="X370" s="34"/>
    </row>
    <row r="371" spans="4:24" ht="12.75" hidden="1">
      <c r="D371" t="s">
        <v>303</v>
      </c>
      <c r="E371">
        <v>6</v>
      </c>
      <c r="F371" s="9" t="e">
        <f>#REF!</f>
        <v>#REF!</v>
      </c>
      <c r="G371" s="9" t="e">
        <f>IF(#REF!&lt;&gt;"",#REF!,"")</f>
        <v>#REF!</v>
      </c>
      <c r="H371" s="19" t="e">
        <f t="shared" si="12"/>
        <v>#REF!</v>
      </c>
      <c r="I371" t="e">
        <f t="shared" si="13"/>
        <v>#REF!</v>
      </c>
      <c r="J371" s="33" t="e">
        <f>#REF!</f>
        <v>#REF!</v>
      </c>
      <c r="K371" s="34" t="e">
        <f>#REF!</f>
        <v>#REF!</v>
      </c>
      <c r="L371" s="33"/>
      <c r="M371" s="35"/>
      <c r="N371" s="35"/>
      <c r="O371" s="35"/>
      <c r="P371" s="35"/>
      <c r="Q371" s="35"/>
      <c r="R371" s="35"/>
      <c r="S371" s="35"/>
      <c r="T371" s="35"/>
      <c r="U371" s="35"/>
      <c r="V371" s="35"/>
      <c r="W371" s="35"/>
      <c r="X371" s="34"/>
    </row>
    <row r="372" spans="4:24" ht="12.75" hidden="1">
      <c r="D372" t="s">
        <v>303</v>
      </c>
      <c r="E372">
        <v>6</v>
      </c>
      <c r="F372" s="9" t="e">
        <f>#REF!</f>
        <v>#REF!</v>
      </c>
      <c r="G372" s="9" t="e">
        <f>IF(#REF!&lt;&gt;"",#REF!,"")</f>
        <v>#REF!</v>
      </c>
      <c r="H372" s="19" t="e">
        <f t="shared" si="12"/>
        <v>#REF!</v>
      </c>
      <c r="I372" t="e">
        <f t="shared" si="13"/>
        <v>#REF!</v>
      </c>
      <c r="J372" s="33" t="e">
        <f>#REF!</f>
        <v>#REF!</v>
      </c>
      <c r="K372" s="34" t="e">
        <f>#REF!</f>
        <v>#REF!</v>
      </c>
      <c r="L372" s="33"/>
      <c r="M372" s="35"/>
      <c r="N372" s="35"/>
      <c r="O372" s="35"/>
      <c r="P372" s="35"/>
      <c r="Q372" s="35"/>
      <c r="R372" s="35"/>
      <c r="S372" s="35"/>
      <c r="T372" s="35"/>
      <c r="U372" s="35"/>
      <c r="V372" s="35"/>
      <c r="W372" s="35"/>
      <c r="X372" s="34"/>
    </row>
    <row r="373" spans="4:24" ht="12.75" hidden="1">
      <c r="D373" t="s">
        <v>303</v>
      </c>
      <c r="E373">
        <v>6</v>
      </c>
      <c r="F373" s="9" t="e">
        <f>#REF!</f>
        <v>#REF!</v>
      </c>
      <c r="G373" s="9" t="e">
        <f>IF(#REF!&lt;&gt;"",#REF!,"")</f>
        <v>#REF!</v>
      </c>
      <c r="H373" s="19" t="e">
        <f t="shared" si="12"/>
        <v>#REF!</v>
      </c>
      <c r="I373" t="e">
        <f t="shared" si="13"/>
        <v>#REF!</v>
      </c>
      <c r="J373" s="33" t="e">
        <f>#REF!</f>
        <v>#REF!</v>
      </c>
      <c r="K373" s="34" t="e">
        <f>#REF!</f>
        <v>#REF!</v>
      </c>
      <c r="L373" s="33"/>
      <c r="M373" s="35"/>
      <c r="N373" s="35"/>
      <c r="O373" s="35"/>
      <c r="P373" s="35"/>
      <c r="Q373" s="35"/>
      <c r="R373" s="35"/>
      <c r="S373" s="35"/>
      <c r="T373" s="35"/>
      <c r="U373" s="35"/>
      <c r="V373" s="35"/>
      <c r="W373" s="35"/>
      <c r="X373" s="34"/>
    </row>
    <row r="374" spans="4:24" ht="12.75" hidden="1">
      <c r="D374" t="s">
        <v>303</v>
      </c>
      <c r="E374">
        <v>6</v>
      </c>
      <c r="F374" s="9" t="e">
        <f>#REF!</f>
        <v>#REF!</v>
      </c>
      <c r="G374" s="9" t="e">
        <f>IF(#REF!&lt;&gt;"",#REF!,"")</f>
        <v>#REF!</v>
      </c>
      <c r="H374" s="19" t="e">
        <f t="shared" si="12"/>
        <v>#REF!</v>
      </c>
      <c r="I374" t="e">
        <f t="shared" si="13"/>
        <v>#REF!</v>
      </c>
      <c r="J374" s="33" t="e">
        <f>#REF!</f>
        <v>#REF!</v>
      </c>
      <c r="K374" s="34" t="e">
        <f>#REF!</f>
        <v>#REF!</v>
      </c>
      <c r="L374" s="33"/>
      <c r="M374" s="35"/>
      <c r="N374" s="35"/>
      <c r="O374" s="35"/>
      <c r="P374" s="35"/>
      <c r="Q374" s="35"/>
      <c r="R374" s="35"/>
      <c r="S374" s="35"/>
      <c r="T374" s="35"/>
      <c r="U374" s="35"/>
      <c r="V374" s="35"/>
      <c r="W374" s="35"/>
      <c r="X374" s="34"/>
    </row>
    <row r="375" spans="4:24" ht="12.75" hidden="1">
      <c r="D375" t="s">
        <v>303</v>
      </c>
      <c r="E375">
        <v>6</v>
      </c>
      <c r="F375" s="9" t="e">
        <f>#REF!</f>
        <v>#REF!</v>
      </c>
      <c r="G375" s="9" t="e">
        <f>IF(#REF!&lt;&gt;"",#REF!,"")</f>
        <v>#REF!</v>
      </c>
      <c r="H375" s="19" t="e">
        <f t="shared" si="12"/>
        <v>#REF!</v>
      </c>
      <c r="I375" t="e">
        <f t="shared" si="13"/>
        <v>#REF!</v>
      </c>
      <c r="J375" s="33" t="e">
        <f>#REF!</f>
        <v>#REF!</v>
      </c>
      <c r="K375" s="34" t="e">
        <f>#REF!</f>
        <v>#REF!</v>
      </c>
      <c r="L375" s="33"/>
      <c r="M375" s="35"/>
      <c r="N375" s="35"/>
      <c r="O375" s="35"/>
      <c r="P375" s="35"/>
      <c r="Q375" s="35"/>
      <c r="R375" s="35"/>
      <c r="S375" s="35"/>
      <c r="T375" s="35"/>
      <c r="U375" s="35"/>
      <c r="V375" s="35"/>
      <c r="W375" s="35"/>
      <c r="X375" s="34"/>
    </row>
    <row r="376" spans="4:24" ht="12.75" hidden="1">
      <c r="D376" t="s">
        <v>303</v>
      </c>
      <c r="E376">
        <v>6</v>
      </c>
      <c r="F376" s="9" t="e">
        <f>#REF!</f>
        <v>#REF!</v>
      </c>
      <c r="G376" s="9" t="e">
        <f>IF(#REF!&lt;&gt;"",#REF!,"")</f>
        <v>#REF!</v>
      </c>
      <c r="H376" s="19" t="e">
        <f t="shared" si="12"/>
        <v>#REF!</v>
      </c>
      <c r="I376" t="e">
        <f t="shared" si="13"/>
        <v>#REF!</v>
      </c>
      <c r="J376" s="33" t="e">
        <f>#REF!</f>
        <v>#REF!</v>
      </c>
      <c r="K376" s="34" t="e">
        <f>#REF!</f>
        <v>#REF!</v>
      </c>
      <c r="L376" s="33"/>
      <c r="M376" s="35"/>
      <c r="N376" s="35"/>
      <c r="O376" s="35"/>
      <c r="P376" s="35"/>
      <c r="Q376" s="35"/>
      <c r="R376" s="35"/>
      <c r="S376" s="35"/>
      <c r="T376" s="35"/>
      <c r="U376" s="35"/>
      <c r="V376" s="35"/>
      <c r="W376" s="35"/>
      <c r="X376" s="34"/>
    </row>
    <row r="377" spans="4:24" ht="12.75" hidden="1">
      <c r="D377" t="s">
        <v>303</v>
      </c>
      <c r="E377">
        <v>6</v>
      </c>
      <c r="F377" s="9" t="e">
        <f>#REF!</f>
        <v>#REF!</v>
      </c>
      <c r="G377" s="9" t="e">
        <f>IF(#REF!&lt;&gt;"",#REF!,"")</f>
        <v>#REF!</v>
      </c>
      <c r="H377" s="19" t="e">
        <f>J377/100*F377+2*K377/100*F377</f>
        <v>#REF!</v>
      </c>
      <c r="I377" t="e">
        <f t="shared" si="13"/>
        <v>#REF!</v>
      </c>
      <c r="J377" s="33" t="e">
        <f>#REF!</f>
        <v>#REF!</v>
      </c>
      <c r="K377" s="34" t="e">
        <f>#REF!</f>
        <v>#REF!</v>
      </c>
      <c r="L377" s="33"/>
      <c r="M377" s="35"/>
      <c r="N377" s="35"/>
      <c r="O377" s="35"/>
      <c r="P377" s="35"/>
      <c r="Q377" s="35"/>
      <c r="R377" s="35"/>
      <c r="S377" s="35"/>
      <c r="T377" s="35"/>
      <c r="U377" s="35"/>
      <c r="V377" s="35"/>
      <c r="W377" s="35"/>
      <c r="X377" s="34"/>
    </row>
    <row r="378" spans="4:24" ht="12.75" hidden="1">
      <c r="D378" t="s">
        <v>303</v>
      </c>
      <c r="E378">
        <v>6</v>
      </c>
      <c r="F378" s="9" t="e">
        <f>#REF!</f>
        <v>#REF!</v>
      </c>
      <c r="G378" s="9" t="e">
        <f>IF(#REF!&lt;&gt;"",#REF!,"")</f>
        <v>#REF!</v>
      </c>
      <c r="H378" s="19" t="e">
        <f t="shared" si="12"/>
        <v>#REF!</v>
      </c>
      <c r="I378" t="e">
        <f t="shared" si="13"/>
        <v>#REF!</v>
      </c>
      <c r="J378" s="33" t="e">
        <f>#REF!</f>
        <v>#REF!</v>
      </c>
      <c r="K378" s="34" t="e">
        <f>#REF!</f>
        <v>#REF!</v>
      </c>
      <c r="L378" s="33"/>
      <c r="M378" s="35"/>
      <c r="N378" s="35"/>
      <c r="O378" s="35"/>
      <c r="P378" s="35"/>
      <c r="Q378" s="35"/>
      <c r="R378" s="35"/>
      <c r="S378" s="35"/>
      <c r="T378" s="35"/>
      <c r="U378" s="35"/>
      <c r="V378" s="35"/>
      <c r="W378" s="35"/>
      <c r="X378" s="34"/>
    </row>
    <row r="379" spans="4:24" ht="12.75" hidden="1">
      <c r="D379" t="s">
        <v>303</v>
      </c>
      <c r="E379">
        <v>6</v>
      </c>
      <c r="F379" s="9" t="e">
        <f>#REF!</f>
        <v>#REF!</v>
      </c>
      <c r="G379" s="9" t="e">
        <f>IF(#REF!&lt;&gt;"",#REF!,"")</f>
        <v>#REF!</v>
      </c>
      <c r="H379" s="19" t="e">
        <f t="shared" si="12"/>
        <v>#REF!</v>
      </c>
      <c r="I379" t="e">
        <f t="shared" si="13"/>
        <v>#REF!</v>
      </c>
      <c r="J379" s="33" t="e">
        <f>#REF!</f>
        <v>#REF!</v>
      </c>
      <c r="K379" s="34" t="e">
        <f>#REF!</f>
        <v>#REF!</v>
      </c>
      <c r="L379" s="33"/>
      <c r="M379" s="35"/>
      <c r="N379" s="35"/>
      <c r="O379" s="35"/>
      <c r="P379" s="35"/>
      <c r="Q379" s="35"/>
      <c r="R379" s="35"/>
      <c r="S379" s="35"/>
      <c r="T379" s="35"/>
      <c r="U379" s="35"/>
      <c r="V379" s="35"/>
      <c r="W379" s="35"/>
      <c r="X379" s="34"/>
    </row>
    <row r="380" spans="4:24" ht="12.75" hidden="1">
      <c r="D380" t="s">
        <v>303</v>
      </c>
      <c r="E380">
        <v>6</v>
      </c>
      <c r="F380" s="9" t="e">
        <f>#REF!</f>
        <v>#REF!</v>
      </c>
      <c r="G380" s="9" t="e">
        <f>IF(#REF!&lt;&gt;"",#REF!,"")</f>
        <v>#REF!</v>
      </c>
      <c r="H380" s="19" t="e">
        <f t="shared" si="12"/>
        <v>#REF!</v>
      </c>
      <c r="I380" t="e">
        <f t="shared" si="13"/>
        <v>#REF!</v>
      </c>
      <c r="J380" s="33" t="e">
        <f>#REF!</f>
        <v>#REF!</v>
      </c>
      <c r="K380" s="34" t="e">
        <f>#REF!</f>
        <v>#REF!</v>
      </c>
      <c r="L380" s="33"/>
      <c r="M380" s="35"/>
      <c r="N380" s="35"/>
      <c r="O380" s="35"/>
      <c r="P380" s="35"/>
      <c r="Q380" s="35"/>
      <c r="R380" s="35"/>
      <c r="S380" s="35"/>
      <c r="T380" s="35"/>
      <c r="U380" s="35"/>
      <c r="V380" s="35"/>
      <c r="W380" s="35"/>
      <c r="X380" s="34"/>
    </row>
    <row r="381" spans="4:24" ht="12.75" hidden="1">
      <c r="D381" t="s">
        <v>303</v>
      </c>
      <c r="E381">
        <v>6</v>
      </c>
      <c r="F381" s="9" t="e">
        <f>#REF!</f>
        <v>#REF!</v>
      </c>
      <c r="G381" s="9" t="e">
        <f>IF(#REF!&lt;&gt;"",#REF!,"")</f>
        <v>#REF!</v>
      </c>
      <c r="H381" s="19" t="e">
        <f t="shared" si="12"/>
        <v>#REF!</v>
      </c>
      <c r="I381" t="e">
        <f t="shared" si="13"/>
        <v>#REF!</v>
      </c>
      <c r="J381" s="33" t="e">
        <f>#REF!</f>
        <v>#REF!</v>
      </c>
      <c r="K381" s="34" t="e">
        <f>#REF!</f>
        <v>#REF!</v>
      </c>
      <c r="L381" s="33"/>
      <c r="M381" s="35"/>
      <c r="N381" s="35"/>
      <c r="O381" s="35"/>
      <c r="P381" s="35"/>
      <c r="Q381" s="35"/>
      <c r="R381" s="35"/>
      <c r="S381" s="35"/>
      <c r="T381" s="35"/>
      <c r="U381" s="35"/>
      <c r="V381" s="35"/>
      <c r="W381" s="35"/>
      <c r="X381" s="34"/>
    </row>
    <row r="382" spans="4:24" ht="12.75" hidden="1">
      <c r="D382" t="s">
        <v>303</v>
      </c>
      <c r="E382">
        <v>6</v>
      </c>
      <c r="F382" s="9" t="e">
        <f>#REF!</f>
        <v>#REF!</v>
      </c>
      <c r="G382" s="9" t="e">
        <f>IF(#REF!&lt;&gt;"",#REF!,"")</f>
        <v>#REF!</v>
      </c>
      <c r="H382" s="19" t="e">
        <f t="shared" si="12"/>
        <v>#REF!</v>
      </c>
      <c r="I382" t="e">
        <f t="shared" si="13"/>
        <v>#REF!</v>
      </c>
      <c r="J382" s="33" t="e">
        <f>#REF!</f>
        <v>#REF!</v>
      </c>
      <c r="K382" s="34" t="e">
        <f>#REF!</f>
        <v>#REF!</v>
      </c>
      <c r="L382" s="33"/>
      <c r="M382" s="35"/>
      <c r="N382" s="35"/>
      <c r="O382" s="35"/>
      <c r="P382" s="35"/>
      <c r="Q382" s="35"/>
      <c r="R382" s="35"/>
      <c r="S382" s="35"/>
      <c r="T382" s="35"/>
      <c r="U382" s="35"/>
      <c r="V382" s="35"/>
      <c r="W382" s="35"/>
      <c r="X382" s="34"/>
    </row>
    <row r="383" spans="4:24" ht="12.75" hidden="1">
      <c r="D383" t="s">
        <v>303</v>
      </c>
      <c r="E383">
        <v>6</v>
      </c>
      <c r="F383" s="9" t="e">
        <f>#REF!</f>
        <v>#REF!</v>
      </c>
      <c r="G383" s="9" t="e">
        <f>IF(#REF!&lt;&gt;"",#REF!,"")</f>
        <v>#REF!</v>
      </c>
      <c r="H383" s="19" t="e">
        <f t="shared" si="12"/>
        <v>#REF!</v>
      </c>
      <c r="I383" t="e">
        <f t="shared" si="13"/>
        <v>#REF!</v>
      </c>
      <c r="J383" s="33" t="e">
        <f>#REF!</f>
        <v>#REF!</v>
      </c>
      <c r="K383" s="34" t="e">
        <f>#REF!</f>
        <v>#REF!</v>
      </c>
      <c r="L383" s="33"/>
      <c r="M383" s="35"/>
      <c r="N383" s="35"/>
      <c r="O383" s="35"/>
      <c r="P383" s="35"/>
      <c r="Q383" s="35"/>
      <c r="R383" s="35"/>
      <c r="S383" s="35"/>
      <c r="T383" s="35"/>
      <c r="U383" s="35"/>
      <c r="V383" s="35"/>
      <c r="W383" s="35"/>
      <c r="X383" s="34"/>
    </row>
    <row r="384" spans="4:24" ht="12.75" hidden="1">
      <c r="D384" t="s">
        <v>303</v>
      </c>
      <c r="E384">
        <v>6</v>
      </c>
      <c r="F384" s="9" t="e">
        <f>#REF!</f>
        <v>#REF!</v>
      </c>
      <c r="G384" s="9" t="e">
        <f>IF(#REF!&lt;&gt;"",#REF!,"")</f>
        <v>#REF!</v>
      </c>
      <c r="H384" s="19" t="e">
        <f t="shared" si="12"/>
        <v>#REF!</v>
      </c>
      <c r="I384" t="e">
        <f t="shared" si="13"/>
        <v>#REF!</v>
      </c>
      <c r="J384" s="33" t="e">
        <f>#REF!</f>
        <v>#REF!</v>
      </c>
      <c r="K384" s="34" t="e">
        <f>#REF!</f>
        <v>#REF!</v>
      </c>
      <c r="L384" s="33"/>
      <c r="M384" s="35"/>
      <c r="N384" s="35"/>
      <c r="O384" s="35"/>
      <c r="P384" s="35"/>
      <c r="Q384" s="35"/>
      <c r="R384" s="35"/>
      <c r="S384" s="35"/>
      <c r="T384" s="35"/>
      <c r="U384" s="35"/>
      <c r="V384" s="35"/>
      <c r="W384" s="35"/>
      <c r="X384" s="34"/>
    </row>
    <row r="385" spans="4:24" ht="12.75" hidden="1">
      <c r="D385" t="s">
        <v>303</v>
      </c>
      <c r="E385">
        <v>6</v>
      </c>
      <c r="F385" s="9" t="e">
        <f>#REF!</f>
        <v>#REF!</v>
      </c>
      <c r="G385" s="9" t="e">
        <f>IF(#REF!&lt;&gt;"",#REF!,"")</f>
        <v>#REF!</v>
      </c>
      <c r="H385" s="19" t="e">
        <f t="shared" si="12"/>
        <v>#REF!</v>
      </c>
      <c r="I385" t="e">
        <f t="shared" si="13"/>
        <v>#REF!</v>
      </c>
      <c r="J385" s="33" t="e">
        <f>#REF!</f>
        <v>#REF!</v>
      </c>
      <c r="K385" s="34" t="e">
        <f>#REF!</f>
        <v>#REF!</v>
      </c>
      <c r="L385" s="33"/>
      <c r="M385" s="35"/>
      <c r="N385" s="35"/>
      <c r="O385" s="35"/>
      <c r="P385" s="35"/>
      <c r="Q385" s="35"/>
      <c r="R385" s="35"/>
      <c r="S385" s="35"/>
      <c r="T385" s="35"/>
      <c r="U385" s="35"/>
      <c r="V385" s="35"/>
      <c r="W385" s="35"/>
      <c r="X385" s="34"/>
    </row>
    <row r="386" spans="4:11" ht="12.75" hidden="1">
      <c r="D386" t="s">
        <v>303</v>
      </c>
      <c r="E386">
        <v>6</v>
      </c>
      <c r="F386" s="9" t="e">
        <f>#REF!</f>
        <v>#REF!</v>
      </c>
      <c r="G386" s="9" t="e">
        <f>IF(#REF!&lt;&gt;"",#REF!,"")</f>
        <v>#REF!</v>
      </c>
      <c r="H386" s="19" t="e">
        <f t="shared" si="12"/>
        <v>#REF!</v>
      </c>
      <c r="I386" t="e">
        <f t="shared" si="13"/>
        <v>#REF!</v>
      </c>
      <c r="J386" s="33" t="e">
        <f>#REF!</f>
        <v>#REF!</v>
      </c>
      <c r="K386" s="34" t="e">
        <f>#REF!</f>
        <v>#REF!</v>
      </c>
    </row>
  </sheetData>
  <sheetProtection password="C79A" sheet="1" objects="1"/>
  <conditionalFormatting sqref="F2:G386">
    <cfRule type="cellIs" priority="1" dxfId="8"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2"/>
  <sheetViews>
    <sheetView tabSelected="1" zoomScaleSheetLayoutView="100" zoomScalePageLayoutView="0" workbookViewId="0" topLeftCell="A1">
      <selection activeCell="M11" sqref="M11"/>
    </sheetView>
  </sheetViews>
  <sheetFormatPr defaultColWidth="9.140625" defaultRowHeight="12.75"/>
  <cols>
    <col min="1" max="1" width="9.140625" style="38" customWidth="1"/>
    <col min="2" max="2" width="13.00390625" style="38" customWidth="1"/>
    <col min="3" max="6" width="9.140625" style="38" customWidth="1"/>
    <col min="7" max="7" width="14.00390625" style="38" customWidth="1"/>
    <col min="8" max="8" width="19.28125" style="38" customWidth="1"/>
    <col min="9" max="9" width="14.421875" style="38" customWidth="1"/>
    <col min="10" max="16384" width="9.140625" style="38" customWidth="1"/>
  </cols>
  <sheetData>
    <row r="1" spans="1:12" ht="15.75">
      <c r="A1" s="351" t="s">
        <v>394</v>
      </c>
      <c r="B1" s="351"/>
      <c r="C1" s="351"/>
      <c r="D1" s="37"/>
      <c r="E1" s="37"/>
      <c r="F1" s="37"/>
      <c r="G1" s="37"/>
      <c r="H1" s="37"/>
      <c r="I1" s="37"/>
      <c r="J1" s="37"/>
      <c r="K1" s="37"/>
      <c r="L1" s="37"/>
    </row>
    <row r="2" spans="1:12" ht="12.75">
      <c r="A2" s="299" t="s">
        <v>315</v>
      </c>
      <c r="B2" s="300"/>
      <c r="C2" s="300"/>
      <c r="D2" s="301"/>
      <c r="E2" s="39">
        <v>40909</v>
      </c>
      <c r="F2" s="40"/>
      <c r="G2" s="41" t="s">
        <v>332</v>
      </c>
      <c r="H2" s="39">
        <v>41274</v>
      </c>
      <c r="I2" s="42"/>
      <c r="J2" s="37"/>
      <c r="K2" s="37"/>
      <c r="L2" s="37"/>
    </row>
    <row r="3" spans="1:12" ht="12.75">
      <c r="A3" s="43"/>
      <c r="B3" s="43"/>
      <c r="C3" s="43"/>
      <c r="D3" s="43"/>
      <c r="E3" s="44"/>
      <c r="F3" s="44"/>
      <c r="G3" s="43"/>
      <c r="H3" s="43"/>
      <c r="I3" s="45"/>
      <c r="J3" s="37"/>
      <c r="K3" s="37"/>
      <c r="L3" s="37"/>
    </row>
    <row r="4" spans="1:12" ht="15">
      <c r="A4" s="302" t="s">
        <v>390</v>
      </c>
      <c r="B4" s="302"/>
      <c r="C4" s="302"/>
      <c r="D4" s="302"/>
      <c r="E4" s="302"/>
      <c r="F4" s="302"/>
      <c r="G4" s="302"/>
      <c r="H4" s="302"/>
      <c r="I4" s="302"/>
      <c r="J4" s="37"/>
      <c r="K4" s="37"/>
      <c r="L4" s="37"/>
    </row>
    <row r="5" spans="1:12" ht="12.75">
      <c r="A5" s="46"/>
      <c r="B5" s="46"/>
      <c r="C5" s="46"/>
      <c r="D5" s="47"/>
      <c r="E5" s="48"/>
      <c r="F5" s="49"/>
      <c r="G5" s="50"/>
      <c r="H5" s="51"/>
      <c r="I5" s="52"/>
      <c r="J5" s="37"/>
      <c r="K5" s="37"/>
      <c r="L5" s="37"/>
    </row>
    <row r="6" spans="1:12" ht="12.75">
      <c r="A6" s="303" t="s">
        <v>273</v>
      </c>
      <c r="B6" s="304"/>
      <c r="C6" s="305" t="s">
        <v>395</v>
      </c>
      <c r="D6" s="306"/>
      <c r="E6" s="307"/>
      <c r="F6" s="307"/>
      <c r="G6" s="307"/>
      <c r="H6" s="307"/>
      <c r="I6" s="54"/>
      <c r="J6" s="37"/>
      <c r="K6" s="37"/>
      <c r="L6" s="37"/>
    </row>
    <row r="7" spans="1:12" ht="12.75">
      <c r="A7" s="55"/>
      <c r="B7" s="55"/>
      <c r="C7" s="46"/>
      <c r="D7" s="46"/>
      <c r="E7" s="307"/>
      <c r="F7" s="307"/>
      <c r="G7" s="307"/>
      <c r="H7" s="307"/>
      <c r="I7" s="54"/>
      <c r="J7" s="37"/>
      <c r="K7" s="37"/>
      <c r="L7" s="37"/>
    </row>
    <row r="8" spans="1:12" ht="12.75">
      <c r="A8" s="308" t="s">
        <v>90</v>
      </c>
      <c r="B8" s="309"/>
      <c r="C8" s="310" t="s">
        <v>396</v>
      </c>
      <c r="D8" s="311"/>
      <c r="E8" s="307"/>
      <c r="F8" s="307"/>
      <c r="G8" s="307"/>
      <c r="H8" s="307"/>
      <c r="I8" s="47"/>
      <c r="J8" s="37"/>
      <c r="K8" s="37"/>
      <c r="L8" s="37"/>
    </row>
    <row r="9" spans="1:12" ht="12.75">
      <c r="A9" s="56"/>
      <c r="B9" s="56"/>
      <c r="C9" s="57"/>
      <c r="D9" s="46"/>
      <c r="E9" s="46"/>
      <c r="F9" s="46"/>
      <c r="G9" s="46"/>
      <c r="H9" s="46"/>
      <c r="I9" s="46"/>
      <c r="J9" s="37"/>
      <c r="K9" s="37"/>
      <c r="L9" s="37"/>
    </row>
    <row r="10" spans="1:12" ht="12.75">
      <c r="A10" s="312" t="s">
        <v>223</v>
      </c>
      <c r="B10" s="313"/>
      <c r="C10" s="310" t="s">
        <v>397</v>
      </c>
      <c r="D10" s="311"/>
      <c r="E10" s="46"/>
      <c r="F10" s="46"/>
      <c r="G10" s="46"/>
      <c r="H10" s="46"/>
      <c r="I10" s="46"/>
      <c r="J10" s="37"/>
      <c r="K10" s="37"/>
      <c r="L10" s="37"/>
    </row>
    <row r="11" spans="1:12" ht="12.75">
      <c r="A11" s="314"/>
      <c r="B11" s="314"/>
      <c r="C11" s="46"/>
      <c r="D11" s="46"/>
      <c r="E11" s="46"/>
      <c r="F11" s="46"/>
      <c r="G11" s="46"/>
      <c r="H11" s="46"/>
      <c r="I11" s="46"/>
      <c r="J11" s="37"/>
      <c r="K11" s="37"/>
      <c r="L11" s="37"/>
    </row>
    <row r="12" spans="1:12" ht="12.75">
      <c r="A12" s="303" t="s">
        <v>91</v>
      </c>
      <c r="B12" s="304"/>
      <c r="C12" s="321" t="s">
        <v>398</v>
      </c>
      <c r="D12" s="322"/>
      <c r="E12" s="322"/>
      <c r="F12" s="322"/>
      <c r="G12" s="322"/>
      <c r="H12" s="322"/>
      <c r="I12" s="323"/>
      <c r="J12" s="37"/>
      <c r="K12" s="37"/>
      <c r="L12" s="37"/>
    </row>
    <row r="13" spans="1:12" ht="12.75">
      <c r="A13" s="55"/>
      <c r="B13" s="55"/>
      <c r="C13" s="58"/>
      <c r="D13" s="46"/>
      <c r="E13" s="46"/>
      <c r="F13" s="46"/>
      <c r="G13" s="46"/>
      <c r="H13" s="46"/>
      <c r="I13" s="46"/>
      <c r="J13" s="37"/>
      <c r="K13" s="37"/>
      <c r="L13" s="37"/>
    </row>
    <row r="14" spans="1:12" ht="12.75">
      <c r="A14" s="303" t="s">
        <v>16</v>
      </c>
      <c r="B14" s="304"/>
      <c r="C14" s="324">
        <v>10010</v>
      </c>
      <c r="D14" s="325"/>
      <c r="E14" s="46"/>
      <c r="F14" s="315" t="s">
        <v>399</v>
      </c>
      <c r="G14" s="316"/>
      <c r="H14" s="316"/>
      <c r="I14" s="317"/>
      <c r="J14" s="37"/>
      <c r="K14" s="37"/>
      <c r="L14" s="37"/>
    </row>
    <row r="15" spans="1:12" ht="12.75">
      <c r="A15" s="55"/>
      <c r="B15" s="55"/>
      <c r="C15" s="46"/>
      <c r="D15" s="46"/>
      <c r="E15" s="46"/>
      <c r="F15" s="46"/>
      <c r="G15" s="46"/>
      <c r="H15" s="46"/>
      <c r="I15" s="46"/>
      <c r="J15" s="37"/>
      <c r="K15" s="37"/>
      <c r="L15" s="37"/>
    </row>
    <row r="16" spans="1:12" ht="12.75">
      <c r="A16" s="303" t="s">
        <v>17</v>
      </c>
      <c r="B16" s="304"/>
      <c r="C16" s="315" t="s">
        <v>400</v>
      </c>
      <c r="D16" s="316"/>
      <c r="E16" s="316"/>
      <c r="F16" s="316"/>
      <c r="G16" s="316"/>
      <c r="H16" s="316"/>
      <c r="I16" s="317"/>
      <c r="J16" s="37"/>
      <c r="K16" s="37"/>
      <c r="L16" s="37"/>
    </row>
    <row r="17" spans="1:12" ht="12.75">
      <c r="A17" s="55"/>
      <c r="B17" s="55"/>
      <c r="C17" s="46"/>
      <c r="D17" s="46"/>
      <c r="E17" s="46"/>
      <c r="F17" s="46"/>
      <c r="G17" s="46"/>
      <c r="H17" s="46"/>
      <c r="I17" s="46"/>
      <c r="J17" s="37"/>
      <c r="K17" s="37"/>
      <c r="L17" s="37"/>
    </row>
    <row r="18" spans="1:12" ht="12.75">
      <c r="A18" s="303" t="s">
        <v>18</v>
      </c>
      <c r="B18" s="304"/>
      <c r="C18" s="318" t="s">
        <v>401</v>
      </c>
      <c r="D18" s="319"/>
      <c r="E18" s="319"/>
      <c r="F18" s="319"/>
      <c r="G18" s="319"/>
      <c r="H18" s="319"/>
      <c r="I18" s="320"/>
      <c r="J18" s="37"/>
      <c r="K18" s="37"/>
      <c r="L18" s="37"/>
    </row>
    <row r="19" spans="1:12" ht="12.75">
      <c r="A19" s="55"/>
      <c r="B19" s="55"/>
      <c r="C19" s="58"/>
      <c r="D19" s="46"/>
      <c r="E19" s="46"/>
      <c r="F19" s="46"/>
      <c r="G19" s="46"/>
      <c r="H19" s="46"/>
      <c r="I19" s="46"/>
      <c r="J19" s="37"/>
      <c r="K19" s="37"/>
      <c r="L19" s="37"/>
    </row>
    <row r="20" spans="1:12" ht="12.75">
      <c r="A20" s="303" t="s">
        <v>19</v>
      </c>
      <c r="B20" s="304"/>
      <c r="C20" s="318" t="s">
        <v>402</v>
      </c>
      <c r="D20" s="319"/>
      <c r="E20" s="319"/>
      <c r="F20" s="319"/>
      <c r="G20" s="319"/>
      <c r="H20" s="319"/>
      <c r="I20" s="320"/>
      <c r="J20" s="37"/>
      <c r="K20" s="37"/>
      <c r="L20" s="37"/>
    </row>
    <row r="21" spans="1:12" ht="12.75">
      <c r="A21" s="55"/>
      <c r="B21" s="55"/>
      <c r="C21" s="58"/>
      <c r="D21" s="46"/>
      <c r="E21" s="46"/>
      <c r="F21" s="46"/>
      <c r="G21" s="46"/>
      <c r="H21" s="46"/>
      <c r="I21" s="46"/>
      <c r="J21" s="37"/>
      <c r="K21" s="37"/>
      <c r="L21" s="37"/>
    </row>
    <row r="22" spans="1:12" ht="12.75">
      <c r="A22" s="303" t="s">
        <v>92</v>
      </c>
      <c r="B22" s="304"/>
      <c r="C22" s="59">
        <v>133</v>
      </c>
      <c r="D22" s="315"/>
      <c r="E22" s="326"/>
      <c r="F22" s="327"/>
      <c r="G22" s="328"/>
      <c r="H22" s="329"/>
      <c r="I22" s="61"/>
      <c r="J22" s="37"/>
      <c r="K22" s="37"/>
      <c r="L22" s="37"/>
    </row>
    <row r="23" spans="1:12" ht="12.75">
      <c r="A23" s="55"/>
      <c r="B23" s="55"/>
      <c r="C23" s="46"/>
      <c r="D23" s="62"/>
      <c r="E23" s="62"/>
      <c r="F23" s="62"/>
      <c r="G23" s="62"/>
      <c r="H23" s="46"/>
      <c r="I23" s="47"/>
      <c r="J23" s="37"/>
      <c r="K23" s="37"/>
      <c r="L23" s="37"/>
    </row>
    <row r="24" spans="1:12" ht="12.75">
      <c r="A24" s="303" t="s">
        <v>93</v>
      </c>
      <c r="B24" s="304"/>
      <c r="C24" s="59">
        <v>21</v>
      </c>
      <c r="D24" s="315" t="s">
        <v>403</v>
      </c>
      <c r="E24" s="326"/>
      <c r="F24" s="326"/>
      <c r="G24" s="327"/>
      <c r="H24" s="53" t="s">
        <v>94</v>
      </c>
      <c r="I24" s="63">
        <v>208</v>
      </c>
      <c r="J24" s="37"/>
      <c r="K24" s="37"/>
      <c r="L24" s="37"/>
    </row>
    <row r="25" spans="1:12" ht="12.75">
      <c r="A25" s="55"/>
      <c r="B25" s="55"/>
      <c r="C25" s="46"/>
      <c r="D25" s="62"/>
      <c r="E25" s="62"/>
      <c r="F25" s="62"/>
      <c r="G25" s="55"/>
      <c r="H25" s="55" t="s">
        <v>102</v>
      </c>
      <c r="I25" s="58"/>
      <c r="J25" s="37"/>
      <c r="K25" s="37"/>
      <c r="L25" s="37"/>
    </row>
    <row r="26" spans="1:12" ht="12.75">
      <c r="A26" s="303" t="s">
        <v>267</v>
      </c>
      <c r="B26" s="304"/>
      <c r="C26" s="64" t="s">
        <v>405</v>
      </c>
      <c r="D26" s="65"/>
      <c r="E26" s="37"/>
      <c r="F26" s="66"/>
      <c r="G26" s="303" t="s">
        <v>266</v>
      </c>
      <c r="H26" s="304"/>
      <c r="I26" s="67" t="s">
        <v>404</v>
      </c>
      <c r="J26" s="37"/>
      <c r="K26" s="37"/>
      <c r="L26" s="37"/>
    </row>
    <row r="27" spans="1:12" ht="12.75">
      <c r="A27" s="55"/>
      <c r="B27" s="55"/>
      <c r="C27" s="46"/>
      <c r="D27" s="66"/>
      <c r="E27" s="66"/>
      <c r="F27" s="66"/>
      <c r="G27" s="66"/>
      <c r="H27" s="46"/>
      <c r="I27" s="68"/>
      <c r="J27" s="37"/>
      <c r="K27" s="37"/>
      <c r="L27" s="37"/>
    </row>
    <row r="28" spans="1:12" ht="12.75">
      <c r="A28" s="330" t="s">
        <v>95</v>
      </c>
      <c r="B28" s="331"/>
      <c r="C28" s="332"/>
      <c r="D28" s="332"/>
      <c r="E28" s="333" t="s">
        <v>96</v>
      </c>
      <c r="F28" s="334"/>
      <c r="G28" s="334"/>
      <c r="H28" s="335" t="s">
        <v>97</v>
      </c>
      <c r="I28" s="335"/>
      <c r="J28" s="37"/>
      <c r="K28" s="37"/>
      <c r="L28" s="37"/>
    </row>
    <row r="29" spans="1:12" ht="12.75">
      <c r="A29" s="37"/>
      <c r="B29" s="37"/>
      <c r="C29" s="37"/>
      <c r="D29" s="52"/>
      <c r="E29" s="46"/>
      <c r="F29" s="46"/>
      <c r="G29" s="46"/>
      <c r="H29" s="69"/>
      <c r="I29" s="68"/>
      <c r="J29" s="37"/>
      <c r="K29" s="37"/>
      <c r="L29" s="37"/>
    </row>
    <row r="30" spans="1:12" ht="12.75">
      <c r="A30" s="336"/>
      <c r="B30" s="337"/>
      <c r="C30" s="337"/>
      <c r="D30" s="338"/>
      <c r="E30" s="336"/>
      <c r="F30" s="337"/>
      <c r="G30" s="337"/>
      <c r="H30" s="305"/>
      <c r="I30" s="306"/>
      <c r="J30" s="37"/>
      <c r="K30" s="37"/>
      <c r="L30" s="37"/>
    </row>
    <row r="31" spans="1:12" ht="12.75">
      <c r="A31" s="60"/>
      <c r="B31" s="60"/>
      <c r="C31" s="58"/>
      <c r="D31" s="339"/>
      <c r="E31" s="339"/>
      <c r="F31" s="339"/>
      <c r="G31" s="340"/>
      <c r="H31" s="46"/>
      <c r="I31" s="72"/>
      <c r="J31" s="37"/>
      <c r="K31" s="37"/>
      <c r="L31" s="37"/>
    </row>
    <row r="32" spans="1:12" ht="12.75">
      <c r="A32" s="336"/>
      <c r="B32" s="337"/>
      <c r="C32" s="337"/>
      <c r="D32" s="338"/>
      <c r="E32" s="336"/>
      <c r="F32" s="337"/>
      <c r="G32" s="337"/>
      <c r="H32" s="305"/>
      <c r="I32" s="306"/>
      <c r="J32" s="37"/>
      <c r="K32" s="37"/>
      <c r="L32" s="37"/>
    </row>
    <row r="33" spans="1:12" ht="12.75">
      <c r="A33" s="60"/>
      <c r="B33" s="60"/>
      <c r="C33" s="58"/>
      <c r="D33" s="70"/>
      <c r="E33" s="70"/>
      <c r="F33" s="70"/>
      <c r="G33" s="71"/>
      <c r="H33" s="46"/>
      <c r="I33" s="73"/>
      <c r="J33" s="37"/>
      <c r="K33" s="37"/>
      <c r="L33" s="37"/>
    </row>
    <row r="34" spans="1:12" ht="12.75">
      <c r="A34" s="336"/>
      <c r="B34" s="337"/>
      <c r="C34" s="337"/>
      <c r="D34" s="338"/>
      <c r="E34" s="336"/>
      <c r="F34" s="337"/>
      <c r="G34" s="337"/>
      <c r="H34" s="305"/>
      <c r="I34" s="306"/>
      <c r="J34" s="37"/>
      <c r="K34" s="37"/>
      <c r="L34" s="37"/>
    </row>
    <row r="35" spans="1:12" ht="12.75">
      <c r="A35" s="60"/>
      <c r="B35" s="60"/>
      <c r="C35" s="58"/>
      <c r="D35" s="70"/>
      <c r="E35" s="70"/>
      <c r="F35" s="70"/>
      <c r="G35" s="71"/>
      <c r="H35" s="46"/>
      <c r="I35" s="73"/>
      <c r="J35" s="37"/>
      <c r="K35" s="37"/>
      <c r="L35" s="37"/>
    </row>
    <row r="36" spans="1:12" ht="12.75">
      <c r="A36" s="336"/>
      <c r="B36" s="337"/>
      <c r="C36" s="337"/>
      <c r="D36" s="338"/>
      <c r="E36" s="336"/>
      <c r="F36" s="337"/>
      <c r="G36" s="337"/>
      <c r="H36" s="305"/>
      <c r="I36" s="306"/>
      <c r="J36" s="37"/>
      <c r="K36" s="37"/>
      <c r="L36" s="37"/>
    </row>
    <row r="37" spans="1:12" ht="12.75">
      <c r="A37" s="74"/>
      <c r="B37" s="74"/>
      <c r="C37" s="341"/>
      <c r="D37" s="342"/>
      <c r="E37" s="46"/>
      <c r="F37" s="341"/>
      <c r="G37" s="342"/>
      <c r="H37" s="46"/>
      <c r="I37" s="46"/>
      <c r="J37" s="37"/>
      <c r="K37" s="37"/>
      <c r="L37" s="37"/>
    </row>
    <row r="38" spans="1:12" ht="12.75">
      <c r="A38" s="336"/>
      <c r="B38" s="337"/>
      <c r="C38" s="337"/>
      <c r="D38" s="338"/>
      <c r="E38" s="336"/>
      <c r="F38" s="337"/>
      <c r="G38" s="337"/>
      <c r="H38" s="305"/>
      <c r="I38" s="306"/>
      <c r="J38" s="37"/>
      <c r="K38" s="37"/>
      <c r="L38" s="37"/>
    </row>
    <row r="39" spans="1:12" ht="12.75">
      <c r="A39" s="74"/>
      <c r="B39" s="74"/>
      <c r="C39" s="75"/>
      <c r="D39" s="76"/>
      <c r="E39" s="46"/>
      <c r="F39" s="75"/>
      <c r="G39" s="76"/>
      <c r="H39" s="46"/>
      <c r="I39" s="46"/>
      <c r="J39" s="37"/>
      <c r="K39" s="37"/>
      <c r="L39" s="37"/>
    </row>
    <row r="40" spans="1:12" ht="12.75">
      <c r="A40" s="336"/>
      <c r="B40" s="337"/>
      <c r="C40" s="337"/>
      <c r="D40" s="338"/>
      <c r="E40" s="336"/>
      <c r="F40" s="337"/>
      <c r="G40" s="337"/>
      <c r="H40" s="305"/>
      <c r="I40" s="306"/>
      <c r="J40" s="37"/>
      <c r="K40" s="37"/>
      <c r="L40" s="37"/>
    </row>
    <row r="41" spans="1:12" ht="12.75">
      <c r="A41" s="77"/>
      <c r="B41" s="78"/>
      <c r="C41" s="78"/>
      <c r="D41" s="78"/>
      <c r="E41" s="77"/>
      <c r="F41" s="78"/>
      <c r="G41" s="78"/>
      <c r="H41" s="79"/>
      <c r="I41" s="80"/>
      <c r="J41" s="37"/>
      <c r="K41" s="37"/>
      <c r="L41" s="37"/>
    </row>
    <row r="42" spans="1:12" ht="12.75">
      <c r="A42" s="74"/>
      <c r="B42" s="74"/>
      <c r="C42" s="75"/>
      <c r="D42" s="76"/>
      <c r="E42" s="46"/>
      <c r="F42" s="75"/>
      <c r="G42" s="76"/>
      <c r="H42" s="46"/>
      <c r="I42" s="46"/>
      <c r="J42" s="37"/>
      <c r="K42" s="37"/>
      <c r="L42" s="37"/>
    </row>
    <row r="43" spans="1:12" ht="12.75">
      <c r="A43" s="81"/>
      <c r="B43" s="81"/>
      <c r="C43" s="81"/>
      <c r="D43" s="57"/>
      <c r="E43" s="57"/>
      <c r="F43" s="81"/>
      <c r="G43" s="57"/>
      <c r="H43" s="57"/>
      <c r="I43" s="57"/>
      <c r="J43" s="37"/>
      <c r="K43" s="37"/>
      <c r="L43" s="37"/>
    </row>
    <row r="44" spans="1:12" ht="12.75">
      <c r="A44" s="344" t="s">
        <v>70</v>
      </c>
      <c r="B44" s="345"/>
      <c r="C44" s="305"/>
      <c r="D44" s="306"/>
      <c r="E44" s="47"/>
      <c r="F44" s="315"/>
      <c r="G44" s="337"/>
      <c r="H44" s="337"/>
      <c r="I44" s="338"/>
      <c r="J44" s="37"/>
      <c r="K44" s="37"/>
      <c r="L44" s="37"/>
    </row>
    <row r="45" spans="1:12" ht="12.75">
      <c r="A45" s="74"/>
      <c r="B45" s="74"/>
      <c r="C45" s="341"/>
      <c r="D45" s="342"/>
      <c r="E45" s="46"/>
      <c r="F45" s="341"/>
      <c r="G45" s="359"/>
      <c r="H45" s="82"/>
      <c r="I45" s="82"/>
      <c r="J45" s="37"/>
      <c r="K45" s="37"/>
      <c r="L45" s="37"/>
    </row>
    <row r="46" spans="1:12" ht="12.75">
      <c r="A46" s="344" t="s">
        <v>98</v>
      </c>
      <c r="B46" s="345"/>
      <c r="C46" s="315" t="s">
        <v>406</v>
      </c>
      <c r="D46" s="343"/>
      <c r="E46" s="343"/>
      <c r="F46" s="343"/>
      <c r="G46" s="343"/>
      <c r="H46" s="343"/>
      <c r="I46" s="343"/>
      <c r="J46" s="37"/>
      <c r="K46" s="37"/>
      <c r="L46" s="37"/>
    </row>
    <row r="47" spans="1:12" ht="12.75">
      <c r="A47" s="55"/>
      <c r="B47" s="55"/>
      <c r="C47" s="83" t="s">
        <v>306</v>
      </c>
      <c r="D47" s="47"/>
      <c r="E47" s="47"/>
      <c r="F47" s="47"/>
      <c r="G47" s="47"/>
      <c r="H47" s="47"/>
      <c r="I47" s="47"/>
      <c r="J47" s="37"/>
      <c r="K47" s="37"/>
      <c r="L47" s="37"/>
    </row>
    <row r="48" spans="1:12" ht="12.75">
      <c r="A48" s="344" t="s">
        <v>307</v>
      </c>
      <c r="B48" s="345"/>
      <c r="C48" s="346" t="s">
        <v>588</v>
      </c>
      <c r="D48" s="347"/>
      <c r="E48" s="348"/>
      <c r="F48" s="47"/>
      <c r="G48" s="53" t="s">
        <v>308</v>
      </c>
      <c r="H48" s="349" t="s">
        <v>589</v>
      </c>
      <c r="I48" s="350"/>
      <c r="J48" s="37"/>
      <c r="K48" s="37"/>
      <c r="L48" s="37"/>
    </row>
    <row r="49" spans="1:12" ht="12.75">
      <c r="A49" s="55"/>
      <c r="B49" s="55"/>
      <c r="C49" s="83"/>
      <c r="D49" s="47"/>
      <c r="E49" s="47"/>
      <c r="F49" s="47"/>
      <c r="G49" s="47"/>
      <c r="H49" s="47"/>
      <c r="I49" s="47"/>
      <c r="J49" s="37"/>
      <c r="K49" s="37"/>
      <c r="L49" s="37"/>
    </row>
    <row r="50" spans="1:12" ht="12.75">
      <c r="A50" s="344" t="s">
        <v>18</v>
      </c>
      <c r="B50" s="345"/>
      <c r="C50" s="358" t="s">
        <v>407</v>
      </c>
      <c r="D50" s="347"/>
      <c r="E50" s="347"/>
      <c r="F50" s="347"/>
      <c r="G50" s="347"/>
      <c r="H50" s="347"/>
      <c r="I50" s="348"/>
      <c r="J50" s="37"/>
      <c r="K50" s="37"/>
      <c r="L50" s="37"/>
    </row>
    <row r="51" spans="1:12" ht="12.75">
      <c r="A51" s="55"/>
      <c r="B51" s="55"/>
      <c r="C51" s="47"/>
      <c r="D51" s="47"/>
      <c r="E51" s="47"/>
      <c r="F51" s="47"/>
      <c r="G51" s="47"/>
      <c r="H51" s="47"/>
      <c r="I51" s="47"/>
      <c r="J51" s="37"/>
      <c r="K51" s="37"/>
      <c r="L51" s="37"/>
    </row>
    <row r="52" spans="1:12" ht="12.75">
      <c r="A52" s="303" t="s">
        <v>42</v>
      </c>
      <c r="B52" s="304"/>
      <c r="C52" s="346" t="s">
        <v>408</v>
      </c>
      <c r="D52" s="347"/>
      <c r="E52" s="347"/>
      <c r="F52" s="347"/>
      <c r="G52" s="347"/>
      <c r="H52" s="347"/>
      <c r="I52" s="317"/>
      <c r="J52" s="37"/>
      <c r="K52" s="37"/>
      <c r="L52" s="37"/>
    </row>
    <row r="53" spans="1:12" ht="12.75">
      <c r="A53" s="84"/>
      <c r="B53" s="84"/>
      <c r="C53" s="352" t="s">
        <v>265</v>
      </c>
      <c r="D53" s="352"/>
      <c r="E53" s="352"/>
      <c r="F53" s="352"/>
      <c r="G53" s="352"/>
      <c r="H53" s="352"/>
      <c r="I53" s="86"/>
      <c r="J53" s="37"/>
      <c r="K53" s="37"/>
      <c r="L53" s="37"/>
    </row>
    <row r="54" spans="1:12" ht="12.75">
      <c r="A54" s="84"/>
      <c r="B54" s="84"/>
      <c r="C54" s="85"/>
      <c r="D54" s="85"/>
      <c r="E54" s="85"/>
      <c r="F54" s="85"/>
      <c r="G54" s="85"/>
      <c r="H54" s="85"/>
      <c r="I54" s="86"/>
      <c r="J54" s="37"/>
      <c r="K54" s="37"/>
      <c r="L54" s="37"/>
    </row>
    <row r="55" spans="1:12" ht="12.75">
      <c r="A55" s="84"/>
      <c r="B55" s="297" t="s">
        <v>99</v>
      </c>
      <c r="C55" s="298"/>
      <c r="D55" s="298"/>
      <c r="E55" s="298"/>
      <c r="F55" s="87"/>
      <c r="G55" s="87"/>
      <c r="H55" s="87"/>
      <c r="I55" s="88"/>
      <c r="J55" s="37"/>
      <c r="K55" s="37"/>
      <c r="L55" s="37"/>
    </row>
    <row r="56" spans="1:12" ht="12.75">
      <c r="A56" s="84"/>
      <c r="B56" s="297" t="s">
        <v>389</v>
      </c>
      <c r="C56" s="298"/>
      <c r="D56" s="298"/>
      <c r="E56" s="298"/>
      <c r="F56" s="298"/>
      <c r="G56" s="298"/>
      <c r="H56" s="298"/>
      <c r="I56" s="298"/>
      <c r="J56" s="37"/>
      <c r="K56" s="37"/>
      <c r="L56" s="37"/>
    </row>
    <row r="57" spans="1:12" ht="12.75">
      <c r="A57" s="84"/>
      <c r="B57" s="297" t="s">
        <v>100</v>
      </c>
      <c r="C57" s="298"/>
      <c r="D57" s="298"/>
      <c r="E57" s="298"/>
      <c r="F57" s="298"/>
      <c r="G57" s="298"/>
      <c r="H57" s="298"/>
      <c r="I57" s="298"/>
      <c r="J57" s="37"/>
      <c r="K57" s="37"/>
      <c r="L57" s="37"/>
    </row>
    <row r="58" spans="1:12" ht="12.75">
      <c r="A58" s="84"/>
      <c r="B58" s="297" t="s">
        <v>385</v>
      </c>
      <c r="C58" s="298"/>
      <c r="D58" s="298"/>
      <c r="E58" s="298"/>
      <c r="F58" s="298"/>
      <c r="G58" s="298"/>
      <c r="H58" s="298"/>
      <c r="I58" s="298"/>
      <c r="J58" s="37"/>
      <c r="K58" s="37"/>
      <c r="L58" s="37"/>
    </row>
    <row r="59" spans="1:12" ht="12.75">
      <c r="A59" s="84"/>
      <c r="B59" s="84"/>
      <c r="C59" s="85"/>
      <c r="D59" s="85"/>
      <c r="E59" s="85"/>
      <c r="F59" s="85"/>
      <c r="G59" s="85"/>
      <c r="H59" s="85"/>
      <c r="I59" s="86"/>
      <c r="J59" s="37"/>
      <c r="K59" s="37"/>
      <c r="L59" s="37"/>
    </row>
    <row r="60" spans="1:12" ht="13.5" thickBot="1">
      <c r="A60" s="89" t="s">
        <v>101</v>
      </c>
      <c r="B60" s="47"/>
      <c r="C60" s="47"/>
      <c r="D60" s="47"/>
      <c r="E60" s="47"/>
      <c r="F60" s="47"/>
      <c r="G60" s="90"/>
      <c r="H60" s="91"/>
      <c r="I60" s="90"/>
      <c r="J60" s="37"/>
      <c r="K60" s="37"/>
      <c r="L60" s="37"/>
    </row>
    <row r="61" spans="1:12" ht="12.75">
      <c r="A61" s="47"/>
      <c r="B61" s="47"/>
      <c r="C61" s="47"/>
      <c r="D61" s="47"/>
      <c r="E61" s="84" t="s">
        <v>145</v>
      </c>
      <c r="F61" s="37"/>
      <c r="G61" s="353" t="s">
        <v>146</v>
      </c>
      <c r="H61" s="354"/>
      <c r="I61" s="355"/>
      <c r="J61" s="37"/>
      <c r="K61" s="37"/>
      <c r="L61" s="37"/>
    </row>
    <row r="62" spans="1:12" ht="12.75">
      <c r="A62" s="92"/>
      <c r="B62" s="92"/>
      <c r="C62" s="52"/>
      <c r="D62" s="52"/>
      <c r="E62" s="52"/>
      <c r="F62" s="52"/>
      <c r="G62" s="356"/>
      <c r="H62" s="357"/>
      <c r="I62" s="52"/>
      <c r="J62" s="37"/>
      <c r="K62" s="37"/>
      <c r="L62" s="37"/>
    </row>
  </sheetData>
  <sheetProtection/>
  <protectedRanges>
    <protectedRange sqref="E2 H2 C6:D6 C14:D14 F14:I14 C16:I16 C18:I18 C20:I20 C24:G24 C22:F22 C26 I26 I24 A30:I30 A32:I32 A34:D34" name="Range1"/>
    <protectedRange sqref="C8:D8" name="Range1_1"/>
    <protectedRange sqref="C10:D10" name="Range1_2"/>
    <protectedRange sqref="C12:I12" name="Range1_3"/>
  </protectedRanges>
  <mergeCells count="73">
    <mergeCell ref="A1:C1"/>
    <mergeCell ref="C53:H53"/>
    <mergeCell ref="G61:I61"/>
    <mergeCell ref="G62:H62"/>
    <mergeCell ref="A50:B50"/>
    <mergeCell ref="C50:I50"/>
    <mergeCell ref="A52:B52"/>
    <mergeCell ref="C52:I52"/>
    <mergeCell ref="B55:E55"/>
    <mergeCell ref="B56:I56"/>
    <mergeCell ref="A44:B44"/>
    <mergeCell ref="C44:D44"/>
    <mergeCell ref="F44:I44"/>
    <mergeCell ref="C45:D45"/>
    <mergeCell ref="F45:G45"/>
    <mergeCell ref="A46:B46"/>
    <mergeCell ref="C46:I46"/>
    <mergeCell ref="A48:B48"/>
    <mergeCell ref="C48:E48"/>
    <mergeCell ref="H48:I48"/>
    <mergeCell ref="H38:I38"/>
    <mergeCell ref="A40:D40"/>
    <mergeCell ref="E40:G40"/>
    <mergeCell ref="H40:I40"/>
    <mergeCell ref="C37:D37"/>
    <mergeCell ref="F37:G37"/>
    <mergeCell ref="A38:D38"/>
    <mergeCell ref="E38:G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6:B26"/>
    <mergeCell ref="G26:H26"/>
    <mergeCell ref="A20:B20"/>
    <mergeCell ref="C20:I20"/>
    <mergeCell ref="A22:B22"/>
    <mergeCell ref="D22:F22"/>
    <mergeCell ref="G22:H22"/>
    <mergeCell ref="C12:I12"/>
    <mergeCell ref="A14:B14"/>
    <mergeCell ref="C14:D14"/>
    <mergeCell ref="F14:I14"/>
    <mergeCell ref="A24:B24"/>
    <mergeCell ref="D24:G24"/>
    <mergeCell ref="B57:I57"/>
    <mergeCell ref="B58:I58"/>
    <mergeCell ref="A2:D2"/>
    <mergeCell ref="A4:I4"/>
    <mergeCell ref="A6:B6"/>
    <mergeCell ref="C6:D6"/>
    <mergeCell ref="E6:H8"/>
    <mergeCell ref="A8:B8"/>
    <mergeCell ref="C8:D8"/>
    <mergeCell ref="A10:B11"/>
    <mergeCell ref="A16:B16"/>
    <mergeCell ref="C16:I16"/>
    <mergeCell ref="A18:B18"/>
    <mergeCell ref="C18:I18"/>
    <mergeCell ref="C10:D10"/>
    <mergeCell ref="A12:B12"/>
  </mergeCells>
  <conditionalFormatting sqref="H29">
    <cfRule type="cellIs" priority="1" dxfId="9" operator="equal" stopIfTrue="1">
      <formula>"DA"</formula>
    </cfRule>
  </conditionalFormatting>
  <conditionalFormatting sqref="H2">
    <cfRule type="cellIs" priority="2" dxfId="1"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77" r:id="rId4"/>
  <ignoredErrors>
    <ignoredError sqref="I26" numberStoredAsText="1"/>
  </ignoredErrors>
</worksheet>
</file>

<file path=xl/worksheets/sheet3.xml><?xml version="1.0" encoding="utf-8"?>
<worksheet xmlns="http://schemas.openxmlformats.org/spreadsheetml/2006/main" xmlns:r="http://schemas.openxmlformats.org/officeDocument/2006/relationships">
  <dimension ref="A1:L51"/>
  <sheetViews>
    <sheetView zoomScalePageLayoutView="0" workbookViewId="0" topLeftCell="A1">
      <selection activeCell="K6" sqref="K6"/>
    </sheetView>
  </sheetViews>
  <sheetFormatPr defaultColWidth="9.140625" defaultRowHeight="12.75"/>
  <cols>
    <col min="1" max="9" width="9.140625" style="107" customWidth="1"/>
    <col min="10" max="10" width="13.421875" style="107" customWidth="1"/>
    <col min="11" max="11" width="12.7109375" style="107" customWidth="1"/>
    <col min="12" max="16384" width="9.140625" style="107" customWidth="1"/>
  </cols>
  <sheetData>
    <row r="1" spans="1:12" ht="15.75">
      <c r="A1" s="380" t="s">
        <v>75</v>
      </c>
      <c r="B1" s="380"/>
      <c r="C1" s="380"/>
      <c r="D1" s="380"/>
      <c r="E1" s="380"/>
      <c r="F1" s="380"/>
      <c r="G1" s="380"/>
      <c r="H1" s="380"/>
      <c r="I1" s="380"/>
      <c r="J1" s="381"/>
      <c r="K1" s="381"/>
      <c r="L1" s="381"/>
    </row>
    <row r="2" spans="1:12" ht="15.75">
      <c r="A2" s="93"/>
      <c r="B2" s="93"/>
      <c r="C2" s="93"/>
      <c r="D2" s="372" t="s">
        <v>386</v>
      </c>
      <c r="E2" s="373"/>
      <c r="F2" s="360">
        <v>40909</v>
      </c>
      <c r="G2" s="361"/>
      <c r="H2" s="99" t="s">
        <v>332</v>
      </c>
      <c r="I2" s="360">
        <v>41274</v>
      </c>
      <c r="J2" s="361"/>
      <c r="K2" s="96"/>
      <c r="L2" s="96"/>
    </row>
    <row r="3" spans="1:11" ht="24" customHeight="1" thickBot="1">
      <c r="A3" s="362" t="s">
        <v>178</v>
      </c>
      <c r="B3" s="363"/>
      <c r="C3" s="363"/>
      <c r="D3" s="363"/>
      <c r="E3" s="363"/>
      <c r="F3" s="363"/>
      <c r="G3" s="363"/>
      <c r="H3" s="364"/>
      <c r="I3" s="103" t="s">
        <v>391</v>
      </c>
      <c r="J3" s="104" t="s">
        <v>52</v>
      </c>
      <c r="K3" s="104" t="s">
        <v>53</v>
      </c>
    </row>
    <row r="4" spans="1:11" ht="12.75">
      <c r="A4" s="365">
        <v>1</v>
      </c>
      <c r="B4" s="365"/>
      <c r="C4" s="365"/>
      <c r="D4" s="365"/>
      <c r="E4" s="365"/>
      <c r="F4" s="365"/>
      <c r="G4" s="365"/>
      <c r="H4" s="365"/>
      <c r="I4" s="106">
        <v>2</v>
      </c>
      <c r="J4" s="105">
        <v>3</v>
      </c>
      <c r="K4" s="105">
        <v>4</v>
      </c>
    </row>
    <row r="5" spans="1:11" ht="12.75">
      <c r="A5" s="366" t="s">
        <v>76</v>
      </c>
      <c r="B5" s="367"/>
      <c r="C5" s="367"/>
      <c r="D5" s="367"/>
      <c r="E5" s="367"/>
      <c r="F5" s="367"/>
      <c r="G5" s="367"/>
      <c r="H5" s="368"/>
      <c r="I5" s="6">
        <v>107</v>
      </c>
      <c r="J5" s="36">
        <f>SUM(J6:J8)</f>
        <v>483086105</v>
      </c>
      <c r="K5" s="36">
        <f>SUM(K6:K8)</f>
        <v>563046952</v>
      </c>
    </row>
    <row r="6" spans="1:11" ht="12.75">
      <c r="A6" s="369" t="s">
        <v>54</v>
      </c>
      <c r="B6" s="370"/>
      <c r="C6" s="370"/>
      <c r="D6" s="370"/>
      <c r="E6" s="370"/>
      <c r="F6" s="370"/>
      <c r="G6" s="370"/>
      <c r="H6" s="371"/>
      <c r="I6" s="4">
        <v>108</v>
      </c>
      <c r="J6" s="27">
        <v>474934458</v>
      </c>
      <c r="K6" s="27">
        <v>550644134</v>
      </c>
    </row>
    <row r="7" spans="1:11" ht="12.75">
      <c r="A7" s="369" t="s">
        <v>55</v>
      </c>
      <c r="B7" s="370"/>
      <c r="C7" s="370"/>
      <c r="D7" s="370"/>
      <c r="E7" s="370"/>
      <c r="F7" s="370"/>
      <c r="G7" s="370"/>
      <c r="H7" s="371"/>
      <c r="I7" s="4">
        <v>109</v>
      </c>
      <c r="J7" s="27">
        <v>0</v>
      </c>
      <c r="K7" s="27">
        <v>0</v>
      </c>
    </row>
    <row r="8" spans="1:11" ht="12.75">
      <c r="A8" s="369" t="s">
        <v>56</v>
      </c>
      <c r="B8" s="370"/>
      <c r="C8" s="370"/>
      <c r="D8" s="370"/>
      <c r="E8" s="370"/>
      <c r="F8" s="370"/>
      <c r="G8" s="370"/>
      <c r="H8" s="371"/>
      <c r="I8" s="4">
        <v>110</v>
      </c>
      <c r="J8" s="27">
        <v>8151647</v>
      </c>
      <c r="K8" s="27">
        <v>12402818</v>
      </c>
    </row>
    <row r="9" spans="1:11" ht="12.75">
      <c r="A9" s="369" t="s">
        <v>51</v>
      </c>
      <c r="B9" s="370"/>
      <c r="C9" s="370"/>
      <c r="D9" s="370"/>
      <c r="E9" s="370"/>
      <c r="F9" s="370"/>
      <c r="G9" s="370"/>
      <c r="H9" s="371"/>
      <c r="I9" s="4">
        <v>111</v>
      </c>
      <c r="J9" s="26">
        <f>J10-J11+J12+J16+J20+J21+J22+J25+J26</f>
        <v>469092336</v>
      </c>
      <c r="K9" s="26">
        <f>K10-K11+K12+K16+K20+K21+K22+K25+K26</f>
        <v>584898489</v>
      </c>
    </row>
    <row r="10" spans="1:11" ht="12.75">
      <c r="A10" s="369" t="s">
        <v>79</v>
      </c>
      <c r="B10" s="370"/>
      <c r="C10" s="370"/>
      <c r="D10" s="370"/>
      <c r="E10" s="370"/>
      <c r="F10" s="370"/>
      <c r="G10" s="370"/>
      <c r="H10" s="371"/>
      <c r="I10" s="4">
        <v>112</v>
      </c>
      <c r="J10" s="27">
        <v>0</v>
      </c>
      <c r="K10" s="27">
        <v>0</v>
      </c>
    </row>
    <row r="11" spans="1:11" ht="12.75">
      <c r="A11" s="369" t="s">
        <v>80</v>
      </c>
      <c r="B11" s="370"/>
      <c r="C11" s="370"/>
      <c r="D11" s="370"/>
      <c r="E11" s="370"/>
      <c r="F11" s="370"/>
      <c r="G11" s="370"/>
      <c r="H11" s="371"/>
      <c r="I11" s="4">
        <v>113</v>
      </c>
      <c r="J11" s="27">
        <v>0</v>
      </c>
      <c r="K11" s="27">
        <v>0</v>
      </c>
    </row>
    <row r="12" spans="1:11" ht="12.75">
      <c r="A12" s="369" t="s">
        <v>57</v>
      </c>
      <c r="B12" s="370"/>
      <c r="C12" s="370"/>
      <c r="D12" s="370"/>
      <c r="E12" s="370"/>
      <c r="F12" s="370"/>
      <c r="G12" s="370"/>
      <c r="H12" s="371"/>
      <c r="I12" s="4">
        <v>114</v>
      </c>
      <c r="J12" s="26">
        <f>SUM(J13:J15)</f>
        <v>358072355</v>
      </c>
      <c r="K12" s="26">
        <f>SUM(K13:K15)</f>
        <v>435692167</v>
      </c>
    </row>
    <row r="13" spans="1:11" ht="12.75">
      <c r="A13" s="374" t="s">
        <v>58</v>
      </c>
      <c r="B13" s="375"/>
      <c r="C13" s="375"/>
      <c r="D13" s="375"/>
      <c r="E13" s="375"/>
      <c r="F13" s="375"/>
      <c r="G13" s="375"/>
      <c r="H13" s="376"/>
      <c r="I13" s="4">
        <v>115</v>
      </c>
      <c r="J13" s="27">
        <v>2013682</v>
      </c>
      <c r="K13" s="27">
        <v>1995089</v>
      </c>
    </row>
    <row r="14" spans="1:11" ht="12.75">
      <c r="A14" s="374" t="s">
        <v>59</v>
      </c>
      <c r="B14" s="375"/>
      <c r="C14" s="375"/>
      <c r="D14" s="375"/>
      <c r="E14" s="375"/>
      <c r="F14" s="375"/>
      <c r="G14" s="375"/>
      <c r="H14" s="376"/>
      <c r="I14" s="4">
        <v>116</v>
      </c>
      <c r="J14" s="27">
        <v>5101469</v>
      </c>
      <c r="K14" s="27">
        <v>661277</v>
      </c>
    </row>
    <row r="15" spans="1:11" ht="12.75">
      <c r="A15" s="374" t="s">
        <v>182</v>
      </c>
      <c r="B15" s="375"/>
      <c r="C15" s="375"/>
      <c r="D15" s="375"/>
      <c r="E15" s="375"/>
      <c r="F15" s="375"/>
      <c r="G15" s="375"/>
      <c r="H15" s="376"/>
      <c r="I15" s="4">
        <v>117</v>
      </c>
      <c r="J15" s="27">
        <v>350957204</v>
      </c>
      <c r="K15" s="27">
        <v>433035801</v>
      </c>
    </row>
    <row r="16" spans="1:11" ht="12.75">
      <c r="A16" s="369" t="s">
        <v>183</v>
      </c>
      <c r="B16" s="370"/>
      <c r="C16" s="370"/>
      <c r="D16" s="370"/>
      <c r="E16" s="370"/>
      <c r="F16" s="370"/>
      <c r="G16" s="370"/>
      <c r="H16" s="371"/>
      <c r="I16" s="4">
        <v>118</v>
      </c>
      <c r="J16" s="26">
        <f>SUM(J17:J19)</f>
        <v>36491802</v>
      </c>
      <c r="K16" s="26">
        <f>SUM(K17:K19)</f>
        <v>36115701</v>
      </c>
    </row>
    <row r="17" spans="1:11" ht="12.75">
      <c r="A17" s="374" t="s">
        <v>184</v>
      </c>
      <c r="B17" s="375"/>
      <c r="C17" s="375"/>
      <c r="D17" s="375"/>
      <c r="E17" s="375"/>
      <c r="F17" s="375"/>
      <c r="G17" s="375"/>
      <c r="H17" s="376"/>
      <c r="I17" s="4">
        <v>119</v>
      </c>
      <c r="J17" s="27">
        <v>19707477</v>
      </c>
      <c r="K17" s="27">
        <v>19481465</v>
      </c>
    </row>
    <row r="18" spans="1:11" ht="12.75">
      <c r="A18" s="374" t="s">
        <v>185</v>
      </c>
      <c r="B18" s="375"/>
      <c r="C18" s="375"/>
      <c r="D18" s="375"/>
      <c r="E18" s="375"/>
      <c r="F18" s="375"/>
      <c r="G18" s="375"/>
      <c r="H18" s="376"/>
      <c r="I18" s="4">
        <v>120</v>
      </c>
      <c r="J18" s="27">
        <v>11456264</v>
      </c>
      <c r="K18" s="27">
        <v>11691282</v>
      </c>
    </row>
    <row r="19" spans="1:11" ht="12.75">
      <c r="A19" s="374" t="s">
        <v>186</v>
      </c>
      <c r="B19" s="375"/>
      <c r="C19" s="375"/>
      <c r="D19" s="375"/>
      <c r="E19" s="375"/>
      <c r="F19" s="375"/>
      <c r="G19" s="375"/>
      <c r="H19" s="376"/>
      <c r="I19" s="4">
        <v>121</v>
      </c>
      <c r="J19" s="27">
        <v>5328061</v>
      </c>
      <c r="K19" s="27">
        <v>4942954</v>
      </c>
    </row>
    <row r="20" spans="1:11" ht="12.75">
      <c r="A20" s="369" t="s">
        <v>78</v>
      </c>
      <c r="B20" s="370"/>
      <c r="C20" s="370"/>
      <c r="D20" s="370"/>
      <c r="E20" s="370"/>
      <c r="F20" s="370"/>
      <c r="G20" s="370"/>
      <c r="H20" s="371"/>
      <c r="I20" s="4">
        <v>122</v>
      </c>
      <c r="J20" s="27">
        <v>54940494</v>
      </c>
      <c r="K20" s="27">
        <v>54570270</v>
      </c>
    </row>
    <row r="21" spans="1:11" ht="12.75">
      <c r="A21" s="369" t="s">
        <v>77</v>
      </c>
      <c r="B21" s="370"/>
      <c r="C21" s="370"/>
      <c r="D21" s="370"/>
      <c r="E21" s="370"/>
      <c r="F21" s="370"/>
      <c r="G21" s="370"/>
      <c r="H21" s="371"/>
      <c r="I21" s="4">
        <v>123</v>
      </c>
      <c r="J21" s="27">
        <v>10252071</v>
      </c>
      <c r="K21" s="27">
        <v>10560367</v>
      </c>
    </row>
    <row r="22" spans="1:11" ht="12.75">
      <c r="A22" s="369" t="s">
        <v>164</v>
      </c>
      <c r="B22" s="370"/>
      <c r="C22" s="370"/>
      <c r="D22" s="370"/>
      <c r="E22" s="370"/>
      <c r="F22" s="370"/>
      <c r="G22" s="370"/>
      <c r="H22" s="371"/>
      <c r="I22" s="4">
        <v>124</v>
      </c>
      <c r="J22" s="26">
        <f>SUM(J23:J24)</f>
        <v>9103998</v>
      </c>
      <c r="K22" s="26">
        <f>SUM(K23:K24)</f>
        <v>46216068</v>
      </c>
    </row>
    <row r="23" spans="1:11" ht="12.75">
      <c r="A23" s="374" t="s">
        <v>165</v>
      </c>
      <c r="B23" s="375"/>
      <c r="C23" s="375"/>
      <c r="D23" s="375"/>
      <c r="E23" s="375"/>
      <c r="F23" s="375"/>
      <c r="G23" s="375"/>
      <c r="H23" s="376"/>
      <c r="I23" s="4">
        <v>125</v>
      </c>
      <c r="J23" s="27">
        <v>0</v>
      </c>
      <c r="K23" s="27">
        <v>40633325</v>
      </c>
    </row>
    <row r="24" spans="1:11" ht="12.75">
      <c r="A24" s="374" t="s">
        <v>166</v>
      </c>
      <c r="B24" s="375"/>
      <c r="C24" s="375"/>
      <c r="D24" s="375"/>
      <c r="E24" s="375"/>
      <c r="F24" s="375"/>
      <c r="G24" s="375"/>
      <c r="H24" s="376"/>
      <c r="I24" s="4">
        <v>126</v>
      </c>
      <c r="J24" s="27">
        <v>9103998</v>
      </c>
      <c r="K24" s="27">
        <v>5582743</v>
      </c>
    </row>
    <row r="25" spans="1:11" ht="12.75">
      <c r="A25" s="369" t="s">
        <v>167</v>
      </c>
      <c r="B25" s="370"/>
      <c r="C25" s="370"/>
      <c r="D25" s="370"/>
      <c r="E25" s="370"/>
      <c r="F25" s="370"/>
      <c r="G25" s="370"/>
      <c r="H25" s="371"/>
      <c r="I25" s="4">
        <v>127</v>
      </c>
      <c r="J25" s="27">
        <v>231616</v>
      </c>
      <c r="K25" s="27">
        <v>1743916</v>
      </c>
    </row>
    <row r="26" spans="1:11" ht="12.75">
      <c r="A26" s="369" t="s">
        <v>168</v>
      </c>
      <c r="B26" s="370"/>
      <c r="C26" s="370"/>
      <c r="D26" s="370"/>
      <c r="E26" s="370"/>
      <c r="F26" s="370"/>
      <c r="G26" s="370"/>
      <c r="H26" s="371"/>
      <c r="I26" s="4">
        <v>128</v>
      </c>
      <c r="J26" s="27">
        <v>0</v>
      </c>
      <c r="K26" s="27">
        <v>0</v>
      </c>
    </row>
    <row r="27" spans="1:11" ht="12.75">
      <c r="A27" s="369" t="s">
        <v>370</v>
      </c>
      <c r="B27" s="370"/>
      <c r="C27" s="370"/>
      <c r="D27" s="370"/>
      <c r="E27" s="370"/>
      <c r="F27" s="370"/>
      <c r="G27" s="370"/>
      <c r="H27" s="371"/>
      <c r="I27" s="4">
        <v>129</v>
      </c>
      <c r="J27" s="26">
        <f>SUM(J28:J32)</f>
        <v>8127049</v>
      </c>
      <c r="K27" s="26">
        <f>SUM(K28:K32)</f>
        <v>6951183</v>
      </c>
    </row>
    <row r="28" spans="1:11" ht="12.75">
      <c r="A28" s="369" t="s">
        <v>169</v>
      </c>
      <c r="B28" s="370"/>
      <c r="C28" s="370"/>
      <c r="D28" s="370"/>
      <c r="E28" s="370"/>
      <c r="F28" s="370"/>
      <c r="G28" s="370"/>
      <c r="H28" s="371"/>
      <c r="I28" s="4">
        <v>130</v>
      </c>
      <c r="J28" s="27">
        <v>1046520</v>
      </c>
      <c r="K28" s="27">
        <v>301228</v>
      </c>
    </row>
    <row r="29" spans="1:11" ht="25.5" customHeight="1">
      <c r="A29" s="369" t="s">
        <v>81</v>
      </c>
      <c r="B29" s="370"/>
      <c r="C29" s="370"/>
      <c r="D29" s="370"/>
      <c r="E29" s="370"/>
      <c r="F29" s="370"/>
      <c r="G29" s="370"/>
      <c r="H29" s="371"/>
      <c r="I29" s="4">
        <v>131</v>
      </c>
      <c r="J29" s="27">
        <v>7080529</v>
      </c>
      <c r="K29" s="27">
        <v>6649955</v>
      </c>
    </row>
    <row r="30" spans="1:11" ht="12.75">
      <c r="A30" s="369" t="s">
        <v>170</v>
      </c>
      <c r="B30" s="370"/>
      <c r="C30" s="370"/>
      <c r="D30" s="370"/>
      <c r="E30" s="370"/>
      <c r="F30" s="370"/>
      <c r="G30" s="370"/>
      <c r="H30" s="371"/>
      <c r="I30" s="4">
        <v>132</v>
      </c>
      <c r="J30" s="27">
        <v>0</v>
      </c>
      <c r="K30" s="27">
        <v>0</v>
      </c>
    </row>
    <row r="31" spans="1:11" ht="12.75">
      <c r="A31" s="369" t="s">
        <v>171</v>
      </c>
      <c r="B31" s="370"/>
      <c r="C31" s="370"/>
      <c r="D31" s="370"/>
      <c r="E31" s="370"/>
      <c r="F31" s="370"/>
      <c r="G31" s="370"/>
      <c r="H31" s="371"/>
      <c r="I31" s="4">
        <v>133</v>
      </c>
      <c r="J31" s="27">
        <v>0</v>
      </c>
      <c r="K31" s="27">
        <v>0</v>
      </c>
    </row>
    <row r="32" spans="1:11" ht="12.75">
      <c r="A32" s="369" t="s">
        <v>172</v>
      </c>
      <c r="B32" s="370"/>
      <c r="C32" s="370"/>
      <c r="D32" s="370"/>
      <c r="E32" s="370"/>
      <c r="F32" s="370"/>
      <c r="G32" s="370"/>
      <c r="H32" s="371"/>
      <c r="I32" s="4">
        <v>134</v>
      </c>
      <c r="J32" s="27">
        <v>0</v>
      </c>
      <c r="K32" s="27">
        <v>0</v>
      </c>
    </row>
    <row r="33" spans="1:11" ht="12.75">
      <c r="A33" s="369" t="s">
        <v>371</v>
      </c>
      <c r="B33" s="370"/>
      <c r="C33" s="370"/>
      <c r="D33" s="370"/>
      <c r="E33" s="370"/>
      <c r="F33" s="370"/>
      <c r="G33" s="370"/>
      <c r="H33" s="371"/>
      <c r="I33" s="4">
        <v>135</v>
      </c>
      <c r="J33" s="26">
        <f>SUM(J34:J37)</f>
        <v>91632293</v>
      </c>
      <c r="K33" s="26">
        <f>SUM(K34:K37)</f>
        <v>81444918</v>
      </c>
    </row>
    <row r="34" spans="1:11" ht="12.75">
      <c r="A34" s="369" t="s">
        <v>188</v>
      </c>
      <c r="B34" s="370"/>
      <c r="C34" s="370"/>
      <c r="D34" s="370"/>
      <c r="E34" s="370"/>
      <c r="F34" s="370"/>
      <c r="G34" s="370"/>
      <c r="H34" s="371"/>
      <c r="I34" s="4">
        <v>136</v>
      </c>
      <c r="J34" s="27">
        <v>0</v>
      </c>
      <c r="K34" s="27">
        <v>0</v>
      </c>
    </row>
    <row r="35" spans="1:11" ht="24.75" customHeight="1">
      <c r="A35" s="369" t="s">
        <v>187</v>
      </c>
      <c r="B35" s="370"/>
      <c r="C35" s="370"/>
      <c r="D35" s="370"/>
      <c r="E35" s="370"/>
      <c r="F35" s="370"/>
      <c r="G35" s="370"/>
      <c r="H35" s="371"/>
      <c r="I35" s="4">
        <v>137</v>
      </c>
      <c r="J35" s="27">
        <v>91632293</v>
      </c>
      <c r="K35" s="27">
        <v>81444918</v>
      </c>
    </row>
    <row r="36" spans="1:11" ht="12.75">
      <c r="A36" s="369" t="s">
        <v>189</v>
      </c>
      <c r="B36" s="370"/>
      <c r="C36" s="370"/>
      <c r="D36" s="370"/>
      <c r="E36" s="370"/>
      <c r="F36" s="370"/>
      <c r="G36" s="370"/>
      <c r="H36" s="371"/>
      <c r="I36" s="4">
        <v>138</v>
      </c>
      <c r="J36" s="27">
        <v>0</v>
      </c>
      <c r="K36" s="27">
        <v>0</v>
      </c>
    </row>
    <row r="37" spans="1:11" ht="12.75">
      <c r="A37" s="369" t="s">
        <v>190</v>
      </c>
      <c r="B37" s="370"/>
      <c r="C37" s="370"/>
      <c r="D37" s="370"/>
      <c r="E37" s="370"/>
      <c r="F37" s="370"/>
      <c r="G37" s="370"/>
      <c r="H37" s="371"/>
      <c r="I37" s="4">
        <v>139</v>
      </c>
      <c r="J37" s="27">
        <v>0</v>
      </c>
      <c r="K37" s="27">
        <v>0</v>
      </c>
    </row>
    <row r="38" spans="1:11" ht="12.75">
      <c r="A38" s="369" t="s">
        <v>193</v>
      </c>
      <c r="B38" s="370"/>
      <c r="C38" s="370"/>
      <c r="D38" s="370"/>
      <c r="E38" s="370"/>
      <c r="F38" s="370"/>
      <c r="G38" s="370"/>
      <c r="H38" s="371"/>
      <c r="I38" s="4">
        <v>140</v>
      </c>
      <c r="J38" s="27">
        <v>0</v>
      </c>
      <c r="K38" s="27">
        <v>0</v>
      </c>
    </row>
    <row r="39" spans="1:11" ht="12.75">
      <c r="A39" s="369" t="s">
        <v>192</v>
      </c>
      <c r="B39" s="370"/>
      <c r="C39" s="370"/>
      <c r="D39" s="370"/>
      <c r="E39" s="370"/>
      <c r="F39" s="370"/>
      <c r="G39" s="370"/>
      <c r="H39" s="371"/>
      <c r="I39" s="4">
        <v>141</v>
      </c>
      <c r="J39" s="27">
        <v>0</v>
      </c>
      <c r="K39" s="27">
        <v>0</v>
      </c>
    </row>
    <row r="40" spans="1:11" ht="12.75">
      <c r="A40" s="369" t="s">
        <v>191</v>
      </c>
      <c r="B40" s="370"/>
      <c r="C40" s="370"/>
      <c r="D40" s="370"/>
      <c r="E40" s="370"/>
      <c r="F40" s="370"/>
      <c r="G40" s="370"/>
      <c r="H40" s="371"/>
      <c r="I40" s="4">
        <v>142</v>
      </c>
      <c r="J40" s="26">
        <f>J5+J27+J38</f>
        <v>491213154</v>
      </c>
      <c r="K40" s="26">
        <f>K5+K27+K38</f>
        <v>569998135</v>
      </c>
    </row>
    <row r="41" spans="1:11" ht="12.75">
      <c r="A41" s="369" t="s">
        <v>372</v>
      </c>
      <c r="B41" s="370"/>
      <c r="C41" s="370"/>
      <c r="D41" s="370"/>
      <c r="E41" s="370"/>
      <c r="F41" s="370"/>
      <c r="G41" s="370"/>
      <c r="H41" s="371"/>
      <c r="I41" s="4">
        <v>143</v>
      </c>
      <c r="J41" s="26">
        <f>J9+J33+J39</f>
        <v>560724629</v>
      </c>
      <c r="K41" s="26">
        <f>K9+K33+K39</f>
        <v>666343407</v>
      </c>
    </row>
    <row r="42" spans="1:11" ht="12.75">
      <c r="A42" s="369" t="s">
        <v>194</v>
      </c>
      <c r="B42" s="370"/>
      <c r="C42" s="370"/>
      <c r="D42" s="370"/>
      <c r="E42" s="370"/>
      <c r="F42" s="370"/>
      <c r="G42" s="370"/>
      <c r="H42" s="371"/>
      <c r="I42" s="4">
        <v>144</v>
      </c>
      <c r="J42" s="26">
        <f>IF(J40&gt;J41,J40-J41,0)</f>
        <v>0</v>
      </c>
      <c r="K42" s="26">
        <f>IF(K40&gt;K41,K40-K41,0)</f>
        <v>0</v>
      </c>
    </row>
    <row r="43" spans="1:11" ht="12.75">
      <c r="A43" s="369" t="s">
        <v>60</v>
      </c>
      <c r="B43" s="370"/>
      <c r="C43" s="370"/>
      <c r="D43" s="370"/>
      <c r="E43" s="370"/>
      <c r="F43" s="370"/>
      <c r="G43" s="370"/>
      <c r="H43" s="371"/>
      <c r="I43" s="4">
        <v>145</v>
      </c>
      <c r="J43" s="26">
        <f>IF(J41&gt;J40,J41-J40,0)</f>
        <v>69511475</v>
      </c>
      <c r="K43" s="26">
        <f>IF(K41&gt;K40,K41-K40,0)</f>
        <v>96345272</v>
      </c>
    </row>
    <row r="44" spans="1:11" ht="12.75">
      <c r="A44" s="369" t="s">
        <v>61</v>
      </c>
      <c r="B44" s="370"/>
      <c r="C44" s="370"/>
      <c r="D44" s="370"/>
      <c r="E44" s="370"/>
      <c r="F44" s="370"/>
      <c r="G44" s="370"/>
      <c r="H44" s="371"/>
      <c r="I44" s="4">
        <v>146</v>
      </c>
      <c r="J44" s="27">
        <v>0</v>
      </c>
      <c r="K44" s="27">
        <v>0</v>
      </c>
    </row>
    <row r="45" spans="1:11" ht="12.75">
      <c r="A45" s="369" t="s">
        <v>62</v>
      </c>
      <c r="B45" s="370"/>
      <c r="C45" s="370"/>
      <c r="D45" s="370"/>
      <c r="E45" s="370"/>
      <c r="F45" s="370"/>
      <c r="G45" s="370"/>
      <c r="H45" s="371"/>
      <c r="I45" s="4">
        <v>147</v>
      </c>
      <c r="J45" s="26">
        <f>IF(J42-J43-J44&gt;0,J42-J43-J44,0)</f>
        <v>0</v>
      </c>
      <c r="K45" s="26">
        <f>IF(K42-K43-K44&gt;0,K42-K43-K44,0)</f>
        <v>0</v>
      </c>
    </row>
    <row r="46" spans="1:11" ht="12.75">
      <c r="A46" s="377" t="s">
        <v>373</v>
      </c>
      <c r="B46" s="378"/>
      <c r="C46" s="378"/>
      <c r="D46" s="378"/>
      <c r="E46" s="378"/>
      <c r="F46" s="378"/>
      <c r="G46" s="378"/>
      <c r="H46" s="379"/>
      <c r="I46" s="7">
        <v>148</v>
      </c>
      <c r="J46" s="31">
        <f>IF(J43+J44-J42&gt;0,J43+J44-J42,0)</f>
        <v>69511475</v>
      </c>
      <c r="K46" s="31">
        <f>IF(K43+K44-K42&gt;0,K43+K44-K42,0)</f>
        <v>96345272</v>
      </c>
    </row>
    <row r="47" spans="1:11" ht="12.75" customHeight="1">
      <c r="A47" s="382" t="s">
        <v>374</v>
      </c>
      <c r="B47" s="383"/>
      <c r="C47" s="383"/>
      <c r="D47" s="383"/>
      <c r="E47" s="383"/>
      <c r="F47" s="383"/>
      <c r="G47" s="383"/>
      <c r="H47" s="383"/>
      <c r="I47" s="383"/>
      <c r="J47" s="383"/>
      <c r="K47" s="384"/>
    </row>
    <row r="48" spans="1:11" ht="12.75">
      <c r="A48" s="366" t="s">
        <v>72</v>
      </c>
      <c r="B48" s="367"/>
      <c r="C48" s="367"/>
      <c r="D48" s="367"/>
      <c r="E48" s="367"/>
      <c r="F48" s="367"/>
      <c r="G48" s="367"/>
      <c r="H48" s="368"/>
      <c r="I48" s="108">
        <v>149</v>
      </c>
      <c r="J48" s="23"/>
      <c r="K48" s="25"/>
    </row>
    <row r="49" spans="1:11" ht="12.75">
      <c r="A49" s="369" t="s">
        <v>63</v>
      </c>
      <c r="B49" s="370"/>
      <c r="C49" s="370"/>
      <c r="D49" s="370"/>
      <c r="E49" s="370"/>
      <c r="F49" s="370"/>
      <c r="G49" s="370"/>
      <c r="H49" s="371"/>
      <c r="I49" s="4">
        <v>150</v>
      </c>
      <c r="J49" s="22"/>
      <c r="K49" s="27"/>
    </row>
    <row r="50" spans="1:11" ht="12.75">
      <c r="A50" s="369" t="s">
        <v>73</v>
      </c>
      <c r="B50" s="370"/>
      <c r="C50" s="370"/>
      <c r="D50" s="370"/>
      <c r="E50" s="370"/>
      <c r="F50" s="370"/>
      <c r="G50" s="370"/>
      <c r="H50" s="371"/>
      <c r="I50" s="4">
        <v>151</v>
      </c>
      <c r="J50" s="22"/>
      <c r="K50" s="27"/>
    </row>
    <row r="51" spans="1:11" ht="12.75">
      <c r="A51" s="377" t="s">
        <v>50</v>
      </c>
      <c r="B51" s="378"/>
      <c r="C51" s="378"/>
      <c r="D51" s="378"/>
      <c r="E51" s="378"/>
      <c r="F51" s="378"/>
      <c r="G51" s="378"/>
      <c r="H51" s="379"/>
      <c r="I51" s="7">
        <v>152</v>
      </c>
      <c r="J51" s="24"/>
      <c r="K51" s="30"/>
    </row>
  </sheetData>
  <sheetProtection/>
  <protectedRanges>
    <protectedRange sqref="I2:J2 F2:G2" name="Range1_1"/>
  </protectedRanges>
  <mergeCells count="53">
    <mergeCell ref="A1:L1"/>
    <mergeCell ref="A47:K47"/>
    <mergeCell ref="A48:H48"/>
    <mergeCell ref="A49:H49"/>
    <mergeCell ref="A50:H50"/>
    <mergeCell ref="A45:H45"/>
    <mergeCell ref="A46:H46"/>
    <mergeCell ref="A41:H41"/>
    <mergeCell ref="A42:H42"/>
    <mergeCell ref="A33:H33"/>
    <mergeCell ref="A34:H34"/>
    <mergeCell ref="A35:H35"/>
    <mergeCell ref="A36:H36"/>
    <mergeCell ref="A29:H29"/>
    <mergeCell ref="A30:H30"/>
    <mergeCell ref="A31:H31"/>
    <mergeCell ref="A51:H51"/>
    <mergeCell ref="A43:H43"/>
    <mergeCell ref="A44:H44"/>
    <mergeCell ref="A37:H37"/>
    <mergeCell ref="A38:H38"/>
    <mergeCell ref="A39:H39"/>
    <mergeCell ref="A40:H40"/>
    <mergeCell ref="A32:H32"/>
    <mergeCell ref="A25:H25"/>
    <mergeCell ref="A26:H26"/>
    <mergeCell ref="A27:H27"/>
    <mergeCell ref="A28:H28"/>
    <mergeCell ref="A21:H21"/>
    <mergeCell ref="A22:H22"/>
    <mergeCell ref="A23:H23"/>
    <mergeCell ref="A24:H24"/>
    <mergeCell ref="A17:H17"/>
    <mergeCell ref="A18:H18"/>
    <mergeCell ref="A19:H19"/>
    <mergeCell ref="A20:H20"/>
    <mergeCell ref="A14:H14"/>
    <mergeCell ref="A15:H15"/>
    <mergeCell ref="A16:H16"/>
    <mergeCell ref="A9:H9"/>
    <mergeCell ref="A10:H10"/>
    <mergeCell ref="A11:H11"/>
    <mergeCell ref="A12:H12"/>
    <mergeCell ref="A6:H6"/>
    <mergeCell ref="A7:H7"/>
    <mergeCell ref="A8:H8"/>
    <mergeCell ref="D2:E2"/>
    <mergeCell ref="A13:H13"/>
    <mergeCell ref="I2:J2"/>
    <mergeCell ref="A3:H3"/>
    <mergeCell ref="A4:H4"/>
    <mergeCell ref="F2:G2"/>
    <mergeCell ref="A5:H5"/>
  </mergeCells>
  <conditionalFormatting sqref="I2 F2">
    <cfRule type="cellIs" priority="1" dxfId="1" operator="lessThan" stopIfTrue="1">
      <formula>#REF!</formula>
    </cfRule>
  </conditionalFormatting>
  <dataValidations count="2">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 type="whole" operator="greaterThanOrEqual" allowBlank="1" showInputMessage="1" showErrorMessage="1" errorTitle="Pogrešan unos" error="Mogu se unijeti samo cjelobrojne pozitivne vrijednosti." sqref="J48:K51 J45:K46 J5:K43">
      <formula1>0</formula1>
    </dataValidation>
  </dataValidations>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75" right="0.75" top="1" bottom="1"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121"/>
  <sheetViews>
    <sheetView zoomScalePageLayoutView="0" workbookViewId="0" topLeftCell="A88">
      <selection activeCell="K79" sqref="K79"/>
    </sheetView>
  </sheetViews>
  <sheetFormatPr defaultColWidth="9.140625" defaultRowHeight="12.75"/>
  <cols>
    <col min="10" max="10" width="14.00390625" style="0" bestFit="1" customWidth="1"/>
    <col min="11" max="11" width="12.8515625" style="0" bestFit="1" customWidth="1"/>
    <col min="12" max="13" width="9.7109375" style="0" bestFit="1" customWidth="1"/>
  </cols>
  <sheetData>
    <row r="1" spans="1:11" ht="15.75">
      <c r="A1" s="380" t="s">
        <v>74</v>
      </c>
      <c r="B1" s="380"/>
      <c r="C1" s="380"/>
      <c r="D1" s="380"/>
      <c r="E1" s="380"/>
      <c r="F1" s="380"/>
      <c r="G1" s="380"/>
      <c r="H1" s="380"/>
      <c r="I1" s="380"/>
      <c r="J1" s="380"/>
      <c r="K1" s="94"/>
    </row>
    <row r="2" spans="1:11" ht="12.75">
      <c r="A2" s="94"/>
      <c r="B2" s="95"/>
      <c r="C2" s="95"/>
      <c r="D2" s="95"/>
      <c r="E2" s="397" t="s">
        <v>103</v>
      </c>
      <c r="F2" s="398"/>
      <c r="G2" s="360">
        <v>41274</v>
      </c>
      <c r="H2" s="399"/>
      <c r="I2" s="95"/>
      <c r="J2" s="95"/>
      <c r="K2" s="94"/>
    </row>
    <row r="3" spans="1:11" ht="24" thickBot="1">
      <c r="A3" s="362" t="s">
        <v>178</v>
      </c>
      <c r="B3" s="363"/>
      <c r="C3" s="363"/>
      <c r="D3" s="363"/>
      <c r="E3" s="363"/>
      <c r="F3" s="363"/>
      <c r="G3" s="363"/>
      <c r="H3" s="364"/>
      <c r="I3" s="103" t="s">
        <v>391</v>
      </c>
      <c r="J3" s="104" t="s">
        <v>52</v>
      </c>
      <c r="K3" s="104" t="s">
        <v>53</v>
      </c>
    </row>
    <row r="4" spans="1:11" ht="12.75">
      <c r="A4" s="365">
        <v>1</v>
      </c>
      <c r="B4" s="365"/>
      <c r="C4" s="365"/>
      <c r="D4" s="365"/>
      <c r="E4" s="365"/>
      <c r="F4" s="365"/>
      <c r="G4" s="365"/>
      <c r="H4" s="365"/>
      <c r="I4" s="106">
        <v>2</v>
      </c>
      <c r="J4" s="105">
        <v>3</v>
      </c>
      <c r="K4" s="105">
        <v>4</v>
      </c>
    </row>
    <row r="5" spans="1:11" ht="12.75">
      <c r="A5" s="400" t="s">
        <v>180</v>
      </c>
      <c r="B5" s="401"/>
      <c r="C5" s="401"/>
      <c r="D5" s="401"/>
      <c r="E5" s="401"/>
      <c r="F5" s="401"/>
      <c r="G5" s="401"/>
      <c r="H5" s="401"/>
      <c r="I5" s="401"/>
      <c r="J5" s="401"/>
      <c r="K5" s="402"/>
    </row>
    <row r="6" spans="1:11" ht="12.75">
      <c r="A6" s="366" t="s">
        <v>181</v>
      </c>
      <c r="B6" s="367"/>
      <c r="C6" s="367"/>
      <c r="D6" s="367"/>
      <c r="E6" s="367"/>
      <c r="F6" s="367"/>
      <c r="G6" s="367"/>
      <c r="H6" s="368"/>
      <c r="I6" s="6">
        <v>1</v>
      </c>
      <c r="J6" s="25"/>
      <c r="K6" s="25"/>
    </row>
    <row r="7" spans="1:11" ht="12.75">
      <c r="A7" s="369" t="s">
        <v>130</v>
      </c>
      <c r="B7" s="370"/>
      <c r="C7" s="370"/>
      <c r="D7" s="370"/>
      <c r="E7" s="370"/>
      <c r="F7" s="370"/>
      <c r="G7" s="370"/>
      <c r="H7" s="371"/>
      <c r="I7" s="4">
        <v>2</v>
      </c>
      <c r="J7" s="26">
        <f>J8+J15+J25+J33+J37</f>
        <v>452183931</v>
      </c>
      <c r="K7" s="26">
        <f>K8+K15+K25+K33+K37</f>
        <v>410861169</v>
      </c>
    </row>
    <row r="8" spans="1:11" ht="12.75">
      <c r="A8" s="374" t="s">
        <v>131</v>
      </c>
      <c r="B8" s="375"/>
      <c r="C8" s="375"/>
      <c r="D8" s="375"/>
      <c r="E8" s="375"/>
      <c r="F8" s="375"/>
      <c r="G8" s="375"/>
      <c r="H8" s="376"/>
      <c r="I8" s="4">
        <v>3</v>
      </c>
      <c r="J8" s="26">
        <f>SUM(J9:J14)</f>
        <v>24736656</v>
      </c>
      <c r="K8" s="26">
        <f>SUM(K9:K14)</f>
        <v>20868771</v>
      </c>
    </row>
    <row r="9" spans="1:11" ht="12.75">
      <c r="A9" s="374" t="s">
        <v>121</v>
      </c>
      <c r="B9" s="375"/>
      <c r="C9" s="375"/>
      <c r="D9" s="375"/>
      <c r="E9" s="375"/>
      <c r="F9" s="375"/>
      <c r="G9" s="375"/>
      <c r="H9" s="376"/>
      <c r="I9" s="4">
        <v>4</v>
      </c>
      <c r="J9" s="27">
        <v>0</v>
      </c>
      <c r="K9" s="27">
        <v>0</v>
      </c>
    </row>
    <row r="10" spans="1:11" ht="12.75">
      <c r="A10" s="374" t="s">
        <v>336</v>
      </c>
      <c r="B10" s="375"/>
      <c r="C10" s="375"/>
      <c r="D10" s="375"/>
      <c r="E10" s="375"/>
      <c r="F10" s="375"/>
      <c r="G10" s="375"/>
      <c r="H10" s="376"/>
      <c r="I10" s="4">
        <v>5</v>
      </c>
      <c r="J10" s="27">
        <v>24736656</v>
      </c>
      <c r="K10" s="27">
        <v>20868771</v>
      </c>
    </row>
    <row r="11" spans="1:11" ht="12.75">
      <c r="A11" s="374" t="s">
        <v>122</v>
      </c>
      <c r="B11" s="375"/>
      <c r="C11" s="375"/>
      <c r="D11" s="375"/>
      <c r="E11" s="375"/>
      <c r="F11" s="375"/>
      <c r="G11" s="375"/>
      <c r="H11" s="376"/>
      <c r="I11" s="4">
        <v>6</v>
      </c>
      <c r="J11" s="27">
        <v>0</v>
      </c>
      <c r="K11" s="27">
        <v>0</v>
      </c>
    </row>
    <row r="12" spans="1:11" ht="12.75">
      <c r="A12" s="374" t="s">
        <v>147</v>
      </c>
      <c r="B12" s="375"/>
      <c r="C12" s="375"/>
      <c r="D12" s="375"/>
      <c r="E12" s="375"/>
      <c r="F12" s="375"/>
      <c r="G12" s="375"/>
      <c r="H12" s="376"/>
      <c r="I12" s="4">
        <v>7</v>
      </c>
      <c r="J12" s="27">
        <v>0</v>
      </c>
      <c r="K12" s="27">
        <v>0</v>
      </c>
    </row>
    <row r="13" spans="1:11" ht="12.75">
      <c r="A13" s="374" t="s">
        <v>148</v>
      </c>
      <c r="B13" s="375"/>
      <c r="C13" s="375"/>
      <c r="D13" s="375"/>
      <c r="E13" s="375"/>
      <c r="F13" s="375"/>
      <c r="G13" s="375"/>
      <c r="H13" s="376"/>
      <c r="I13" s="4">
        <v>8</v>
      </c>
      <c r="J13" s="27">
        <v>0</v>
      </c>
      <c r="K13" s="27">
        <v>0</v>
      </c>
    </row>
    <row r="14" spans="1:11" ht="12.75">
      <c r="A14" s="374" t="s">
        <v>149</v>
      </c>
      <c r="B14" s="375"/>
      <c r="C14" s="375"/>
      <c r="D14" s="375"/>
      <c r="E14" s="375"/>
      <c r="F14" s="375"/>
      <c r="G14" s="375"/>
      <c r="H14" s="376"/>
      <c r="I14" s="4">
        <v>9</v>
      </c>
      <c r="J14" s="27">
        <v>0</v>
      </c>
      <c r="K14" s="27">
        <v>0</v>
      </c>
    </row>
    <row r="15" spans="1:11" ht="12.75">
      <c r="A15" s="374" t="s">
        <v>132</v>
      </c>
      <c r="B15" s="375"/>
      <c r="C15" s="375"/>
      <c r="D15" s="375"/>
      <c r="E15" s="375"/>
      <c r="F15" s="375"/>
      <c r="G15" s="375"/>
      <c r="H15" s="376"/>
      <c r="I15" s="4">
        <v>10</v>
      </c>
      <c r="J15" s="26">
        <f>SUM(J16:J24)</f>
        <v>361923839</v>
      </c>
      <c r="K15" s="26">
        <f>SUM(K16:K24)</f>
        <v>361452805</v>
      </c>
    </row>
    <row r="16" spans="1:11" ht="12.75">
      <c r="A16" s="374" t="s">
        <v>150</v>
      </c>
      <c r="B16" s="375"/>
      <c r="C16" s="375"/>
      <c r="D16" s="375"/>
      <c r="E16" s="375"/>
      <c r="F16" s="375"/>
      <c r="G16" s="375"/>
      <c r="H16" s="376"/>
      <c r="I16" s="4">
        <v>11</v>
      </c>
      <c r="J16" s="27">
        <v>23269</v>
      </c>
      <c r="K16" s="27">
        <v>23269</v>
      </c>
    </row>
    <row r="17" spans="1:11" ht="12.75">
      <c r="A17" s="374" t="s">
        <v>304</v>
      </c>
      <c r="B17" s="375"/>
      <c r="C17" s="375"/>
      <c r="D17" s="375"/>
      <c r="E17" s="375"/>
      <c r="F17" s="375"/>
      <c r="G17" s="375"/>
      <c r="H17" s="376"/>
      <c r="I17" s="4">
        <v>12</v>
      </c>
      <c r="J17" s="27">
        <v>14210300</v>
      </c>
      <c r="K17" s="27">
        <v>15034764</v>
      </c>
    </row>
    <row r="18" spans="1:11" ht="12.75">
      <c r="A18" s="374" t="s">
        <v>151</v>
      </c>
      <c r="B18" s="375"/>
      <c r="C18" s="375"/>
      <c r="D18" s="375"/>
      <c r="E18" s="375"/>
      <c r="F18" s="375"/>
      <c r="G18" s="375"/>
      <c r="H18" s="376"/>
      <c r="I18" s="4">
        <v>13</v>
      </c>
      <c r="J18" s="27">
        <v>341638072</v>
      </c>
      <c r="K18" s="27">
        <v>335646028</v>
      </c>
    </row>
    <row r="19" spans="1:11" ht="12.75">
      <c r="A19" s="374" t="s">
        <v>0</v>
      </c>
      <c r="B19" s="375"/>
      <c r="C19" s="375"/>
      <c r="D19" s="375"/>
      <c r="E19" s="375"/>
      <c r="F19" s="375"/>
      <c r="G19" s="375"/>
      <c r="H19" s="376"/>
      <c r="I19" s="4">
        <v>14</v>
      </c>
      <c r="J19" s="27">
        <v>314030</v>
      </c>
      <c r="K19" s="27">
        <v>921349</v>
      </c>
    </row>
    <row r="20" spans="1:11" ht="12.75">
      <c r="A20" s="374" t="s">
        <v>1</v>
      </c>
      <c r="B20" s="375"/>
      <c r="C20" s="375"/>
      <c r="D20" s="375"/>
      <c r="E20" s="375"/>
      <c r="F20" s="375"/>
      <c r="G20" s="375"/>
      <c r="H20" s="376"/>
      <c r="I20" s="4">
        <v>15</v>
      </c>
      <c r="J20" s="27">
        <v>0</v>
      </c>
      <c r="K20" s="27">
        <v>0</v>
      </c>
    </row>
    <row r="21" spans="1:11" ht="12.75">
      <c r="A21" s="374" t="s">
        <v>2</v>
      </c>
      <c r="B21" s="375"/>
      <c r="C21" s="375"/>
      <c r="D21" s="375"/>
      <c r="E21" s="375"/>
      <c r="F21" s="375"/>
      <c r="G21" s="375"/>
      <c r="H21" s="376"/>
      <c r="I21" s="4">
        <v>16</v>
      </c>
      <c r="J21" s="27">
        <v>0</v>
      </c>
      <c r="K21" s="27">
        <v>0</v>
      </c>
    </row>
    <row r="22" spans="1:11" ht="12.75">
      <c r="A22" s="374" t="s">
        <v>3</v>
      </c>
      <c r="B22" s="375"/>
      <c r="C22" s="375"/>
      <c r="D22" s="375"/>
      <c r="E22" s="375"/>
      <c r="F22" s="375"/>
      <c r="G22" s="375"/>
      <c r="H22" s="376"/>
      <c r="I22" s="4">
        <v>17</v>
      </c>
      <c r="J22" s="27">
        <v>5228626</v>
      </c>
      <c r="K22" s="27">
        <v>9087578</v>
      </c>
    </row>
    <row r="23" spans="1:11" ht="12.75">
      <c r="A23" s="374" t="s">
        <v>4</v>
      </c>
      <c r="B23" s="375"/>
      <c r="C23" s="375"/>
      <c r="D23" s="375"/>
      <c r="E23" s="375"/>
      <c r="F23" s="375"/>
      <c r="G23" s="375"/>
      <c r="H23" s="376"/>
      <c r="I23" s="4">
        <v>18</v>
      </c>
      <c r="J23" s="27">
        <v>46822</v>
      </c>
      <c r="K23" s="27">
        <v>46822</v>
      </c>
    </row>
    <row r="24" spans="1:11" ht="12.75">
      <c r="A24" s="374" t="s">
        <v>5</v>
      </c>
      <c r="B24" s="375"/>
      <c r="C24" s="375"/>
      <c r="D24" s="375"/>
      <c r="E24" s="375"/>
      <c r="F24" s="375"/>
      <c r="G24" s="375"/>
      <c r="H24" s="376"/>
      <c r="I24" s="4">
        <v>19</v>
      </c>
      <c r="J24" s="27">
        <v>462720</v>
      </c>
      <c r="K24" s="27">
        <v>692995</v>
      </c>
    </row>
    <row r="25" spans="1:11" ht="12.75">
      <c r="A25" s="374" t="s">
        <v>133</v>
      </c>
      <c r="B25" s="375"/>
      <c r="C25" s="375"/>
      <c r="D25" s="375"/>
      <c r="E25" s="375"/>
      <c r="F25" s="375"/>
      <c r="G25" s="375"/>
      <c r="H25" s="376"/>
      <c r="I25" s="4">
        <v>20</v>
      </c>
      <c r="J25" s="26">
        <f>SUM(J26:J32)</f>
        <v>65523436</v>
      </c>
      <c r="K25" s="26">
        <f>SUM(K26:K32)</f>
        <v>28539593</v>
      </c>
    </row>
    <row r="26" spans="1:11" ht="12.75">
      <c r="A26" s="374" t="s">
        <v>6</v>
      </c>
      <c r="B26" s="375"/>
      <c r="C26" s="375"/>
      <c r="D26" s="375"/>
      <c r="E26" s="375"/>
      <c r="F26" s="375"/>
      <c r="G26" s="375"/>
      <c r="H26" s="376"/>
      <c r="I26" s="4">
        <v>21</v>
      </c>
      <c r="J26" s="27">
        <v>19302266</v>
      </c>
      <c r="K26" s="27">
        <v>19302400</v>
      </c>
    </row>
    <row r="27" spans="1:11" ht="12.75">
      <c r="A27" s="374" t="s">
        <v>7</v>
      </c>
      <c r="B27" s="375"/>
      <c r="C27" s="375"/>
      <c r="D27" s="375"/>
      <c r="E27" s="375"/>
      <c r="F27" s="375"/>
      <c r="G27" s="375"/>
      <c r="H27" s="376"/>
      <c r="I27" s="4">
        <v>22</v>
      </c>
      <c r="J27" s="27">
        <v>6330230</v>
      </c>
      <c r="K27" s="27">
        <v>5708908</v>
      </c>
    </row>
    <row r="28" spans="1:11" ht="12.75">
      <c r="A28" s="374" t="s">
        <v>8</v>
      </c>
      <c r="B28" s="375"/>
      <c r="C28" s="375"/>
      <c r="D28" s="375"/>
      <c r="E28" s="375"/>
      <c r="F28" s="375"/>
      <c r="G28" s="375"/>
      <c r="H28" s="376"/>
      <c r="I28" s="4">
        <v>23</v>
      </c>
      <c r="J28" s="27">
        <v>0</v>
      </c>
      <c r="K28" s="27">
        <v>35000</v>
      </c>
    </row>
    <row r="29" spans="1:11" ht="12.75">
      <c r="A29" s="374" t="s">
        <v>9</v>
      </c>
      <c r="B29" s="375"/>
      <c r="C29" s="375"/>
      <c r="D29" s="375"/>
      <c r="E29" s="375"/>
      <c r="F29" s="375"/>
      <c r="G29" s="375"/>
      <c r="H29" s="376"/>
      <c r="I29" s="4">
        <v>24</v>
      </c>
      <c r="J29" s="27">
        <v>0</v>
      </c>
      <c r="K29" s="27">
        <v>0</v>
      </c>
    </row>
    <row r="30" spans="1:11" ht="12.75">
      <c r="A30" s="374" t="s">
        <v>10</v>
      </c>
      <c r="B30" s="375"/>
      <c r="C30" s="375"/>
      <c r="D30" s="375"/>
      <c r="E30" s="375"/>
      <c r="F30" s="375"/>
      <c r="G30" s="375"/>
      <c r="H30" s="376"/>
      <c r="I30" s="4">
        <v>25</v>
      </c>
      <c r="J30" s="27">
        <v>39890940</v>
      </c>
      <c r="K30" s="27">
        <v>3493285</v>
      </c>
    </row>
    <row r="31" spans="1:11" ht="12.75">
      <c r="A31" s="374" t="s">
        <v>11</v>
      </c>
      <c r="B31" s="375"/>
      <c r="C31" s="375"/>
      <c r="D31" s="375"/>
      <c r="E31" s="375"/>
      <c r="F31" s="375"/>
      <c r="G31" s="375"/>
      <c r="H31" s="376"/>
      <c r="I31" s="4">
        <v>26</v>
      </c>
      <c r="J31" s="27">
        <v>0</v>
      </c>
      <c r="K31" s="27">
        <v>0</v>
      </c>
    </row>
    <row r="32" spans="1:11" ht="12.75">
      <c r="A32" s="374" t="s">
        <v>12</v>
      </c>
      <c r="B32" s="375"/>
      <c r="C32" s="375"/>
      <c r="D32" s="375"/>
      <c r="E32" s="375"/>
      <c r="F32" s="375"/>
      <c r="G32" s="375"/>
      <c r="H32" s="376"/>
      <c r="I32" s="4">
        <v>27</v>
      </c>
      <c r="J32" s="27">
        <v>0</v>
      </c>
      <c r="K32" s="27">
        <v>0</v>
      </c>
    </row>
    <row r="33" spans="1:11" ht="12.75">
      <c r="A33" s="374" t="s">
        <v>134</v>
      </c>
      <c r="B33" s="375"/>
      <c r="C33" s="375"/>
      <c r="D33" s="375"/>
      <c r="E33" s="375"/>
      <c r="F33" s="375"/>
      <c r="G33" s="375"/>
      <c r="H33" s="376"/>
      <c r="I33" s="4">
        <v>28</v>
      </c>
      <c r="J33" s="26">
        <f>SUM(J34:J36)</f>
        <v>0</v>
      </c>
      <c r="K33" s="26">
        <f>SUM(K34:K36)</f>
        <v>0</v>
      </c>
    </row>
    <row r="34" spans="1:11" ht="12.75">
      <c r="A34" s="374" t="s">
        <v>13</v>
      </c>
      <c r="B34" s="375"/>
      <c r="C34" s="375"/>
      <c r="D34" s="375"/>
      <c r="E34" s="375"/>
      <c r="F34" s="375"/>
      <c r="G34" s="375"/>
      <c r="H34" s="376"/>
      <c r="I34" s="4">
        <v>29</v>
      </c>
      <c r="J34" s="27">
        <v>0</v>
      </c>
      <c r="K34" s="27">
        <v>0</v>
      </c>
    </row>
    <row r="35" spans="1:11" ht="12.75">
      <c r="A35" s="374" t="s">
        <v>14</v>
      </c>
      <c r="B35" s="375"/>
      <c r="C35" s="375"/>
      <c r="D35" s="375"/>
      <c r="E35" s="375"/>
      <c r="F35" s="375"/>
      <c r="G35" s="375"/>
      <c r="H35" s="376"/>
      <c r="I35" s="4">
        <v>30</v>
      </c>
      <c r="J35" s="27">
        <v>0</v>
      </c>
      <c r="K35" s="27">
        <v>0</v>
      </c>
    </row>
    <row r="36" spans="1:11" ht="12.75">
      <c r="A36" s="374" t="s">
        <v>15</v>
      </c>
      <c r="B36" s="375"/>
      <c r="C36" s="375"/>
      <c r="D36" s="375"/>
      <c r="E36" s="375"/>
      <c r="F36" s="375"/>
      <c r="G36" s="375"/>
      <c r="H36" s="376"/>
      <c r="I36" s="4">
        <v>31</v>
      </c>
      <c r="J36" s="27">
        <v>0</v>
      </c>
      <c r="K36" s="27">
        <v>0</v>
      </c>
    </row>
    <row r="37" spans="1:11" ht="12.75">
      <c r="A37" s="374" t="s">
        <v>135</v>
      </c>
      <c r="B37" s="375"/>
      <c r="C37" s="375"/>
      <c r="D37" s="375"/>
      <c r="E37" s="375"/>
      <c r="F37" s="375"/>
      <c r="G37" s="375"/>
      <c r="H37" s="376"/>
      <c r="I37" s="4">
        <v>32</v>
      </c>
      <c r="J37" s="27">
        <v>0</v>
      </c>
      <c r="K37" s="27">
        <v>0</v>
      </c>
    </row>
    <row r="38" spans="1:11" ht="12.75">
      <c r="A38" s="369" t="s">
        <v>136</v>
      </c>
      <c r="B38" s="370"/>
      <c r="C38" s="370"/>
      <c r="D38" s="370"/>
      <c r="E38" s="370"/>
      <c r="F38" s="370"/>
      <c r="G38" s="370"/>
      <c r="H38" s="371"/>
      <c r="I38" s="4">
        <v>33</v>
      </c>
      <c r="J38" s="26">
        <f>J39+J47+J54+J62</f>
        <v>88310309</v>
      </c>
      <c r="K38" s="26">
        <f>K39+K47+K54+K62</f>
        <v>85611337</v>
      </c>
    </row>
    <row r="39" spans="1:11" ht="12.75">
      <c r="A39" s="374" t="s">
        <v>137</v>
      </c>
      <c r="B39" s="375"/>
      <c r="C39" s="375"/>
      <c r="D39" s="375"/>
      <c r="E39" s="375"/>
      <c r="F39" s="375"/>
      <c r="G39" s="375"/>
      <c r="H39" s="376"/>
      <c r="I39" s="4">
        <v>34</v>
      </c>
      <c r="J39" s="26">
        <f>SUM(J40:J46)</f>
        <v>2585871</v>
      </c>
      <c r="K39" s="26">
        <f>SUM(K40:K46)</f>
        <v>2438088</v>
      </c>
    </row>
    <row r="40" spans="1:11" ht="12.75">
      <c r="A40" s="374" t="s">
        <v>309</v>
      </c>
      <c r="B40" s="375"/>
      <c r="C40" s="375"/>
      <c r="D40" s="375"/>
      <c r="E40" s="375"/>
      <c r="F40" s="375"/>
      <c r="G40" s="375"/>
      <c r="H40" s="376"/>
      <c r="I40" s="4">
        <v>35</v>
      </c>
      <c r="J40" s="27">
        <v>0</v>
      </c>
      <c r="K40" s="27">
        <v>0</v>
      </c>
    </row>
    <row r="41" spans="1:11" ht="12.75">
      <c r="A41" s="374" t="s">
        <v>310</v>
      </c>
      <c r="B41" s="375"/>
      <c r="C41" s="375"/>
      <c r="D41" s="375"/>
      <c r="E41" s="375"/>
      <c r="F41" s="375"/>
      <c r="G41" s="375"/>
      <c r="H41" s="376"/>
      <c r="I41" s="4">
        <v>36</v>
      </c>
      <c r="J41" s="27">
        <v>0</v>
      </c>
      <c r="K41" s="27">
        <v>0</v>
      </c>
    </row>
    <row r="42" spans="1:11" ht="12.75">
      <c r="A42" s="374" t="s">
        <v>311</v>
      </c>
      <c r="B42" s="375"/>
      <c r="C42" s="375"/>
      <c r="D42" s="375"/>
      <c r="E42" s="375"/>
      <c r="F42" s="375"/>
      <c r="G42" s="375"/>
      <c r="H42" s="376"/>
      <c r="I42" s="4">
        <v>37</v>
      </c>
      <c r="J42" s="27">
        <v>0</v>
      </c>
      <c r="K42" s="27">
        <v>0</v>
      </c>
    </row>
    <row r="43" spans="1:11" ht="12.75">
      <c r="A43" s="374" t="s">
        <v>312</v>
      </c>
      <c r="B43" s="375"/>
      <c r="C43" s="375"/>
      <c r="D43" s="375"/>
      <c r="E43" s="375"/>
      <c r="F43" s="375"/>
      <c r="G43" s="375"/>
      <c r="H43" s="376"/>
      <c r="I43" s="4">
        <v>38</v>
      </c>
      <c r="J43" s="27">
        <v>0</v>
      </c>
      <c r="K43" s="27">
        <v>0</v>
      </c>
    </row>
    <row r="44" spans="1:11" ht="12.75">
      <c r="A44" s="374" t="s">
        <v>313</v>
      </c>
      <c r="B44" s="375"/>
      <c r="C44" s="375"/>
      <c r="D44" s="375"/>
      <c r="E44" s="375"/>
      <c r="F44" s="375"/>
      <c r="G44" s="375"/>
      <c r="H44" s="376"/>
      <c r="I44" s="4">
        <v>39</v>
      </c>
      <c r="J44" s="27">
        <v>2585871</v>
      </c>
      <c r="K44" s="27">
        <v>2438088</v>
      </c>
    </row>
    <row r="45" spans="1:11" ht="12.75">
      <c r="A45" s="374" t="s">
        <v>152</v>
      </c>
      <c r="B45" s="375"/>
      <c r="C45" s="375"/>
      <c r="D45" s="375"/>
      <c r="E45" s="375"/>
      <c r="F45" s="375"/>
      <c r="G45" s="375"/>
      <c r="H45" s="376"/>
      <c r="I45" s="4">
        <v>40</v>
      </c>
      <c r="J45" s="27">
        <v>0</v>
      </c>
      <c r="K45" s="27">
        <v>0</v>
      </c>
    </row>
    <row r="46" spans="1:11" ht="12.75">
      <c r="A46" s="374" t="s">
        <v>153</v>
      </c>
      <c r="B46" s="375"/>
      <c r="C46" s="375"/>
      <c r="D46" s="375"/>
      <c r="E46" s="375"/>
      <c r="F46" s="375"/>
      <c r="G46" s="375"/>
      <c r="H46" s="376"/>
      <c r="I46" s="4">
        <v>41</v>
      </c>
      <c r="J46" s="27">
        <v>0</v>
      </c>
      <c r="K46" s="27">
        <v>0</v>
      </c>
    </row>
    <row r="47" spans="1:11" ht="12.75">
      <c r="A47" s="374" t="s">
        <v>138</v>
      </c>
      <c r="B47" s="375"/>
      <c r="C47" s="375"/>
      <c r="D47" s="375"/>
      <c r="E47" s="375"/>
      <c r="F47" s="375"/>
      <c r="G47" s="375"/>
      <c r="H47" s="376"/>
      <c r="I47" s="4">
        <v>42</v>
      </c>
      <c r="J47" s="26">
        <f>SUM(J48:J53)</f>
        <v>83691051</v>
      </c>
      <c r="K47" s="26">
        <f>SUM(K48:K53)</f>
        <v>80837192</v>
      </c>
    </row>
    <row r="48" spans="1:11" ht="12.75">
      <c r="A48" s="374" t="s">
        <v>154</v>
      </c>
      <c r="B48" s="375"/>
      <c r="C48" s="375"/>
      <c r="D48" s="375"/>
      <c r="E48" s="375"/>
      <c r="F48" s="375"/>
      <c r="G48" s="375"/>
      <c r="H48" s="376"/>
      <c r="I48" s="4">
        <v>43</v>
      </c>
      <c r="J48" s="27">
        <v>495394</v>
      </c>
      <c r="K48" s="27">
        <v>99245</v>
      </c>
    </row>
    <row r="49" spans="1:11" ht="12.75">
      <c r="A49" s="374" t="s">
        <v>155</v>
      </c>
      <c r="B49" s="375"/>
      <c r="C49" s="375"/>
      <c r="D49" s="375"/>
      <c r="E49" s="375"/>
      <c r="F49" s="375"/>
      <c r="G49" s="375"/>
      <c r="H49" s="376"/>
      <c r="I49" s="4">
        <v>44</v>
      </c>
      <c r="J49" s="27">
        <v>81604914</v>
      </c>
      <c r="K49" s="27">
        <v>79295564</v>
      </c>
    </row>
    <row r="50" spans="1:11" ht="12.75">
      <c r="A50" s="374" t="s">
        <v>156</v>
      </c>
      <c r="B50" s="375"/>
      <c r="C50" s="375"/>
      <c r="D50" s="375"/>
      <c r="E50" s="375"/>
      <c r="F50" s="375"/>
      <c r="G50" s="375"/>
      <c r="H50" s="376"/>
      <c r="I50" s="4">
        <v>45</v>
      </c>
      <c r="J50" s="27">
        <v>0</v>
      </c>
      <c r="K50" s="27">
        <v>0</v>
      </c>
    </row>
    <row r="51" spans="1:11" ht="12.75">
      <c r="A51" s="374" t="s">
        <v>157</v>
      </c>
      <c r="B51" s="375"/>
      <c r="C51" s="375"/>
      <c r="D51" s="375"/>
      <c r="E51" s="375"/>
      <c r="F51" s="375"/>
      <c r="G51" s="375"/>
      <c r="H51" s="376"/>
      <c r="I51" s="4">
        <v>46</v>
      </c>
      <c r="J51" s="27">
        <v>40385</v>
      </c>
      <c r="K51" s="27">
        <v>39010</v>
      </c>
    </row>
    <row r="52" spans="1:11" ht="12.75">
      <c r="A52" s="374" t="s">
        <v>123</v>
      </c>
      <c r="B52" s="375"/>
      <c r="C52" s="375"/>
      <c r="D52" s="375"/>
      <c r="E52" s="375"/>
      <c r="F52" s="375"/>
      <c r="G52" s="375"/>
      <c r="H52" s="376"/>
      <c r="I52" s="4">
        <v>47</v>
      </c>
      <c r="J52" s="27">
        <v>157670</v>
      </c>
      <c r="K52" s="27">
        <v>304987</v>
      </c>
    </row>
    <row r="53" spans="1:11" ht="12.75">
      <c r="A53" s="374" t="s">
        <v>124</v>
      </c>
      <c r="B53" s="375"/>
      <c r="C53" s="375"/>
      <c r="D53" s="375"/>
      <c r="E53" s="375"/>
      <c r="F53" s="375"/>
      <c r="G53" s="375"/>
      <c r="H53" s="376"/>
      <c r="I53" s="4">
        <v>48</v>
      </c>
      <c r="J53" s="27">
        <v>1392688</v>
      </c>
      <c r="K53" s="27">
        <v>1098386</v>
      </c>
    </row>
    <row r="54" spans="1:11" ht="12.75">
      <c r="A54" s="374" t="s">
        <v>125</v>
      </c>
      <c r="B54" s="375"/>
      <c r="C54" s="375"/>
      <c r="D54" s="375"/>
      <c r="E54" s="375"/>
      <c r="F54" s="375"/>
      <c r="G54" s="375"/>
      <c r="H54" s="376"/>
      <c r="I54" s="4">
        <v>49</v>
      </c>
      <c r="J54" s="26">
        <f>SUM(J55:J61)</f>
        <v>660961</v>
      </c>
      <c r="K54" s="26">
        <f>SUM(K55:K61)</f>
        <v>588199</v>
      </c>
    </row>
    <row r="55" spans="1:11" ht="12.75">
      <c r="A55" s="374" t="s">
        <v>6</v>
      </c>
      <c r="B55" s="375"/>
      <c r="C55" s="375"/>
      <c r="D55" s="375"/>
      <c r="E55" s="375"/>
      <c r="F55" s="375"/>
      <c r="G55" s="375"/>
      <c r="H55" s="376"/>
      <c r="I55" s="4">
        <v>50</v>
      </c>
      <c r="J55" s="27">
        <v>0</v>
      </c>
      <c r="K55" s="27">
        <v>0</v>
      </c>
    </row>
    <row r="56" spans="1:11" ht="12.75">
      <c r="A56" s="374" t="s">
        <v>7</v>
      </c>
      <c r="B56" s="375"/>
      <c r="C56" s="375"/>
      <c r="D56" s="375"/>
      <c r="E56" s="375"/>
      <c r="F56" s="375"/>
      <c r="G56" s="375"/>
      <c r="H56" s="376"/>
      <c r="I56" s="4">
        <v>51</v>
      </c>
      <c r="J56" s="27">
        <v>0</v>
      </c>
      <c r="K56" s="27">
        <v>0</v>
      </c>
    </row>
    <row r="57" spans="1:11" ht="12.75">
      <c r="A57" s="374" t="s">
        <v>257</v>
      </c>
      <c r="B57" s="375"/>
      <c r="C57" s="375"/>
      <c r="D57" s="375"/>
      <c r="E57" s="375"/>
      <c r="F57" s="375"/>
      <c r="G57" s="375"/>
      <c r="H57" s="376"/>
      <c r="I57" s="4">
        <v>52</v>
      </c>
      <c r="J57" s="27">
        <v>0</v>
      </c>
      <c r="K57" s="27">
        <v>0</v>
      </c>
    </row>
    <row r="58" spans="1:11" ht="12.75">
      <c r="A58" s="374" t="s">
        <v>9</v>
      </c>
      <c r="B58" s="375"/>
      <c r="C58" s="375"/>
      <c r="D58" s="375"/>
      <c r="E58" s="375"/>
      <c r="F58" s="375"/>
      <c r="G58" s="375"/>
      <c r="H58" s="376"/>
      <c r="I58" s="4">
        <v>53</v>
      </c>
      <c r="J58" s="27">
        <v>0</v>
      </c>
      <c r="K58" s="27">
        <v>0</v>
      </c>
    </row>
    <row r="59" spans="1:11" ht="12.75">
      <c r="A59" s="374" t="s">
        <v>268</v>
      </c>
      <c r="B59" s="375"/>
      <c r="C59" s="375"/>
      <c r="D59" s="375"/>
      <c r="E59" s="375"/>
      <c r="F59" s="375"/>
      <c r="G59" s="375"/>
      <c r="H59" s="376"/>
      <c r="I59" s="4">
        <v>54</v>
      </c>
      <c r="J59" s="27">
        <v>660961</v>
      </c>
      <c r="K59" s="27">
        <v>588199</v>
      </c>
    </row>
    <row r="60" spans="1:11" ht="12.75">
      <c r="A60" s="374" t="s">
        <v>11</v>
      </c>
      <c r="B60" s="375"/>
      <c r="C60" s="375"/>
      <c r="D60" s="375"/>
      <c r="E60" s="375"/>
      <c r="F60" s="375"/>
      <c r="G60" s="375"/>
      <c r="H60" s="376"/>
      <c r="I60" s="4">
        <v>55</v>
      </c>
      <c r="J60" s="27">
        <v>0</v>
      </c>
      <c r="K60" s="27">
        <v>0</v>
      </c>
    </row>
    <row r="61" spans="1:11" ht="12.75">
      <c r="A61" s="374" t="s">
        <v>269</v>
      </c>
      <c r="B61" s="375"/>
      <c r="C61" s="375"/>
      <c r="D61" s="375"/>
      <c r="E61" s="375"/>
      <c r="F61" s="375"/>
      <c r="G61" s="375"/>
      <c r="H61" s="376"/>
      <c r="I61" s="4">
        <v>56</v>
      </c>
      <c r="J61" s="27">
        <v>0</v>
      </c>
      <c r="K61" s="27">
        <v>0</v>
      </c>
    </row>
    <row r="62" spans="1:11" ht="12.75">
      <c r="A62" s="374" t="s">
        <v>139</v>
      </c>
      <c r="B62" s="375"/>
      <c r="C62" s="375"/>
      <c r="D62" s="375"/>
      <c r="E62" s="375"/>
      <c r="F62" s="375"/>
      <c r="G62" s="375"/>
      <c r="H62" s="376"/>
      <c r="I62" s="4">
        <v>57</v>
      </c>
      <c r="J62" s="27">
        <v>1372426</v>
      </c>
      <c r="K62" s="27">
        <v>1747858</v>
      </c>
    </row>
    <row r="63" spans="1:12" ht="12.75">
      <c r="A63" s="369" t="s">
        <v>140</v>
      </c>
      <c r="B63" s="370"/>
      <c r="C63" s="370"/>
      <c r="D63" s="370"/>
      <c r="E63" s="370"/>
      <c r="F63" s="370"/>
      <c r="G63" s="370"/>
      <c r="H63" s="371"/>
      <c r="I63" s="4">
        <v>58</v>
      </c>
      <c r="J63" s="27">
        <v>61048364</v>
      </c>
      <c r="K63" s="27">
        <v>50117196</v>
      </c>
      <c r="L63" s="9"/>
    </row>
    <row r="64" spans="1:11" ht="12.75">
      <c r="A64" s="369" t="s">
        <v>141</v>
      </c>
      <c r="B64" s="370"/>
      <c r="C64" s="370"/>
      <c r="D64" s="370"/>
      <c r="E64" s="370"/>
      <c r="F64" s="370"/>
      <c r="G64" s="370"/>
      <c r="H64" s="371"/>
      <c r="I64" s="4">
        <v>59</v>
      </c>
      <c r="J64" s="27">
        <v>0</v>
      </c>
      <c r="K64" s="27">
        <v>0</v>
      </c>
    </row>
    <row r="65" spans="1:11" ht="12.75">
      <c r="A65" s="369" t="s">
        <v>142</v>
      </c>
      <c r="B65" s="370"/>
      <c r="C65" s="370"/>
      <c r="D65" s="370"/>
      <c r="E65" s="370"/>
      <c r="F65" s="370"/>
      <c r="G65" s="370"/>
      <c r="H65" s="371"/>
      <c r="I65" s="4">
        <v>60</v>
      </c>
      <c r="J65" s="26">
        <f>J6+J7+J38+J63+J64</f>
        <v>601542604</v>
      </c>
      <c r="K65" s="26">
        <f>K6+K7+K38+K63+K64</f>
        <v>546589702</v>
      </c>
    </row>
    <row r="66" spans="1:11" ht="12.75">
      <c r="A66" s="377" t="s">
        <v>143</v>
      </c>
      <c r="B66" s="378"/>
      <c r="C66" s="378"/>
      <c r="D66" s="378"/>
      <c r="E66" s="378"/>
      <c r="F66" s="378"/>
      <c r="G66" s="378"/>
      <c r="H66" s="379"/>
      <c r="I66" s="5">
        <v>61</v>
      </c>
      <c r="J66" s="30">
        <v>1107721790</v>
      </c>
      <c r="K66" s="30">
        <v>1035973547</v>
      </c>
    </row>
    <row r="67" spans="1:11" ht="12.75">
      <c r="A67" s="382" t="s">
        <v>144</v>
      </c>
      <c r="B67" s="395"/>
      <c r="C67" s="395"/>
      <c r="D67" s="395"/>
      <c r="E67" s="395"/>
      <c r="F67" s="395"/>
      <c r="G67" s="395"/>
      <c r="H67" s="395"/>
      <c r="I67" s="395"/>
      <c r="J67" s="395"/>
      <c r="K67" s="396"/>
    </row>
    <row r="68" spans="1:11" ht="12.75">
      <c r="A68" s="366" t="s">
        <v>270</v>
      </c>
      <c r="B68" s="367"/>
      <c r="C68" s="367"/>
      <c r="D68" s="367"/>
      <c r="E68" s="367"/>
      <c r="F68" s="367"/>
      <c r="G68" s="367"/>
      <c r="H68" s="368"/>
      <c r="I68" s="6">
        <v>62</v>
      </c>
      <c r="J68" s="36">
        <f>J69+J70+J71+J77+J78-J79+J80-J81+J82</f>
        <v>-466206821</v>
      </c>
      <c r="K68" s="36">
        <f>K69+K70+K71+K77+K78-K79+K80-K81+K82</f>
        <v>-562552094</v>
      </c>
    </row>
    <row r="69" spans="1:11" ht="12.75">
      <c r="A69" s="374" t="s">
        <v>173</v>
      </c>
      <c r="B69" s="375"/>
      <c r="C69" s="375"/>
      <c r="D69" s="375"/>
      <c r="E69" s="375"/>
      <c r="F69" s="375"/>
      <c r="G69" s="375"/>
      <c r="H69" s="376"/>
      <c r="I69" s="4">
        <v>63</v>
      </c>
      <c r="J69" s="27">
        <v>28200700</v>
      </c>
      <c r="K69" s="27">
        <v>28200700</v>
      </c>
    </row>
    <row r="70" spans="1:11" ht="12.75">
      <c r="A70" s="374" t="s">
        <v>174</v>
      </c>
      <c r="B70" s="375"/>
      <c r="C70" s="375"/>
      <c r="D70" s="375"/>
      <c r="E70" s="375"/>
      <c r="F70" s="375"/>
      <c r="G70" s="375"/>
      <c r="H70" s="376"/>
      <c r="I70" s="4">
        <v>64</v>
      </c>
      <c r="J70" s="27">
        <v>194354000</v>
      </c>
      <c r="K70" s="27">
        <v>194354000</v>
      </c>
    </row>
    <row r="71" spans="1:11" ht="12.75">
      <c r="A71" s="374" t="s">
        <v>175</v>
      </c>
      <c r="B71" s="375"/>
      <c r="C71" s="375"/>
      <c r="D71" s="375"/>
      <c r="E71" s="375"/>
      <c r="F71" s="375"/>
      <c r="G71" s="375"/>
      <c r="H71" s="376"/>
      <c r="I71" s="4">
        <v>65</v>
      </c>
      <c r="J71" s="26">
        <f>J72+J73-J74+J75+J76</f>
        <v>0</v>
      </c>
      <c r="K71" s="26">
        <f>K72+K73-K74+K75+K76</f>
        <v>0</v>
      </c>
    </row>
    <row r="72" spans="1:11" ht="12.75">
      <c r="A72" s="374" t="s">
        <v>176</v>
      </c>
      <c r="B72" s="375"/>
      <c r="C72" s="375"/>
      <c r="D72" s="375"/>
      <c r="E72" s="375"/>
      <c r="F72" s="375"/>
      <c r="G72" s="375"/>
      <c r="H72" s="376"/>
      <c r="I72" s="4">
        <v>66</v>
      </c>
      <c r="J72" s="27">
        <v>0</v>
      </c>
      <c r="K72" s="27">
        <v>0</v>
      </c>
    </row>
    <row r="73" spans="1:11" ht="12.75">
      <c r="A73" s="374" t="s">
        <v>177</v>
      </c>
      <c r="B73" s="375"/>
      <c r="C73" s="375"/>
      <c r="D73" s="375"/>
      <c r="E73" s="375"/>
      <c r="F73" s="375"/>
      <c r="G73" s="375"/>
      <c r="H73" s="376"/>
      <c r="I73" s="4">
        <v>67</v>
      </c>
      <c r="J73" s="27">
        <v>0</v>
      </c>
      <c r="K73" s="27">
        <v>0</v>
      </c>
    </row>
    <row r="74" spans="1:11" ht="12.75">
      <c r="A74" s="374" t="s">
        <v>319</v>
      </c>
      <c r="B74" s="375"/>
      <c r="C74" s="375"/>
      <c r="D74" s="375"/>
      <c r="E74" s="375"/>
      <c r="F74" s="375"/>
      <c r="G74" s="375"/>
      <c r="H74" s="376"/>
      <c r="I74" s="4">
        <v>68</v>
      </c>
      <c r="J74" s="27">
        <v>0</v>
      </c>
      <c r="K74" s="27">
        <v>0</v>
      </c>
    </row>
    <row r="75" spans="1:11" ht="12.75">
      <c r="A75" s="374" t="s">
        <v>320</v>
      </c>
      <c r="B75" s="375"/>
      <c r="C75" s="375"/>
      <c r="D75" s="375"/>
      <c r="E75" s="375"/>
      <c r="F75" s="375"/>
      <c r="G75" s="375"/>
      <c r="H75" s="376"/>
      <c r="I75" s="4">
        <v>69</v>
      </c>
      <c r="J75" s="27">
        <v>0</v>
      </c>
      <c r="K75" s="27">
        <v>0</v>
      </c>
    </row>
    <row r="76" spans="1:11" ht="12.75">
      <c r="A76" s="374" t="s">
        <v>321</v>
      </c>
      <c r="B76" s="375"/>
      <c r="C76" s="375"/>
      <c r="D76" s="375"/>
      <c r="E76" s="375"/>
      <c r="F76" s="375"/>
      <c r="G76" s="375"/>
      <c r="H76" s="376"/>
      <c r="I76" s="4">
        <v>70</v>
      </c>
      <c r="J76" s="27">
        <v>0</v>
      </c>
      <c r="K76" s="27">
        <v>0</v>
      </c>
    </row>
    <row r="77" spans="1:11" ht="12.75">
      <c r="A77" s="374" t="s">
        <v>322</v>
      </c>
      <c r="B77" s="375"/>
      <c r="C77" s="375"/>
      <c r="D77" s="375"/>
      <c r="E77" s="375"/>
      <c r="F77" s="375"/>
      <c r="G77" s="375"/>
      <c r="H77" s="376"/>
      <c r="I77" s="4">
        <v>71</v>
      </c>
      <c r="J77" s="27">
        <v>0</v>
      </c>
      <c r="K77" s="27">
        <v>0</v>
      </c>
    </row>
    <row r="78" spans="1:11" ht="12.75">
      <c r="A78" s="374" t="s">
        <v>323</v>
      </c>
      <c r="B78" s="375"/>
      <c r="C78" s="375"/>
      <c r="D78" s="375"/>
      <c r="E78" s="375"/>
      <c r="F78" s="375"/>
      <c r="G78" s="375"/>
      <c r="H78" s="376"/>
      <c r="I78" s="4">
        <v>72</v>
      </c>
      <c r="J78" s="27">
        <v>0</v>
      </c>
      <c r="K78" s="27">
        <v>0</v>
      </c>
    </row>
    <row r="79" spans="1:11" ht="12.75">
      <c r="A79" s="374" t="s">
        <v>324</v>
      </c>
      <c r="B79" s="375"/>
      <c r="C79" s="375"/>
      <c r="D79" s="375"/>
      <c r="E79" s="375"/>
      <c r="F79" s="375"/>
      <c r="G79" s="375"/>
      <c r="H79" s="376"/>
      <c r="I79" s="4">
        <v>73</v>
      </c>
      <c r="J79" s="27">
        <v>619250046</v>
      </c>
      <c r="K79" s="27">
        <v>688761522</v>
      </c>
    </row>
    <row r="80" spans="1:11" ht="12.75">
      <c r="A80" s="374" t="s">
        <v>126</v>
      </c>
      <c r="B80" s="375"/>
      <c r="C80" s="375"/>
      <c r="D80" s="375"/>
      <c r="E80" s="375"/>
      <c r="F80" s="375"/>
      <c r="G80" s="375"/>
      <c r="H80" s="376"/>
      <c r="I80" s="4">
        <v>74</v>
      </c>
      <c r="J80" s="27">
        <v>0</v>
      </c>
      <c r="K80" s="27">
        <v>0</v>
      </c>
    </row>
    <row r="81" spans="1:11" ht="12.75">
      <c r="A81" s="374" t="s">
        <v>127</v>
      </c>
      <c r="B81" s="375"/>
      <c r="C81" s="375"/>
      <c r="D81" s="375"/>
      <c r="E81" s="375"/>
      <c r="F81" s="375"/>
      <c r="G81" s="375"/>
      <c r="H81" s="376"/>
      <c r="I81" s="4">
        <v>75</v>
      </c>
      <c r="J81" s="27">
        <v>69511475</v>
      </c>
      <c r="K81" s="27">
        <v>96345272</v>
      </c>
    </row>
    <row r="82" spans="1:11" ht="12.75">
      <c r="A82" s="374" t="s">
        <v>128</v>
      </c>
      <c r="B82" s="375"/>
      <c r="C82" s="375"/>
      <c r="D82" s="375"/>
      <c r="E82" s="375"/>
      <c r="F82" s="375"/>
      <c r="G82" s="375"/>
      <c r="H82" s="376"/>
      <c r="I82" s="4">
        <v>76</v>
      </c>
      <c r="J82" s="27">
        <v>0</v>
      </c>
      <c r="K82" s="27">
        <v>0</v>
      </c>
    </row>
    <row r="83" spans="1:11" ht="12.75">
      <c r="A83" s="369" t="s">
        <v>129</v>
      </c>
      <c r="B83" s="370"/>
      <c r="C83" s="370"/>
      <c r="D83" s="370"/>
      <c r="E83" s="370"/>
      <c r="F83" s="370"/>
      <c r="G83" s="370"/>
      <c r="H83" s="371"/>
      <c r="I83" s="4">
        <v>77</v>
      </c>
      <c r="J83" s="26">
        <f>SUM(J84:J86)</f>
        <v>2098917</v>
      </c>
      <c r="K83" s="26">
        <f>SUM(K84:K86)</f>
        <v>1743916</v>
      </c>
    </row>
    <row r="84" spans="1:11" ht="12.75">
      <c r="A84" s="374" t="s">
        <v>287</v>
      </c>
      <c r="B84" s="375"/>
      <c r="C84" s="375"/>
      <c r="D84" s="375"/>
      <c r="E84" s="375"/>
      <c r="F84" s="375"/>
      <c r="G84" s="375"/>
      <c r="H84" s="376"/>
      <c r="I84" s="4">
        <v>78</v>
      </c>
      <c r="J84" s="27">
        <v>2098917</v>
      </c>
      <c r="K84" s="27">
        <v>1743916</v>
      </c>
    </row>
    <row r="85" spans="1:11" ht="12.75">
      <c r="A85" s="374" t="s">
        <v>288</v>
      </c>
      <c r="B85" s="375"/>
      <c r="C85" s="375"/>
      <c r="D85" s="375"/>
      <c r="E85" s="375"/>
      <c r="F85" s="375"/>
      <c r="G85" s="375"/>
      <c r="H85" s="376"/>
      <c r="I85" s="4">
        <v>79</v>
      </c>
      <c r="J85" s="27">
        <v>0</v>
      </c>
      <c r="K85" s="27">
        <v>0</v>
      </c>
    </row>
    <row r="86" spans="1:11" ht="12.75">
      <c r="A86" s="374" t="s">
        <v>289</v>
      </c>
      <c r="B86" s="375"/>
      <c r="C86" s="375"/>
      <c r="D86" s="375"/>
      <c r="E86" s="375"/>
      <c r="F86" s="375"/>
      <c r="G86" s="375"/>
      <c r="H86" s="376"/>
      <c r="I86" s="4">
        <v>80</v>
      </c>
      <c r="J86" s="27">
        <v>0</v>
      </c>
      <c r="K86" s="27">
        <v>0</v>
      </c>
    </row>
    <row r="87" spans="1:11" ht="12.75">
      <c r="A87" s="369" t="s">
        <v>116</v>
      </c>
      <c r="B87" s="370"/>
      <c r="C87" s="370"/>
      <c r="D87" s="370"/>
      <c r="E87" s="370"/>
      <c r="F87" s="370"/>
      <c r="G87" s="370"/>
      <c r="H87" s="371"/>
      <c r="I87" s="4">
        <v>81</v>
      </c>
      <c r="J87" s="26">
        <f>SUM(J88:J95)</f>
        <v>566501410</v>
      </c>
      <c r="K87" s="26">
        <f>SUM(K88:K95)</f>
        <v>538294528</v>
      </c>
    </row>
    <row r="88" spans="1:11" ht="12.75">
      <c r="A88" s="374" t="s">
        <v>290</v>
      </c>
      <c r="B88" s="375"/>
      <c r="C88" s="375"/>
      <c r="D88" s="375"/>
      <c r="E88" s="375"/>
      <c r="F88" s="375"/>
      <c r="G88" s="375"/>
      <c r="H88" s="376"/>
      <c r="I88" s="4">
        <v>82</v>
      </c>
      <c r="J88" s="27">
        <v>0</v>
      </c>
      <c r="K88" s="27">
        <v>0</v>
      </c>
    </row>
    <row r="89" spans="1:11" ht="12.75">
      <c r="A89" s="374" t="s">
        <v>291</v>
      </c>
      <c r="B89" s="375"/>
      <c r="C89" s="375"/>
      <c r="D89" s="375"/>
      <c r="E89" s="375"/>
      <c r="F89" s="375"/>
      <c r="G89" s="375"/>
      <c r="H89" s="376"/>
      <c r="I89" s="4">
        <v>83</v>
      </c>
      <c r="J89" s="27">
        <v>37409703</v>
      </c>
      <c r="K89" s="27">
        <v>24398086</v>
      </c>
    </row>
    <row r="90" spans="1:11" ht="12.75">
      <c r="A90" s="374" t="s">
        <v>28</v>
      </c>
      <c r="B90" s="375"/>
      <c r="C90" s="375"/>
      <c r="D90" s="375"/>
      <c r="E90" s="375"/>
      <c r="F90" s="375"/>
      <c r="G90" s="375"/>
      <c r="H90" s="376"/>
      <c r="I90" s="4">
        <v>84</v>
      </c>
      <c r="J90" s="27">
        <v>529091707</v>
      </c>
      <c r="K90" s="27">
        <v>513896442</v>
      </c>
    </row>
    <row r="91" spans="1:11" ht="12.75">
      <c r="A91" s="374" t="s">
        <v>292</v>
      </c>
      <c r="B91" s="375"/>
      <c r="C91" s="375"/>
      <c r="D91" s="375"/>
      <c r="E91" s="375"/>
      <c r="F91" s="375"/>
      <c r="G91" s="375"/>
      <c r="H91" s="376"/>
      <c r="I91" s="4">
        <v>85</v>
      </c>
      <c r="J91" s="27">
        <v>0</v>
      </c>
      <c r="K91" s="27">
        <v>0</v>
      </c>
    </row>
    <row r="92" spans="1:11" ht="12.75">
      <c r="A92" s="374" t="s">
        <v>293</v>
      </c>
      <c r="B92" s="375"/>
      <c r="C92" s="375"/>
      <c r="D92" s="375"/>
      <c r="E92" s="375"/>
      <c r="F92" s="375"/>
      <c r="G92" s="375"/>
      <c r="H92" s="376"/>
      <c r="I92" s="4">
        <v>86</v>
      </c>
      <c r="J92" s="27">
        <v>0</v>
      </c>
      <c r="K92" s="27">
        <v>0</v>
      </c>
    </row>
    <row r="93" spans="1:11" ht="12.75">
      <c r="A93" s="374" t="s">
        <v>294</v>
      </c>
      <c r="B93" s="375"/>
      <c r="C93" s="375"/>
      <c r="D93" s="375"/>
      <c r="E93" s="375"/>
      <c r="F93" s="375"/>
      <c r="G93" s="375"/>
      <c r="H93" s="376"/>
      <c r="I93" s="4">
        <v>87</v>
      </c>
      <c r="J93" s="27">
        <v>0</v>
      </c>
      <c r="K93" s="27">
        <v>0</v>
      </c>
    </row>
    <row r="94" spans="1:11" ht="12.75">
      <c r="A94" s="374" t="s">
        <v>295</v>
      </c>
      <c r="B94" s="375"/>
      <c r="C94" s="375"/>
      <c r="D94" s="375"/>
      <c r="E94" s="375"/>
      <c r="F94" s="375"/>
      <c r="G94" s="375"/>
      <c r="H94" s="376"/>
      <c r="I94" s="4">
        <v>88</v>
      </c>
      <c r="J94" s="27">
        <v>0</v>
      </c>
      <c r="K94" s="27">
        <v>0</v>
      </c>
    </row>
    <row r="95" spans="1:11" ht="12.75">
      <c r="A95" s="374" t="s">
        <v>296</v>
      </c>
      <c r="B95" s="375"/>
      <c r="C95" s="375"/>
      <c r="D95" s="375"/>
      <c r="E95" s="375"/>
      <c r="F95" s="375"/>
      <c r="G95" s="375"/>
      <c r="H95" s="376"/>
      <c r="I95" s="4">
        <v>89</v>
      </c>
      <c r="J95" s="27">
        <v>0</v>
      </c>
      <c r="K95" s="27">
        <v>0</v>
      </c>
    </row>
    <row r="96" spans="1:11" ht="12.75">
      <c r="A96" s="369" t="s">
        <v>117</v>
      </c>
      <c r="B96" s="370"/>
      <c r="C96" s="370"/>
      <c r="D96" s="370"/>
      <c r="E96" s="370"/>
      <c r="F96" s="370"/>
      <c r="G96" s="370"/>
      <c r="H96" s="371"/>
      <c r="I96" s="4">
        <v>90</v>
      </c>
      <c r="J96" s="26">
        <f>SUM(J97:J107)</f>
        <v>452820649</v>
      </c>
      <c r="K96" s="26">
        <f>SUM(K97:K107)</f>
        <v>503725557</v>
      </c>
    </row>
    <row r="97" spans="1:11" ht="12.75">
      <c r="A97" s="374" t="s">
        <v>290</v>
      </c>
      <c r="B97" s="375"/>
      <c r="C97" s="375"/>
      <c r="D97" s="375"/>
      <c r="E97" s="375"/>
      <c r="F97" s="375"/>
      <c r="G97" s="375"/>
      <c r="H97" s="376"/>
      <c r="I97" s="4">
        <v>91</v>
      </c>
      <c r="J97" s="27">
        <v>2966647</v>
      </c>
      <c r="K97" s="27">
        <v>7897392</v>
      </c>
    </row>
    <row r="98" spans="1:11" ht="12.75">
      <c r="A98" s="374" t="s">
        <v>291</v>
      </c>
      <c r="B98" s="375"/>
      <c r="C98" s="375"/>
      <c r="D98" s="375"/>
      <c r="E98" s="375"/>
      <c r="F98" s="375"/>
      <c r="G98" s="375"/>
      <c r="H98" s="376"/>
      <c r="I98" s="4">
        <v>92</v>
      </c>
      <c r="J98" s="27">
        <v>67589816</v>
      </c>
      <c r="K98" s="27">
        <v>7083573</v>
      </c>
    </row>
    <row r="99" spans="1:11" ht="12.75">
      <c r="A99" s="374" t="s">
        <v>28</v>
      </c>
      <c r="B99" s="375"/>
      <c r="C99" s="375"/>
      <c r="D99" s="375"/>
      <c r="E99" s="375"/>
      <c r="F99" s="375"/>
      <c r="G99" s="375"/>
      <c r="H99" s="376"/>
      <c r="I99" s="4">
        <v>93</v>
      </c>
      <c r="J99" s="27">
        <v>7631541</v>
      </c>
      <c r="K99" s="27">
        <v>22241499</v>
      </c>
    </row>
    <row r="100" spans="1:11" ht="12.75">
      <c r="A100" s="374" t="s">
        <v>292</v>
      </c>
      <c r="B100" s="375"/>
      <c r="C100" s="375"/>
      <c r="D100" s="375"/>
      <c r="E100" s="375"/>
      <c r="F100" s="375"/>
      <c r="G100" s="375"/>
      <c r="H100" s="376"/>
      <c r="I100" s="4">
        <v>94</v>
      </c>
      <c r="J100" s="27">
        <v>8130081</v>
      </c>
      <c r="K100" s="27">
        <v>7452575</v>
      </c>
    </row>
    <row r="101" spans="1:11" ht="12.75">
      <c r="A101" s="374" t="s">
        <v>293</v>
      </c>
      <c r="B101" s="375"/>
      <c r="C101" s="375"/>
      <c r="D101" s="375"/>
      <c r="E101" s="375"/>
      <c r="F101" s="375"/>
      <c r="G101" s="375"/>
      <c r="H101" s="376"/>
      <c r="I101" s="4">
        <v>95</v>
      </c>
      <c r="J101" s="27">
        <v>91534566</v>
      </c>
      <c r="K101" s="27">
        <v>182265259</v>
      </c>
    </row>
    <row r="102" spans="1:13" ht="12.75">
      <c r="A102" s="374" t="s">
        <v>294</v>
      </c>
      <c r="B102" s="375"/>
      <c r="C102" s="375"/>
      <c r="D102" s="375"/>
      <c r="E102" s="375"/>
      <c r="F102" s="375"/>
      <c r="G102" s="375"/>
      <c r="H102" s="376"/>
      <c r="I102" s="4">
        <v>96</v>
      </c>
      <c r="J102" s="27">
        <v>267952500</v>
      </c>
      <c r="K102" s="27">
        <v>269413750</v>
      </c>
      <c r="M102" s="9"/>
    </row>
    <row r="103" spans="1:11" ht="12.75">
      <c r="A103" s="374" t="s">
        <v>297</v>
      </c>
      <c r="B103" s="375"/>
      <c r="C103" s="375"/>
      <c r="D103" s="375"/>
      <c r="E103" s="375"/>
      <c r="F103" s="375"/>
      <c r="G103" s="375"/>
      <c r="H103" s="376"/>
      <c r="I103" s="4">
        <v>97</v>
      </c>
      <c r="J103" s="27">
        <v>1709888</v>
      </c>
      <c r="K103" s="27">
        <v>1860118</v>
      </c>
    </row>
    <row r="104" spans="1:11" ht="12.75">
      <c r="A104" s="374" t="s">
        <v>298</v>
      </c>
      <c r="B104" s="375"/>
      <c r="C104" s="375"/>
      <c r="D104" s="375"/>
      <c r="E104" s="375"/>
      <c r="F104" s="375"/>
      <c r="G104" s="375"/>
      <c r="H104" s="376"/>
      <c r="I104" s="4">
        <v>98</v>
      </c>
      <c r="J104" s="27">
        <v>5218490</v>
      </c>
      <c r="K104" s="27">
        <v>5316322</v>
      </c>
    </row>
    <row r="105" spans="1:11" ht="12.75">
      <c r="A105" s="374" t="s">
        <v>299</v>
      </c>
      <c r="B105" s="375"/>
      <c r="C105" s="375"/>
      <c r="D105" s="375"/>
      <c r="E105" s="375"/>
      <c r="F105" s="375"/>
      <c r="G105" s="375"/>
      <c r="H105" s="376"/>
      <c r="I105" s="4">
        <v>99</v>
      </c>
      <c r="J105" s="27">
        <v>0</v>
      </c>
      <c r="K105" s="27">
        <v>0</v>
      </c>
    </row>
    <row r="106" spans="1:11" ht="12.75">
      <c r="A106" s="374" t="s">
        <v>305</v>
      </c>
      <c r="B106" s="375"/>
      <c r="C106" s="375"/>
      <c r="D106" s="375"/>
      <c r="E106" s="375"/>
      <c r="F106" s="375"/>
      <c r="G106" s="375"/>
      <c r="H106" s="376"/>
      <c r="I106" s="4">
        <v>100</v>
      </c>
      <c r="J106" s="27">
        <v>0</v>
      </c>
      <c r="K106" s="27">
        <v>0</v>
      </c>
    </row>
    <row r="107" spans="1:11" ht="12.75">
      <c r="A107" s="374" t="s">
        <v>300</v>
      </c>
      <c r="B107" s="375"/>
      <c r="C107" s="375"/>
      <c r="D107" s="375"/>
      <c r="E107" s="375"/>
      <c r="F107" s="375"/>
      <c r="G107" s="375"/>
      <c r="H107" s="376"/>
      <c r="I107" s="4">
        <v>101</v>
      </c>
      <c r="J107" s="27">
        <v>87120</v>
      </c>
      <c r="K107" s="27">
        <v>195069</v>
      </c>
    </row>
    <row r="108" spans="1:11" ht="12.75">
      <c r="A108" s="369" t="s">
        <v>29</v>
      </c>
      <c r="B108" s="370"/>
      <c r="C108" s="370"/>
      <c r="D108" s="370"/>
      <c r="E108" s="370"/>
      <c r="F108" s="370"/>
      <c r="G108" s="370"/>
      <c r="H108" s="371"/>
      <c r="I108" s="4">
        <v>102</v>
      </c>
      <c r="J108" s="27">
        <v>46328449</v>
      </c>
      <c r="K108" s="27">
        <v>65377795</v>
      </c>
    </row>
    <row r="109" spans="1:11" ht="12.75">
      <c r="A109" s="369" t="s">
        <v>301</v>
      </c>
      <c r="B109" s="370"/>
      <c r="C109" s="370"/>
      <c r="D109" s="370"/>
      <c r="E109" s="370"/>
      <c r="F109" s="370"/>
      <c r="G109" s="370"/>
      <c r="H109" s="371"/>
      <c r="I109" s="4">
        <v>103</v>
      </c>
      <c r="J109" s="26">
        <f>J68+J83+J87+J96+J108</f>
        <v>601542604</v>
      </c>
      <c r="K109" s="26">
        <f>K68+K83+K87+K96+K108</f>
        <v>546589702</v>
      </c>
    </row>
    <row r="110" spans="1:11" ht="12.75">
      <c r="A110" s="390" t="s">
        <v>143</v>
      </c>
      <c r="B110" s="391"/>
      <c r="C110" s="391"/>
      <c r="D110" s="391"/>
      <c r="E110" s="391"/>
      <c r="F110" s="391"/>
      <c r="G110" s="391"/>
      <c r="H110" s="392"/>
      <c r="I110" s="5">
        <v>104</v>
      </c>
      <c r="J110" s="30">
        <v>1107721790</v>
      </c>
      <c r="K110" s="30">
        <v>1035973547</v>
      </c>
    </row>
    <row r="111" spans="1:11" ht="12.75">
      <c r="A111" s="382" t="s">
        <v>392</v>
      </c>
      <c r="B111" s="383"/>
      <c r="C111" s="383"/>
      <c r="D111" s="383"/>
      <c r="E111" s="383"/>
      <c r="F111" s="383"/>
      <c r="G111" s="383"/>
      <c r="H111" s="383"/>
      <c r="I111" s="393"/>
      <c r="J111" s="393"/>
      <c r="K111" s="394"/>
    </row>
    <row r="112" spans="1:11" ht="12.75">
      <c r="A112" s="366" t="s">
        <v>118</v>
      </c>
      <c r="B112" s="367"/>
      <c r="C112" s="367"/>
      <c r="D112" s="367"/>
      <c r="E112" s="367"/>
      <c r="F112" s="367"/>
      <c r="G112" s="367"/>
      <c r="H112" s="367"/>
      <c r="I112" s="385"/>
      <c r="J112" s="385"/>
      <c r="K112" s="386"/>
    </row>
    <row r="113" spans="1:11" ht="12.75">
      <c r="A113" s="374" t="s">
        <v>119</v>
      </c>
      <c r="B113" s="375"/>
      <c r="C113" s="375"/>
      <c r="D113" s="375"/>
      <c r="E113" s="375"/>
      <c r="F113" s="375"/>
      <c r="G113" s="375"/>
      <c r="H113" s="376"/>
      <c r="I113" s="4">
        <v>105</v>
      </c>
      <c r="J113" s="28"/>
      <c r="K113" s="27"/>
    </row>
    <row r="114" spans="1:11" ht="12.75">
      <c r="A114" s="387" t="s">
        <v>120</v>
      </c>
      <c r="B114" s="388"/>
      <c r="C114" s="388"/>
      <c r="D114" s="388"/>
      <c r="E114" s="388"/>
      <c r="F114" s="388"/>
      <c r="G114" s="388"/>
      <c r="H114" s="389"/>
      <c r="I114" s="7">
        <v>106</v>
      </c>
      <c r="J114" s="29"/>
      <c r="K114" s="30"/>
    </row>
    <row r="115" spans="1:11" ht="12.75">
      <c r="A115" s="1"/>
      <c r="B115" s="1"/>
      <c r="C115" s="1"/>
      <c r="D115" s="1"/>
      <c r="E115" s="1"/>
      <c r="F115" s="1"/>
      <c r="G115" s="1"/>
      <c r="H115" s="1"/>
      <c r="I115" s="2"/>
      <c r="J115" s="3"/>
      <c r="K115" s="3"/>
    </row>
    <row r="116" spans="1:11" ht="12.75">
      <c r="A116" s="107"/>
      <c r="B116" s="107"/>
      <c r="C116" s="107"/>
      <c r="D116" s="107"/>
      <c r="E116" s="107"/>
      <c r="F116" s="107"/>
      <c r="G116" s="107"/>
      <c r="H116" s="107"/>
      <c r="I116" s="107"/>
      <c r="J116" s="135"/>
      <c r="K116" s="135"/>
    </row>
    <row r="117" spans="10:11" ht="12.75">
      <c r="J117" s="139">
        <f>IF(J65-J109=0,"",J109-J65)</f>
      </c>
      <c r="K117" s="139">
        <f>IF(K65-K109=0,"",K109-K65)</f>
      </c>
    </row>
    <row r="118" spans="10:11" ht="12.75">
      <c r="J118" s="139">
        <f>IF(J65-J109=0,"",J109-J65)</f>
      </c>
      <c r="K118" s="139">
        <f>IF(K66-K110=0,"",K110-K66)</f>
      </c>
    </row>
    <row r="119" spans="10:11" ht="12.75">
      <c r="J119" s="139">
        <f>IF(RDG!J46-J81=0,"",J81-RDG!J46)</f>
      </c>
      <c r="K119" s="139">
        <f>IF(RDG!K46-K81=0,"",K81-RDG!K46)</f>
      </c>
    </row>
    <row r="120" spans="10:11" ht="12.75">
      <c r="J120" s="139">
        <f>IF(RDG!J46-J81=0,"",J81-RDG!J46)</f>
      </c>
      <c r="K120" s="139">
        <f>IF(RDG!K46-K81=0,"",K81-RDG!K46)</f>
      </c>
    </row>
    <row r="121" spans="10:11" ht="12.75">
      <c r="J121" s="140"/>
      <c r="K121" s="140"/>
    </row>
  </sheetData>
  <sheetProtection/>
  <protectedRanges>
    <protectedRange sqref="G2:H2" name="Range2"/>
  </protectedRanges>
  <mergeCells count="115">
    <mergeCell ref="A1:J1"/>
    <mergeCell ref="E2:F2"/>
    <mergeCell ref="G2:H2"/>
    <mergeCell ref="A3:H3"/>
    <mergeCell ref="A4:H4"/>
    <mergeCell ref="A5:K5"/>
    <mergeCell ref="A12:H12"/>
    <mergeCell ref="A13:H13"/>
    <mergeCell ref="A14:H14"/>
    <mergeCell ref="A15:H15"/>
    <mergeCell ref="A16:H16"/>
    <mergeCell ref="A17:H17"/>
    <mergeCell ref="A6:H6"/>
    <mergeCell ref="A7:H7"/>
    <mergeCell ref="A8:H8"/>
    <mergeCell ref="A9:H9"/>
    <mergeCell ref="A10:H10"/>
    <mergeCell ref="A11:H11"/>
    <mergeCell ref="A24:H24"/>
    <mergeCell ref="A25:H25"/>
    <mergeCell ref="A26:H26"/>
    <mergeCell ref="A27:H27"/>
    <mergeCell ref="A28:H28"/>
    <mergeCell ref="A29:H29"/>
    <mergeCell ref="A18:H18"/>
    <mergeCell ref="A19:H19"/>
    <mergeCell ref="A20:H20"/>
    <mergeCell ref="A21:H21"/>
    <mergeCell ref="A22:H22"/>
    <mergeCell ref="A23:H23"/>
    <mergeCell ref="A36:H36"/>
    <mergeCell ref="A37:H37"/>
    <mergeCell ref="A38:H38"/>
    <mergeCell ref="A39:H39"/>
    <mergeCell ref="A40:H40"/>
    <mergeCell ref="A41:H41"/>
    <mergeCell ref="A30:H30"/>
    <mergeCell ref="A31:H31"/>
    <mergeCell ref="A32:H32"/>
    <mergeCell ref="A33:H33"/>
    <mergeCell ref="A34:H34"/>
    <mergeCell ref="A35:H35"/>
    <mergeCell ref="A48:H48"/>
    <mergeCell ref="A49:H49"/>
    <mergeCell ref="A50:H50"/>
    <mergeCell ref="A51:H51"/>
    <mergeCell ref="A52:H52"/>
    <mergeCell ref="A53:H53"/>
    <mergeCell ref="A42:H42"/>
    <mergeCell ref="A43:H43"/>
    <mergeCell ref="A44:H44"/>
    <mergeCell ref="A45:H45"/>
    <mergeCell ref="A46:H46"/>
    <mergeCell ref="A47:H47"/>
    <mergeCell ref="A60:H60"/>
    <mergeCell ref="A61:H61"/>
    <mergeCell ref="A62:H62"/>
    <mergeCell ref="A63:H63"/>
    <mergeCell ref="A64:H64"/>
    <mergeCell ref="A65:H65"/>
    <mergeCell ref="A54:H54"/>
    <mergeCell ref="A55:H55"/>
    <mergeCell ref="A56:H56"/>
    <mergeCell ref="A57:H57"/>
    <mergeCell ref="A58:H58"/>
    <mergeCell ref="A59:H59"/>
    <mergeCell ref="A72:H72"/>
    <mergeCell ref="A73:H73"/>
    <mergeCell ref="A74:H74"/>
    <mergeCell ref="A75:H75"/>
    <mergeCell ref="A76:H76"/>
    <mergeCell ref="A77:H77"/>
    <mergeCell ref="A66:H66"/>
    <mergeCell ref="A67:K67"/>
    <mergeCell ref="A68:H68"/>
    <mergeCell ref="A69:H69"/>
    <mergeCell ref="A70:H70"/>
    <mergeCell ref="A71:H71"/>
    <mergeCell ref="A84:H84"/>
    <mergeCell ref="A85:H85"/>
    <mergeCell ref="A86:H86"/>
    <mergeCell ref="A87:H87"/>
    <mergeCell ref="A88:H88"/>
    <mergeCell ref="A89:H89"/>
    <mergeCell ref="A78:H78"/>
    <mergeCell ref="A79:H79"/>
    <mergeCell ref="A80:H80"/>
    <mergeCell ref="A81:H81"/>
    <mergeCell ref="A82:H82"/>
    <mergeCell ref="A83:H83"/>
    <mergeCell ref="A96:H96"/>
    <mergeCell ref="A97:H97"/>
    <mergeCell ref="A98:H98"/>
    <mergeCell ref="A99:H99"/>
    <mergeCell ref="A100:H100"/>
    <mergeCell ref="A101:H101"/>
    <mergeCell ref="A90:H90"/>
    <mergeCell ref="A91:H91"/>
    <mergeCell ref="A92:H92"/>
    <mergeCell ref="A93:H93"/>
    <mergeCell ref="A94:H94"/>
    <mergeCell ref="A95:H95"/>
    <mergeCell ref="A112:K112"/>
    <mergeCell ref="A113:H113"/>
    <mergeCell ref="A114:H114"/>
    <mergeCell ref="A108:H108"/>
    <mergeCell ref="A109:H109"/>
    <mergeCell ref="A110:H110"/>
    <mergeCell ref="A111:K111"/>
    <mergeCell ref="A102:H102"/>
    <mergeCell ref="A103:H103"/>
    <mergeCell ref="A104:H104"/>
    <mergeCell ref="A105:H105"/>
    <mergeCell ref="A106:H106"/>
    <mergeCell ref="A107:H107"/>
  </mergeCells>
  <printOptions/>
  <pageMargins left="0.25" right="0.2" top="0.55" bottom="0.34" header="0.35" footer="0.21"/>
  <pageSetup horizontalDpi="600" verticalDpi="600" orientation="portrait" paperSize="9" scale="90"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Q52"/>
  <sheetViews>
    <sheetView zoomScalePageLayoutView="0" workbookViewId="0" topLeftCell="B4">
      <selection activeCell="J16" sqref="J16"/>
    </sheetView>
  </sheetViews>
  <sheetFormatPr defaultColWidth="9.140625" defaultRowHeight="12.75"/>
  <cols>
    <col min="1" max="9" width="9.140625" style="111" customWidth="1"/>
    <col min="10" max="11" width="15.421875" style="111" customWidth="1"/>
    <col min="12" max="12" width="11.140625" style="111" bestFit="1" customWidth="1"/>
    <col min="13" max="13" width="10.140625" style="111" bestFit="1" customWidth="1"/>
    <col min="14" max="14" width="9.140625" style="111" customWidth="1"/>
    <col min="15" max="15" width="10.140625" style="111" bestFit="1" customWidth="1"/>
    <col min="16" max="16" width="9.140625" style="111" customWidth="1"/>
    <col min="17" max="17" width="10.140625" style="111" bestFit="1" customWidth="1"/>
    <col min="18" max="16384" width="9.140625" style="111" customWidth="1"/>
  </cols>
  <sheetData>
    <row r="1" spans="1:11" ht="15.75">
      <c r="A1" s="419" t="s">
        <v>227</v>
      </c>
      <c r="B1" s="420"/>
      <c r="C1" s="420"/>
      <c r="D1" s="420"/>
      <c r="E1" s="420"/>
      <c r="F1" s="420"/>
      <c r="G1" s="420"/>
      <c r="H1" s="420"/>
      <c r="I1" s="420"/>
      <c r="J1" s="421"/>
      <c r="K1" s="422"/>
    </row>
    <row r="2" spans="1:11" ht="15.75" customHeight="1">
      <c r="A2" s="97"/>
      <c r="B2" s="109"/>
      <c r="C2" s="413" t="s">
        <v>387</v>
      </c>
      <c r="D2" s="413"/>
      <c r="E2" s="409">
        <v>40909</v>
      </c>
      <c r="F2" s="414"/>
      <c r="G2" s="100" t="s">
        <v>332</v>
      </c>
      <c r="H2" s="409">
        <v>41274</v>
      </c>
      <c r="I2" s="410"/>
      <c r="J2" s="110"/>
      <c r="K2" s="112"/>
    </row>
    <row r="3" spans="1:11" s="116" customFormat="1" ht="24" thickBot="1">
      <c r="A3" s="411" t="s">
        <v>178</v>
      </c>
      <c r="B3" s="411"/>
      <c r="C3" s="411"/>
      <c r="D3" s="411"/>
      <c r="E3" s="411"/>
      <c r="F3" s="411"/>
      <c r="G3" s="411"/>
      <c r="H3" s="411"/>
      <c r="I3" s="114" t="s">
        <v>393</v>
      </c>
      <c r="J3" s="115" t="s">
        <v>52</v>
      </c>
      <c r="K3" s="115" t="s">
        <v>53</v>
      </c>
    </row>
    <row r="4" spans="1:11" s="116" customFormat="1" ht="12.75">
      <c r="A4" s="412">
        <v>1</v>
      </c>
      <c r="B4" s="412"/>
      <c r="C4" s="412"/>
      <c r="D4" s="412"/>
      <c r="E4" s="412"/>
      <c r="F4" s="412"/>
      <c r="G4" s="412"/>
      <c r="H4" s="412"/>
      <c r="I4" s="117">
        <v>2</v>
      </c>
      <c r="J4" s="118" t="s">
        <v>104</v>
      </c>
      <c r="K4" s="118" t="s">
        <v>105</v>
      </c>
    </row>
    <row r="5" spans="1:11" s="116" customFormat="1" ht="12.75">
      <c r="A5" s="403" t="s">
        <v>82</v>
      </c>
      <c r="B5" s="404"/>
      <c r="C5" s="404"/>
      <c r="D5" s="404"/>
      <c r="E5" s="404"/>
      <c r="F5" s="404"/>
      <c r="G5" s="404"/>
      <c r="H5" s="404"/>
      <c r="I5" s="405"/>
      <c r="J5" s="405"/>
      <c r="K5" s="406"/>
    </row>
    <row r="6" spans="1:11" ht="12.75">
      <c r="A6" s="407" t="s">
        <v>246</v>
      </c>
      <c r="B6" s="408"/>
      <c r="C6" s="408"/>
      <c r="D6" s="408"/>
      <c r="E6" s="408"/>
      <c r="F6" s="408"/>
      <c r="G6" s="408"/>
      <c r="H6" s="408"/>
      <c r="I6" s="119">
        <v>1</v>
      </c>
      <c r="J6" s="121">
        <v>-69511475</v>
      </c>
      <c r="K6" s="121">
        <v>-96345273</v>
      </c>
    </row>
    <row r="7" spans="1:11" ht="12.75">
      <c r="A7" s="407" t="s">
        <v>247</v>
      </c>
      <c r="B7" s="408"/>
      <c r="C7" s="408"/>
      <c r="D7" s="408"/>
      <c r="E7" s="408"/>
      <c r="F7" s="408"/>
      <c r="G7" s="408"/>
      <c r="H7" s="408"/>
      <c r="I7" s="119">
        <v>2</v>
      </c>
      <c r="J7" s="121">
        <v>54940494</v>
      </c>
      <c r="K7" s="121">
        <v>54570270</v>
      </c>
    </row>
    <row r="8" spans="1:11" ht="12.75">
      <c r="A8" s="407" t="s">
        <v>248</v>
      </c>
      <c r="B8" s="408"/>
      <c r="C8" s="408"/>
      <c r="D8" s="408"/>
      <c r="E8" s="408"/>
      <c r="F8" s="408"/>
      <c r="G8" s="408"/>
      <c r="H8" s="408"/>
      <c r="I8" s="119">
        <v>3</v>
      </c>
      <c r="J8" s="121">
        <v>0</v>
      </c>
      <c r="K8" s="121">
        <v>96801197</v>
      </c>
    </row>
    <row r="9" spans="1:11" ht="12.75">
      <c r="A9" s="407" t="s">
        <v>249</v>
      </c>
      <c r="B9" s="408"/>
      <c r="C9" s="408"/>
      <c r="D9" s="408"/>
      <c r="E9" s="408"/>
      <c r="F9" s="408"/>
      <c r="G9" s="408"/>
      <c r="H9" s="408"/>
      <c r="I9" s="119">
        <v>4</v>
      </c>
      <c r="J9" s="121">
        <v>0</v>
      </c>
      <c r="K9" s="121">
        <v>2853859</v>
      </c>
    </row>
    <row r="10" spans="1:11" ht="12.75">
      <c r="A10" s="407" t="s">
        <v>250</v>
      </c>
      <c r="B10" s="408"/>
      <c r="C10" s="408"/>
      <c r="D10" s="408"/>
      <c r="E10" s="408"/>
      <c r="F10" s="408"/>
      <c r="G10" s="408"/>
      <c r="H10" s="408"/>
      <c r="I10" s="119">
        <v>5</v>
      </c>
      <c r="J10" s="121">
        <v>1093241</v>
      </c>
      <c r="K10" s="121">
        <v>147783</v>
      </c>
    </row>
    <row r="11" spans="1:17" ht="12.75">
      <c r="A11" s="407" t="s">
        <v>251</v>
      </c>
      <c r="B11" s="408"/>
      <c r="C11" s="408"/>
      <c r="D11" s="408"/>
      <c r="E11" s="408"/>
      <c r="F11" s="408"/>
      <c r="G11" s="408"/>
      <c r="H11" s="408"/>
      <c r="I11" s="119">
        <v>6</v>
      </c>
      <c r="J11" s="121">
        <v>35545565</v>
      </c>
      <c r="K11" s="121">
        <v>67037115</v>
      </c>
      <c r="M11" s="138"/>
      <c r="N11" s="138"/>
      <c r="O11" s="138"/>
      <c r="Q11" s="138"/>
    </row>
    <row r="12" spans="1:11" ht="12.75">
      <c r="A12" s="415" t="s">
        <v>83</v>
      </c>
      <c r="B12" s="416"/>
      <c r="C12" s="416"/>
      <c r="D12" s="416"/>
      <c r="E12" s="416"/>
      <c r="F12" s="416"/>
      <c r="G12" s="416"/>
      <c r="H12" s="416"/>
      <c r="I12" s="119">
        <v>7</v>
      </c>
      <c r="J12" s="123">
        <f>SUM(J6:J11)</f>
        <v>22067825</v>
      </c>
      <c r="K12" s="123">
        <f>SUM(K6:K11)</f>
        <v>125064951</v>
      </c>
    </row>
    <row r="13" spans="1:11" ht="12.75">
      <c r="A13" s="407" t="s">
        <v>252</v>
      </c>
      <c r="B13" s="408"/>
      <c r="C13" s="408"/>
      <c r="D13" s="408"/>
      <c r="E13" s="408"/>
      <c r="F13" s="408"/>
      <c r="G13" s="408"/>
      <c r="H13" s="408"/>
      <c r="I13" s="119">
        <v>8</v>
      </c>
      <c r="J13" s="121">
        <v>32126177</v>
      </c>
      <c r="K13" s="121">
        <v>0</v>
      </c>
    </row>
    <row r="14" spans="1:11" ht="12.75">
      <c r="A14" s="407" t="s">
        <v>253</v>
      </c>
      <c r="B14" s="408"/>
      <c r="C14" s="408"/>
      <c r="D14" s="408"/>
      <c r="E14" s="408"/>
      <c r="F14" s="408"/>
      <c r="G14" s="408"/>
      <c r="H14" s="408"/>
      <c r="I14" s="119">
        <v>9</v>
      </c>
      <c r="J14" s="121">
        <v>4742943</v>
      </c>
      <c r="K14" s="121">
        <v>0</v>
      </c>
    </row>
    <row r="15" spans="1:11" ht="12.75">
      <c r="A15" s="407" t="s">
        <v>254</v>
      </c>
      <c r="B15" s="408"/>
      <c r="C15" s="408"/>
      <c r="D15" s="408"/>
      <c r="E15" s="408"/>
      <c r="F15" s="408"/>
      <c r="G15" s="408"/>
      <c r="H15" s="408"/>
      <c r="I15" s="119">
        <v>10</v>
      </c>
      <c r="J15" s="121">
        <v>0</v>
      </c>
      <c r="K15" s="121">
        <v>0</v>
      </c>
    </row>
    <row r="16" spans="1:16" ht="12.75">
      <c r="A16" s="407" t="s">
        <v>255</v>
      </c>
      <c r="B16" s="408"/>
      <c r="C16" s="408"/>
      <c r="D16" s="408"/>
      <c r="E16" s="408"/>
      <c r="F16" s="408"/>
      <c r="G16" s="408"/>
      <c r="H16" s="408"/>
      <c r="I16" s="119">
        <v>11</v>
      </c>
      <c r="J16" s="121">
        <v>8807771</v>
      </c>
      <c r="K16" s="121">
        <v>355001</v>
      </c>
      <c r="M16" s="138"/>
      <c r="N16" s="138"/>
      <c r="O16" s="138"/>
      <c r="P16" s="138"/>
    </row>
    <row r="17" spans="1:11" ht="12.75">
      <c r="A17" s="415" t="s">
        <v>84</v>
      </c>
      <c r="B17" s="416"/>
      <c r="C17" s="416"/>
      <c r="D17" s="416"/>
      <c r="E17" s="416"/>
      <c r="F17" s="416"/>
      <c r="G17" s="416"/>
      <c r="H17" s="416"/>
      <c r="I17" s="119">
        <v>12</v>
      </c>
      <c r="J17" s="123">
        <f>SUM(J13:J16)</f>
        <v>45676891</v>
      </c>
      <c r="K17" s="123">
        <f>SUM(K13:K16)</f>
        <v>355001</v>
      </c>
    </row>
    <row r="18" spans="1:11" ht="12.75">
      <c r="A18" s="415" t="s">
        <v>242</v>
      </c>
      <c r="B18" s="416"/>
      <c r="C18" s="416"/>
      <c r="D18" s="416"/>
      <c r="E18" s="416"/>
      <c r="F18" s="416"/>
      <c r="G18" s="416"/>
      <c r="H18" s="416"/>
      <c r="I18" s="119">
        <v>13</v>
      </c>
      <c r="J18" s="123">
        <f>IF(J12&gt;J17,J12-J17,0)</f>
        <v>0</v>
      </c>
      <c r="K18" s="123">
        <f>IF(K12&gt;K17,K12-K17,0)</f>
        <v>124709950</v>
      </c>
    </row>
    <row r="19" spans="1:11" ht="12.75">
      <c r="A19" s="415" t="s">
        <v>243</v>
      </c>
      <c r="B19" s="416"/>
      <c r="C19" s="416"/>
      <c r="D19" s="416"/>
      <c r="E19" s="416"/>
      <c r="F19" s="416"/>
      <c r="G19" s="416"/>
      <c r="H19" s="416"/>
      <c r="I19" s="119">
        <v>14</v>
      </c>
      <c r="J19" s="123">
        <f>IF(J17&gt;J12,J17-J12,0)</f>
        <v>23609066</v>
      </c>
      <c r="K19" s="123">
        <f>IF(K17&gt;K12,K17-K12,0)</f>
        <v>0</v>
      </c>
    </row>
    <row r="20" spans="1:11" s="116" customFormat="1" ht="12.75">
      <c r="A20" s="403" t="s">
        <v>85</v>
      </c>
      <c r="B20" s="404"/>
      <c r="C20" s="404"/>
      <c r="D20" s="404"/>
      <c r="E20" s="404"/>
      <c r="F20" s="404"/>
      <c r="G20" s="404"/>
      <c r="H20" s="404"/>
      <c r="I20" s="405"/>
      <c r="J20" s="405"/>
      <c r="K20" s="406"/>
    </row>
    <row r="21" spans="1:11" ht="12.75">
      <c r="A21" s="407" t="s">
        <v>106</v>
      </c>
      <c r="B21" s="408"/>
      <c r="C21" s="408"/>
      <c r="D21" s="408"/>
      <c r="E21" s="408"/>
      <c r="F21" s="408"/>
      <c r="G21" s="408"/>
      <c r="H21" s="408"/>
      <c r="I21" s="119">
        <v>15</v>
      </c>
      <c r="J21" s="120">
        <v>0</v>
      </c>
      <c r="K21" s="121">
        <v>0</v>
      </c>
    </row>
    <row r="22" spans="1:11" ht="12.75">
      <c r="A22" s="407" t="s">
        <v>107</v>
      </c>
      <c r="B22" s="408"/>
      <c r="C22" s="408"/>
      <c r="D22" s="408"/>
      <c r="E22" s="408"/>
      <c r="F22" s="408"/>
      <c r="G22" s="408"/>
      <c r="H22" s="408"/>
      <c r="I22" s="119">
        <v>16</v>
      </c>
      <c r="J22" s="120">
        <v>0</v>
      </c>
      <c r="K22" s="121">
        <v>0</v>
      </c>
    </row>
    <row r="23" spans="1:11" ht="12.75">
      <c r="A23" s="407" t="s">
        <v>108</v>
      </c>
      <c r="B23" s="408"/>
      <c r="C23" s="408"/>
      <c r="D23" s="408"/>
      <c r="E23" s="408"/>
      <c r="F23" s="408"/>
      <c r="G23" s="408"/>
      <c r="H23" s="408"/>
      <c r="I23" s="119">
        <v>17</v>
      </c>
      <c r="J23" s="120">
        <v>0</v>
      </c>
      <c r="K23" s="121">
        <v>0</v>
      </c>
    </row>
    <row r="24" spans="1:11" ht="12.75">
      <c r="A24" s="407" t="s">
        <v>109</v>
      </c>
      <c r="B24" s="408"/>
      <c r="C24" s="408"/>
      <c r="D24" s="408"/>
      <c r="E24" s="408"/>
      <c r="F24" s="408"/>
      <c r="G24" s="408"/>
      <c r="H24" s="408"/>
      <c r="I24" s="119">
        <v>18</v>
      </c>
      <c r="J24" s="120">
        <v>0</v>
      </c>
      <c r="K24" s="121">
        <v>0</v>
      </c>
    </row>
    <row r="25" spans="1:11" ht="12.75">
      <c r="A25" s="407" t="s">
        <v>110</v>
      </c>
      <c r="B25" s="408"/>
      <c r="C25" s="408"/>
      <c r="D25" s="408"/>
      <c r="E25" s="408"/>
      <c r="F25" s="408"/>
      <c r="G25" s="408"/>
      <c r="H25" s="408"/>
      <c r="I25" s="119">
        <v>19</v>
      </c>
      <c r="J25" s="120">
        <v>0</v>
      </c>
      <c r="K25" s="121">
        <v>0</v>
      </c>
    </row>
    <row r="26" spans="1:11" ht="12.75">
      <c r="A26" s="415" t="s">
        <v>231</v>
      </c>
      <c r="B26" s="416"/>
      <c r="C26" s="416"/>
      <c r="D26" s="416"/>
      <c r="E26" s="416"/>
      <c r="F26" s="416"/>
      <c r="G26" s="416"/>
      <c r="H26" s="416"/>
      <c r="I26" s="119">
        <v>20</v>
      </c>
      <c r="J26" s="122">
        <f>SUM(J21:J25)</f>
        <v>0</v>
      </c>
      <c r="K26" s="123">
        <f>SUM(K21:K25)</f>
        <v>0</v>
      </c>
    </row>
    <row r="27" spans="1:11" ht="12.75">
      <c r="A27" s="407" t="s">
        <v>111</v>
      </c>
      <c r="B27" s="408"/>
      <c r="C27" s="408"/>
      <c r="D27" s="408"/>
      <c r="E27" s="408"/>
      <c r="F27" s="408"/>
      <c r="G27" s="408"/>
      <c r="H27" s="408"/>
      <c r="I27" s="119">
        <v>21</v>
      </c>
      <c r="J27" s="121">
        <v>34385504</v>
      </c>
      <c r="K27" s="121">
        <v>50231351</v>
      </c>
    </row>
    <row r="28" spans="1:11" ht="12.75">
      <c r="A28" s="407" t="s">
        <v>112</v>
      </c>
      <c r="B28" s="408"/>
      <c r="C28" s="408"/>
      <c r="D28" s="408"/>
      <c r="E28" s="408"/>
      <c r="F28" s="408"/>
      <c r="G28" s="408"/>
      <c r="H28" s="408"/>
      <c r="I28" s="119">
        <v>22</v>
      </c>
      <c r="J28" s="136">
        <v>0</v>
      </c>
      <c r="K28" s="121">
        <v>0</v>
      </c>
    </row>
    <row r="29" spans="1:11" ht="12.75">
      <c r="A29" s="407" t="s">
        <v>113</v>
      </c>
      <c r="B29" s="408"/>
      <c r="C29" s="408"/>
      <c r="D29" s="408"/>
      <c r="E29" s="408"/>
      <c r="F29" s="408"/>
      <c r="G29" s="408"/>
      <c r="H29" s="408"/>
      <c r="I29" s="119">
        <v>23</v>
      </c>
      <c r="J29" s="136">
        <v>0</v>
      </c>
      <c r="K29" s="121">
        <v>0</v>
      </c>
    </row>
    <row r="30" spans="1:11" ht="12.75">
      <c r="A30" s="415" t="s">
        <v>33</v>
      </c>
      <c r="B30" s="416"/>
      <c r="C30" s="416"/>
      <c r="D30" s="416"/>
      <c r="E30" s="416"/>
      <c r="F30" s="416"/>
      <c r="G30" s="416"/>
      <c r="H30" s="416"/>
      <c r="I30" s="119">
        <v>24</v>
      </c>
      <c r="J30" s="122">
        <f>SUM(J27:J29)</f>
        <v>34385504</v>
      </c>
      <c r="K30" s="123">
        <f>SUM(K27:K29)</f>
        <v>50231351</v>
      </c>
    </row>
    <row r="31" spans="1:11" ht="12.75">
      <c r="A31" s="415" t="s">
        <v>244</v>
      </c>
      <c r="B31" s="416"/>
      <c r="C31" s="416"/>
      <c r="D31" s="416"/>
      <c r="E31" s="416"/>
      <c r="F31" s="416"/>
      <c r="G31" s="416"/>
      <c r="H31" s="416"/>
      <c r="I31" s="119">
        <v>25</v>
      </c>
      <c r="J31" s="122">
        <f>IF(J26&gt;J30,J26-J30,0)</f>
        <v>0</v>
      </c>
      <c r="K31" s="123">
        <f>IF(K26&gt;K30,K26-K30,0)</f>
        <v>0</v>
      </c>
    </row>
    <row r="32" spans="1:11" ht="12.75">
      <c r="A32" s="415" t="s">
        <v>245</v>
      </c>
      <c r="B32" s="416"/>
      <c r="C32" s="416"/>
      <c r="D32" s="416"/>
      <c r="E32" s="416"/>
      <c r="F32" s="416"/>
      <c r="G32" s="416"/>
      <c r="H32" s="416"/>
      <c r="I32" s="119">
        <v>26</v>
      </c>
      <c r="J32" s="122">
        <f>IF(J30&gt;J26,J30-J26,0)</f>
        <v>34385504</v>
      </c>
      <c r="K32" s="123">
        <f>IF(K30&gt;K26,K30-K26,0)</f>
        <v>50231351</v>
      </c>
    </row>
    <row r="33" spans="1:11" s="116" customFormat="1" ht="12.75">
      <c r="A33" s="403" t="s">
        <v>86</v>
      </c>
      <c r="B33" s="404"/>
      <c r="C33" s="404"/>
      <c r="D33" s="404"/>
      <c r="E33" s="404"/>
      <c r="F33" s="404"/>
      <c r="G33" s="404"/>
      <c r="H33" s="404"/>
      <c r="I33" s="405"/>
      <c r="J33" s="405"/>
      <c r="K33" s="406"/>
    </row>
    <row r="34" spans="1:11" ht="12.75">
      <c r="A34" s="407" t="s">
        <v>233</v>
      </c>
      <c r="B34" s="408"/>
      <c r="C34" s="408"/>
      <c r="D34" s="408"/>
      <c r="E34" s="408"/>
      <c r="F34" s="408"/>
      <c r="G34" s="408"/>
      <c r="H34" s="408"/>
      <c r="I34" s="119">
        <v>27</v>
      </c>
      <c r="J34" s="121">
        <v>0</v>
      </c>
      <c r="K34" s="121">
        <v>0</v>
      </c>
    </row>
    <row r="35" spans="1:11" ht="12.75">
      <c r="A35" s="407" t="s">
        <v>234</v>
      </c>
      <c r="B35" s="408"/>
      <c r="C35" s="408"/>
      <c r="D35" s="408"/>
      <c r="E35" s="408"/>
      <c r="F35" s="408"/>
      <c r="G35" s="408"/>
      <c r="H35" s="408"/>
      <c r="I35" s="119">
        <v>28</v>
      </c>
      <c r="J35" s="121">
        <v>73871962</v>
      </c>
      <c r="K35" s="121">
        <v>0</v>
      </c>
    </row>
    <row r="36" spans="1:11" ht="12.75">
      <c r="A36" s="407" t="s">
        <v>235</v>
      </c>
      <c r="B36" s="408"/>
      <c r="C36" s="408"/>
      <c r="D36" s="408"/>
      <c r="E36" s="408"/>
      <c r="F36" s="408"/>
      <c r="G36" s="408"/>
      <c r="H36" s="408"/>
      <c r="I36" s="119">
        <v>29</v>
      </c>
      <c r="J36" s="121">
        <v>0</v>
      </c>
      <c r="K36" s="121">
        <v>0</v>
      </c>
    </row>
    <row r="37" spans="1:11" ht="12.75">
      <c r="A37" s="415" t="s">
        <v>158</v>
      </c>
      <c r="B37" s="416"/>
      <c r="C37" s="416"/>
      <c r="D37" s="416"/>
      <c r="E37" s="416"/>
      <c r="F37" s="416"/>
      <c r="G37" s="416"/>
      <c r="H37" s="416"/>
      <c r="I37" s="119">
        <v>30</v>
      </c>
      <c r="J37" s="123">
        <f>SUM(J34:J36)</f>
        <v>73871962</v>
      </c>
      <c r="K37" s="123">
        <f>SUM(K34:K36)</f>
        <v>0</v>
      </c>
    </row>
    <row r="38" spans="1:11" ht="12.75">
      <c r="A38" s="407" t="s">
        <v>236</v>
      </c>
      <c r="B38" s="408"/>
      <c r="C38" s="408"/>
      <c r="D38" s="408"/>
      <c r="E38" s="408"/>
      <c r="F38" s="408"/>
      <c r="G38" s="408"/>
      <c r="H38" s="408"/>
      <c r="I38" s="119">
        <v>31</v>
      </c>
      <c r="J38" s="121">
        <v>15653008</v>
      </c>
      <c r="K38" s="121">
        <v>74103167</v>
      </c>
    </row>
    <row r="39" spans="1:11" ht="12.75">
      <c r="A39" s="407" t="s">
        <v>237</v>
      </c>
      <c r="B39" s="408"/>
      <c r="C39" s="408"/>
      <c r="D39" s="408"/>
      <c r="E39" s="408"/>
      <c r="F39" s="408"/>
      <c r="G39" s="408"/>
      <c r="H39" s="408"/>
      <c r="I39" s="119">
        <v>32</v>
      </c>
      <c r="J39" s="121">
        <v>0</v>
      </c>
      <c r="K39" s="121">
        <v>0</v>
      </c>
    </row>
    <row r="40" spans="1:11" ht="12.75">
      <c r="A40" s="407" t="s">
        <v>238</v>
      </c>
      <c r="B40" s="408"/>
      <c r="C40" s="408"/>
      <c r="D40" s="408"/>
      <c r="E40" s="408"/>
      <c r="F40" s="408"/>
      <c r="G40" s="408"/>
      <c r="H40" s="408"/>
      <c r="I40" s="119">
        <v>33</v>
      </c>
      <c r="J40" s="121">
        <v>0</v>
      </c>
      <c r="K40" s="121">
        <v>0</v>
      </c>
    </row>
    <row r="41" spans="1:11" ht="12.75">
      <c r="A41" s="407" t="s">
        <v>239</v>
      </c>
      <c r="B41" s="408"/>
      <c r="C41" s="408"/>
      <c r="D41" s="408"/>
      <c r="E41" s="408"/>
      <c r="F41" s="408"/>
      <c r="G41" s="408"/>
      <c r="H41" s="408"/>
      <c r="I41" s="119">
        <v>34</v>
      </c>
      <c r="J41" s="121">
        <v>0</v>
      </c>
      <c r="K41" s="121">
        <v>0</v>
      </c>
    </row>
    <row r="42" spans="1:11" ht="12.75">
      <c r="A42" s="407" t="s">
        <v>240</v>
      </c>
      <c r="B42" s="408"/>
      <c r="C42" s="408"/>
      <c r="D42" s="408"/>
      <c r="E42" s="408"/>
      <c r="F42" s="408"/>
      <c r="G42" s="408"/>
      <c r="H42" s="408"/>
      <c r="I42" s="119">
        <v>35</v>
      </c>
      <c r="J42" s="121">
        <v>0</v>
      </c>
      <c r="K42" s="121">
        <v>0</v>
      </c>
    </row>
    <row r="43" spans="1:11" ht="12.75">
      <c r="A43" s="415" t="s">
        <v>159</v>
      </c>
      <c r="B43" s="416"/>
      <c r="C43" s="416"/>
      <c r="D43" s="416"/>
      <c r="E43" s="416"/>
      <c r="F43" s="416"/>
      <c r="G43" s="416"/>
      <c r="H43" s="416"/>
      <c r="I43" s="119">
        <v>36</v>
      </c>
      <c r="J43" s="123">
        <f>SUM(J38:J42)</f>
        <v>15653008</v>
      </c>
      <c r="K43" s="123">
        <f>SUM(K38:K42)</f>
        <v>74103167</v>
      </c>
    </row>
    <row r="44" spans="1:11" ht="12.75">
      <c r="A44" s="415" t="s">
        <v>114</v>
      </c>
      <c r="B44" s="416"/>
      <c r="C44" s="416"/>
      <c r="D44" s="416"/>
      <c r="E44" s="416"/>
      <c r="F44" s="416"/>
      <c r="G44" s="416"/>
      <c r="H44" s="416"/>
      <c r="I44" s="119">
        <v>37</v>
      </c>
      <c r="J44" s="123">
        <f>IF(J37&gt;J43,J37-J43,0)</f>
        <v>58218954</v>
      </c>
      <c r="K44" s="123">
        <f>IF(K37&gt;K43,K37-K43,0)</f>
        <v>0</v>
      </c>
    </row>
    <row r="45" spans="1:11" ht="12.75">
      <c r="A45" s="415" t="s">
        <v>115</v>
      </c>
      <c r="B45" s="416"/>
      <c r="C45" s="416"/>
      <c r="D45" s="416"/>
      <c r="E45" s="416"/>
      <c r="F45" s="416"/>
      <c r="G45" s="416"/>
      <c r="H45" s="416"/>
      <c r="I45" s="119">
        <v>38</v>
      </c>
      <c r="J45" s="123">
        <f>IF(J43&gt;J37,J43-J37,0)</f>
        <v>0</v>
      </c>
      <c r="K45" s="123">
        <f>IF(K43&gt;K37,K43-K37,0)</f>
        <v>74103167</v>
      </c>
    </row>
    <row r="46" spans="1:11" ht="12.75">
      <c r="A46" s="407" t="s">
        <v>160</v>
      </c>
      <c r="B46" s="408"/>
      <c r="C46" s="408"/>
      <c r="D46" s="408"/>
      <c r="E46" s="408"/>
      <c r="F46" s="408"/>
      <c r="G46" s="408"/>
      <c r="H46" s="408"/>
      <c r="I46" s="119">
        <v>39</v>
      </c>
      <c r="J46" s="123">
        <f>IF(J18-J19+J31-J32+J44-J45&gt;0,J18-J19+J31-J32+J44-J45,0)</f>
        <v>224384</v>
      </c>
      <c r="K46" s="123">
        <f>IF(K18-K19+K31-K32+K44-K45&gt;0,K18-K19+K31-K32+K44-K45,0)</f>
        <v>375432</v>
      </c>
    </row>
    <row r="47" spans="1:11" ht="12.75">
      <c r="A47" s="407" t="s">
        <v>161</v>
      </c>
      <c r="B47" s="408"/>
      <c r="C47" s="408"/>
      <c r="D47" s="408"/>
      <c r="E47" s="408"/>
      <c r="F47" s="408"/>
      <c r="G47" s="408"/>
      <c r="H47" s="408"/>
      <c r="I47" s="119">
        <v>40</v>
      </c>
      <c r="J47" s="123">
        <f>IF(J19-J18+J32-J31+J45-J44&gt;0,J19-J18+J32-J31+J45-J44,0)</f>
        <v>0</v>
      </c>
      <c r="K47" s="123">
        <f>IF(K19-K18+K32-K31+K45-K44&gt;0,K19-K18+K32-K31+K45-K44,0)</f>
        <v>0</v>
      </c>
    </row>
    <row r="48" spans="1:11" ht="12.75">
      <c r="A48" s="407" t="s">
        <v>87</v>
      </c>
      <c r="B48" s="408"/>
      <c r="C48" s="408"/>
      <c r="D48" s="408"/>
      <c r="E48" s="408"/>
      <c r="F48" s="408"/>
      <c r="G48" s="408"/>
      <c r="H48" s="408"/>
      <c r="I48" s="119">
        <v>41</v>
      </c>
      <c r="J48" s="121">
        <v>1148042</v>
      </c>
      <c r="K48" s="121">
        <v>1372426</v>
      </c>
    </row>
    <row r="49" spans="1:11" ht="12.75">
      <c r="A49" s="407" t="s">
        <v>224</v>
      </c>
      <c r="B49" s="408"/>
      <c r="C49" s="408"/>
      <c r="D49" s="408"/>
      <c r="E49" s="408"/>
      <c r="F49" s="408"/>
      <c r="G49" s="408"/>
      <c r="H49" s="408"/>
      <c r="I49" s="119">
        <v>42</v>
      </c>
      <c r="J49" s="22">
        <f>IF(J46=0,0,J46)</f>
        <v>224384</v>
      </c>
      <c r="K49" s="141">
        <f>IF(K46=0,0,K46)</f>
        <v>375432</v>
      </c>
    </row>
    <row r="50" spans="1:12" ht="12.75">
      <c r="A50" s="407" t="s">
        <v>225</v>
      </c>
      <c r="B50" s="408"/>
      <c r="C50" s="408"/>
      <c r="D50" s="408"/>
      <c r="E50" s="408"/>
      <c r="F50" s="408"/>
      <c r="G50" s="408"/>
      <c r="H50" s="408"/>
      <c r="I50" s="119">
        <v>43</v>
      </c>
      <c r="J50" s="22">
        <f>IF(J47=0,0,J47)</f>
        <v>0</v>
      </c>
      <c r="K50" s="27">
        <f>IF(K47=0,0,K47)</f>
        <v>0</v>
      </c>
      <c r="L50" s="283"/>
    </row>
    <row r="51" spans="1:12" ht="12.75">
      <c r="A51" s="417" t="s">
        <v>226</v>
      </c>
      <c r="B51" s="418"/>
      <c r="C51" s="418"/>
      <c r="D51" s="418"/>
      <c r="E51" s="418"/>
      <c r="F51" s="418"/>
      <c r="G51" s="418"/>
      <c r="H51" s="418"/>
      <c r="I51" s="124">
        <v>44</v>
      </c>
      <c r="J51" s="126">
        <f>J48+J49-J50</f>
        <v>1372426</v>
      </c>
      <c r="K51" s="126">
        <f>K48+K49-K50</f>
        <v>1747858</v>
      </c>
      <c r="L51" s="284">
        <f>K51-Bilanca!K62</f>
        <v>0</v>
      </c>
    </row>
    <row r="52" ht="12.75">
      <c r="L52" s="283"/>
    </row>
  </sheetData>
  <sheetProtection/>
  <protectedRanges>
    <protectedRange sqref="H2:I2 E2:F2" name="Range1"/>
  </protectedRanges>
  <mergeCells count="53">
    <mergeCell ref="A1:K1"/>
    <mergeCell ref="A47:H47"/>
    <mergeCell ref="A48:H48"/>
    <mergeCell ref="A49:H49"/>
    <mergeCell ref="A50:H50"/>
    <mergeCell ref="A45:H45"/>
    <mergeCell ref="A46:H46"/>
    <mergeCell ref="A41:H41"/>
    <mergeCell ref="A42:H42"/>
    <mergeCell ref="A33:K33"/>
    <mergeCell ref="A34:H34"/>
    <mergeCell ref="A35:H35"/>
    <mergeCell ref="A36:H36"/>
    <mergeCell ref="A29:H29"/>
    <mergeCell ref="A30:H30"/>
    <mergeCell ref="A31:H31"/>
    <mergeCell ref="A51:H51"/>
    <mergeCell ref="A43:H43"/>
    <mergeCell ref="A44:H44"/>
    <mergeCell ref="A37:H37"/>
    <mergeCell ref="A38:H38"/>
    <mergeCell ref="A39:H39"/>
    <mergeCell ref="A40:H40"/>
    <mergeCell ref="A32:H32"/>
    <mergeCell ref="A25:H25"/>
    <mergeCell ref="A26:H26"/>
    <mergeCell ref="A27:H27"/>
    <mergeCell ref="A28:H28"/>
    <mergeCell ref="A21:H21"/>
    <mergeCell ref="A22:H22"/>
    <mergeCell ref="A23:H23"/>
    <mergeCell ref="A24:H24"/>
    <mergeCell ref="A17:H17"/>
    <mergeCell ref="A18:H18"/>
    <mergeCell ref="A19:H19"/>
    <mergeCell ref="A20:K20"/>
    <mergeCell ref="A13:H13"/>
    <mergeCell ref="A14:H14"/>
    <mergeCell ref="A15:H15"/>
    <mergeCell ref="A16:H16"/>
    <mergeCell ref="A9:H9"/>
    <mergeCell ref="A10:H10"/>
    <mergeCell ref="A11:H11"/>
    <mergeCell ref="A12:H12"/>
    <mergeCell ref="A5:K5"/>
    <mergeCell ref="A6:H6"/>
    <mergeCell ref="A7:H7"/>
    <mergeCell ref="A8:H8"/>
    <mergeCell ref="H2:I2"/>
    <mergeCell ref="A3:H3"/>
    <mergeCell ref="A4:H4"/>
    <mergeCell ref="C2:D2"/>
    <mergeCell ref="E2:F2"/>
  </mergeCells>
  <conditionalFormatting sqref="H2 E2">
    <cfRule type="cellIs" priority="2" dxfId="1" operator="lessThan" stopIfTrue="1">
      <formula>#REF!</formula>
    </cfRule>
  </conditionalFormatting>
  <conditionalFormatting sqref="L51">
    <cfRule type="cellIs" priority="1" dxfId="0" operator="notEqual">
      <formula>0</formula>
    </cfRule>
  </conditionalFormatting>
  <dataValidations count="3">
    <dataValidation type="whole" operator="notEqual" allowBlank="1" showInputMessage="1" showErrorMessage="1" errorTitle="Pogrešan unos" error="Mogu se unijeti samo cjelobrojne vrijednosti." sqref="J27:K29 J34:K36 J48:K50 J13:K16 J21:K25 J6:K11 J38:K42">
      <formula1>9999999998</formula1>
    </dataValidation>
    <dataValidation type="whole" operator="greaterThanOrEqual" allowBlank="1" showInputMessage="1" showErrorMessage="1" errorTitle="Pogrešan unos" error="Mogu se unijeti samo cjelobrojne pozitivne vrijednosti." sqref="J30:K32 J43:K47 J37:K37 J12:K12 J26:K26 J17:K19 J51:K51">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76" r:id="rId1"/>
  <ignoredErrors>
    <ignoredError sqref="J49:K50" unlockedFormula="1"/>
  </ignoredErrors>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A1" sqref="A1:K1"/>
    </sheetView>
  </sheetViews>
  <sheetFormatPr defaultColWidth="9.140625" defaultRowHeight="12.75"/>
  <cols>
    <col min="1" max="16384" width="9.140625" style="116" customWidth="1"/>
  </cols>
  <sheetData>
    <row r="1" spans="1:11" s="111" customFormat="1" ht="16.5" customHeight="1">
      <c r="A1" s="419" t="s">
        <v>274</v>
      </c>
      <c r="B1" s="419"/>
      <c r="C1" s="419"/>
      <c r="D1" s="419"/>
      <c r="E1" s="419"/>
      <c r="F1" s="419"/>
      <c r="G1" s="419"/>
      <c r="H1" s="419"/>
      <c r="I1" s="419"/>
      <c r="J1" s="419"/>
      <c r="K1" s="419"/>
    </row>
    <row r="2" spans="1:11" s="111" customFormat="1" ht="16.5" customHeight="1">
      <c r="A2" s="97"/>
      <c r="B2" s="109"/>
      <c r="C2" s="424" t="s">
        <v>387</v>
      </c>
      <c r="D2" s="425"/>
      <c r="E2" s="423"/>
      <c r="F2" s="410"/>
      <c r="G2" s="100" t="s">
        <v>332</v>
      </c>
      <c r="H2" s="423"/>
      <c r="I2" s="410"/>
      <c r="J2" s="110"/>
      <c r="K2" s="112"/>
    </row>
    <row r="3" spans="1:11" ht="24" thickBot="1">
      <c r="A3" s="411" t="s">
        <v>178</v>
      </c>
      <c r="B3" s="411"/>
      <c r="C3" s="411"/>
      <c r="D3" s="411"/>
      <c r="E3" s="411"/>
      <c r="F3" s="411"/>
      <c r="G3" s="411"/>
      <c r="H3" s="411"/>
      <c r="I3" s="113" t="s">
        <v>393</v>
      </c>
      <c r="J3" s="127" t="s">
        <v>52</v>
      </c>
      <c r="K3" s="127" t="s">
        <v>53</v>
      </c>
    </row>
    <row r="4" spans="1:11" ht="12.75">
      <c r="A4" s="412">
        <v>1</v>
      </c>
      <c r="B4" s="412"/>
      <c r="C4" s="412"/>
      <c r="D4" s="412"/>
      <c r="E4" s="412"/>
      <c r="F4" s="412"/>
      <c r="G4" s="412"/>
      <c r="H4" s="412"/>
      <c r="I4" s="117">
        <v>2</v>
      </c>
      <c r="J4" s="118" t="s">
        <v>104</v>
      </c>
      <c r="K4" s="118" t="s">
        <v>105</v>
      </c>
    </row>
    <row r="5" spans="1:11" ht="12.75">
      <c r="A5" s="403" t="s">
        <v>82</v>
      </c>
      <c r="B5" s="404"/>
      <c r="C5" s="404"/>
      <c r="D5" s="404"/>
      <c r="E5" s="404"/>
      <c r="F5" s="404"/>
      <c r="G5" s="404"/>
      <c r="H5" s="404"/>
      <c r="I5" s="405"/>
      <c r="J5" s="405"/>
      <c r="K5" s="406"/>
    </row>
    <row r="6" spans="1:11" s="111" customFormat="1" ht="12.75">
      <c r="A6" s="407" t="s">
        <v>276</v>
      </c>
      <c r="B6" s="408"/>
      <c r="C6" s="408"/>
      <c r="D6" s="408"/>
      <c r="E6" s="408"/>
      <c r="F6" s="408"/>
      <c r="G6" s="408"/>
      <c r="H6" s="408"/>
      <c r="I6" s="119">
        <v>1</v>
      </c>
      <c r="J6" s="120"/>
      <c r="K6" s="121"/>
    </row>
    <row r="7" spans="1:11" s="111" customFormat="1" ht="12.75">
      <c r="A7" s="407" t="s">
        <v>277</v>
      </c>
      <c r="B7" s="408"/>
      <c r="C7" s="408"/>
      <c r="D7" s="408"/>
      <c r="E7" s="408"/>
      <c r="F7" s="408"/>
      <c r="G7" s="408"/>
      <c r="H7" s="408"/>
      <c r="I7" s="119">
        <v>2</v>
      </c>
      <c r="J7" s="120"/>
      <c r="K7" s="121"/>
    </row>
    <row r="8" spans="1:11" s="111" customFormat="1" ht="12.75">
      <c r="A8" s="407" t="s">
        <v>278</v>
      </c>
      <c r="B8" s="408"/>
      <c r="C8" s="408"/>
      <c r="D8" s="408"/>
      <c r="E8" s="408"/>
      <c r="F8" s="408"/>
      <c r="G8" s="408"/>
      <c r="H8" s="408"/>
      <c r="I8" s="119">
        <v>3</v>
      </c>
      <c r="J8" s="120"/>
      <c r="K8" s="121"/>
    </row>
    <row r="9" spans="1:11" s="111" customFormat="1" ht="12.75">
      <c r="A9" s="407" t="s">
        <v>279</v>
      </c>
      <c r="B9" s="408"/>
      <c r="C9" s="408"/>
      <c r="D9" s="408"/>
      <c r="E9" s="408"/>
      <c r="F9" s="408"/>
      <c r="G9" s="408"/>
      <c r="H9" s="408"/>
      <c r="I9" s="119">
        <v>4</v>
      </c>
      <c r="J9" s="120"/>
      <c r="K9" s="121"/>
    </row>
    <row r="10" spans="1:11" s="111" customFormat="1" ht="12.75">
      <c r="A10" s="407" t="s">
        <v>280</v>
      </c>
      <c r="B10" s="408"/>
      <c r="C10" s="408"/>
      <c r="D10" s="408"/>
      <c r="E10" s="408"/>
      <c r="F10" s="408"/>
      <c r="G10" s="408"/>
      <c r="H10" s="408"/>
      <c r="I10" s="119">
        <v>5</v>
      </c>
      <c r="J10" s="120"/>
      <c r="K10" s="121"/>
    </row>
    <row r="11" spans="1:11" s="111" customFormat="1" ht="12.75">
      <c r="A11" s="415" t="s">
        <v>275</v>
      </c>
      <c r="B11" s="416"/>
      <c r="C11" s="416"/>
      <c r="D11" s="416"/>
      <c r="E11" s="416"/>
      <c r="F11" s="416"/>
      <c r="G11" s="416"/>
      <c r="H11" s="416"/>
      <c r="I11" s="119">
        <v>6</v>
      </c>
      <c r="J11" s="122">
        <f>SUM(J6:J10)</f>
        <v>0</v>
      </c>
      <c r="K11" s="123">
        <f>SUM(K6:K10)</f>
        <v>0</v>
      </c>
    </row>
    <row r="12" spans="1:11" s="111" customFormat="1" ht="12.75">
      <c r="A12" s="407" t="s">
        <v>281</v>
      </c>
      <c r="B12" s="408"/>
      <c r="C12" s="408"/>
      <c r="D12" s="408"/>
      <c r="E12" s="408"/>
      <c r="F12" s="408"/>
      <c r="G12" s="408"/>
      <c r="H12" s="408"/>
      <c r="I12" s="119">
        <v>7</v>
      </c>
      <c r="J12" s="120"/>
      <c r="K12" s="121"/>
    </row>
    <row r="13" spans="1:11" s="111" customFormat="1" ht="12.75">
      <c r="A13" s="407" t="s">
        <v>282</v>
      </c>
      <c r="B13" s="408"/>
      <c r="C13" s="408"/>
      <c r="D13" s="408"/>
      <c r="E13" s="408"/>
      <c r="F13" s="408"/>
      <c r="G13" s="408"/>
      <c r="H13" s="408"/>
      <c r="I13" s="119">
        <v>8</v>
      </c>
      <c r="J13" s="120"/>
      <c r="K13" s="121"/>
    </row>
    <row r="14" spans="1:11" s="111" customFormat="1" ht="12.75">
      <c r="A14" s="407" t="s">
        <v>283</v>
      </c>
      <c r="B14" s="408"/>
      <c r="C14" s="408"/>
      <c r="D14" s="408"/>
      <c r="E14" s="408"/>
      <c r="F14" s="408"/>
      <c r="G14" s="408"/>
      <c r="H14" s="408"/>
      <c r="I14" s="119">
        <v>9</v>
      </c>
      <c r="J14" s="120"/>
      <c r="K14" s="121"/>
    </row>
    <row r="15" spans="1:11" s="111" customFormat="1" ht="12.75">
      <c r="A15" s="407" t="s">
        <v>284</v>
      </c>
      <c r="B15" s="408"/>
      <c r="C15" s="408"/>
      <c r="D15" s="408"/>
      <c r="E15" s="408"/>
      <c r="F15" s="408"/>
      <c r="G15" s="408"/>
      <c r="H15" s="408"/>
      <c r="I15" s="119">
        <v>10</v>
      </c>
      <c r="J15" s="120"/>
      <c r="K15" s="121"/>
    </row>
    <row r="16" spans="1:11" s="111" customFormat="1" ht="12.75">
      <c r="A16" s="407" t="s">
        <v>285</v>
      </c>
      <c r="B16" s="408"/>
      <c r="C16" s="408"/>
      <c r="D16" s="408"/>
      <c r="E16" s="408"/>
      <c r="F16" s="408"/>
      <c r="G16" s="408"/>
      <c r="H16" s="408"/>
      <c r="I16" s="119">
        <v>11</v>
      </c>
      <c r="J16" s="120"/>
      <c r="K16" s="121"/>
    </row>
    <row r="17" spans="1:11" s="111" customFormat="1" ht="12.75">
      <c r="A17" s="407" t="s">
        <v>286</v>
      </c>
      <c r="B17" s="408"/>
      <c r="C17" s="408"/>
      <c r="D17" s="408"/>
      <c r="E17" s="408"/>
      <c r="F17" s="408"/>
      <c r="G17" s="408"/>
      <c r="H17" s="408"/>
      <c r="I17" s="119">
        <v>12</v>
      </c>
      <c r="J17" s="120"/>
      <c r="K17" s="121"/>
    </row>
    <row r="18" spans="1:11" s="111" customFormat="1" ht="12.75">
      <c r="A18" s="415" t="s">
        <v>20</v>
      </c>
      <c r="B18" s="416"/>
      <c r="C18" s="416"/>
      <c r="D18" s="416"/>
      <c r="E18" s="416"/>
      <c r="F18" s="416"/>
      <c r="G18" s="416"/>
      <c r="H18" s="416"/>
      <c r="I18" s="119">
        <v>13</v>
      </c>
      <c r="J18" s="122">
        <f>SUM(J12:J17)</f>
        <v>0</v>
      </c>
      <c r="K18" s="123">
        <f>SUM(K12:K17)</f>
        <v>0</v>
      </c>
    </row>
    <row r="19" spans="1:11" s="111" customFormat="1" ht="12.75">
      <c r="A19" s="415" t="s">
        <v>258</v>
      </c>
      <c r="B19" s="426"/>
      <c r="C19" s="426"/>
      <c r="D19" s="426"/>
      <c r="E19" s="426"/>
      <c r="F19" s="426"/>
      <c r="G19" s="426"/>
      <c r="H19" s="427"/>
      <c r="I19" s="119">
        <v>14</v>
      </c>
      <c r="J19" s="122">
        <f>IF(J11&gt;J18,J11-J18,0)</f>
        <v>0</v>
      </c>
      <c r="K19" s="123">
        <f>IF(K11&gt;K18,K11-K18,0)</f>
        <v>0</v>
      </c>
    </row>
    <row r="20" spans="1:11" s="111" customFormat="1" ht="12.75">
      <c r="A20" s="428" t="s">
        <v>259</v>
      </c>
      <c r="B20" s="429"/>
      <c r="C20" s="429"/>
      <c r="D20" s="429"/>
      <c r="E20" s="429"/>
      <c r="F20" s="429"/>
      <c r="G20" s="429"/>
      <c r="H20" s="430"/>
      <c r="I20" s="119">
        <v>15</v>
      </c>
      <c r="J20" s="122">
        <f>IF(J18&gt;J11,J18-J11,0)</f>
        <v>0</v>
      </c>
      <c r="K20" s="123">
        <f>IF(K18&gt;K11,K18-K11,0)</f>
        <v>0</v>
      </c>
    </row>
    <row r="21" spans="1:11" ht="12.75">
      <c r="A21" s="403" t="s">
        <v>85</v>
      </c>
      <c r="B21" s="404"/>
      <c r="C21" s="404"/>
      <c r="D21" s="404"/>
      <c r="E21" s="404"/>
      <c r="F21" s="404"/>
      <c r="G21" s="404"/>
      <c r="H21" s="404"/>
      <c r="I21" s="405"/>
      <c r="J21" s="405"/>
      <c r="K21" s="406"/>
    </row>
    <row r="22" spans="1:11" s="111" customFormat="1" ht="12.75">
      <c r="A22" s="407" t="s">
        <v>228</v>
      </c>
      <c r="B22" s="408"/>
      <c r="C22" s="408"/>
      <c r="D22" s="408"/>
      <c r="E22" s="408"/>
      <c r="F22" s="408"/>
      <c r="G22" s="408"/>
      <c r="H22" s="408"/>
      <c r="I22" s="119">
        <v>16</v>
      </c>
      <c r="J22" s="120"/>
      <c r="K22" s="121"/>
    </row>
    <row r="23" spans="1:11" s="111" customFormat="1" ht="12.75">
      <c r="A23" s="407" t="s">
        <v>229</v>
      </c>
      <c r="B23" s="408"/>
      <c r="C23" s="408"/>
      <c r="D23" s="408"/>
      <c r="E23" s="408"/>
      <c r="F23" s="408"/>
      <c r="G23" s="408"/>
      <c r="H23" s="408"/>
      <c r="I23" s="119">
        <v>17</v>
      </c>
      <c r="J23" s="120"/>
      <c r="K23" s="121"/>
    </row>
    <row r="24" spans="1:11" s="111" customFormat="1" ht="12.75">
      <c r="A24" s="407" t="s">
        <v>21</v>
      </c>
      <c r="B24" s="408"/>
      <c r="C24" s="408"/>
      <c r="D24" s="408"/>
      <c r="E24" s="408"/>
      <c r="F24" s="408"/>
      <c r="G24" s="408"/>
      <c r="H24" s="408"/>
      <c r="I24" s="119">
        <v>18</v>
      </c>
      <c r="J24" s="120"/>
      <c r="K24" s="121"/>
    </row>
    <row r="25" spans="1:11" s="111" customFormat="1" ht="12.75">
      <c r="A25" s="407" t="s">
        <v>22</v>
      </c>
      <c r="B25" s="408"/>
      <c r="C25" s="408"/>
      <c r="D25" s="408"/>
      <c r="E25" s="408"/>
      <c r="F25" s="408"/>
      <c r="G25" s="408"/>
      <c r="H25" s="408"/>
      <c r="I25" s="119">
        <v>19</v>
      </c>
      <c r="J25" s="120"/>
      <c r="K25" s="121"/>
    </row>
    <row r="26" spans="1:11" s="111" customFormat="1" ht="12.75">
      <c r="A26" s="407" t="s">
        <v>230</v>
      </c>
      <c r="B26" s="408"/>
      <c r="C26" s="408"/>
      <c r="D26" s="408"/>
      <c r="E26" s="408"/>
      <c r="F26" s="408"/>
      <c r="G26" s="408"/>
      <c r="H26" s="408"/>
      <c r="I26" s="119">
        <v>20</v>
      </c>
      <c r="J26" s="120"/>
      <c r="K26" s="121"/>
    </row>
    <row r="27" spans="1:11" s="111" customFormat="1" ht="12.75">
      <c r="A27" s="415" t="s">
        <v>272</v>
      </c>
      <c r="B27" s="416"/>
      <c r="C27" s="416"/>
      <c r="D27" s="416"/>
      <c r="E27" s="416"/>
      <c r="F27" s="416"/>
      <c r="G27" s="416"/>
      <c r="H27" s="416"/>
      <c r="I27" s="119">
        <v>21</v>
      </c>
      <c r="J27" s="122">
        <f>SUM(J22:J26)</f>
        <v>0</v>
      </c>
      <c r="K27" s="123">
        <f>SUM(K22:K26)</f>
        <v>0</v>
      </c>
    </row>
    <row r="28" spans="1:11" s="111" customFormat="1" ht="12.75">
      <c r="A28" s="407" t="s">
        <v>30</v>
      </c>
      <c r="B28" s="408"/>
      <c r="C28" s="408"/>
      <c r="D28" s="408"/>
      <c r="E28" s="408"/>
      <c r="F28" s="408"/>
      <c r="G28" s="408"/>
      <c r="H28" s="408"/>
      <c r="I28" s="119">
        <v>22</v>
      </c>
      <c r="J28" s="120"/>
      <c r="K28" s="121"/>
    </row>
    <row r="29" spans="1:11" s="111" customFormat="1" ht="12.75">
      <c r="A29" s="407" t="s">
        <v>31</v>
      </c>
      <c r="B29" s="408"/>
      <c r="C29" s="408"/>
      <c r="D29" s="408"/>
      <c r="E29" s="408"/>
      <c r="F29" s="408"/>
      <c r="G29" s="408"/>
      <c r="H29" s="408"/>
      <c r="I29" s="119">
        <v>23</v>
      </c>
      <c r="J29" s="120"/>
      <c r="K29" s="121"/>
    </row>
    <row r="30" spans="1:11" s="111" customFormat="1" ht="12.75">
      <c r="A30" s="407" t="s">
        <v>32</v>
      </c>
      <c r="B30" s="408"/>
      <c r="C30" s="408"/>
      <c r="D30" s="408"/>
      <c r="E30" s="408"/>
      <c r="F30" s="408"/>
      <c r="G30" s="408"/>
      <c r="H30" s="408"/>
      <c r="I30" s="119">
        <v>24</v>
      </c>
      <c r="J30" s="120"/>
      <c r="K30" s="121"/>
    </row>
    <row r="31" spans="1:11" s="111" customFormat="1" ht="12.75">
      <c r="A31" s="415" t="s">
        <v>23</v>
      </c>
      <c r="B31" s="416"/>
      <c r="C31" s="416"/>
      <c r="D31" s="416"/>
      <c r="E31" s="416"/>
      <c r="F31" s="416"/>
      <c r="G31" s="416"/>
      <c r="H31" s="416"/>
      <c r="I31" s="119">
        <v>25</v>
      </c>
      <c r="J31" s="122">
        <f>SUM(J28:J30)</f>
        <v>0</v>
      </c>
      <c r="K31" s="123">
        <f>SUM(K28:K30)</f>
        <v>0</v>
      </c>
    </row>
    <row r="32" spans="1:11" s="111" customFormat="1" ht="12.75">
      <c r="A32" s="415" t="s">
        <v>260</v>
      </c>
      <c r="B32" s="416"/>
      <c r="C32" s="416"/>
      <c r="D32" s="416"/>
      <c r="E32" s="416"/>
      <c r="F32" s="416"/>
      <c r="G32" s="416"/>
      <c r="H32" s="416"/>
      <c r="I32" s="119">
        <v>26</v>
      </c>
      <c r="J32" s="122">
        <f>IF(J27&gt;J31,J27-J31,0)</f>
        <v>0</v>
      </c>
      <c r="K32" s="123">
        <f>IF(K27&gt;K31,K27-K31,0)</f>
        <v>0</v>
      </c>
    </row>
    <row r="33" spans="1:11" s="111" customFormat="1" ht="12.75">
      <c r="A33" s="415" t="s">
        <v>261</v>
      </c>
      <c r="B33" s="416"/>
      <c r="C33" s="416"/>
      <c r="D33" s="416"/>
      <c r="E33" s="416"/>
      <c r="F33" s="416"/>
      <c r="G33" s="416"/>
      <c r="H33" s="416"/>
      <c r="I33" s="119">
        <v>27</v>
      </c>
      <c r="J33" s="122">
        <f>IF(J31&gt;J27,J31-J27,0)</f>
        <v>0</v>
      </c>
      <c r="K33" s="123">
        <f>IF(K31&gt;K27,K31-K27,0)</f>
        <v>0</v>
      </c>
    </row>
    <row r="34" spans="1:11" ht="12.75">
      <c r="A34" s="403" t="s">
        <v>86</v>
      </c>
      <c r="B34" s="404"/>
      <c r="C34" s="404"/>
      <c r="D34" s="404"/>
      <c r="E34" s="404"/>
      <c r="F34" s="404"/>
      <c r="G34" s="404"/>
      <c r="H34" s="404"/>
      <c r="I34" s="405">
        <v>0</v>
      </c>
      <c r="J34" s="405"/>
      <c r="K34" s="406"/>
    </row>
    <row r="35" spans="1:11" s="111" customFormat="1" ht="12.75">
      <c r="A35" s="407" t="s">
        <v>233</v>
      </c>
      <c r="B35" s="408"/>
      <c r="C35" s="408"/>
      <c r="D35" s="408"/>
      <c r="E35" s="408"/>
      <c r="F35" s="408"/>
      <c r="G35" s="408"/>
      <c r="H35" s="408"/>
      <c r="I35" s="119">
        <v>28</v>
      </c>
      <c r="J35" s="120"/>
      <c r="K35" s="121"/>
    </row>
    <row r="36" spans="1:11" s="111" customFormat="1" ht="12.75">
      <c r="A36" s="407" t="s">
        <v>234</v>
      </c>
      <c r="B36" s="408"/>
      <c r="C36" s="408"/>
      <c r="D36" s="408"/>
      <c r="E36" s="408"/>
      <c r="F36" s="408"/>
      <c r="G36" s="408"/>
      <c r="H36" s="408"/>
      <c r="I36" s="119">
        <v>29</v>
      </c>
      <c r="J36" s="120"/>
      <c r="K36" s="121"/>
    </row>
    <row r="37" spans="1:11" s="111" customFormat="1" ht="12.75">
      <c r="A37" s="407" t="s">
        <v>235</v>
      </c>
      <c r="B37" s="408"/>
      <c r="C37" s="408"/>
      <c r="D37" s="408"/>
      <c r="E37" s="408"/>
      <c r="F37" s="408"/>
      <c r="G37" s="408"/>
      <c r="H37" s="408"/>
      <c r="I37" s="119">
        <v>30</v>
      </c>
      <c r="J37" s="120"/>
      <c r="K37" s="121"/>
    </row>
    <row r="38" spans="1:11" s="111" customFormat="1" ht="12.75">
      <c r="A38" s="415" t="s">
        <v>24</v>
      </c>
      <c r="B38" s="416"/>
      <c r="C38" s="416"/>
      <c r="D38" s="416"/>
      <c r="E38" s="416"/>
      <c r="F38" s="416"/>
      <c r="G38" s="416"/>
      <c r="H38" s="416"/>
      <c r="I38" s="119">
        <v>31</v>
      </c>
      <c r="J38" s="122">
        <f>SUM(J35:J37)</f>
        <v>0</v>
      </c>
      <c r="K38" s="123">
        <f>SUM(K35:K37)</f>
        <v>0</v>
      </c>
    </row>
    <row r="39" spans="1:11" s="111" customFormat="1" ht="12.75">
      <c r="A39" s="407" t="s">
        <v>236</v>
      </c>
      <c r="B39" s="408"/>
      <c r="C39" s="408"/>
      <c r="D39" s="408"/>
      <c r="E39" s="408"/>
      <c r="F39" s="408"/>
      <c r="G39" s="408"/>
      <c r="H39" s="408"/>
      <c r="I39" s="119">
        <v>32</v>
      </c>
      <c r="J39" s="120"/>
      <c r="K39" s="121"/>
    </row>
    <row r="40" spans="1:11" s="111" customFormat="1" ht="12.75">
      <c r="A40" s="407" t="s">
        <v>237</v>
      </c>
      <c r="B40" s="408"/>
      <c r="C40" s="408"/>
      <c r="D40" s="408"/>
      <c r="E40" s="408"/>
      <c r="F40" s="408"/>
      <c r="G40" s="408"/>
      <c r="H40" s="408"/>
      <c r="I40" s="119">
        <v>33</v>
      </c>
      <c r="J40" s="120"/>
      <c r="K40" s="121"/>
    </row>
    <row r="41" spans="1:11" s="111" customFormat="1" ht="12.75">
      <c r="A41" s="407" t="s">
        <v>238</v>
      </c>
      <c r="B41" s="408"/>
      <c r="C41" s="408"/>
      <c r="D41" s="408"/>
      <c r="E41" s="408"/>
      <c r="F41" s="408"/>
      <c r="G41" s="408"/>
      <c r="H41" s="408"/>
      <c r="I41" s="119">
        <v>34</v>
      </c>
      <c r="J41" s="120"/>
      <c r="K41" s="121"/>
    </row>
    <row r="42" spans="1:11" s="111" customFormat="1" ht="12.75">
      <c r="A42" s="407" t="s">
        <v>239</v>
      </c>
      <c r="B42" s="408"/>
      <c r="C42" s="408"/>
      <c r="D42" s="408"/>
      <c r="E42" s="408"/>
      <c r="F42" s="408"/>
      <c r="G42" s="408"/>
      <c r="H42" s="408"/>
      <c r="I42" s="119">
        <v>35</v>
      </c>
      <c r="J42" s="120"/>
      <c r="K42" s="121"/>
    </row>
    <row r="43" spans="1:11" s="111" customFormat="1" ht="12.75">
      <c r="A43" s="407" t="s">
        <v>240</v>
      </c>
      <c r="B43" s="408"/>
      <c r="C43" s="408"/>
      <c r="D43" s="408"/>
      <c r="E43" s="408"/>
      <c r="F43" s="408"/>
      <c r="G43" s="408"/>
      <c r="H43" s="408"/>
      <c r="I43" s="119">
        <v>36</v>
      </c>
      <c r="J43" s="120"/>
      <c r="K43" s="121"/>
    </row>
    <row r="44" spans="1:11" s="111" customFormat="1" ht="12.75">
      <c r="A44" s="415" t="s">
        <v>25</v>
      </c>
      <c r="B44" s="416"/>
      <c r="C44" s="416"/>
      <c r="D44" s="416"/>
      <c r="E44" s="416"/>
      <c r="F44" s="416"/>
      <c r="G44" s="416"/>
      <c r="H44" s="416"/>
      <c r="I44" s="119">
        <v>37</v>
      </c>
      <c r="J44" s="122">
        <f>SUM(J39:J43)</f>
        <v>0</v>
      </c>
      <c r="K44" s="123">
        <f>SUM(K39:K43)</f>
        <v>0</v>
      </c>
    </row>
    <row r="45" spans="1:11" s="111" customFormat="1" ht="12.75">
      <c r="A45" s="415" t="s">
        <v>88</v>
      </c>
      <c r="B45" s="416"/>
      <c r="C45" s="416"/>
      <c r="D45" s="416"/>
      <c r="E45" s="416"/>
      <c r="F45" s="416"/>
      <c r="G45" s="416"/>
      <c r="H45" s="416"/>
      <c r="I45" s="119">
        <v>38</v>
      </c>
      <c r="J45" s="122">
        <f>IF(J38&gt;J44,J38-J44,0)</f>
        <v>0</v>
      </c>
      <c r="K45" s="123">
        <f>IF(K38&gt;K44,K38-K44,0)</f>
        <v>0</v>
      </c>
    </row>
    <row r="46" spans="1:11" s="111" customFormat="1" ht="12.75">
      <c r="A46" s="415" t="s">
        <v>89</v>
      </c>
      <c r="B46" s="416"/>
      <c r="C46" s="416"/>
      <c r="D46" s="416"/>
      <c r="E46" s="416"/>
      <c r="F46" s="416"/>
      <c r="G46" s="416"/>
      <c r="H46" s="416"/>
      <c r="I46" s="119">
        <v>39</v>
      </c>
      <c r="J46" s="122">
        <f>IF(J44&gt;J38,J44-J38,0)</f>
        <v>0</v>
      </c>
      <c r="K46" s="123">
        <f>IF(K44&gt;K38,K44-K38,0)</f>
        <v>0</v>
      </c>
    </row>
    <row r="47" spans="1:11" s="111" customFormat="1" ht="12.75">
      <c r="A47" s="415" t="s">
        <v>26</v>
      </c>
      <c r="B47" s="416"/>
      <c r="C47" s="416"/>
      <c r="D47" s="416"/>
      <c r="E47" s="416"/>
      <c r="F47" s="416"/>
      <c r="G47" s="416"/>
      <c r="H47" s="416"/>
      <c r="I47" s="119">
        <v>40</v>
      </c>
      <c r="J47" s="122">
        <f>IF(J19-J20+J32-J33+J45-J46&gt;0,J19-J20+J32-J33+J45-J46,0)</f>
        <v>0</v>
      </c>
      <c r="K47" s="123">
        <f>IF(K19-K20+K32-K33+K45-K46&gt;0,K19-K20+K32-K33+K45-K46,0)</f>
        <v>0</v>
      </c>
    </row>
    <row r="48" spans="1:11" s="111" customFormat="1" ht="12.75">
      <c r="A48" s="415" t="s">
        <v>256</v>
      </c>
      <c r="B48" s="416"/>
      <c r="C48" s="416"/>
      <c r="D48" s="416"/>
      <c r="E48" s="416"/>
      <c r="F48" s="416"/>
      <c r="G48" s="416"/>
      <c r="H48" s="416"/>
      <c r="I48" s="119">
        <v>41</v>
      </c>
      <c r="J48" s="122">
        <f>IF(J20-J19+J33-J32+J46-J45&gt;0,J20-J19+J33-J32+J46-J45,0)</f>
        <v>0</v>
      </c>
      <c r="K48" s="123">
        <f>IF(K20-K19+K33-K32+K46-K45&gt;0,K20-K19+K33-K32+K46-K45,0)</f>
        <v>0</v>
      </c>
    </row>
    <row r="49" spans="1:11" s="111" customFormat="1" ht="12.75">
      <c r="A49" s="415" t="s">
        <v>87</v>
      </c>
      <c r="B49" s="416"/>
      <c r="C49" s="416"/>
      <c r="D49" s="416"/>
      <c r="E49" s="416"/>
      <c r="F49" s="416"/>
      <c r="G49" s="416"/>
      <c r="H49" s="416"/>
      <c r="I49" s="119">
        <v>42</v>
      </c>
      <c r="J49" s="120"/>
      <c r="K49" s="121"/>
    </row>
    <row r="50" spans="1:11" s="111" customFormat="1" ht="12.75">
      <c r="A50" s="415" t="s">
        <v>224</v>
      </c>
      <c r="B50" s="416"/>
      <c r="C50" s="416"/>
      <c r="D50" s="416"/>
      <c r="E50" s="416"/>
      <c r="F50" s="416"/>
      <c r="G50" s="416"/>
      <c r="H50" s="416"/>
      <c r="I50" s="119">
        <v>43</v>
      </c>
      <c r="J50" s="120"/>
      <c r="K50" s="121"/>
    </row>
    <row r="51" spans="1:11" s="111" customFormat="1" ht="12.75">
      <c r="A51" s="415" t="s">
        <v>225</v>
      </c>
      <c r="B51" s="416"/>
      <c r="C51" s="416"/>
      <c r="D51" s="416"/>
      <c r="E51" s="416"/>
      <c r="F51" s="416"/>
      <c r="G51" s="416"/>
      <c r="H51" s="416"/>
      <c r="I51" s="119">
        <v>44</v>
      </c>
      <c r="J51" s="120"/>
      <c r="K51" s="121"/>
    </row>
    <row r="52" spans="1:11" s="111" customFormat="1" ht="12.75">
      <c r="A52" s="428" t="s">
        <v>226</v>
      </c>
      <c r="B52" s="431"/>
      <c r="C52" s="431"/>
      <c r="D52" s="431"/>
      <c r="E52" s="431"/>
      <c r="F52" s="431"/>
      <c r="G52" s="431"/>
      <c r="H52" s="431"/>
      <c r="I52" s="124">
        <v>45</v>
      </c>
      <c r="J52" s="125">
        <f>J49+J50-J51</f>
        <v>0</v>
      </c>
      <c r="K52" s="126">
        <f>K49+K50-K51</f>
        <v>0</v>
      </c>
    </row>
    <row r="53" ht="12.75">
      <c r="A53" s="128" t="s">
        <v>271</v>
      </c>
    </row>
  </sheetData>
  <sheetProtection/>
  <protectedRanges>
    <protectedRange sqref="H2:I2 E2:F2" name="Range1"/>
  </protectedRanges>
  <mergeCells count="54">
    <mergeCell ref="A1:K1"/>
    <mergeCell ref="A51:H51"/>
    <mergeCell ref="A52:H52"/>
    <mergeCell ref="A47:H47"/>
    <mergeCell ref="A48:H48"/>
    <mergeCell ref="A49:H49"/>
    <mergeCell ref="A50:H50"/>
    <mergeCell ref="A43:H43"/>
    <mergeCell ref="A44:H44"/>
    <mergeCell ref="A45:H45"/>
    <mergeCell ref="A37:H37"/>
    <mergeCell ref="A38:H38"/>
    <mergeCell ref="A46:H46"/>
    <mergeCell ref="A39:H39"/>
    <mergeCell ref="A40:H40"/>
    <mergeCell ref="A41:H41"/>
    <mergeCell ref="A42:H42"/>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K5"/>
    <mergeCell ref="A6:H6"/>
    <mergeCell ref="A7:H7"/>
    <mergeCell ref="A8:H8"/>
    <mergeCell ref="H2:I2"/>
    <mergeCell ref="A3:H3"/>
    <mergeCell ref="A4:H4"/>
    <mergeCell ref="C2:D2"/>
    <mergeCell ref="E2:F2"/>
  </mergeCells>
  <conditionalFormatting sqref="H2 E2">
    <cfRule type="cellIs" priority="1" dxfId="1" operator="lessThan" stopIfTrue="1">
      <formula>#REF!</formula>
    </cfRule>
  </conditionalFormatting>
  <dataValidations count="4">
    <dataValidation type="whole" operator="notEqual" allowBlank="1" showInputMessage="1" showErrorMessage="1" errorTitle="Pogrešan unos" error="Mogu se unijeti samo cjelobrojne pozitivne vrijednosti." sqref="J52:K52">
      <formula1>9999999999</formula1>
    </dataValidation>
    <dataValidation type="whole" operator="notEqual" allowBlank="1" showInputMessage="1" showErrorMessage="1" errorTitle="Pogrešan unos" error="Mogu se unijeti samo cjelobrojne vrijednosti." sqref="J49:K51 J6:K10 J12:K17 J22:K26 J28:K30 J35:K37 J39:K43">
      <formula1>9999999998</formula1>
    </dataValidation>
    <dataValidation type="whole" operator="greaterThanOrEqual" allowBlank="1" showInputMessage="1" showErrorMessage="1" errorTitle="Pogrešan unos" error="Mogu se unijeti samo cjelobrojne pozitivne vrijednosti." sqref="J11:K11 J18:K21 J27:K27 J31:K34 J38:K38 J44:K4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2 E2">
      <formula1>39448</formula1>
    </dataValidation>
  </dataValidations>
  <printOptions/>
  <pageMargins left="0.75" right="0.75"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25"/>
  <sheetViews>
    <sheetView zoomScalePageLayoutView="0" workbookViewId="0" topLeftCell="A1">
      <selection activeCell="K14" sqref="K14"/>
    </sheetView>
  </sheetViews>
  <sheetFormatPr defaultColWidth="9.140625" defaultRowHeight="12.75"/>
  <cols>
    <col min="1" max="4" width="9.140625" style="111" customWidth="1"/>
    <col min="5" max="5" width="10.140625" style="111" bestFit="1" customWidth="1"/>
    <col min="6" max="9" width="9.140625" style="111" customWidth="1"/>
    <col min="10" max="11" width="13.8515625" style="111" customWidth="1"/>
    <col min="12" max="12" width="11.140625" style="111" bestFit="1" customWidth="1"/>
    <col min="13" max="16384" width="9.140625" style="111" customWidth="1"/>
  </cols>
  <sheetData>
    <row r="1" spans="1:12" ht="12.75">
      <c r="A1" s="441" t="s">
        <v>325</v>
      </c>
      <c r="B1" s="442"/>
      <c r="C1" s="442"/>
      <c r="D1" s="442"/>
      <c r="E1" s="442"/>
      <c r="F1" s="442"/>
      <c r="G1" s="442"/>
      <c r="H1" s="442"/>
      <c r="I1" s="442"/>
      <c r="J1" s="442"/>
      <c r="K1" s="442"/>
      <c r="L1" s="130"/>
    </row>
    <row r="2" spans="1:12" ht="15.75">
      <c r="A2" s="98"/>
      <c r="B2" s="129"/>
      <c r="C2" s="432" t="s">
        <v>388</v>
      </c>
      <c r="D2" s="432"/>
      <c r="E2" s="102">
        <v>40909</v>
      </c>
      <c r="F2" s="101" t="s">
        <v>332</v>
      </c>
      <c r="G2" s="433">
        <v>41274</v>
      </c>
      <c r="H2" s="434"/>
      <c r="I2" s="129"/>
      <c r="J2" s="129"/>
      <c r="K2" s="129"/>
      <c r="L2" s="131"/>
    </row>
    <row r="3" spans="1:11" s="116" customFormat="1" ht="24" thickBot="1">
      <c r="A3" s="435" t="s">
        <v>178</v>
      </c>
      <c r="B3" s="435"/>
      <c r="C3" s="435"/>
      <c r="D3" s="435"/>
      <c r="E3" s="435"/>
      <c r="F3" s="435"/>
      <c r="G3" s="435"/>
      <c r="H3" s="435"/>
      <c r="I3" s="114" t="s">
        <v>393</v>
      </c>
      <c r="J3" s="115" t="s">
        <v>52</v>
      </c>
      <c r="K3" s="115" t="s">
        <v>53</v>
      </c>
    </row>
    <row r="4" spans="1:11" s="116" customFormat="1" ht="12.75">
      <c r="A4" s="436">
        <v>1</v>
      </c>
      <c r="B4" s="436"/>
      <c r="C4" s="436"/>
      <c r="D4" s="436"/>
      <c r="E4" s="436"/>
      <c r="F4" s="436"/>
      <c r="G4" s="436"/>
      <c r="H4" s="436"/>
      <c r="I4" s="132">
        <v>2</v>
      </c>
      <c r="J4" s="118" t="s">
        <v>104</v>
      </c>
      <c r="K4" s="118" t="s">
        <v>105</v>
      </c>
    </row>
    <row r="5" spans="1:11" ht="12.75">
      <c r="A5" s="407" t="s">
        <v>316</v>
      </c>
      <c r="B5" s="408"/>
      <c r="C5" s="408"/>
      <c r="D5" s="408"/>
      <c r="E5" s="408"/>
      <c r="F5" s="408"/>
      <c r="G5" s="408"/>
      <c r="H5" s="408"/>
      <c r="I5" s="119">
        <v>1</v>
      </c>
      <c r="J5" s="25">
        <v>28200700</v>
      </c>
      <c r="K5" s="25">
        <v>28200700</v>
      </c>
    </row>
    <row r="6" spans="1:11" ht="12.75">
      <c r="A6" s="407" t="s">
        <v>317</v>
      </c>
      <c r="B6" s="408"/>
      <c r="C6" s="408"/>
      <c r="D6" s="408"/>
      <c r="E6" s="408"/>
      <c r="F6" s="408"/>
      <c r="G6" s="408"/>
      <c r="H6" s="408"/>
      <c r="I6" s="119">
        <v>2</v>
      </c>
      <c r="J6" s="27">
        <v>194354000</v>
      </c>
      <c r="K6" s="27">
        <v>194354000</v>
      </c>
    </row>
    <row r="7" spans="1:11" ht="12.75">
      <c r="A7" s="407" t="s">
        <v>318</v>
      </c>
      <c r="B7" s="408"/>
      <c r="C7" s="408"/>
      <c r="D7" s="408"/>
      <c r="E7" s="408"/>
      <c r="F7" s="408"/>
      <c r="G7" s="408"/>
      <c r="H7" s="408"/>
      <c r="I7" s="119">
        <v>3</v>
      </c>
      <c r="J7" s="121">
        <v>0</v>
      </c>
      <c r="K7" s="121">
        <v>0</v>
      </c>
    </row>
    <row r="8" spans="1:11" ht="12.75">
      <c r="A8" s="407" t="s">
        <v>64</v>
      </c>
      <c r="B8" s="408"/>
      <c r="C8" s="408"/>
      <c r="D8" s="408"/>
      <c r="E8" s="408"/>
      <c r="F8" s="408"/>
      <c r="G8" s="408"/>
      <c r="H8" s="408"/>
      <c r="I8" s="119">
        <v>4</v>
      </c>
      <c r="J8" s="121">
        <v>-619250046</v>
      </c>
      <c r="K8" s="121">
        <v>-688761522</v>
      </c>
    </row>
    <row r="9" spans="1:11" ht="12.75">
      <c r="A9" s="407" t="s">
        <v>65</v>
      </c>
      <c r="B9" s="408"/>
      <c r="C9" s="408"/>
      <c r="D9" s="408"/>
      <c r="E9" s="408"/>
      <c r="F9" s="408"/>
      <c r="G9" s="408"/>
      <c r="H9" s="408"/>
      <c r="I9" s="119">
        <v>5</v>
      </c>
      <c r="J9" s="121">
        <v>-69511475</v>
      </c>
      <c r="K9" s="121">
        <v>-96345272</v>
      </c>
    </row>
    <row r="10" spans="1:11" ht="12.75">
      <c r="A10" s="407" t="s">
        <v>66</v>
      </c>
      <c r="B10" s="408"/>
      <c r="C10" s="408"/>
      <c r="D10" s="408"/>
      <c r="E10" s="408"/>
      <c r="F10" s="408"/>
      <c r="G10" s="408"/>
      <c r="H10" s="408"/>
      <c r="I10" s="119">
        <v>6</v>
      </c>
      <c r="J10" s="121">
        <v>0</v>
      </c>
      <c r="K10" s="121">
        <v>0</v>
      </c>
    </row>
    <row r="11" spans="1:11" ht="12.75">
      <c r="A11" s="407" t="s">
        <v>67</v>
      </c>
      <c r="B11" s="408"/>
      <c r="C11" s="408"/>
      <c r="D11" s="408"/>
      <c r="E11" s="408"/>
      <c r="F11" s="408"/>
      <c r="G11" s="408"/>
      <c r="H11" s="408"/>
      <c r="I11" s="119">
        <v>7</v>
      </c>
      <c r="J11" s="121">
        <v>0</v>
      </c>
      <c r="K11" s="121">
        <v>0</v>
      </c>
    </row>
    <row r="12" spans="1:11" ht="12.75">
      <c r="A12" s="407" t="s">
        <v>68</v>
      </c>
      <c r="B12" s="408"/>
      <c r="C12" s="408"/>
      <c r="D12" s="408"/>
      <c r="E12" s="408"/>
      <c r="F12" s="408"/>
      <c r="G12" s="408"/>
      <c r="H12" s="408"/>
      <c r="I12" s="119">
        <v>8</v>
      </c>
      <c r="J12" s="121">
        <v>0</v>
      </c>
      <c r="K12" s="121">
        <v>0</v>
      </c>
    </row>
    <row r="13" spans="1:11" ht="12.75">
      <c r="A13" s="407" t="s">
        <v>69</v>
      </c>
      <c r="B13" s="408"/>
      <c r="C13" s="408"/>
      <c r="D13" s="408"/>
      <c r="E13" s="408"/>
      <c r="F13" s="408"/>
      <c r="G13" s="408"/>
      <c r="H13" s="408"/>
      <c r="I13" s="119">
        <v>9</v>
      </c>
      <c r="J13" s="121">
        <v>0</v>
      </c>
      <c r="K13" s="121">
        <v>0</v>
      </c>
    </row>
    <row r="14" spans="1:13" ht="12.75">
      <c r="A14" s="415" t="s">
        <v>377</v>
      </c>
      <c r="B14" s="416"/>
      <c r="C14" s="416"/>
      <c r="D14" s="416"/>
      <c r="E14" s="416"/>
      <c r="F14" s="416"/>
      <c r="G14" s="416"/>
      <c r="H14" s="416"/>
      <c r="I14" s="119">
        <v>10</v>
      </c>
      <c r="J14" s="123">
        <f>SUM(J5:J13)</f>
        <v>-466206821</v>
      </c>
      <c r="K14" s="123">
        <f>SUM(K5:K13)</f>
        <v>-562552094</v>
      </c>
      <c r="M14" s="138"/>
    </row>
    <row r="15" spans="1:11" ht="12.75">
      <c r="A15" s="407" t="s">
        <v>378</v>
      </c>
      <c r="B15" s="408"/>
      <c r="C15" s="408"/>
      <c r="D15" s="408"/>
      <c r="E15" s="408"/>
      <c r="F15" s="408"/>
      <c r="G15" s="408"/>
      <c r="H15" s="408"/>
      <c r="I15" s="119">
        <v>11</v>
      </c>
      <c r="J15" s="121">
        <v>0</v>
      </c>
      <c r="K15" s="121">
        <v>0</v>
      </c>
    </row>
    <row r="16" spans="1:11" ht="12.75">
      <c r="A16" s="407" t="s">
        <v>379</v>
      </c>
      <c r="B16" s="408"/>
      <c r="C16" s="408"/>
      <c r="D16" s="408"/>
      <c r="E16" s="408"/>
      <c r="F16" s="408"/>
      <c r="G16" s="408"/>
      <c r="H16" s="408"/>
      <c r="I16" s="119">
        <v>12</v>
      </c>
      <c r="J16" s="121">
        <v>0</v>
      </c>
      <c r="K16" s="121">
        <v>0</v>
      </c>
    </row>
    <row r="17" spans="1:11" ht="12.75">
      <c r="A17" s="407" t="s">
        <v>380</v>
      </c>
      <c r="B17" s="408"/>
      <c r="C17" s="408"/>
      <c r="D17" s="408"/>
      <c r="E17" s="408"/>
      <c r="F17" s="408"/>
      <c r="G17" s="408"/>
      <c r="H17" s="408"/>
      <c r="I17" s="119">
        <v>13</v>
      </c>
      <c r="J17" s="121">
        <v>0</v>
      </c>
      <c r="K17" s="121">
        <v>0</v>
      </c>
    </row>
    <row r="18" spans="1:11" ht="12.75">
      <c r="A18" s="407" t="s">
        <v>381</v>
      </c>
      <c r="B18" s="408"/>
      <c r="C18" s="408"/>
      <c r="D18" s="408"/>
      <c r="E18" s="408"/>
      <c r="F18" s="408"/>
      <c r="G18" s="408"/>
      <c r="H18" s="408"/>
      <c r="I18" s="119">
        <v>14</v>
      </c>
      <c r="J18" s="121">
        <v>0</v>
      </c>
      <c r="K18" s="121">
        <v>0</v>
      </c>
    </row>
    <row r="19" spans="1:11" ht="12.75">
      <c r="A19" s="407" t="s">
        <v>382</v>
      </c>
      <c r="B19" s="408"/>
      <c r="C19" s="408"/>
      <c r="D19" s="408"/>
      <c r="E19" s="408"/>
      <c r="F19" s="408"/>
      <c r="G19" s="408"/>
      <c r="H19" s="408"/>
      <c r="I19" s="119">
        <v>15</v>
      </c>
      <c r="J19" s="121">
        <v>0</v>
      </c>
      <c r="K19" s="121">
        <v>0</v>
      </c>
    </row>
    <row r="20" spans="1:11" ht="12.75">
      <c r="A20" s="407" t="s">
        <v>383</v>
      </c>
      <c r="B20" s="408"/>
      <c r="C20" s="408"/>
      <c r="D20" s="408"/>
      <c r="E20" s="408"/>
      <c r="F20" s="408"/>
      <c r="G20" s="408"/>
      <c r="H20" s="408"/>
      <c r="I20" s="119">
        <v>16</v>
      </c>
      <c r="J20" s="121">
        <v>0</v>
      </c>
      <c r="K20" s="121">
        <v>0</v>
      </c>
    </row>
    <row r="21" spans="1:11" ht="12.75">
      <c r="A21" s="415" t="s">
        <v>241</v>
      </c>
      <c r="B21" s="416"/>
      <c r="C21" s="416"/>
      <c r="D21" s="416"/>
      <c r="E21" s="416"/>
      <c r="F21" s="416"/>
      <c r="G21" s="416"/>
      <c r="H21" s="416"/>
      <c r="I21" s="119">
        <v>17</v>
      </c>
      <c r="J21" s="126">
        <f>SUM(J15:J20)</f>
        <v>0</v>
      </c>
      <c r="K21" s="126">
        <f>SUM(K15:K20)</f>
        <v>0</v>
      </c>
    </row>
    <row r="22" spans="1:11" s="116" customFormat="1" ht="12.75">
      <c r="A22" s="443"/>
      <c r="B22" s="444"/>
      <c r="C22" s="444"/>
      <c r="D22" s="444"/>
      <c r="E22" s="444"/>
      <c r="F22" s="444"/>
      <c r="G22" s="444"/>
      <c r="H22" s="444"/>
      <c r="I22" s="445"/>
      <c r="J22" s="445"/>
      <c r="K22" s="446"/>
    </row>
    <row r="23" spans="1:11" ht="12.75">
      <c r="A23" s="437" t="s">
        <v>333</v>
      </c>
      <c r="B23" s="438"/>
      <c r="C23" s="438"/>
      <c r="D23" s="438"/>
      <c r="E23" s="438"/>
      <c r="F23" s="438"/>
      <c r="G23" s="438"/>
      <c r="H23" s="438"/>
      <c r="I23" s="134">
        <v>18</v>
      </c>
      <c r="J23" s="133">
        <v>0</v>
      </c>
      <c r="K23" s="133">
        <v>0</v>
      </c>
    </row>
    <row r="24" spans="1:12" ht="23.25" customHeight="1">
      <c r="A24" s="417" t="s">
        <v>334</v>
      </c>
      <c r="B24" s="418"/>
      <c r="C24" s="418"/>
      <c r="D24" s="418"/>
      <c r="E24" s="418"/>
      <c r="F24" s="418"/>
      <c r="G24" s="418"/>
      <c r="H24" s="418"/>
      <c r="I24" s="124">
        <v>19</v>
      </c>
      <c r="J24" s="126"/>
      <c r="K24" s="126"/>
      <c r="L24" s="260">
        <f>K14-Bilanca!K68</f>
        <v>0</v>
      </c>
    </row>
    <row r="25" spans="1:11" ht="30" customHeight="1">
      <c r="A25" s="439" t="s">
        <v>335</v>
      </c>
      <c r="B25" s="440"/>
      <c r="C25" s="440"/>
      <c r="D25" s="440"/>
      <c r="E25" s="440"/>
      <c r="F25" s="440"/>
      <c r="G25" s="440"/>
      <c r="H25" s="440"/>
      <c r="I25" s="440"/>
      <c r="J25" s="440"/>
      <c r="K25" s="440"/>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5:H5"/>
    <mergeCell ref="A6:H6"/>
    <mergeCell ref="A7:H7"/>
    <mergeCell ref="A8:H8"/>
    <mergeCell ref="C2:D2"/>
    <mergeCell ref="G2:H2"/>
    <mergeCell ref="A3:H3"/>
    <mergeCell ref="A4:H4"/>
    <mergeCell ref="A13:H13"/>
  </mergeCells>
  <conditionalFormatting sqref="G2">
    <cfRule type="cellIs" priority="2" dxfId="1" operator="lessThan" stopIfTrue="1">
      <formula>#REF!</formula>
    </cfRule>
  </conditionalFormatting>
  <conditionalFormatting sqref="L24">
    <cfRule type="cellIs" priority="1" dxfId="0" operator="notEqual">
      <formula>0</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517"/>
  <sheetViews>
    <sheetView zoomScaleSheetLayoutView="100" zoomScalePageLayoutView="0" workbookViewId="0" topLeftCell="A1">
      <selection activeCell="E344" sqref="E344"/>
    </sheetView>
  </sheetViews>
  <sheetFormatPr defaultColWidth="9.140625" defaultRowHeight="12.75"/>
  <cols>
    <col min="1" max="1" width="30.00390625" style="265" customWidth="1"/>
    <col min="2" max="2" width="11.7109375" style="265" bestFit="1" customWidth="1"/>
    <col min="3" max="3" width="11.57421875" style="265" bestFit="1" customWidth="1"/>
    <col min="4" max="4" width="12.421875" style="265" customWidth="1"/>
    <col min="5" max="5" width="10.7109375" style="265" bestFit="1" customWidth="1"/>
    <col min="6" max="6" width="10.8515625" style="265" customWidth="1"/>
    <col min="7" max="7" width="10.140625" style="265" bestFit="1" customWidth="1"/>
    <col min="8" max="8" width="9.421875" style="265" bestFit="1" customWidth="1"/>
    <col min="9" max="9" width="9.57421875" style="265" bestFit="1" customWidth="1"/>
    <col min="10" max="10" width="11.140625" style="142" bestFit="1" customWidth="1"/>
    <col min="11" max="11" width="10.140625" style="147" bestFit="1" customWidth="1"/>
    <col min="12" max="12" width="11.140625" style="143" bestFit="1" customWidth="1"/>
    <col min="13" max="16384" width="9.140625" style="143" customWidth="1"/>
  </cols>
  <sheetData>
    <row r="1" spans="1:11" ht="20.25">
      <c r="A1" s="482" t="s">
        <v>384</v>
      </c>
      <c r="B1" s="482"/>
      <c r="C1" s="482"/>
      <c r="D1" s="482"/>
      <c r="E1" s="482"/>
      <c r="F1" s="482"/>
      <c r="G1" s="482"/>
      <c r="H1" s="482"/>
      <c r="I1" s="482"/>
      <c r="K1" s="143"/>
    </row>
    <row r="2" spans="1:11" ht="12.75">
      <c r="A2" s="150"/>
      <c r="B2" s="150"/>
      <c r="C2" s="150"/>
      <c r="D2" s="150"/>
      <c r="E2" s="150"/>
      <c r="F2" s="150"/>
      <c r="G2" s="150"/>
      <c r="H2" s="150"/>
      <c r="I2" s="150"/>
      <c r="K2" s="143"/>
    </row>
    <row r="3" spans="1:11" ht="12.75">
      <c r="A3" s="449" t="s">
        <v>409</v>
      </c>
      <c r="B3" s="449"/>
      <c r="C3" s="449"/>
      <c r="D3" s="449"/>
      <c r="E3" s="449"/>
      <c r="F3" s="449"/>
      <c r="G3" s="449"/>
      <c r="H3" s="449"/>
      <c r="I3" s="449"/>
      <c r="K3" s="143"/>
    </row>
    <row r="4" spans="1:11" ht="12.75">
      <c r="A4" s="287"/>
      <c r="B4" s="287"/>
      <c r="C4" s="287"/>
      <c r="D4" s="287"/>
      <c r="E4" s="287"/>
      <c r="F4" s="287"/>
      <c r="G4" s="287"/>
      <c r="H4" s="287"/>
      <c r="I4" s="287"/>
      <c r="K4" s="143"/>
    </row>
    <row r="5" spans="1:11" ht="12.75">
      <c r="A5" s="449" t="s">
        <v>410</v>
      </c>
      <c r="B5" s="449"/>
      <c r="C5" s="449"/>
      <c r="D5" s="449"/>
      <c r="E5" s="449"/>
      <c r="F5" s="449"/>
      <c r="G5" s="449"/>
      <c r="H5" s="449"/>
      <c r="I5" s="449"/>
      <c r="K5" s="143"/>
    </row>
    <row r="6" spans="1:11" ht="27" customHeight="1">
      <c r="A6" s="447" t="s">
        <v>411</v>
      </c>
      <c r="B6" s="447"/>
      <c r="C6" s="447"/>
      <c r="D6" s="447"/>
      <c r="E6" s="447"/>
      <c r="F6" s="447"/>
      <c r="G6" s="447"/>
      <c r="H6" s="447"/>
      <c r="I6" s="447"/>
      <c r="K6" s="143"/>
    </row>
    <row r="7" spans="1:11" ht="38.25" customHeight="1">
      <c r="A7" s="447" t="s">
        <v>412</v>
      </c>
      <c r="B7" s="447"/>
      <c r="C7" s="447"/>
      <c r="D7" s="447"/>
      <c r="E7" s="447"/>
      <c r="F7" s="447"/>
      <c r="G7" s="447"/>
      <c r="H7" s="447"/>
      <c r="I7" s="447"/>
      <c r="K7" s="143"/>
    </row>
    <row r="8" spans="1:11" ht="12.75">
      <c r="A8" s="289"/>
      <c r="B8" s="296"/>
      <c r="C8" s="296"/>
      <c r="D8" s="296"/>
      <c r="E8" s="296"/>
      <c r="F8" s="296"/>
      <c r="G8" s="296"/>
      <c r="H8" s="296"/>
      <c r="I8" s="296"/>
      <c r="K8" s="143"/>
    </row>
    <row r="9" spans="1:11" ht="12.75">
      <c r="A9" s="449" t="s">
        <v>413</v>
      </c>
      <c r="B9" s="449"/>
      <c r="C9" s="449"/>
      <c r="D9" s="449"/>
      <c r="E9" s="449"/>
      <c r="F9" s="449"/>
      <c r="G9" s="449"/>
      <c r="H9" s="449"/>
      <c r="I9" s="449"/>
      <c r="K9" s="143"/>
    </row>
    <row r="10" spans="1:11" ht="28.5" customHeight="1">
      <c r="A10" s="447" t="s">
        <v>414</v>
      </c>
      <c r="B10" s="447"/>
      <c r="C10" s="447"/>
      <c r="D10" s="447"/>
      <c r="E10" s="447"/>
      <c r="F10" s="447"/>
      <c r="G10" s="447"/>
      <c r="H10" s="447"/>
      <c r="I10" s="447"/>
      <c r="K10" s="143"/>
    </row>
    <row r="11" spans="1:11" ht="29.25" customHeight="1">
      <c r="A11" s="447" t="s">
        <v>416</v>
      </c>
      <c r="B11" s="447"/>
      <c r="C11" s="447"/>
      <c r="D11" s="447"/>
      <c r="E11" s="447"/>
      <c r="F11" s="447"/>
      <c r="G11" s="447"/>
      <c r="H11" s="447"/>
      <c r="I11" s="447"/>
      <c r="J11" s="137"/>
      <c r="K11" s="143"/>
    </row>
    <row r="12" spans="1:11" ht="67.5" customHeight="1">
      <c r="A12" s="447" t="s">
        <v>417</v>
      </c>
      <c r="B12" s="447"/>
      <c r="C12" s="447"/>
      <c r="D12" s="447"/>
      <c r="E12" s="447"/>
      <c r="F12" s="447"/>
      <c r="G12" s="447"/>
      <c r="H12" s="447"/>
      <c r="I12" s="447"/>
      <c r="K12" s="143"/>
    </row>
    <row r="13" spans="1:11" ht="12.75">
      <c r="A13" s="261"/>
      <c r="B13" s="261"/>
      <c r="C13" s="261"/>
      <c r="D13" s="261"/>
      <c r="E13" s="261"/>
      <c r="F13" s="261"/>
      <c r="G13" s="261"/>
      <c r="H13" s="261"/>
      <c r="I13" s="261"/>
      <c r="K13" s="143"/>
    </row>
    <row r="14" spans="1:11" ht="12.75">
      <c r="A14" s="261"/>
      <c r="B14" s="261"/>
      <c r="C14" s="261"/>
      <c r="D14" s="261"/>
      <c r="E14" s="261"/>
      <c r="F14" s="261"/>
      <c r="G14" s="261"/>
      <c r="H14" s="261"/>
      <c r="I14" s="261"/>
      <c r="K14" s="143"/>
    </row>
    <row r="15" spans="1:11" ht="12.75">
      <c r="A15" s="449" t="s">
        <v>418</v>
      </c>
      <c r="B15" s="449"/>
      <c r="C15" s="449"/>
      <c r="D15" s="449"/>
      <c r="E15" s="449"/>
      <c r="F15" s="449"/>
      <c r="G15" s="449"/>
      <c r="H15" s="449"/>
      <c r="I15" s="449"/>
      <c r="K15" s="143"/>
    </row>
    <row r="16" spans="1:11" ht="12.75" customHeight="1">
      <c r="A16" s="486" t="s">
        <v>655</v>
      </c>
      <c r="B16" s="486"/>
      <c r="C16" s="486"/>
      <c r="D16" s="486"/>
      <c r="E16" s="486"/>
      <c r="F16" s="486"/>
      <c r="G16" s="486"/>
      <c r="H16" s="486"/>
      <c r="I16" s="486"/>
      <c r="K16" s="143"/>
    </row>
    <row r="17" spans="1:11" ht="12.75">
      <c r="A17" s="145"/>
      <c r="B17" s="146"/>
      <c r="C17" s="146"/>
      <c r="D17" s="146"/>
      <c r="E17" s="146"/>
      <c r="F17" s="146"/>
      <c r="G17" s="146"/>
      <c r="H17" s="146"/>
      <c r="I17" s="146"/>
      <c r="K17" s="143"/>
    </row>
    <row r="18" spans="1:11" ht="12.75">
      <c r="A18" s="145"/>
      <c r="B18" s="146"/>
      <c r="C18" s="146"/>
      <c r="D18" s="146"/>
      <c r="E18" s="146"/>
      <c r="F18" s="146"/>
      <c r="G18" s="146"/>
      <c r="H18" s="146"/>
      <c r="I18" s="146"/>
      <c r="K18" s="143"/>
    </row>
    <row r="19" spans="1:10" s="147" customFormat="1" ht="12.75">
      <c r="A19" s="480" t="s">
        <v>590</v>
      </c>
      <c r="B19" s="480"/>
      <c r="C19" s="480"/>
      <c r="D19" s="480"/>
      <c r="E19" s="480"/>
      <c r="F19" s="480"/>
      <c r="G19" s="480"/>
      <c r="H19" s="480"/>
      <c r="I19" s="480"/>
      <c r="J19" s="142"/>
    </row>
    <row r="20" spans="1:10" s="147" customFormat="1" ht="12.75">
      <c r="A20" s="148"/>
      <c r="B20" s="146"/>
      <c r="C20" s="146"/>
      <c r="D20" s="146"/>
      <c r="E20" s="146"/>
      <c r="F20" s="146"/>
      <c r="G20" s="146"/>
      <c r="H20" s="146"/>
      <c r="I20" s="146"/>
      <c r="J20" s="142"/>
    </row>
    <row r="21" spans="1:10" s="147" customFormat="1" ht="12.75" customHeight="1">
      <c r="A21" s="480" t="s">
        <v>656</v>
      </c>
      <c r="B21" s="480"/>
      <c r="C21" s="480"/>
      <c r="D21" s="480"/>
      <c r="E21" s="480"/>
      <c r="F21" s="480"/>
      <c r="G21" s="480"/>
      <c r="H21" s="480"/>
      <c r="I21" s="480"/>
      <c r="J21" s="142"/>
    </row>
    <row r="22" spans="1:10" s="147" customFormat="1" ht="12.75">
      <c r="A22" s="148" t="s">
        <v>421</v>
      </c>
      <c r="B22" s="481" t="s">
        <v>591</v>
      </c>
      <c r="C22" s="481"/>
      <c r="D22" s="481"/>
      <c r="E22" s="481"/>
      <c r="F22" s="481"/>
      <c r="G22" s="481"/>
      <c r="H22" s="481"/>
      <c r="I22" s="481"/>
      <c r="J22" s="142"/>
    </row>
    <row r="23" spans="1:10" s="147" customFormat="1" ht="15" customHeight="1">
      <c r="A23" s="148" t="s">
        <v>419</v>
      </c>
      <c r="B23" s="481" t="s">
        <v>592</v>
      </c>
      <c r="C23" s="481"/>
      <c r="D23" s="481"/>
      <c r="E23" s="481"/>
      <c r="F23" s="481"/>
      <c r="G23" s="481"/>
      <c r="H23" s="481"/>
      <c r="I23" s="481"/>
      <c r="J23" s="142"/>
    </row>
    <row r="24" spans="1:10" s="147" customFormat="1" ht="12.75">
      <c r="A24" s="148" t="s">
        <v>420</v>
      </c>
      <c r="B24" s="481" t="s">
        <v>579</v>
      </c>
      <c r="C24" s="481"/>
      <c r="D24" s="481"/>
      <c r="E24" s="481"/>
      <c r="F24" s="481"/>
      <c r="G24" s="481"/>
      <c r="H24" s="481"/>
      <c r="I24" s="481"/>
      <c r="J24" s="142"/>
    </row>
    <row r="25" spans="1:10" s="147" customFormat="1" ht="12.75">
      <c r="A25" s="146"/>
      <c r="B25" s="481"/>
      <c r="C25" s="481"/>
      <c r="D25" s="481"/>
      <c r="E25" s="481"/>
      <c r="F25" s="481"/>
      <c r="G25" s="481"/>
      <c r="H25" s="481"/>
      <c r="I25" s="481"/>
      <c r="J25" s="142"/>
    </row>
    <row r="26" spans="1:10" s="147" customFormat="1" ht="12.75">
      <c r="A26" s="146"/>
      <c r="B26" s="146"/>
      <c r="C26" s="146"/>
      <c r="D26" s="146"/>
      <c r="E26" s="146"/>
      <c r="F26" s="146"/>
      <c r="G26" s="146"/>
      <c r="H26" s="146"/>
      <c r="I26" s="146"/>
      <c r="J26" s="142"/>
    </row>
    <row r="27" spans="1:10" s="147" customFormat="1" ht="15" customHeight="1">
      <c r="A27" s="480" t="s">
        <v>593</v>
      </c>
      <c r="B27" s="480"/>
      <c r="C27" s="480"/>
      <c r="D27" s="480"/>
      <c r="E27" s="480"/>
      <c r="F27" s="480"/>
      <c r="G27" s="480"/>
      <c r="H27" s="480"/>
      <c r="I27" s="480"/>
      <c r="J27" s="142"/>
    </row>
    <row r="28" spans="1:10" s="147" customFormat="1" ht="12.75">
      <c r="A28" s="148" t="s">
        <v>422</v>
      </c>
      <c r="B28" s="293" t="s">
        <v>594</v>
      </c>
      <c r="C28" s="293"/>
      <c r="D28" s="293"/>
      <c r="E28" s="293"/>
      <c r="F28" s="293"/>
      <c r="G28" s="293"/>
      <c r="H28" s="293"/>
      <c r="I28" s="293"/>
      <c r="J28" s="142"/>
    </row>
    <row r="29" spans="1:10" s="147" customFormat="1" ht="12.75">
      <c r="A29" s="148" t="s">
        <v>580</v>
      </c>
      <c r="B29" s="293" t="s">
        <v>657</v>
      </c>
      <c r="C29" s="293"/>
      <c r="D29" s="293"/>
      <c r="E29" s="293"/>
      <c r="F29" s="293"/>
      <c r="G29" s="293"/>
      <c r="H29" s="293"/>
      <c r="I29" s="293"/>
      <c r="J29" s="142"/>
    </row>
    <row r="30" spans="1:10" s="147" customFormat="1" ht="12.75">
      <c r="A30" s="148" t="s">
        <v>595</v>
      </c>
      <c r="B30" s="293" t="s">
        <v>658</v>
      </c>
      <c r="C30" s="293"/>
      <c r="D30" s="293"/>
      <c r="E30" s="293"/>
      <c r="F30" s="293"/>
      <c r="G30" s="293"/>
      <c r="H30" s="293"/>
      <c r="I30" s="293"/>
      <c r="J30" s="142"/>
    </row>
    <row r="31" spans="1:10" s="147" customFormat="1" ht="12.75">
      <c r="A31" s="148" t="s">
        <v>596</v>
      </c>
      <c r="B31" s="293" t="s">
        <v>592</v>
      </c>
      <c r="C31" s="293"/>
      <c r="D31" s="293"/>
      <c r="E31" s="293"/>
      <c r="F31" s="293"/>
      <c r="G31" s="293"/>
      <c r="H31" s="293"/>
      <c r="I31" s="293"/>
      <c r="J31" s="142"/>
    </row>
    <row r="32" spans="1:11" ht="12.75">
      <c r="A32" s="148"/>
      <c r="B32" s="146"/>
      <c r="C32" s="146"/>
      <c r="D32" s="146"/>
      <c r="E32" s="146"/>
      <c r="F32" s="146"/>
      <c r="G32" s="146"/>
      <c r="H32" s="146"/>
      <c r="I32" s="146"/>
      <c r="K32" s="143"/>
    </row>
    <row r="33" spans="1:11" ht="12.75">
      <c r="A33" s="483" t="s">
        <v>597</v>
      </c>
      <c r="B33" s="483"/>
      <c r="C33" s="483"/>
      <c r="D33" s="483"/>
      <c r="E33" s="483"/>
      <c r="F33" s="483"/>
      <c r="G33" s="483"/>
      <c r="H33" s="483"/>
      <c r="I33" s="483"/>
      <c r="K33" s="143"/>
    </row>
    <row r="34" spans="1:11" ht="12.75">
      <c r="A34" s="294"/>
      <c r="B34" s="294"/>
      <c r="C34" s="294"/>
      <c r="D34" s="294"/>
      <c r="E34" s="294"/>
      <c r="F34" s="294"/>
      <c r="G34" s="294"/>
      <c r="H34" s="294"/>
      <c r="I34" s="294"/>
      <c r="K34" s="143"/>
    </row>
    <row r="35" spans="1:11" ht="12.75">
      <c r="A35" s="479" t="s">
        <v>423</v>
      </c>
      <c r="B35" s="479"/>
      <c r="C35" s="479"/>
      <c r="D35" s="479"/>
      <c r="E35" s="479"/>
      <c r="F35" s="479"/>
      <c r="G35" s="479"/>
      <c r="H35" s="479"/>
      <c r="I35" s="479"/>
      <c r="K35" s="143"/>
    </row>
    <row r="36" spans="1:11" ht="39" customHeight="1">
      <c r="A36" s="447" t="s">
        <v>424</v>
      </c>
      <c r="B36" s="447"/>
      <c r="C36" s="447"/>
      <c r="D36" s="447"/>
      <c r="E36" s="447"/>
      <c r="F36" s="447"/>
      <c r="G36" s="447"/>
      <c r="H36" s="447"/>
      <c r="I36" s="447"/>
      <c r="K36" s="143"/>
    </row>
    <row r="37" spans="1:11" ht="12.75">
      <c r="A37" s="150"/>
      <c r="B37" s="150"/>
      <c r="C37" s="150"/>
      <c r="D37" s="150"/>
      <c r="E37" s="150"/>
      <c r="F37" s="150"/>
      <c r="G37" s="150"/>
      <c r="H37" s="150"/>
      <c r="I37" s="150"/>
      <c r="J37" s="149"/>
      <c r="K37" s="143"/>
    </row>
    <row r="38" spans="1:11" ht="12.75">
      <c r="A38" s="479" t="s">
        <v>425</v>
      </c>
      <c r="B38" s="479"/>
      <c r="C38" s="479"/>
      <c r="D38" s="479"/>
      <c r="E38" s="479"/>
      <c r="F38" s="479"/>
      <c r="G38" s="479"/>
      <c r="H38" s="479"/>
      <c r="I38" s="479"/>
      <c r="J38" s="149"/>
      <c r="K38" s="143"/>
    </row>
    <row r="39" spans="1:11" ht="27.75" customHeight="1">
      <c r="A39" s="484" t="s">
        <v>659</v>
      </c>
      <c r="B39" s="484"/>
      <c r="C39" s="484"/>
      <c r="D39" s="484"/>
      <c r="E39" s="484"/>
      <c r="F39" s="484"/>
      <c r="G39" s="484"/>
      <c r="H39" s="484"/>
      <c r="I39" s="484"/>
      <c r="K39" s="143"/>
    </row>
    <row r="40" spans="1:11" ht="12.75">
      <c r="A40" s="261"/>
      <c r="B40" s="261"/>
      <c r="C40" s="261"/>
      <c r="D40" s="261"/>
      <c r="E40" s="261"/>
      <c r="F40" s="261"/>
      <c r="G40" s="261"/>
      <c r="H40" s="261"/>
      <c r="I40" s="261"/>
      <c r="K40" s="143"/>
    </row>
    <row r="41" spans="1:11" ht="12.75">
      <c r="A41" s="261"/>
      <c r="B41" s="261"/>
      <c r="C41" s="261"/>
      <c r="D41" s="261"/>
      <c r="E41" s="261"/>
      <c r="F41" s="261"/>
      <c r="G41" s="261"/>
      <c r="H41" s="261"/>
      <c r="I41" s="261"/>
      <c r="K41" s="143"/>
    </row>
    <row r="42" spans="1:11" ht="12.75">
      <c r="A42" s="291" t="s">
        <v>660</v>
      </c>
      <c r="B42" s="296"/>
      <c r="C42" s="296"/>
      <c r="D42" s="296"/>
      <c r="E42" s="296"/>
      <c r="F42" s="296"/>
      <c r="G42" s="296"/>
      <c r="H42" s="296"/>
      <c r="I42" s="296"/>
      <c r="K42" s="143"/>
    </row>
    <row r="43" spans="1:11" ht="12.75">
      <c r="A43" s="151"/>
      <c r="B43" s="270" t="s">
        <v>661</v>
      </c>
      <c r="C43" s="270" t="s">
        <v>598</v>
      </c>
      <c r="D43" s="291"/>
      <c r="E43" s="291"/>
      <c r="F43" s="296"/>
      <c r="G43" s="296"/>
      <c r="H43" s="296"/>
      <c r="I43" s="296"/>
      <c r="K43" s="143"/>
    </row>
    <row r="44" spans="1:11" ht="12.75">
      <c r="A44" s="153" t="s">
        <v>426</v>
      </c>
      <c r="B44" s="154">
        <v>274599611</v>
      </c>
      <c r="C44" s="154">
        <v>264277573</v>
      </c>
      <c r="D44" s="155"/>
      <c r="E44" s="291"/>
      <c r="F44" s="296"/>
      <c r="G44" s="296"/>
      <c r="H44" s="296"/>
      <c r="I44" s="296"/>
      <c r="K44" s="143"/>
    </row>
    <row r="45" spans="1:11" ht="12.75">
      <c r="A45" s="153" t="s">
        <v>427</v>
      </c>
      <c r="B45" s="154">
        <v>140720800</v>
      </c>
      <c r="C45" s="154">
        <v>101642208</v>
      </c>
      <c r="D45" s="155"/>
      <c r="E45" s="296"/>
      <c r="F45" s="291"/>
      <c r="G45" s="291"/>
      <c r="H45" s="296"/>
      <c r="I45" s="296"/>
      <c r="J45" s="152"/>
      <c r="K45" s="143"/>
    </row>
    <row r="46" spans="1:11" ht="12.75">
      <c r="A46" s="153" t="s">
        <v>599</v>
      </c>
      <c r="B46" s="154">
        <v>86306246</v>
      </c>
      <c r="C46" s="154">
        <v>68692328</v>
      </c>
      <c r="D46" s="155"/>
      <c r="E46" s="296"/>
      <c r="F46" s="296"/>
      <c r="G46" s="291"/>
      <c r="H46" s="291"/>
      <c r="I46" s="296"/>
      <c r="K46" s="143"/>
    </row>
    <row r="47" spans="1:11" ht="12.75">
      <c r="A47" s="153" t="s">
        <v>428</v>
      </c>
      <c r="B47" s="154">
        <v>24655585</v>
      </c>
      <c r="C47" s="154">
        <v>21769059</v>
      </c>
      <c r="D47" s="155"/>
      <c r="E47" s="296"/>
      <c r="F47" s="296"/>
      <c r="G47" s="156"/>
      <c r="H47" s="156"/>
      <c r="I47" s="157"/>
      <c r="J47" s="152"/>
      <c r="K47" s="143"/>
    </row>
    <row r="48" spans="1:11" ht="12.75">
      <c r="A48" s="153" t="s">
        <v>429</v>
      </c>
      <c r="B48" s="154">
        <v>17449218</v>
      </c>
      <c r="C48" s="154">
        <v>10689053</v>
      </c>
      <c r="D48" s="155"/>
      <c r="E48" s="296"/>
      <c r="F48" s="291"/>
      <c r="G48" s="291"/>
      <c r="H48" s="296"/>
      <c r="I48" s="296"/>
      <c r="J48" s="152"/>
      <c r="K48" s="143"/>
    </row>
    <row r="49" spans="1:11" ht="12.75">
      <c r="A49" s="153" t="s">
        <v>430</v>
      </c>
      <c r="B49" s="154">
        <v>3130896</v>
      </c>
      <c r="C49" s="154">
        <v>2674483</v>
      </c>
      <c r="D49" s="155"/>
      <c r="E49" s="296"/>
      <c r="F49" s="291"/>
      <c r="G49" s="291"/>
      <c r="H49" s="296"/>
      <c r="I49" s="296"/>
      <c r="K49" s="143"/>
    </row>
    <row r="50" spans="1:11" ht="13.5" thickBot="1">
      <c r="A50" s="153" t="s">
        <v>431</v>
      </c>
      <c r="B50" s="158">
        <v>3781778</v>
      </c>
      <c r="C50" s="158">
        <v>5189754</v>
      </c>
      <c r="D50" s="271"/>
      <c r="E50" s="296"/>
      <c r="F50" s="291"/>
      <c r="G50" s="291"/>
      <c r="H50" s="296"/>
      <c r="I50" s="296"/>
      <c r="K50" s="143"/>
    </row>
    <row r="51" spans="1:11" ht="13.5" thickBot="1">
      <c r="A51" s="290"/>
      <c r="B51" s="159">
        <f>SUM(B44:B50)</f>
        <v>550644134</v>
      </c>
      <c r="C51" s="159">
        <f>SUM(C44:C50)</f>
        <v>474934458</v>
      </c>
      <c r="D51" s="271"/>
      <c r="E51" s="296"/>
      <c r="F51" s="157"/>
      <c r="G51" s="291"/>
      <c r="H51" s="296"/>
      <c r="I51" s="296"/>
      <c r="K51" s="143"/>
    </row>
    <row r="52" spans="1:11" ht="12.75">
      <c r="A52" s="296"/>
      <c r="B52" s="296"/>
      <c r="C52" s="296"/>
      <c r="D52" s="146"/>
      <c r="E52" s="296"/>
      <c r="F52" s="296"/>
      <c r="G52" s="296"/>
      <c r="H52" s="296"/>
      <c r="I52" s="296"/>
      <c r="K52" s="143"/>
    </row>
    <row r="53" spans="1:11" ht="12.75">
      <c r="A53" s="296"/>
      <c r="B53" s="296"/>
      <c r="C53" s="296"/>
      <c r="D53" s="296"/>
      <c r="E53" s="296"/>
      <c r="F53" s="296"/>
      <c r="G53" s="296"/>
      <c r="H53" s="296"/>
      <c r="I53" s="296"/>
      <c r="K53" s="143"/>
    </row>
    <row r="54" spans="1:11" ht="12.75">
      <c r="A54" s="291" t="s">
        <v>662</v>
      </c>
      <c r="B54" s="296"/>
      <c r="C54" s="296"/>
      <c r="D54" s="296"/>
      <c r="E54" s="296"/>
      <c r="F54" s="296"/>
      <c r="G54" s="296"/>
      <c r="H54" s="296"/>
      <c r="I54" s="296"/>
      <c r="K54" s="143"/>
    </row>
    <row r="55" spans="1:11" ht="12.75">
      <c r="A55" s="290"/>
      <c r="B55" s="270" t="s">
        <v>661</v>
      </c>
      <c r="C55" s="270" t="s">
        <v>598</v>
      </c>
      <c r="D55" s="160"/>
      <c r="E55" s="160"/>
      <c r="F55" s="296"/>
      <c r="G55" s="296"/>
      <c r="H55" s="296"/>
      <c r="I55" s="296"/>
      <c r="K55" s="143"/>
    </row>
    <row r="56" spans="1:11" ht="25.5">
      <c r="A56" s="161" t="s">
        <v>600</v>
      </c>
      <c r="B56" s="162">
        <v>3021473</v>
      </c>
      <c r="C56" s="162">
        <v>4188630</v>
      </c>
      <c r="D56" s="160"/>
      <c r="E56" s="160"/>
      <c r="F56" s="296"/>
      <c r="G56" s="296"/>
      <c r="H56" s="296"/>
      <c r="I56" s="296"/>
      <c r="K56" s="143"/>
    </row>
    <row r="57" spans="1:11" ht="12.75">
      <c r="A57" s="161" t="s">
        <v>432</v>
      </c>
      <c r="B57" s="162">
        <v>1357258</v>
      </c>
      <c r="C57" s="162">
        <v>1723981</v>
      </c>
      <c r="D57" s="160"/>
      <c r="E57" s="160"/>
      <c r="F57" s="296"/>
      <c r="G57" s="296"/>
      <c r="H57" s="296"/>
      <c r="I57" s="296"/>
      <c r="K57" s="143"/>
    </row>
    <row r="58" spans="1:11" ht="12.75">
      <c r="A58" s="161" t="s">
        <v>433</v>
      </c>
      <c r="B58" s="162">
        <v>4064244</v>
      </c>
      <c r="C58" s="162">
        <v>0</v>
      </c>
      <c r="D58" s="160"/>
      <c r="E58" s="160"/>
      <c r="F58" s="296"/>
      <c r="G58" s="296"/>
      <c r="H58" s="296"/>
      <c r="I58" s="296"/>
      <c r="K58" s="143"/>
    </row>
    <row r="59" spans="1:11" ht="12.75">
      <c r="A59" s="161" t="s">
        <v>434</v>
      </c>
      <c r="B59" s="162">
        <v>384808</v>
      </c>
      <c r="C59" s="162">
        <v>391210</v>
      </c>
      <c r="D59" s="160"/>
      <c r="E59" s="160"/>
      <c r="F59" s="296"/>
      <c r="G59" s="296"/>
      <c r="H59" s="296"/>
      <c r="I59" s="296"/>
      <c r="K59" s="143"/>
    </row>
    <row r="60" spans="1:11" ht="25.5">
      <c r="A60" s="161" t="s">
        <v>663</v>
      </c>
      <c r="B60" s="162">
        <v>2098917</v>
      </c>
      <c r="C60" s="162">
        <v>0</v>
      </c>
      <c r="D60" s="160"/>
      <c r="E60" s="160"/>
      <c r="F60" s="296"/>
      <c r="G60" s="296"/>
      <c r="H60" s="296"/>
      <c r="I60" s="296"/>
      <c r="J60" s="143"/>
      <c r="K60" s="143"/>
    </row>
    <row r="61" spans="1:11" ht="13.5" thickBot="1">
      <c r="A61" s="161" t="s">
        <v>435</v>
      </c>
      <c r="B61" s="163">
        <v>1476118</v>
      </c>
      <c r="C61" s="163">
        <v>1847826</v>
      </c>
      <c r="D61" s="160"/>
      <c r="E61" s="160"/>
      <c r="F61" s="296"/>
      <c r="G61" s="296"/>
      <c r="H61" s="296"/>
      <c r="I61" s="296"/>
      <c r="J61" s="143"/>
      <c r="K61" s="143"/>
    </row>
    <row r="62" spans="1:11" ht="13.5" thickBot="1">
      <c r="A62" s="290"/>
      <c r="B62" s="159">
        <f>SUM(B56:B61)</f>
        <v>12402818</v>
      </c>
      <c r="C62" s="159">
        <f>SUM(C56:C61)</f>
        <v>8151647</v>
      </c>
      <c r="D62" s="160"/>
      <c r="E62" s="160"/>
      <c r="F62" s="296"/>
      <c r="G62" s="296"/>
      <c r="H62" s="296"/>
      <c r="I62" s="296"/>
      <c r="J62" s="143"/>
      <c r="K62" s="143"/>
    </row>
    <row r="63" spans="1:11" ht="12.75">
      <c r="A63" s="476"/>
      <c r="B63" s="476"/>
      <c r="C63" s="476"/>
      <c r="D63" s="288"/>
      <c r="E63" s="288"/>
      <c r="F63" s="296"/>
      <c r="G63" s="296"/>
      <c r="H63" s="296"/>
      <c r="I63" s="296"/>
      <c r="J63" s="143"/>
      <c r="K63" s="143"/>
    </row>
    <row r="64" spans="1:11" ht="12.75">
      <c r="A64" s="476"/>
      <c r="B64" s="476"/>
      <c r="C64" s="476"/>
      <c r="D64" s="288"/>
      <c r="E64" s="288"/>
      <c r="F64" s="296"/>
      <c r="G64" s="296"/>
      <c r="H64" s="296"/>
      <c r="I64" s="296"/>
      <c r="J64" s="143"/>
      <c r="K64" s="143"/>
    </row>
    <row r="65" spans="1:11" ht="12.75">
      <c r="A65" s="476" t="s">
        <v>705</v>
      </c>
      <c r="B65" s="476"/>
      <c r="C65" s="476"/>
      <c r="D65" s="288"/>
      <c r="E65" s="288"/>
      <c r="F65" s="296"/>
      <c r="G65" s="296"/>
      <c r="H65" s="296"/>
      <c r="I65" s="296"/>
      <c r="J65" s="143"/>
      <c r="K65" s="143"/>
    </row>
    <row r="66" spans="1:11" ht="12.75">
      <c r="A66" s="296"/>
      <c r="B66" s="270" t="s">
        <v>661</v>
      </c>
      <c r="C66" s="270" t="s">
        <v>598</v>
      </c>
      <c r="D66" s="272"/>
      <c r="E66" s="288"/>
      <c r="F66" s="296"/>
      <c r="G66" s="296"/>
      <c r="H66" s="296"/>
      <c r="I66" s="296"/>
      <c r="J66" s="143"/>
      <c r="K66" s="143"/>
    </row>
    <row r="67" spans="1:11" ht="12.75">
      <c r="A67" s="153" t="s">
        <v>436</v>
      </c>
      <c r="B67" s="165">
        <v>17699563</v>
      </c>
      <c r="C67" s="165">
        <v>14691730</v>
      </c>
      <c r="D67" s="272"/>
      <c r="E67" s="288"/>
      <c r="F67" s="296"/>
      <c r="G67" s="296"/>
      <c r="H67" s="296"/>
      <c r="I67" s="296"/>
      <c r="J67" s="143"/>
      <c r="K67" s="143"/>
    </row>
    <row r="68" spans="1:11" ht="12.75">
      <c r="A68" s="153" t="s">
        <v>437</v>
      </c>
      <c r="B68" s="165">
        <v>6667573</v>
      </c>
      <c r="C68" s="165">
        <v>7168068</v>
      </c>
      <c r="D68" s="272"/>
      <c r="E68" s="288"/>
      <c r="F68" s="296"/>
      <c r="G68" s="296"/>
      <c r="H68" s="296"/>
      <c r="I68" s="296"/>
      <c r="J68" s="143"/>
      <c r="K68" s="143"/>
    </row>
    <row r="69" spans="1:11" ht="12.75">
      <c r="A69" s="153" t="s">
        <v>438</v>
      </c>
      <c r="B69" s="165">
        <v>7338254</v>
      </c>
      <c r="C69" s="165">
        <v>7010700</v>
      </c>
      <c r="D69" s="272"/>
      <c r="E69" s="288"/>
      <c r="F69" s="296"/>
      <c r="G69" s="296"/>
      <c r="H69" s="166"/>
      <c r="I69" s="296"/>
      <c r="J69" s="143"/>
      <c r="K69" s="143"/>
    </row>
    <row r="70" spans="1:11" ht="12.75">
      <c r="A70" s="153" t="s">
        <v>439</v>
      </c>
      <c r="B70" s="165">
        <v>47572196</v>
      </c>
      <c r="C70" s="165">
        <v>45420392</v>
      </c>
      <c r="D70" s="272"/>
      <c r="E70" s="288"/>
      <c r="F70" s="296"/>
      <c r="G70" s="296"/>
      <c r="H70" s="296"/>
      <c r="I70" s="296"/>
      <c r="J70" s="143"/>
      <c r="K70" s="143"/>
    </row>
    <row r="71" spans="1:11" ht="12.75">
      <c r="A71" s="153" t="s">
        <v>440</v>
      </c>
      <c r="B71" s="165">
        <v>1796610</v>
      </c>
      <c r="C71" s="165">
        <v>1968967</v>
      </c>
      <c r="D71" s="272"/>
      <c r="E71" s="288"/>
      <c r="F71" s="296"/>
      <c r="G71" s="296"/>
      <c r="H71" s="296"/>
      <c r="I71" s="296"/>
      <c r="J71" s="143"/>
      <c r="K71" s="143"/>
    </row>
    <row r="72" spans="1:11" ht="12.75">
      <c r="A72" s="153" t="s">
        <v>441</v>
      </c>
      <c r="B72" s="165">
        <v>8370257</v>
      </c>
      <c r="C72" s="165">
        <v>9220273</v>
      </c>
      <c r="D72" s="272"/>
      <c r="E72" s="288"/>
      <c r="F72" s="296"/>
      <c r="G72" s="296"/>
      <c r="H72" s="296"/>
      <c r="I72" s="296"/>
      <c r="J72" s="143"/>
      <c r="K72" s="143"/>
    </row>
    <row r="73" spans="1:11" ht="12.75">
      <c r="A73" s="153" t="s">
        <v>442</v>
      </c>
      <c r="B73" s="165">
        <v>23418200</v>
      </c>
      <c r="C73" s="165">
        <v>24164557</v>
      </c>
      <c r="D73" s="272"/>
      <c r="E73" s="288"/>
      <c r="F73" s="296"/>
      <c r="G73" s="296"/>
      <c r="H73" s="296"/>
      <c r="I73" s="296"/>
      <c r="J73" s="143"/>
      <c r="K73" s="143"/>
    </row>
    <row r="74" spans="1:11" ht="12.75">
      <c r="A74" s="153" t="s">
        <v>443</v>
      </c>
      <c r="B74" s="165">
        <v>61367108</v>
      </c>
      <c r="C74" s="165">
        <v>59511333</v>
      </c>
      <c r="D74" s="272"/>
      <c r="E74" s="288"/>
      <c r="F74" s="296"/>
      <c r="G74" s="296"/>
      <c r="H74" s="296"/>
      <c r="I74" s="296"/>
      <c r="J74" s="143"/>
      <c r="K74" s="143"/>
    </row>
    <row r="75" spans="1:11" ht="12.75">
      <c r="A75" s="153" t="s">
        <v>444</v>
      </c>
      <c r="B75" s="165">
        <v>239451706</v>
      </c>
      <c r="C75" s="165">
        <v>163797106</v>
      </c>
      <c r="D75" s="272"/>
      <c r="E75" s="288"/>
      <c r="F75" s="296"/>
      <c r="G75" s="296"/>
      <c r="H75" s="296"/>
      <c r="I75" s="296"/>
      <c r="J75" s="143"/>
      <c r="K75" s="143"/>
    </row>
    <row r="76" spans="1:11" ht="12.75">
      <c r="A76" s="153" t="s">
        <v>445</v>
      </c>
      <c r="B76" s="165">
        <v>17436250</v>
      </c>
      <c r="C76" s="165">
        <v>16325550</v>
      </c>
      <c r="D76" s="272"/>
      <c r="E76" s="288"/>
      <c r="F76" s="296"/>
      <c r="G76" s="296"/>
      <c r="H76" s="296"/>
      <c r="I76" s="296"/>
      <c r="J76" s="143"/>
      <c r="K76" s="143"/>
    </row>
    <row r="77" spans="1:11" ht="13.5" thickBot="1">
      <c r="A77" s="153" t="s">
        <v>446</v>
      </c>
      <c r="B77" s="167">
        <v>1918084</v>
      </c>
      <c r="C77" s="167">
        <v>1678528</v>
      </c>
      <c r="D77" s="272"/>
      <c r="E77" s="288"/>
      <c r="F77" s="296"/>
      <c r="G77" s="296"/>
      <c r="H77" s="296"/>
      <c r="I77" s="296"/>
      <c r="J77" s="143"/>
      <c r="K77" s="143"/>
    </row>
    <row r="78" spans="1:11" ht="13.5" thickBot="1">
      <c r="A78" s="296"/>
      <c r="B78" s="168">
        <f>SUM(B67:B77)</f>
        <v>433035801</v>
      </c>
      <c r="C78" s="168">
        <f>SUM(C67:C77)</f>
        <v>350957204</v>
      </c>
      <c r="D78" s="272"/>
      <c r="E78" s="288"/>
      <c r="F78" s="296"/>
      <c r="G78" s="296"/>
      <c r="H78" s="296"/>
      <c r="I78" s="296"/>
      <c r="J78" s="143"/>
      <c r="K78" s="143"/>
    </row>
    <row r="79" spans="1:11" ht="12.75">
      <c r="A79" s="474"/>
      <c r="B79" s="474"/>
      <c r="C79" s="474"/>
      <c r="D79" s="288"/>
      <c r="E79" s="288"/>
      <c r="F79" s="296"/>
      <c r="G79" s="296"/>
      <c r="H79" s="296"/>
      <c r="I79" s="296"/>
      <c r="J79" s="143"/>
      <c r="K79" s="143"/>
    </row>
    <row r="80" spans="1:11" ht="12.75">
      <c r="A80" s="474"/>
      <c r="B80" s="474"/>
      <c r="C80" s="474"/>
      <c r="D80" s="288"/>
      <c r="E80" s="288"/>
      <c r="F80" s="296"/>
      <c r="G80" s="296"/>
      <c r="H80" s="296"/>
      <c r="I80" s="296"/>
      <c r="J80" s="143"/>
      <c r="K80" s="143"/>
    </row>
    <row r="81" spans="1:11" ht="12.75">
      <c r="A81" s="485" t="s">
        <v>706</v>
      </c>
      <c r="B81" s="485"/>
      <c r="C81" s="485"/>
      <c r="D81" s="485"/>
      <c r="E81" s="485"/>
      <c r="F81" s="485"/>
      <c r="G81" s="296"/>
      <c r="H81" s="296"/>
      <c r="I81" s="296"/>
      <c r="J81" s="143"/>
      <c r="K81" s="143"/>
    </row>
    <row r="82" spans="1:11" ht="12.75">
      <c r="A82" s="151"/>
      <c r="B82" s="270" t="s">
        <v>661</v>
      </c>
      <c r="C82" s="270" t="s">
        <v>598</v>
      </c>
      <c r="D82" s="296"/>
      <c r="E82" s="296"/>
      <c r="F82" s="296"/>
      <c r="G82" s="296"/>
      <c r="H82" s="296"/>
      <c r="I82" s="296"/>
      <c r="J82" s="143"/>
      <c r="K82" s="143"/>
    </row>
    <row r="83" spans="1:11" ht="12.75">
      <c r="A83" s="164" t="s">
        <v>447</v>
      </c>
      <c r="B83" s="169">
        <v>19481465</v>
      </c>
      <c r="C83" s="169">
        <v>19707477</v>
      </c>
      <c r="D83" s="296"/>
      <c r="E83" s="296"/>
      <c r="F83" s="296"/>
      <c r="G83" s="296"/>
      <c r="H83" s="296"/>
      <c r="I83" s="296"/>
      <c r="J83" s="143"/>
      <c r="K83" s="143"/>
    </row>
    <row r="84" spans="1:11" ht="12.75">
      <c r="A84" s="164" t="s">
        <v>448</v>
      </c>
      <c r="B84" s="169">
        <v>11691282</v>
      </c>
      <c r="C84" s="169">
        <v>11456264</v>
      </c>
      <c r="D84" s="296"/>
      <c r="E84" s="296"/>
      <c r="F84" s="296"/>
      <c r="G84" s="296"/>
      <c r="H84" s="296"/>
      <c r="I84" s="296"/>
      <c r="J84" s="143"/>
      <c r="K84" s="143"/>
    </row>
    <row r="85" spans="1:11" ht="13.5" thickBot="1">
      <c r="A85" s="164" t="s">
        <v>449</v>
      </c>
      <c r="B85" s="170">
        <v>4942954</v>
      </c>
      <c r="C85" s="170">
        <v>5328061</v>
      </c>
      <c r="D85" s="296"/>
      <c r="E85" s="296"/>
      <c r="F85" s="296"/>
      <c r="G85" s="296"/>
      <c r="H85" s="296"/>
      <c r="I85" s="296"/>
      <c r="J85" s="143"/>
      <c r="K85" s="143"/>
    </row>
    <row r="86" spans="1:11" ht="13.5" thickBot="1">
      <c r="A86" s="290"/>
      <c r="B86" s="159">
        <f>SUM(B83:B85)</f>
        <v>36115701</v>
      </c>
      <c r="C86" s="159">
        <f>SUM(C83:C85)</f>
        <v>36491802</v>
      </c>
      <c r="D86" s="296"/>
      <c r="E86" s="296"/>
      <c r="F86" s="296"/>
      <c r="G86" s="296"/>
      <c r="H86" s="171"/>
      <c r="I86" s="296"/>
      <c r="J86" s="143"/>
      <c r="K86" s="143"/>
    </row>
    <row r="87" spans="1:11" ht="12.75">
      <c r="A87" s="478"/>
      <c r="B87" s="478"/>
      <c r="C87" s="478"/>
      <c r="D87" s="478"/>
      <c r="E87" s="478"/>
      <c r="F87" s="478"/>
      <c r="G87" s="296"/>
      <c r="H87" s="296"/>
      <c r="I87" s="296"/>
      <c r="J87" s="143"/>
      <c r="K87" s="143"/>
    </row>
    <row r="88" spans="1:11" ht="25.5">
      <c r="A88" s="172" t="s">
        <v>664</v>
      </c>
      <c r="B88" s="172">
        <v>208</v>
      </c>
      <c r="C88" s="172">
        <v>193</v>
      </c>
      <c r="D88" s="296"/>
      <c r="E88" s="296"/>
      <c r="F88" s="296"/>
      <c r="G88" s="296"/>
      <c r="H88" s="296"/>
      <c r="I88" s="296"/>
      <c r="J88" s="143"/>
      <c r="K88" s="143"/>
    </row>
    <row r="89" spans="1:11" ht="12.75">
      <c r="A89" s="475"/>
      <c r="B89" s="475"/>
      <c r="C89" s="475"/>
      <c r="D89" s="475"/>
      <c r="E89" s="475"/>
      <c r="F89" s="475"/>
      <c r="G89" s="296"/>
      <c r="H89" s="296"/>
      <c r="I89" s="296"/>
      <c r="J89" s="143"/>
      <c r="K89" s="143"/>
    </row>
    <row r="90" spans="1:11" ht="12.75">
      <c r="A90" s="475"/>
      <c r="B90" s="475"/>
      <c r="C90" s="475"/>
      <c r="D90" s="475"/>
      <c r="E90" s="475"/>
      <c r="F90" s="475"/>
      <c r="G90" s="296"/>
      <c r="H90" s="296"/>
      <c r="I90" s="296"/>
      <c r="J90" s="143"/>
      <c r="K90" s="143"/>
    </row>
    <row r="91" spans="1:11" ht="12.75">
      <c r="A91" s="477" t="s">
        <v>703</v>
      </c>
      <c r="B91" s="477"/>
      <c r="C91" s="477"/>
      <c r="D91" s="477"/>
      <c r="E91" s="477"/>
      <c r="F91" s="477"/>
      <c r="G91" s="296"/>
      <c r="H91" s="296"/>
      <c r="I91" s="296"/>
      <c r="J91" s="143"/>
      <c r="K91" s="143"/>
    </row>
    <row r="92" spans="1:11" ht="12.75">
      <c r="A92" s="292" t="s">
        <v>415</v>
      </c>
      <c r="B92" s="270" t="s">
        <v>661</v>
      </c>
      <c r="C92" s="270" t="s">
        <v>598</v>
      </c>
      <c r="D92" s="296"/>
      <c r="E92" s="296"/>
      <c r="F92" s="296"/>
      <c r="G92" s="296"/>
      <c r="H92" s="296"/>
      <c r="I92" s="296"/>
      <c r="J92" s="143"/>
      <c r="K92" s="143"/>
    </row>
    <row r="93" spans="1:11" ht="25.5">
      <c r="A93" s="161" t="s">
        <v>451</v>
      </c>
      <c r="B93" s="162">
        <v>5809335</v>
      </c>
      <c r="C93" s="162">
        <v>9724714</v>
      </c>
      <c r="D93" s="296"/>
      <c r="E93" s="296"/>
      <c r="F93" s="296"/>
      <c r="G93" s="296"/>
      <c r="H93" s="296"/>
      <c r="I93" s="296"/>
      <c r="J93" s="143"/>
      <c r="K93" s="143"/>
    </row>
    <row r="94" spans="1:11" ht="26.25" thickBot="1">
      <c r="A94" s="161" t="s">
        <v>450</v>
      </c>
      <c r="B94" s="163">
        <v>48760935</v>
      </c>
      <c r="C94" s="163">
        <v>45215780</v>
      </c>
      <c r="D94" s="296"/>
      <c r="E94" s="296"/>
      <c r="F94" s="296"/>
      <c r="G94" s="296"/>
      <c r="H94" s="296"/>
      <c r="I94" s="296"/>
      <c r="J94" s="143"/>
      <c r="K94" s="143"/>
    </row>
    <row r="95" spans="1:11" ht="13.5" thickBot="1">
      <c r="A95" s="290"/>
      <c r="B95" s="159">
        <f>SUM(B93:B94)</f>
        <v>54570270</v>
      </c>
      <c r="C95" s="159">
        <f>SUM(C93:C94)</f>
        <v>54940494</v>
      </c>
      <c r="D95" s="296"/>
      <c r="E95" s="296"/>
      <c r="F95" s="296"/>
      <c r="G95" s="296"/>
      <c r="H95" s="296"/>
      <c r="I95" s="296"/>
      <c r="J95" s="143"/>
      <c r="K95" s="143"/>
    </row>
    <row r="96" spans="1:11" ht="12.75">
      <c r="A96" s="478"/>
      <c r="B96" s="478"/>
      <c r="C96" s="478"/>
      <c r="D96" s="478"/>
      <c r="E96" s="478"/>
      <c r="F96" s="478"/>
      <c r="G96" s="296"/>
      <c r="H96" s="296"/>
      <c r="I96" s="296"/>
      <c r="J96" s="143"/>
      <c r="K96" s="143"/>
    </row>
    <row r="97" spans="1:11" ht="12.75">
      <c r="A97" s="292"/>
      <c r="B97" s="296"/>
      <c r="C97" s="296"/>
      <c r="D97" s="296"/>
      <c r="E97" s="296"/>
      <c r="F97" s="296"/>
      <c r="G97" s="296"/>
      <c r="H97" s="296"/>
      <c r="I97" s="296"/>
      <c r="J97" s="143"/>
      <c r="K97" s="143"/>
    </row>
    <row r="98" spans="1:11" ht="12.75">
      <c r="A98" s="291" t="s">
        <v>665</v>
      </c>
      <c r="B98" s="296"/>
      <c r="C98" s="296"/>
      <c r="D98" s="296"/>
      <c r="E98" s="296"/>
      <c r="F98" s="296"/>
      <c r="G98" s="296"/>
      <c r="H98" s="296"/>
      <c r="I98" s="296"/>
      <c r="J98" s="143"/>
      <c r="K98" s="143"/>
    </row>
    <row r="99" spans="1:11" ht="12.75">
      <c r="A99" s="291"/>
      <c r="B99" s="270" t="s">
        <v>661</v>
      </c>
      <c r="C99" s="270" t="s">
        <v>598</v>
      </c>
      <c r="D99" s="296"/>
      <c r="E99" s="296"/>
      <c r="F99" s="296"/>
      <c r="G99" s="296"/>
      <c r="H99" s="296"/>
      <c r="I99" s="296"/>
      <c r="J99" s="143"/>
      <c r="K99" s="143"/>
    </row>
    <row r="100" spans="1:11" ht="12.75">
      <c r="A100" s="172" t="s">
        <v>601</v>
      </c>
      <c r="B100" s="162">
        <v>1541263</v>
      </c>
      <c r="C100" s="162">
        <v>1498013</v>
      </c>
      <c r="D100" s="296"/>
      <c r="E100" s="296"/>
      <c r="F100" s="296"/>
      <c r="G100" s="296"/>
      <c r="H100" s="296"/>
      <c r="I100" s="296"/>
      <c r="J100" s="143"/>
      <c r="K100" s="143"/>
    </row>
    <row r="101" spans="1:11" ht="12.75">
      <c r="A101" s="172" t="s">
        <v>452</v>
      </c>
      <c r="B101" s="173">
        <v>1484271</v>
      </c>
      <c r="C101" s="173">
        <v>1023940</v>
      </c>
      <c r="D101" s="296"/>
      <c r="E101" s="296"/>
      <c r="F101" s="296"/>
      <c r="G101" s="296"/>
      <c r="H101" s="296"/>
      <c r="I101" s="296"/>
      <c r="J101" s="143"/>
      <c r="K101" s="143"/>
    </row>
    <row r="102" spans="1:11" ht="12.75">
      <c r="A102" s="172" t="s">
        <v>453</v>
      </c>
      <c r="B102" s="173">
        <v>1171455</v>
      </c>
      <c r="C102" s="173">
        <v>1559957</v>
      </c>
      <c r="D102" s="296"/>
      <c r="E102" s="296"/>
      <c r="F102" s="296"/>
      <c r="G102" s="296"/>
      <c r="H102" s="296"/>
      <c r="I102" s="296"/>
      <c r="J102" s="143"/>
      <c r="K102" s="143"/>
    </row>
    <row r="103" spans="1:11" ht="12.75">
      <c r="A103" s="172" t="s">
        <v>454</v>
      </c>
      <c r="B103" s="173">
        <v>2867624</v>
      </c>
      <c r="C103" s="173">
        <v>3364677</v>
      </c>
      <c r="D103" s="296"/>
      <c r="E103" s="296"/>
      <c r="F103" s="296"/>
      <c r="G103" s="296"/>
      <c r="H103" s="296"/>
      <c r="I103" s="296"/>
      <c r="J103" s="143"/>
      <c r="K103" s="143"/>
    </row>
    <row r="104" spans="1:11" ht="12.75">
      <c r="A104" s="172" t="s">
        <v>455</v>
      </c>
      <c r="B104" s="173">
        <v>1093934</v>
      </c>
      <c r="C104" s="173">
        <v>987089</v>
      </c>
      <c r="D104" s="296"/>
      <c r="E104" s="296"/>
      <c r="F104" s="296"/>
      <c r="G104" s="296"/>
      <c r="H104" s="296"/>
      <c r="I104" s="296"/>
      <c r="J104" s="143"/>
      <c r="K104" s="143"/>
    </row>
    <row r="105" spans="1:11" ht="25.5">
      <c r="A105" s="172" t="s">
        <v>652</v>
      </c>
      <c r="B105" s="173">
        <v>-67480</v>
      </c>
      <c r="C105" s="173">
        <v>114</v>
      </c>
      <c r="D105" s="296"/>
      <c r="E105" s="296"/>
      <c r="F105" s="296"/>
      <c r="G105" s="296"/>
      <c r="H105" s="296"/>
      <c r="I105" s="296"/>
      <c r="J105" s="143"/>
      <c r="K105" s="143"/>
    </row>
    <row r="106" spans="1:11" ht="12.75">
      <c r="A106" s="172" t="s">
        <v>456</v>
      </c>
      <c r="B106" s="173">
        <v>571355</v>
      </c>
      <c r="C106" s="173">
        <v>291265</v>
      </c>
      <c r="D106" s="296"/>
      <c r="E106" s="296"/>
      <c r="F106" s="296"/>
      <c r="G106" s="296"/>
      <c r="H106" s="296"/>
      <c r="I106" s="296"/>
      <c r="J106" s="143"/>
      <c r="K106" s="143"/>
    </row>
    <row r="107" spans="1:11" ht="13.5" thickBot="1">
      <c r="A107" s="172" t="s">
        <v>457</v>
      </c>
      <c r="B107" s="174">
        <v>1897945</v>
      </c>
      <c r="C107" s="174">
        <v>1527016</v>
      </c>
      <c r="D107" s="296"/>
      <c r="E107" s="296"/>
      <c r="F107" s="296"/>
      <c r="G107" s="296"/>
      <c r="H107" s="296"/>
      <c r="I107" s="296"/>
      <c r="J107" s="143"/>
      <c r="K107" s="143"/>
    </row>
    <row r="108" spans="1:11" ht="13.5" thickBot="1">
      <c r="A108" s="296"/>
      <c r="B108" s="168">
        <f>SUM(B100:B107)</f>
        <v>10560367</v>
      </c>
      <c r="C108" s="168">
        <f>SUM(C100:C107)</f>
        <v>10252071</v>
      </c>
      <c r="D108" s="296"/>
      <c r="E108" s="296"/>
      <c r="F108" s="296"/>
      <c r="G108" s="296"/>
      <c r="H108" s="296"/>
      <c r="I108" s="296"/>
      <c r="J108" s="143"/>
      <c r="K108" s="143"/>
    </row>
    <row r="109" spans="1:11" ht="12.75">
      <c r="A109" s="292"/>
      <c r="B109" s="296"/>
      <c r="C109" s="296"/>
      <c r="D109" s="296"/>
      <c r="E109" s="296"/>
      <c r="F109" s="296"/>
      <c r="G109" s="296"/>
      <c r="H109" s="296"/>
      <c r="I109" s="296"/>
      <c r="J109" s="143"/>
      <c r="K109" s="143"/>
    </row>
    <row r="110" spans="1:11" ht="26.25" customHeight="1">
      <c r="A110" s="447" t="s">
        <v>602</v>
      </c>
      <c r="B110" s="447"/>
      <c r="C110" s="447"/>
      <c r="D110" s="447"/>
      <c r="E110" s="447"/>
      <c r="F110" s="447"/>
      <c r="G110" s="447"/>
      <c r="H110" s="447"/>
      <c r="I110" s="447"/>
      <c r="J110" s="143"/>
      <c r="K110" s="143"/>
    </row>
    <row r="111" spans="1:11" ht="12.75">
      <c r="A111" s="291"/>
      <c r="B111" s="296"/>
      <c r="C111" s="296"/>
      <c r="D111" s="296"/>
      <c r="E111" s="296"/>
      <c r="F111" s="296"/>
      <c r="G111" s="296"/>
      <c r="H111" s="296"/>
      <c r="I111" s="296"/>
      <c r="J111" s="143"/>
      <c r="K111" s="143"/>
    </row>
    <row r="112" spans="1:11" ht="12.75">
      <c r="A112" s="479" t="s">
        <v>695</v>
      </c>
      <c r="B112" s="479"/>
      <c r="C112" s="479"/>
      <c r="D112" s="479"/>
      <c r="E112" s="479"/>
      <c r="F112" s="479"/>
      <c r="G112" s="479"/>
      <c r="H112" s="479"/>
      <c r="I112" s="479"/>
      <c r="J112" s="143"/>
      <c r="K112" s="143"/>
    </row>
    <row r="113" spans="1:11" ht="12.75">
      <c r="A113" s="292" t="s">
        <v>415</v>
      </c>
      <c r="B113" s="270" t="s">
        <v>661</v>
      </c>
      <c r="C113" s="270" t="s">
        <v>598</v>
      </c>
      <c r="D113" s="285"/>
      <c r="E113" s="285"/>
      <c r="F113" s="285"/>
      <c r="G113" s="285"/>
      <c r="H113" s="285"/>
      <c r="I113" s="285"/>
      <c r="J113" s="143"/>
      <c r="K113" s="143"/>
    </row>
    <row r="114" spans="1:11" ht="29.25" customHeight="1">
      <c r="A114" s="161" t="s">
        <v>693</v>
      </c>
      <c r="B114" s="162">
        <v>40633325</v>
      </c>
      <c r="C114" s="162">
        <v>0</v>
      </c>
      <c r="D114" s="285"/>
      <c r="E114" s="285"/>
      <c r="F114" s="285"/>
      <c r="G114" s="285"/>
      <c r="H114" s="285"/>
      <c r="I114" s="285"/>
      <c r="J114" s="143"/>
      <c r="K114" s="143"/>
    </row>
    <row r="115" spans="1:11" ht="26.25" thickBot="1">
      <c r="A115" s="161" t="s">
        <v>694</v>
      </c>
      <c r="B115" s="163">
        <v>5582743</v>
      </c>
      <c r="C115" s="163">
        <v>9103998</v>
      </c>
      <c r="D115" s="285"/>
      <c r="E115" s="285"/>
      <c r="F115" s="285"/>
      <c r="G115" s="285"/>
      <c r="H115" s="285"/>
      <c r="I115" s="285"/>
      <c r="J115" s="143"/>
      <c r="K115" s="143"/>
    </row>
    <row r="116" spans="1:11" ht="13.5" thickBot="1">
      <c r="A116" s="290"/>
      <c r="B116" s="159">
        <f>SUM(B114:B115)</f>
        <v>46216068</v>
      </c>
      <c r="C116" s="159">
        <f>SUM(C114:C115)</f>
        <v>9103998</v>
      </c>
      <c r="D116" s="285"/>
      <c r="E116" s="285"/>
      <c r="F116" s="285"/>
      <c r="G116" s="285"/>
      <c r="H116" s="285"/>
      <c r="I116" s="285"/>
      <c r="J116" s="143"/>
      <c r="K116" s="143"/>
    </row>
    <row r="117" spans="1:11" ht="12.75">
      <c r="A117" s="290"/>
      <c r="B117" s="218"/>
      <c r="C117" s="218"/>
      <c r="D117" s="285"/>
      <c r="E117" s="285"/>
      <c r="F117" s="285"/>
      <c r="G117" s="285"/>
      <c r="H117" s="285"/>
      <c r="I117" s="285"/>
      <c r="J117" s="143"/>
      <c r="K117" s="143"/>
    </row>
    <row r="118" spans="1:11" ht="12.75">
      <c r="A118" s="292"/>
      <c r="B118" s="296"/>
      <c r="C118" s="296"/>
      <c r="D118" s="296"/>
      <c r="E118" s="296"/>
      <c r="F118" s="296"/>
      <c r="G118" s="296"/>
      <c r="H118" s="296"/>
      <c r="I118" s="296"/>
      <c r="J118" s="143"/>
      <c r="K118" s="143"/>
    </row>
    <row r="119" spans="1:11" ht="12.75">
      <c r="A119" s="291" t="s">
        <v>666</v>
      </c>
      <c r="B119" s="296"/>
      <c r="C119" s="296"/>
      <c r="D119" s="296"/>
      <c r="E119" s="296"/>
      <c r="F119" s="296"/>
      <c r="G119" s="296"/>
      <c r="H119" s="296"/>
      <c r="I119" s="296"/>
      <c r="J119" s="143"/>
      <c r="K119" s="143"/>
    </row>
    <row r="120" spans="1:11" ht="12.75">
      <c r="A120" s="288"/>
      <c r="B120" s="270" t="s">
        <v>661</v>
      </c>
      <c r="C120" s="270" t="s">
        <v>598</v>
      </c>
      <c r="D120" s="146"/>
      <c r="E120" s="296"/>
      <c r="F120" s="296"/>
      <c r="G120" s="296"/>
      <c r="H120" s="296"/>
      <c r="I120" s="296"/>
      <c r="J120" s="143"/>
      <c r="K120" s="143"/>
    </row>
    <row r="121" spans="1:11" ht="27" customHeight="1">
      <c r="A121" s="161" t="s">
        <v>603</v>
      </c>
      <c r="B121" s="162">
        <v>301228</v>
      </c>
      <c r="C121" s="162">
        <v>1046520</v>
      </c>
      <c r="D121" s="146"/>
      <c r="E121" s="296"/>
      <c r="F121" s="296"/>
      <c r="G121" s="296"/>
      <c r="H121" s="296"/>
      <c r="I121" s="296"/>
      <c r="J121" s="143"/>
      <c r="K121" s="143"/>
    </row>
    <row r="122" spans="1:11" ht="12.75">
      <c r="A122" s="161" t="s">
        <v>458</v>
      </c>
      <c r="B122" s="162">
        <v>5880782</v>
      </c>
      <c r="C122" s="162">
        <v>5814995</v>
      </c>
      <c r="D122" s="146"/>
      <c r="E122" s="296"/>
      <c r="F122" s="296"/>
      <c r="G122" s="171"/>
      <c r="H122" s="296"/>
      <c r="I122" s="296"/>
      <c r="J122" s="143"/>
      <c r="K122" s="143"/>
    </row>
    <row r="123" spans="1:11" ht="13.5" thickBot="1">
      <c r="A123" s="175" t="s">
        <v>459</v>
      </c>
      <c r="B123" s="163">
        <v>769173</v>
      </c>
      <c r="C123" s="163">
        <v>1265534</v>
      </c>
      <c r="D123" s="146"/>
      <c r="E123" s="296"/>
      <c r="F123" s="296"/>
      <c r="G123" s="296"/>
      <c r="H123" s="296"/>
      <c r="I123" s="296"/>
      <c r="J123" s="143"/>
      <c r="K123" s="143"/>
    </row>
    <row r="124" spans="1:11" ht="13.5" thickBot="1">
      <c r="A124" s="290"/>
      <c r="B124" s="159">
        <f>SUM(B121:B123)</f>
        <v>6951183</v>
      </c>
      <c r="C124" s="159">
        <f>SUM(C121:C123)</f>
        <v>8127049</v>
      </c>
      <c r="D124" s="146"/>
      <c r="E124" s="296"/>
      <c r="F124" s="296"/>
      <c r="G124" s="296"/>
      <c r="H124" s="296"/>
      <c r="I124" s="296"/>
      <c r="J124" s="143"/>
      <c r="K124" s="143"/>
    </row>
    <row r="125" spans="1:11" ht="12.75">
      <c r="A125" s="269"/>
      <c r="C125" s="146"/>
      <c r="D125" s="146"/>
      <c r="F125" s="171"/>
      <c r="J125" s="143"/>
      <c r="K125" s="143"/>
    </row>
    <row r="126" spans="1:11" ht="12.75">
      <c r="A126" s="269"/>
      <c r="C126" s="146"/>
      <c r="D126" s="146"/>
      <c r="F126" s="171"/>
      <c r="J126" s="143"/>
      <c r="K126" s="143"/>
    </row>
    <row r="127" spans="1:11" ht="12.75">
      <c r="A127" s="269" t="s">
        <v>667</v>
      </c>
      <c r="C127" s="146"/>
      <c r="D127" s="146"/>
      <c r="J127" s="143"/>
      <c r="K127" s="143"/>
    </row>
    <row r="128" spans="1:11" ht="12.75">
      <c r="A128" s="266"/>
      <c r="B128" s="270" t="s">
        <v>661</v>
      </c>
      <c r="C128" s="270" t="s">
        <v>598</v>
      </c>
      <c r="D128" s="146"/>
      <c r="J128" s="143"/>
      <c r="K128" s="143"/>
    </row>
    <row r="129" spans="1:11" ht="12.75">
      <c r="A129" s="161" t="s">
        <v>460</v>
      </c>
      <c r="B129" s="162">
        <v>78046594</v>
      </c>
      <c r="C129" s="162">
        <v>78535416</v>
      </c>
      <c r="D129" s="146"/>
      <c r="J129" s="143"/>
      <c r="K129" s="143"/>
    </row>
    <row r="130" spans="1:11" ht="12.75">
      <c r="A130" s="161" t="s">
        <v>461</v>
      </c>
      <c r="B130" s="162">
        <v>870450</v>
      </c>
      <c r="C130" s="162">
        <v>786913</v>
      </c>
      <c r="D130" s="146"/>
      <c r="J130" s="143"/>
      <c r="K130" s="143"/>
    </row>
    <row r="131" spans="1:11" ht="13.5" thickBot="1">
      <c r="A131" s="175" t="s">
        <v>462</v>
      </c>
      <c r="B131" s="163">
        <v>2527874</v>
      </c>
      <c r="C131" s="163">
        <v>12309964</v>
      </c>
      <c r="D131" s="146"/>
      <c r="J131" s="143"/>
      <c r="K131" s="143"/>
    </row>
    <row r="132" spans="1:11" ht="13.5" thickBot="1">
      <c r="A132" s="263"/>
      <c r="B132" s="159">
        <f>SUM(B129:B131)</f>
        <v>81444918</v>
      </c>
      <c r="C132" s="159">
        <f>SUM(C129:C131)</f>
        <v>91632293</v>
      </c>
      <c r="D132" s="146"/>
      <c r="J132" s="143"/>
      <c r="K132" s="143"/>
    </row>
    <row r="133" spans="1:11" ht="12.75">
      <c r="A133" s="267"/>
      <c r="J133" s="143"/>
      <c r="K133" s="143"/>
    </row>
    <row r="134" spans="1:11" ht="26.25" customHeight="1">
      <c r="A134" s="447" t="s">
        <v>463</v>
      </c>
      <c r="B134" s="447"/>
      <c r="C134" s="447"/>
      <c r="D134" s="447"/>
      <c r="E134" s="447"/>
      <c r="F134" s="447"/>
      <c r="G134" s="447"/>
      <c r="H134" s="447"/>
      <c r="I134" s="447"/>
      <c r="J134" s="143"/>
      <c r="K134" s="143"/>
    </row>
    <row r="135" spans="1:11" ht="12.75">
      <c r="A135" s="262"/>
      <c r="B135" s="262"/>
      <c r="C135" s="262"/>
      <c r="D135" s="262"/>
      <c r="E135" s="262"/>
      <c r="F135" s="262"/>
      <c r="G135" s="262"/>
      <c r="H135" s="262"/>
      <c r="I135" s="262"/>
      <c r="J135" s="143"/>
      <c r="K135" s="143"/>
    </row>
    <row r="136" spans="1:11" ht="12.75">
      <c r="A136" s="269"/>
      <c r="J136" s="143"/>
      <c r="K136" s="143"/>
    </row>
    <row r="137" spans="1:11" ht="12.75">
      <c r="A137" s="176" t="s">
        <v>464</v>
      </c>
      <c r="B137" s="177"/>
      <c r="C137" s="177"/>
      <c r="D137" s="177"/>
      <c r="E137" s="177"/>
      <c r="J137" s="143"/>
      <c r="K137" s="143"/>
    </row>
    <row r="138" spans="1:11" ht="22.5">
      <c r="A138" s="178"/>
      <c r="B138" s="179" t="s">
        <v>465</v>
      </c>
      <c r="C138" s="179" t="s">
        <v>466</v>
      </c>
      <c r="D138" s="179" t="s">
        <v>604</v>
      </c>
      <c r="E138" s="179" t="s">
        <v>467</v>
      </c>
      <c r="J138" s="143"/>
      <c r="K138" s="143"/>
    </row>
    <row r="139" spans="1:11" ht="13.5" thickBot="1">
      <c r="A139" s="180" t="s">
        <v>468</v>
      </c>
      <c r="B139" s="176"/>
      <c r="C139" s="176"/>
      <c r="D139" s="176"/>
      <c r="E139" s="176"/>
      <c r="J139" s="143"/>
      <c r="K139" s="143"/>
    </row>
    <row r="140" spans="1:11" ht="13.5" thickBot="1">
      <c r="A140" s="180" t="s">
        <v>671</v>
      </c>
      <c r="B140" s="181">
        <v>8187690</v>
      </c>
      <c r="C140" s="181">
        <v>78602707</v>
      </c>
      <c r="D140" s="182">
        <v>0</v>
      </c>
      <c r="E140" s="181">
        <f>SUM(B140:D140)</f>
        <v>86790397</v>
      </c>
      <c r="J140" s="143"/>
      <c r="K140" s="143"/>
    </row>
    <row r="141" spans="1:11" ht="12.75">
      <c r="A141" s="183" t="s">
        <v>469</v>
      </c>
      <c r="B141" s="177"/>
      <c r="C141" s="184"/>
      <c r="D141" s="184">
        <v>1941450</v>
      </c>
      <c r="E141" s="184">
        <f>SUM(B141:D141)</f>
        <v>1941450</v>
      </c>
      <c r="K141" s="143"/>
    </row>
    <row r="142" spans="1:11" ht="12.75">
      <c r="A142" s="183" t="s">
        <v>470</v>
      </c>
      <c r="B142" s="177"/>
      <c r="C142" s="184">
        <v>1941450</v>
      </c>
      <c r="D142" s="184">
        <v>-1941450</v>
      </c>
      <c r="E142" s="184">
        <f>SUM(B142:D142)</f>
        <v>0</v>
      </c>
      <c r="K142" s="143"/>
    </row>
    <row r="143" spans="1:11" ht="13.5" thickBot="1">
      <c r="A143" s="183" t="s">
        <v>471</v>
      </c>
      <c r="B143" s="177"/>
      <c r="C143" s="184"/>
      <c r="D143" s="184"/>
      <c r="E143" s="177">
        <f>SUM(B143:D143)</f>
        <v>0</v>
      </c>
      <c r="J143" s="147"/>
      <c r="K143" s="143"/>
    </row>
    <row r="144" spans="1:11" ht="13.5" thickBot="1">
      <c r="A144" s="180" t="s">
        <v>699</v>
      </c>
      <c r="B144" s="181">
        <f>SUM(B140:B143)</f>
        <v>8187690</v>
      </c>
      <c r="C144" s="181">
        <f>SUM(C140:C143)</f>
        <v>80544157</v>
      </c>
      <c r="D144" s="181">
        <f>SUM(D140:D143)</f>
        <v>0</v>
      </c>
      <c r="E144" s="181">
        <f>SUM(B144:D144)</f>
        <v>88731847</v>
      </c>
      <c r="I144" s="171"/>
      <c r="J144" s="147"/>
      <c r="K144" s="143"/>
    </row>
    <row r="145" spans="1:11" ht="12.75">
      <c r="A145" s="185"/>
      <c r="B145" s="176"/>
      <c r="C145" s="176"/>
      <c r="D145" s="176"/>
      <c r="E145" s="177"/>
      <c r="J145" s="147"/>
      <c r="K145" s="143"/>
    </row>
    <row r="146" spans="1:11" ht="13.5" thickBot="1">
      <c r="A146" s="180" t="s">
        <v>472</v>
      </c>
      <c r="B146" s="176"/>
      <c r="C146" s="176"/>
      <c r="D146" s="176"/>
      <c r="E146" s="176"/>
      <c r="J146" s="147"/>
      <c r="K146" s="143"/>
    </row>
    <row r="147" spans="1:11" ht="13.5" thickBot="1">
      <c r="A147" s="180" t="s">
        <v>671</v>
      </c>
      <c r="B147" s="181">
        <v>1657824</v>
      </c>
      <c r="C147" s="181">
        <v>60395917</v>
      </c>
      <c r="D147" s="182">
        <v>0</v>
      </c>
      <c r="E147" s="181">
        <f>SUM(B147:D147)</f>
        <v>62053741</v>
      </c>
      <c r="J147" s="147"/>
      <c r="K147" s="143"/>
    </row>
    <row r="148" spans="1:11" ht="12.75">
      <c r="A148" s="183" t="s">
        <v>473</v>
      </c>
      <c r="B148" s="184">
        <v>272650</v>
      </c>
      <c r="C148" s="184">
        <v>5536685</v>
      </c>
      <c r="D148" s="177"/>
      <c r="E148" s="184">
        <f>SUM(B148:D148)</f>
        <v>5809335</v>
      </c>
      <c r="J148" s="147"/>
      <c r="K148" s="143"/>
    </row>
    <row r="149" spans="1:11" ht="13.5" thickBot="1">
      <c r="A149" s="183" t="s">
        <v>471</v>
      </c>
      <c r="B149" s="186"/>
      <c r="C149" s="184"/>
      <c r="D149" s="186"/>
      <c r="E149" s="184">
        <f>SUM(B149:D149)</f>
        <v>0</v>
      </c>
      <c r="J149" s="147"/>
      <c r="K149" s="143"/>
    </row>
    <row r="150" spans="1:11" ht="13.5" thickBot="1">
      <c r="A150" s="180" t="s">
        <v>700</v>
      </c>
      <c r="B150" s="181">
        <f>SUM(B147:B149)</f>
        <v>1930474</v>
      </c>
      <c r="C150" s="181">
        <f>SUM(C147:C149)</f>
        <v>65932602</v>
      </c>
      <c r="D150" s="187">
        <f>SUM(D147:D149)</f>
        <v>0</v>
      </c>
      <c r="E150" s="181">
        <f>SUM(B150:D150)</f>
        <v>67863076</v>
      </c>
      <c r="J150" s="147"/>
      <c r="K150" s="143"/>
    </row>
    <row r="151" spans="1:11" ht="12.75">
      <c r="A151" s="183"/>
      <c r="B151" s="177"/>
      <c r="C151" s="177"/>
      <c r="D151" s="177"/>
      <c r="E151" s="177"/>
      <c r="J151" s="147"/>
      <c r="K151" s="143"/>
    </row>
    <row r="152" spans="1:11" ht="23.25" thickBot="1">
      <c r="A152" s="180" t="s">
        <v>474</v>
      </c>
      <c r="B152" s="177"/>
      <c r="C152" s="177"/>
      <c r="D152" s="177"/>
      <c r="E152" s="177"/>
      <c r="J152" s="147"/>
      <c r="K152" s="143"/>
    </row>
    <row r="153" spans="1:11" ht="13.5" thickBot="1">
      <c r="A153" s="180" t="s">
        <v>670</v>
      </c>
      <c r="B153" s="188">
        <f>B144-B150</f>
        <v>6257216</v>
      </c>
      <c r="C153" s="188">
        <f>C144-C150</f>
        <v>14611555</v>
      </c>
      <c r="D153" s="187">
        <f>D144-D150</f>
        <v>0</v>
      </c>
      <c r="E153" s="181">
        <f>SUM(B153:D153)</f>
        <v>20868771</v>
      </c>
      <c r="J153" s="147"/>
      <c r="K153" s="143"/>
    </row>
    <row r="154" spans="1:11" ht="12.75">
      <c r="A154" s="267"/>
      <c r="J154" s="147"/>
      <c r="K154" s="143"/>
    </row>
    <row r="155" spans="1:11" ht="12.75">
      <c r="A155" s="269"/>
      <c r="J155" s="147"/>
      <c r="K155" s="143"/>
    </row>
    <row r="156" spans="1:11" ht="12.75">
      <c r="A156" s="269" t="s">
        <v>605</v>
      </c>
      <c r="J156" s="147"/>
      <c r="K156" s="143"/>
    </row>
    <row r="157" spans="1:10" ht="45">
      <c r="A157" s="189"/>
      <c r="B157" s="179" t="s">
        <v>475</v>
      </c>
      <c r="C157" s="179" t="s">
        <v>476</v>
      </c>
      <c r="D157" s="179" t="s">
        <v>653</v>
      </c>
      <c r="E157" s="179" t="s">
        <v>654</v>
      </c>
      <c r="F157" s="179" t="s">
        <v>477</v>
      </c>
      <c r="G157" s="179" t="s">
        <v>604</v>
      </c>
      <c r="H157" s="179" t="s">
        <v>478</v>
      </c>
      <c r="I157" s="179" t="s">
        <v>467</v>
      </c>
      <c r="J157" s="147"/>
    </row>
    <row r="158" spans="1:10" ht="12.75">
      <c r="A158" s="180" t="s">
        <v>468</v>
      </c>
      <c r="B158" s="191"/>
      <c r="C158" s="191"/>
      <c r="D158" s="191"/>
      <c r="E158" s="191"/>
      <c r="F158" s="191"/>
      <c r="G158" s="191"/>
      <c r="H158" s="191"/>
      <c r="I158" s="191"/>
      <c r="J158" s="147"/>
    </row>
    <row r="159" spans="1:9" ht="13.5" thickBot="1">
      <c r="A159" s="180" t="s">
        <v>671</v>
      </c>
      <c r="B159" s="192">
        <v>23269</v>
      </c>
      <c r="C159" s="192">
        <v>16839796</v>
      </c>
      <c r="D159" s="192">
        <v>536741703</v>
      </c>
      <c r="E159" s="192">
        <v>4119372.65</v>
      </c>
      <c r="F159" s="192">
        <v>46822</v>
      </c>
      <c r="G159" s="192">
        <v>5228626</v>
      </c>
      <c r="H159" s="192">
        <v>3983228</v>
      </c>
      <c r="I159" s="192">
        <f>SUM(B159:H159)</f>
        <v>566982816.65</v>
      </c>
    </row>
    <row r="160" spans="1:9" ht="12.75">
      <c r="A160" s="183" t="s">
        <v>469</v>
      </c>
      <c r="B160" s="194"/>
      <c r="C160" s="194">
        <v>685183</v>
      </c>
      <c r="D160" s="194">
        <v>8398796</v>
      </c>
      <c r="E160" s="194">
        <v>688953</v>
      </c>
      <c r="F160" s="194"/>
      <c r="G160" s="194">
        <v>41493654</v>
      </c>
      <c r="H160" s="194">
        <v>78701</v>
      </c>
      <c r="I160" s="194">
        <f>SUM(B160:H160)</f>
        <v>51345287</v>
      </c>
    </row>
    <row r="161" spans="1:9" ht="12.75">
      <c r="A161" s="183" t="s">
        <v>470</v>
      </c>
      <c r="B161" s="194"/>
      <c r="C161" s="194">
        <v>575231</v>
      </c>
      <c r="D161" s="194">
        <v>36432361</v>
      </c>
      <c r="E161" s="194">
        <v>244298</v>
      </c>
      <c r="F161" s="194"/>
      <c r="G161" s="194">
        <v>-37634702</v>
      </c>
      <c r="H161" s="194">
        <v>382812</v>
      </c>
      <c r="I161" s="194">
        <f>SUM(B161:H161)</f>
        <v>0</v>
      </c>
    </row>
    <row r="162" spans="1:11" ht="13.5" thickBot="1">
      <c r="A162" s="183" t="s">
        <v>479</v>
      </c>
      <c r="B162" s="195"/>
      <c r="C162" s="195"/>
      <c r="D162" s="195">
        <v>-3270960</v>
      </c>
      <c r="E162" s="195">
        <v>-47244</v>
      </c>
      <c r="F162" s="195"/>
      <c r="G162" s="195"/>
      <c r="H162" s="195"/>
      <c r="I162" s="195">
        <f>SUM(B162:H162)</f>
        <v>-3318204</v>
      </c>
      <c r="J162" s="190"/>
      <c r="K162" s="190"/>
    </row>
    <row r="163" spans="1:11" ht="13.5" thickBot="1">
      <c r="A163" s="180" t="s">
        <v>668</v>
      </c>
      <c r="B163" s="196">
        <f aca="true" t="shared" si="0" ref="B163:H163">SUM(B159:B162)</f>
        <v>23269</v>
      </c>
      <c r="C163" s="196">
        <f t="shared" si="0"/>
        <v>18100210</v>
      </c>
      <c r="D163" s="196">
        <f t="shared" si="0"/>
        <v>578301900</v>
      </c>
      <c r="E163" s="196">
        <f t="shared" si="0"/>
        <v>5005379.65</v>
      </c>
      <c r="F163" s="196">
        <f t="shared" si="0"/>
        <v>46822</v>
      </c>
      <c r="G163" s="196">
        <f t="shared" si="0"/>
        <v>9087578</v>
      </c>
      <c r="H163" s="196">
        <f t="shared" si="0"/>
        <v>4444741</v>
      </c>
      <c r="I163" s="196">
        <f>SUM(B163:H163)</f>
        <v>615009899.65</v>
      </c>
      <c r="J163" s="190"/>
      <c r="K163" s="190"/>
    </row>
    <row r="164" spans="1:11" ht="12.75">
      <c r="A164" s="185"/>
      <c r="B164" s="197"/>
      <c r="C164" s="197"/>
      <c r="D164" s="197"/>
      <c r="E164" s="197"/>
      <c r="F164" s="197"/>
      <c r="G164" s="197"/>
      <c r="H164" s="197"/>
      <c r="I164" s="197"/>
      <c r="J164" s="190"/>
      <c r="K164" s="193"/>
    </row>
    <row r="165" spans="1:11" ht="12.75">
      <c r="A165" s="180" t="s">
        <v>472</v>
      </c>
      <c r="B165" s="194"/>
      <c r="C165" s="194"/>
      <c r="D165" s="194"/>
      <c r="E165" s="194"/>
      <c r="F165" s="194"/>
      <c r="G165" s="194"/>
      <c r="H165" s="194"/>
      <c r="I165" s="194"/>
      <c r="J165" s="190"/>
      <c r="K165" s="193"/>
    </row>
    <row r="166" spans="1:11" ht="13.5" thickBot="1">
      <c r="A166" s="180" t="s">
        <v>671</v>
      </c>
      <c r="B166" s="192">
        <v>0</v>
      </c>
      <c r="C166" s="192">
        <v>2629496</v>
      </c>
      <c r="D166" s="192">
        <v>195103630</v>
      </c>
      <c r="E166" s="192">
        <v>3805343</v>
      </c>
      <c r="F166" s="192">
        <v>0</v>
      </c>
      <c r="G166" s="192">
        <v>0</v>
      </c>
      <c r="H166" s="192">
        <v>3520508</v>
      </c>
      <c r="I166" s="192">
        <f>SUM(B166:H166)</f>
        <v>205058977</v>
      </c>
      <c r="J166" s="190"/>
      <c r="K166" s="193"/>
    </row>
    <row r="167" spans="1:11" ht="12.75">
      <c r="A167" s="183" t="s">
        <v>473</v>
      </c>
      <c r="B167" s="194"/>
      <c r="C167" s="194">
        <v>435950</v>
      </c>
      <c r="D167" s="194">
        <v>47767779</v>
      </c>
      <c r="E167" s="194">
        <v>325968</v>
      </c>
      <c r="F167" s="194"/>
      <c r="G167" s="194"/>
      <c r="H167" s="194">
        <v>231238</v>
      </c>
      <c r="I167" s="194">
        <f>SUM(B167:H167)</f>
        <v>48760935</v>
      </c>
      <c r="J167" s="190"/>
      <c r="K167" s="193"/>
    </row>
    <row r="168" spans="1:11" ht="12.75">
      <c r="A168" s="183" t="s">
        <v>471</v>
      </c>
      <c r="B168" s="194"/>
      <c r="C168" s="194"/>
      <c r="D168" s="194">
        <v>-215537</v>
      </c>
      <c r="E168" s="194">
        <v>-47280</v>
      </c>
      <c r="F168" s="194"/>
      <c r="G168" s="194"/>
      <c r="H168" s="194"/>
      <c r="I168" s="194">
        <f>SUM(B168:H168)</f>
        <v>-262817</v>
      </c>
      <c r="J168" s="190"/>
      <c r="K168" s="193"/>
    </row>
    <row r="169" spans="1:11" ht="13.5" thickBot="1">
      <c r="A169" s="180" t="s">
        <v>669</v>
      </c>
      <c r="B169" s="192">
        <f>SUM(B166:B168)</f>
        <v>0</v>
      </c>
      <c r="C169" s="192">
        <f aca="true" t="shared" si="1" ref="C169:H169">SUM(C166:C168)</f>
        <v>3065446</v>
      </c>
      <c r="D169" s="192">
        <f t="shared" si="1"/>
        <v>242655872</v>
      </c>
      <c r="E169" s="192">
        <f t="shared" si="1"/>
        <v>4084031</v>
      </c>
      <c r="F169" s="192">
        <f t="shared" si="1"/>
        <v>0</v>
      </c>
      <c r="G169" s="192">
        <f t="shared" si="1"/>
        <v>0</v>
      </c>
      <c r="H169" s="192">
        <f t="shared" si="1"/>
        <v>3751746</v>
      </c>
      <c r="I169" s="192">
        <f>SUM(B169:H169)</f>
        <v>253557095</v>
      </c>
      <c r="J169" s="190"/>
      <c r="K169" s="190"/>
    </row>
    <row r="170" spans="1:11" ht="12.75">
      <c r="A170" s="183"/>
      <c r="B170" s="194"/>
      <c r="C170" s="194"/>
      <c r="D170" s="194"/>
      <c r="E170" s="194"/>
      <c r="F170" s="194"/>
      <c r="G170" s="194"/>
      <c r="H170" s="194"/>
      <c r="I170" s="194"/>
      <c r="J170" s="190"/>
      <c r="K170" s="190"/>
    </row>
    <row r="171" spans="1:11" ht="22.5">
      <c r="A171" s="180" t="s">
        <v>480</v>
      </c>
      <c r="B171" s="194"/>
      <c r="C171" s="194"/>
      <c r="D171" s="194"/>
      <c r="E171" s="194"/>
      <c r="F171" s="194"/>
      <c r="G171" s="194"/>
      <c r="H171" s="194"/>
      <c r="I171" s="194"/>
      <c r="J171" s="193"/>
      <c r="K171" s="193"/>
    </row>
    <row r="172" spans="1:12" ht="13.5" thickBot="1">
      <c r="A172" s="180" t="s">
        <v>672</v>
      </c>
      <c r="B172" s="192">
        <f>B163-B169</f>
        <v>23269</v>
      </c>
      <c r="C172" s="192">
        <f aca="true" t="shared" si="2" ref="C172:H172">C163-C169</f>
        <v>15034764</v>
      </c>
      <c r="D172" s="192">
        <f t="shared" si="2"/>
        <v>335646028</v>
      </c>
      <c r="E172" s="192">
        <f t="shared" si="2"/>
        <v>921348.6500000004</v>
      </c>
      <c r="F172" s="192">
        <f t="shared" si="2"/>
        <v>46822</v>
      </c>
      <c r="G172" s="192">
        <f t="shared" si="2"/>
        <v>9087578</v>
      </c>
      <c r="H172" s="192">
        <f t="shared" si="2"/>
        <v>692995</v>
      </c>
      <c r="I172" s="192">
        <f>SUM(B172:H172)</f>
        <v>361452804.65</v>
      </c>
      <c r="J172" s="190"/>
      <c r="K172" s="193"/>
      <c r="L172" s="198"/>
    </row>
    <row r="173" spans="1:13" ht="12.75">
      <c r="A173" s="199"/>
      <c r="B173" s="200"/>
      <c r="C173" s="200"/>
      <c r="D173" s="200"/>
      <c r="E173" s="200"/>
      <c r="F173" s="200"/>
      <c r="G173" s="200"/>
      <c r="H173" s="201"/>
      <c r="I173" s="202"/>
      <c r="J173" s="190"/>
      <c r="K173" s="193"/>
      <c r="L173" s="198"/>
      <c r="M173" s="198"/>
    </row>
    <row r="174" spans="10:11" ht="12.75">
      <c r="J174" s="190"/>
      <c r="K174" s="193"/>
    </row>
    <row r="175" spans="1:11" ht="12.75">
      <c r="A175" s="269" t="s">
        <v>481</v>
      </c>
      <c r="C175" s="171"/>
      <c r="D175" s="171"/>
      <c r="G175" s="171"/>
      <c r="J175" s="190"/>
      <c r="K175" s="193"/>
    </row>
    <row r="176" spans="1:11" ht="12.75">
      <c r="A176" s="266"/>
      <c r="B176" s="270" t="s">
        <v>661</v>
      </c>
      <c r="C176" s="270" t="s">
        <v>598</v>
      </c>
      <c r="D176" s="146"/>
      <c r="J176" s="190"/>
      <c r="K176" s="190"/>
    </row>
    <row r="177" spans="1:11" ht="12.75">
      <c r="A177" s="203" t="s">
        <v>482</v>
      </c>
      <c r="B177" s="162">
        <v>5278716</v>
      </c>
      <c r="C177" s="162">
        <v>4873987</v>
      </c>
      <c r="D177" s="273"/>
      <c r="E177" s="204"/>
      <c r="F177" s="204"/>
      <c r="G177" s="204"/>
      <c r="H177" s="204"/>
      <c r="I177" s="204"/>
      <c r="J177" s="190"/>
      <c r="K177" s="193"/>
    </row>
    <row r="178" spans="1:10" ht="25.5">
      <c r="A178" s="203" t="s">
        <v>483</v>
      </c>
      <c r="B178" s="162">
        <v>35354609</v>
      </c>
      <c r="C178" s="162">
        <v>33102589</v>
      </c>
      <c r="D178" s="273"/>
      <c r="E178" s="204"/>
      <c r="F178" s="204"/>
      <c r="G178" s="204"/>
      <c r="H178" s="204"/>
      <c r="I178" s="204"/>
      <c r="J178" s="190"/>
    </row>
    <row r="179" spans="1:9" ht="13.5" thickBot="1">
      <c r="A179" s="203" t="s">
        <v>484</v>
      </c>
      <c r="B179" s="174">
        <v>3493285</v>
      </c>
      <c r="C179" s="174">
        <v>3487424</v>
      </c>
      <c r="D179" s="273"/>
      <c r="E179" s="204"/>
      <c r="F179" s="204"/>
      <c r="G179" s="204"/>
      <c r="H179" s="204"/>
      <c r="I179" s="204"/>
    </row>
    <row r="180" spans="1:9" ht="12.75">
      <c r="A180" s="205"/>
      <c r="B180" s="274">
        <f>SUM(B177:B179)</f>
        <v>44126610</v>
      </c>
      <c r="C180" s="274">
        <f>SUM(C177:C179)</f>
        <v>41464000</v>
      </c>
      <c r="D180" s="273"/>
      <c r="E180" s="204"/>
      <c r="F180" s="204"/>
      <c r="G180" s="204"/>
      <c r="H180" s="204"/>
      <c r="I180" s="204"/>
    </row>
    <row r="181" spans="1:9" ht="13.5" thickBot="1">
      <c r="A181" s="203" t="s">
        <v>485</v>
      </c>
      <c r="B181" s="214">
        <v>-40633325</v>
      </c>
      <c r="C181" s="214">
        <v>-1573060</v>
      </c>
      <c r="D181" s="273"/>
      <c r="E181" s="204"/>
      <c r="F181" s="204"/>
      <c r="G181" s="204"/>
      <c r="H181" s="204"/>
      <c r="I181" s="204"/>
    </row>
    <row r="182" spans="1:9" ht="12.75">
      <c r="A182" s="205"/>
      <c r="B182" s="213">
        <f>B180+B181</f>
        <v>3493285</v>
      </c>
      <c r="C182" s="213">
        <f>C180+C181</f>
        <v>39890940</v>
      </c>
      <c r="D182" s="273"/>
      <c r="E182" s="204"/>
      <c r="F182" s="204"/>
      <c r="G182" s="204"/>
      <c r="H182" s="204"/>
      <c r="I182" s="204"/>
    </row>
    <row r="183" spans="1:11" s="147" customFormat="1" ht="13.5" thickBot="1">
      <c r="A183" s="203" t="s">
        <v>581</v>
      </c>
      <c r="B183" s="174">
        <v>5708908</v>
      </c>
      <c r="C183" s="174">
        <v>6330230</v>
      </c>
      <c r="D183" s="273"/>
      <c r="E183" s="204"/>
      <c r="F183" s="204"/>
      <c r="G183" s="204"/>
      <c r="H183" s="204"/>
      <c r="I183" s="204"/>
      <c r="J183" s="142"/>
      <c r="K183" s="142"/>
    </row>
    <row r="184" spans="1:11" s="147" customFormat="1" ht="12.75">
      <c r="A184" s="205" t="s">
        <v>486</v>
      </c>
      <c r="B184" s="213">
        <f>SUM(B182:B183)</f>
        <v>9202193</v>
      </c>
      <c r="C184" s="213">
        <f>SUM(C182:C183)</f>
        <v>46221170</v>
      </c>
      <c r="D184" s="273"/>
      <c r="E184" s="204"/>
      <c r="F184" s="204"/>
      <c r="G184" s="204"/>
      <c r="H184" s="204"/>
      <c r="I184" s="204"/>
      <c r="J184" s="142"/>
      <c r="K184" s="142"/>
    </row>
    <row r="185" spans="1:11" s="147" customFormat="1" ht="12.75">
      <c r="A185" s="203" t="s">
        <v>487</v>
      </c>
      <c r="B185" s="162">
        <v>19302400</v>
      </c>
      <c r="C185" s="162">
        <v>19302266</v>
      </c>
      <c r="D185" s="273"/>
      <c r="E185" s="204"/>
      <c r="F185" s="204"/>
      <c r="G185" s="204"/>
      <c r="H185" s="204"/>
      <c r="I185" s="204"/>
      <c r="J185" s="142"/>
      <c r="K185" s="142"/>
    </row>
    <row r="186" spans="1:11" s="147" customFormat="1" ht="13.5" thickBot="1">
      <c r="A186" s="203" t="s">
        <v>673</v>
      </c>
      <c r="B186" s="163">
        <v>35000</v>
      </c>
      <c r="C186" s="163">
        <v>0</v>
      </c>
      <c r="D186" s="273"/>
      <c r="E186" s="204"/>
      <c r="F186" s="204"/>
      <c r="G186" s="204"/>
      <c r="H186" s="204"/>
      <c r="I186" s="204"/>
      <c r="J186" s="142"/>
      <c r="K186" s="142"/>
    </row>
    <row r="187" spans="1:11" s="147" customFormat="1" ht="13.5" thickBot="1">
      <c r="A187" s="206"/>
      <c r="B187" s="168">
        <f>SUM(B184:B186)</f>
        <v>28539593</v>
      </c>
      <c r="C187" s="168">
        <f>SUM(C184:C186)</f>
        <v>65523436</v>
      </c>
      <c r="D187" s="273"/>
      <c r="E187" s="204"/>
      <c r="F187" s="204"/>
      <c r="G187" s="204"/>
      <c r="H187" s="204"/>
      <c r="I187" s="204"/>
      <c r="J187" s="142"/>
      <c r="K187" s="142"/>
    </row>
    <row r="188" spans="1:11" s="147" customFormat="1" ht="12.75">
      <c r="A188" s="207"/>
      <c r="B188" s="208"/>
      <c r="C188" s="208"/>
      <c r="D188" s="265"/>
      <c r="E188" s="265"/>
      <c r="F188" s="265"/>
      <c r="G188" s="265"/>
      <c r="H188" s="265"/>
      <c r="I188" s="265"/>
      <c r="J188" s="142"/>
      <c r="K188" s="142"/>
    </row>
    <row r="189" spans="1:11" s="147" customFormat="1" ht="54.75" customHeight="1">
      <c r="A189" s="447" t="s">
        <v>696</v>
      </c>
      <c r="B189" s="447"/>
      <c r="C189" s="447"/>
      <c r="D189" s="447"/>
      <c r="E189" s="447"/>
      <c r="F189" s="447"/>
      <c r="G189" s="447"/>
      <c r="H189" s="447"/>
      <c r="I189" s="447"/>
      <c r="J189" s="142"/>
      <c r="K189" s="142"/>
    </row>
    <row r="190" spans="1:11" s="147" customFormat="1" ht="12.75">
      <c r="A190" s="262"/>
      <c r="B190" s="262"/>
      <c r="C190" s="262"/>
      <c r="D190" s="262"/>
      <c r="E190" s="262"/>
      <c r="F190" s="262"/>
      <c r="G190" s="262"/>
      <c r="H190" s="262"/>
      <c r="I190" s="262"/>
      <c r="J190" s="142"/>
      <c r="K190" s="142"/>
    </row>
    <row r="191" spans="1:11" ht="12.75">
      <c r="A191" s="447" t="s">
        <v>701</v>
      </c>
      <c r="B191" s="447"/>
      <c r="C191" s="447"/>
      <c r="D191" s="447"/>
      <c r="E191" s="447"/>
      <c r="F191" s="447"/>
      <c r="G191" s="447"/>
      <c r="H191" s="447"/>
      <c r="I191" s="447"/>
      <c r="J191" s="143"/>
      <c r="K191" s="143"/>
    </row>
    <row r="192" spans="1:11" ht="12.75">
      <c r="A192" s="151"/>
      <c r="B192" s="270" t="s">
        <v>661</v>
      </c>
      <c r="C192" s="275"/>
      <c r="J192" s="143"/>
      <c r="K192" s="143"/>
    </row>
    <row r="193" spans="1:11" ht="12.75">
      <c r="A193" s="164" t="s">
        <v>697</v>
      </c>
      <c r="B193" s="215">
        <v>1573060</v>
      </c>
      <c r="C193" s="215"/>
      <c r="I193" s="171"/>
      <c r="J193" s="143"/>
      <c r="K193" s="143"/>
    </row>
    <row r="194" spans="1:11" ht="12.75">
      <c r="A194" s="164" t="s">
        <v>507</v>
      </c>
      <c r="B194" s="215">
        <v>-1573060</v>
      </c>
      <c r="C194" s="215"/>
      <c r="J194" s="143"/>
      <c r="K194" s="143"/>
    </row>
    <row r="195" spans="1:11" ht="12.75" customHeight="1" thickBot="1">
      <c r="A195" s="164" t="s">
        <v>509</v>
      </c>
      <c r="B195" s="216">
        <v>40633325</v>
      </c>
      <c r="C195" s="215"/>
      <c r="J195" s="143"/>
      <c r="K195" s="143"/>
    </row>
    <row r="196" spans="1:11" ht="13.5" thickBot="1">
      <c r="A196" s="217" t="s">
        <v>510</v>
      </c>
      <c r="B196" s="159">
        <f>SUM(B193:B195)</f>
        <v>40633325</v>
      </c>
      <c r="C196" s="218"/>
      <c r="J196" s="143"/>
      <c r="K196" s="143"/>
    </row>
    <row r="197" spans="1:11" ht="12.75">
      <c r="A197" s="217"/>
      <c r="B197" s="218"/>
      <c r="C197" s="218"/>
      <c r="J197" s="143"/>
      <c r="K197" s="143"/>
    </row>
    <row r="198" spans="1:11" s="147" customFormat="1" ht="39.75" customHeight="1">
      <c r="A198" s="447" t="s">
        <v>674</v>
      </c>
      <c r="B198" s="447"/>
      <c r="C198" s="447"/>
      <c r="D198" s="447"/>
      <c r="E198" s="447"/>
      <c r="F198" s="447"/>
      <c r="G198" s="447"/>
      <c r="H198" s="447"/>
      <c r="I198" s="447"/>
      <c r="J198" s="142"/>
      <c r="K198" s="142"/>
    </row>
    <row r="199" spans="1:11" s="147" customFormat="1" ht="12.75">
      <c r="A199" s="447" t="s">
        <v>675</v>
      </c>
      <c r="B199" s="447"/>
      <c r="C199" s="447"/>
      <c r="D199" s="447"/>
      <c r="E199" s="447"/>
      <c r="F199" s="447"/>
      <c r="G199" s="447"/>
      <c r="H199" s="447"/>
      <c r="I199" s="447"/>
      <c r="J199" s="142"/>
      <c r="K199" s="142"/>
    </row>
    <row r="200" spans="1:11" s="147" customFormat="1" ht="12.75">
      <c r="A200" s="268"/>
      <c r="B200" s="265"/>
      <c r="C200" s="265"/>
      <c r="D200" s="265"/>
      <c r="E200" s="265"/>
      <c r="F200" s="265"/>
      <c r="G200" s="265"/>
      <c r="H200" s="171"/>
      <c r="I200" s="265"/>
      <c r="J200" s="142"/>
      <c r="K200" s="142"/>
    </row>
    <row r="201" spans="1:8" ht="12.75">
      <c r="A201" s="268"/>
      <c r="H201" s="171"/>
    </row>
    <row r="202" spans="1:8" ht="12.75">
      <c r="A202" s="209" t="s">
        <v>488</v>
      </c>
      <c r="H202" s="171"/>
    </row>
    <row r="203" spans="1:9" ht="26.25" customHeight="1">
      <c r="A203" s="447" t="s">
        <v>606</v>
      </c>
      <c r="B203" s="447"/>
      <c r="C203" s="447"/>
      <c r="D203" s="447"/>
      <c r="E203" s="447"/>
      <c r="F203" s="447"/>
      <c r="G203" s="447"/>
      <c r="H203" s="447"/>
      <c r="I203" s="447"/>
    </row>
    <row r="204" spans="1:9" ht="12.75">
      <c r="A204" s="447" t="s">
        <v>489</v>
      </c>
      <c r="B204" s="447"/>
      <c r="C204" s="447"/>
      <c r="D204" s="447"/>
      <c r="E204" s="447"/>
      <c r="F204" s="447"/>
      <c r="G204" s="447"/>
      <c r="H204" s="447"/>
      <c r="I204" s="447"/>
    </row>
    <row r="205" spans="1:9" ht="29.25" customHeight="1">
      <c r="A205" s="447" t="s">
        <v>490</v>
      </c>
      <c r="B205" s="447"/>
      <c r="C205" s="447"/>
      <c r="D205" s="447"/>
      <c r="E205" s="447"/>
      <c r="F205" s="447"/>
      <c r="G205" s="447"/>
      <c r="H205" s="447"/>
      <c r="I205" s="447"/>
    </row>
    <row r="206" spans="1:9" ht="15" customHeight="1">
      <c r="A206" s="447"/>
      <c r="B206" s="447"/>
      <c r="C206" s="447"/>
      <c r="D206" s="447"/>
      <c r="E206" s="447"/>
      <c r="F206" s="447"/>
      <c r="G206" s="447"/>
      <c r="H206" s="447"/>
      <c r="I206" s="447"/>
    </row>
    <row r="207" spans="1:9" ht="12.75">
      <c r="A207" s="447" t="s">
        <v>491</v>
      </c>
      <c r="B207" s="447"/>
      <c r="C207" s="447"/>
      <c r="D207" s="447"/>
      <c r="E207" s="447"/>
      <c r="F207" s="447"/>
      <c r="G207" s="447"/>
      <c r="H207" s="447"/>
      <c r="I207" s="447"/>
    </row>
    <row r="208" spans="1:9" ht="27" customHeight="1">
      <c r="A208" s="447" t="s">
        <v>676</v>
      </c>
      <c r="B208" s="447"/>
      <c r="C208" s="447"/>
      <c r="D208" s="447"/>
      <c r="E208" s="447"/>
      <c r="F208" s="447"/>
      <c r="G208" s="447"/>
      <c r="H208" s="447"/>
      <c r="I208" s="447"/>
    </row>
    <row r="209" spans="1:9" ht="12.75">
      <c r="A209" s="264"/>
      <c r="B209" s="264"/>
      <c r="C209" s="264"/>
      <c r="D209" s="264"/>
      <c r="E209" s="264"/>
      <c r="F209" s="264"/>
      <c r="G209" s="264"/>
      <c r="H209" s="264"/>
      <c r="I209" s="264"/>
    </row>
    <row r="210" spans="1:11" ht="12.75">
      <c r="A210" s="487" t="s">
        <v>677</v>
      </c>
      <c r="B210" s="487"/>
      <c r="C210" s="264"/>
      <c r="D210" s="264"/>
      <c r="E210" s="264"/>
      <c r="F210" s="264"/>
      <c r="G210" s="264"/>
      <c r="H210" s="264"/>
      <c r="I210" s="264"/>
      <c r="J210" s="143"/>
      <c r="K210" s="143"/>
    </row>
    <row r="211" spans="1:11" ht="12.75" customHeight="1">
      <c r="A211" s="210" t="s">
        <v>492</v>
      </c>
      <c r="B211" s="211" t="s">
        <v>493</v>
      </c>
      <c r="C211" s="488"/>
      <c r="D211" s="488"/>
      <c r="E211" s="488"/>
      <c r="F211" s="488"/>
      <c r="G211" s="488"/>
      <c r="H211" s="488"/>
      <c r="I211" s="488"/>
      <c r="J211" s="143"/>
      <c r="K211" s="143"/>
    </row>
    <row r="212" spans="1:11" ht="12.75">
      <c r="A212" s="268" t="s">
        <v>494</v>
      </c>
      <c r="B212" s="212">
        <v>1</v>
      </c>
      <c r="J212" s="143"/>
      <c r="K212" s="143"/>
    </row>
    <row r="213" spans="1:11" ht="12.75">
      <c r="A213" s="268" t="s">
        <v>495</v>
      </c>
      <c r="B213" s="212">
        <v>1</v>
      </c>
      <c r="J213" s="143"/>
      <c r="K213" s="143"/>
    </row>
    <row r="214" spans="1:11" ht="25.5">
      <c r="A214" s="268" t="s">
        <v>607</v>
      </c>
      <c r="B214" s="212">
        <v>1</v>
      </c>
      <c r="C214" s="489"/>
      <c r="D214" s="489"/>
      <c r="E214" s="489"/>
      <c r="F214" s="489"/>
      <c r="G214" s="489"/>
      <c r="H214" s="489"/>
      <c r="I214" s="489"/>
      <c r="J214" s="143"/>
      <c r="K214" s="143"/>
    </row>
    <row r="215" spans="1:11" ht="12.75" customHeight="1">
      <c r="A215" s="268"/>
      <c r="B215" s="268"/>
      <c r="J215" s="143"/>
      <c r="K215" s="143"/>
    </row>
    <row r="216" spans="1:11" ht="12.75">
      <c r="A216" s="447" t="s">
        <v>496</v>
      </c>
      <c r="B216" s="447"/>
      <c r="C216" s="447"/>
      <c r="D216" s="447"/>
      <c r="E216" s="447"/>
      <c r="F216" s="447"/>
      <c r="G216" s="447"/>
      <c r="H216" s="447"/>
      <c r="I216" s="447"/>
      <c r="J216" s="143"/>
      <c r="K216" s="143"/>
    </row>
    <row r="217" spans="1:11" ht="12.75">
      <c r="A217" s="262"/>
      <c r="B217" s="262"/>
      <c r="C217" s="262"/>
      <c r="D217" s="262"/>
      <c r="E217" s="262"/>
      <c r="F217" s="262"/>
      <c r="G217" s="262"/>
      <c r="H217" s="262"/>
      <c r="I217" s="262"/>
      <c r="J217" s="143"/>
      <c r="K217" s="143"/>
    </row>
    <row r="218" spans="1:11" ht="12.75">
      <c r="A218" s="267"/>
      <c r="G218" s="171"/>
      <c r="J218" s="143"/>
      <c r="K218" s="143"/>
    </row>
    <row r="219" spans="1:11" ht="12.75">
      <c r="A219" s="269" t="s">
        <v>678</v>
      </c>
      <c r="B219" s="296"/>
      <c r="J219" s="143"/>
      <c r="K219" s="143"/>
    </row>
    <row r="220" spans="2:11" ht="12.75">
      <c r="B220" s="270" t="s">
        <v>661</v>
      </c>
      <c r="C220" s="270" t="s">
        <v>598</v>
      </c>
      <c r="J220" s="143"/>
      <c r="K220" s="143"/>
    </row>
    <row r="221" spans="1:11" ht="12.75">
      <c r="A221" s="172" t="s">
        <v>497</v>
      </c>
      <c r="B221" s="173">
        <v>79394809</v>
      </c>
      <c r="C221" s="173">
        <v>82100308</v>
      </c>
      <c r="J221" s="143"/>
      <c r="K221" s="143"/>
    </row>
    <row r="222" spans="1:11" ht="12.75">
      <c r="A222" s="161" t="s">
        <v>498</v>
      </c>
      <c r="B222" s="173">
        <v>39010</v>
      </c>
      <c r="C222" s="173">
        <v>40385</v>
      </c>
      <c r="H222" s="166"/>
      <c r="J222" s="143"/>
      <c r="K222" s="143"/>
    </row>
    <row r="223" spans="1:11" ht="12.75" customHeight="1">
      <c r="A223" s="161" t="s">
        <v>499</v>
      </c>
      <c r="B223" s="173">
        <v>304987</v>
      </c>
      <c r="C223" s="173">
        <v>157670</v>
      </c>
      <c r="J223" s="143"/>
      <c r="K223" s="143"/>
    </row>
    <row r="224" spans="1:11" ht="13.5" thickBot="1">
      <c r="A224" s="161" t="s">
        <v>502</v>
      </c>
      <c r="B224" s="163">
        <v>1098386</v>
      </c>
      <c r="C224" s="163">
        <v>1392688</v>
      </c>
      <c r="G224" s="171"/>
      <c r="J224" s="143"/>
      <c r="K224" s="143"/>
    </row>
    <row r="225" spans="2:11" ht="13.5" thickBot="1">
      <c r="B225" s="168">
        <f>SUM(B221:B224)</f>
        <v>80837192</v>
      </c>
      <c r="C225" s="168">
        <f>SUM(C221:C224)</f>
        <v>83691051</v>
      </c>
      <c r="J225" s="143"/>
      <c r="K225" s="143"/>
    </row>
    <row r="226" spans="2:11" ht="12.75">
      <c r="B226" s="208"/>
      <c r="C226" s="208"/>
      <c r="J226" s="143"/>
      <c r="K226" s="143"/>
    </row>
    <row r="227" spans="1:11" ht="12.75">
      <c r="A227" s="267"/>
      <c r="J227" s="143"/>
      <c r="K227" s="143"/>
    </row>
    <row r="228" spans="1:11" ht="12.75">
      <c r="A228" s="269" t="s">
        <v>679</v>
      </c>
      <c r="J228" s="143"/>
      <c r="K228" s="143"/>
    </row>
    <row r="229" spans="2:11" ht="12.75">
      <c r="B229" s="270" t="s">
        <v>661</v>
      </c>
      <c r="C229" s="270" t="s">
        <v>598</v>
      </c>
      <c r="J229" s="143"/>
      <c r="K229" s="143"/>
    </row>
    <row r="230" spans="1:11" ht="12.75">
      <c r="A230" s="172" t="s">
        <v>503</v>
      </c>
      <c r="B230" s="173">
        <v>94899556</v>
      </c>
      <c r="C230" s="173">
        <v>95505284</v>
      </c>
      <c r="J230" s="143"/>
      <c r="K230" s="143"/>
    </row>
    <row r="231" spans="1:11" ht="25.5">
      <c r="A231" s="172" t="s">
        <v>608</v>
      </c>
      <c r="B231" s="173">
        <v>99245</v>
      </c>
      <c r="C231" s="173">
        <v>0</v>
      </c>
      <c r="J231" s="143"/>
      <c r="K231" s="143"/>
    </row>
    <row r="232" spans="1:11" ht="25.5">
      <c r="A232" s="172" t="s">
        <v>504</v>
      </c>
      <c r="B232" s="247">
        <v>10986183</v>
      </c>
      <c r="C232" s="247">
        <v>12982595</v>
      </c>
      <c r="J232" s="143"/>
      <c r="K232" s="143"/>
    </row>
    <row r="233" spans="1:11" ht="13.5" thickBot="1">
      <c r="A233" s="172" t="s">
        <v>680</v>
      </c>
      <c r="B233" s="174">
        <v>2381</v>
      </c>
      <c r="C233" s="174">
        <v>78283</v>
      </c>
      <c r="J233" s="143"/>
      <c r="K233" s="143"/>
    </row>
    <row r="234" spans="1:11" ht="12.75">
      <c r="A234" s="172"/>
      <c r="B234" s="213">
        <f>SUM(B230:B233)</f>
        <v>105987365</v>
      </c>
      <c r="C234" s="213">
        <f>SUM(C230:C233)</f>
        <v>108566162</v>
      </c>
      <c r="E234" s="171"/>
      <c r="J234" s="143"/>
      <c r="K234" s="143"/>
    </row>
    <row r="235" spans="1:11" ht="26.25" thickBot="1">
      <c r="A235" s="172" t="s">
        <v>505</v>
      </c>
      <c r="B235" s="214">
        <v>-26592556</v>
      </c>
      <c r="C235" s="214">
        <v>-26465854</v>
      </c>
      <c r="G235" s="171"/>
      <c r="J235" s="143"/>
      <c r="K235" s="143"/>
    </row>
    <row r="236" spans="2:11" ht="13.5" thickBot="1">
      <c r="B236" s="168">
        <f>SUM(B234:B235)</f>
        <v>79394809</v>
      </c>
      <c r="C236" s="168">
        <f>SUM(C234:C235)</f>
        <v>82100308</v>
      </c>
      <c r="E236" s="171"/>
      <c r="J236" s="143"/>
      <c r="K236" s="143"/>
    </row>
    <row r="237" spans="3:11" ht="12.75">
      <c r="C237" s="146"/>
      <c r="J237" s="143"/>
      <c r="K237" s="143"/>
    </row>
    <row r="238" spans="3:11" ht="12.75">
      <c r="C238" s="146"/>
      <c r="J238" s="143"/>
      <c r="K238" s="143"/>
    </row>
    <row r="239" spans="1:11" ht="12.75">
      <c r="A239" s="447" t="s">
        <v>506</v>
      </c>
      <c r="B239" s="447"/>
      <c r="C239" s="447"/>
      <c r="D239" s="447"/>
      <c r="E239" s="447"/>
      <c r="F239" s="447"/>
      <c r="G239" s="447"/>
      <c r="H239" s="447"/>
      <c r="I239" s="447"/>
      <c r="J239" s="143"/>
      <c r="K239" s="143"/>
    </row>
    <row r="240" spans="1:11" ht="12.75">
      <c r="A240" s="151"/>
      <c r="B240" s="270" t="s">
        <v>661</v>
      </c>
      <c r="C240" s="275"/>
      <c r="J240" s="143"/>
      <c r="K240" s="143"/>
    </row>
    <row r="241" spans="1:11" ht="12.75">
      <c r="A241" s="164" t="s">
        <v>697</v>
      </c>
      <c r="B241" s="215">
        <v>26465854</v>
      </c>
      <c r="C241" s="215"/>
      <c r="I241" s="171"/>
      <c r="J241" s="143"/>
      <c r="K241" s="143"/>
    </row>
    <row r="242" spans="1:11" ht="12.75">
      <c r="A242" s="164" t="s">
        <v>507</v>
      </c>
      <c r="B242" s="215">
        <v>-3398337</v>
      </c>
      <c r="C242" s="215"/>
      <c r="J242" s="143"/>
      <c r="K242" s="143"/>
    </row>
    <row r="243" spans="1:11" ht="12.75">
      <c r="A243" s="164" t="s">
        <v>508</v>
      </c>
      <c r="B243" s="215">
        <v>-2059070</v>
      </c>
      <c r="C243" s="215"/>
      <c r="J243" s="143"/>
      <c r="K243" s="143"/>
    </row>
    <row r="244" spans="1:11" ht="12.75" customHeight="1" thickBot="1">
      <c r="A244" s="164" t="s">
        <v>509</v>
      </c>
      <c r="B244" s="216">
        <v>5584109</v>
      </c>
      <c r="C244" s="215"/>
      <c r="J244" s="143"/>
      <c r="K244" s="143"/>
    </row>
    <row r="245" spans="1:11" ht="13.5" thickBot="1">
      <c r="A245" s="217" t="s">
        <v>510</v>
      </c>
      <c r="B245" s="159">
        <f>SUM(B241:B244)</f>
        <v>26592556</v>
      </c>
      <c r="C245" s="218"/>
      <c r="J245" s="143"/>
      <c r="K245" s="143"/>
    </row>
    <row r="246" spans="10:11" ht="12.75">
      <c r="J246" s="143"/>
      <c r="K246" s="143"/>
    </row>
    <row r="247" spans="7:11" ht="12.75">
      <c r="G247" s="171"/>
      <c r="J247" s="143"/>
      <c r="K247" s="143"/>
    </row>
    <row r="248" spans="1:11" ht="12.75">
      <c r="A248" s="447" t="s">
        <v>681</v>
      </c>
      <c r="B248" s="447"/>
      <c r="C248" s="447"/>
      <c r="D248" s="447"/>
      <c r="E248" s="447"/>
      <c r="F248" s="447"/>
      <c r="G248" s="447"/>
      <c r="H248" s="447"/>
      <c r="I248" s="447"/>
      <c r="J248" s="143"/>
      <c r="K248" s="143"/>
    </row>
    <row r="249" spans="1:11" ht="12.75">
      <c r="A249" s="151"/>
      <c r="B249" s="270" t="s">
        <v>661</v>
      </c>
      <c r="C249" s="275"/>
      <c r="J249" s="143"/>
      <c r="K249" s="143"/>
    </row>
    <row r="250" spans="1:11" ht="12.75">
      <c r="A250" s="164" t="s">
        <v>511</v>
      </c>
      <c r="B250" s="169">
        <v>49287196</v>
      </c>
      <c r="C250" s="276"/>
      <c r="F250" s="171"/>
      <c r="H250" s="171"/>
      <c r="J250" s="143"/>
      <c r="K250" s="143"/>
    </row>
    <row r="251" spans="1:11" ht="12.75">
      <c r="A251" s="164" t="s">
        <v>512</v>
      </c>
      <c r="B251" s="169">
        <v>24622458</v>
      </c>
      <c r="C251" s="276"/>
      <c r="J251" s="143"/>
      <c r="K251" s="143"/>
    </row>
    <row r="252" spans="1:11" ht="12.75">
      <c r="A252" s="164" t="s">
        <v>513</v>
      </c>
      <c r="B252" s="169">
        <v>8151734</v>
      </c>
      <c r="C252" s="276"/>
      <c r="J252" s="143"/>
      <c r="K252" s="143"/>
    </row>
    <row r="253" spans="1:11" ht="12.75" customHeight="1" thickBot="1">
      <c r="A253" s="164" t="s">
        <v>514</v>
      </c>
      <c r="B253" s="170">
        <v>23923596</v>
      </c>
      <c r="C253" s="276"/>
      <c r="J253" s="143"/>
      <c r="K253" s="143"/>
    </row>
    <row r="254" spans="1:11" ht="13.5" thickBot="1">
      <c r="A254" s="263"/>
      <c r="B254" s="159">
        <f>SUM(B250:B253)</f>
        <v>105984984</v>
      </c>
      <c r="C254" s="218"/>
      <c r="J254" s="143"/>
      <c r="K254" s="143"/>
    </row>
    <row r="255" spans="1:11" ht="12.75">
      <c r="A255" s="263"/>
      <c r="B255" s="218"/>
      <c r="J255" s="143"/>
      <c r="K255" s="143"/>
    </row>
    <row r="256" spans="1:11" ht="12.75">
      <c r="A256" s="263"/>
      <c r="B256" s="218"/>
      <c r="J256" s="143"/>
      <c r="K256" s="143"/>
    </row>
    <row r="257" spans="1:11" ht="12.75">
      <c r="A257" s="269" t="s">
        <v>682</v>
      </c>
      <c r="J257" s="143"/>
      <c r="K257" s="143"/>
    </row>
    <row r="258" spans="1:11" ht="12.75">
      <c r="A258" s="219"/>
      <c r="B258" s="270" t="s">
        <v>661</v>
      </c>
      <c r="C258" s="270" t="s">
        <v>598</v>
      </c>
      <c r="K258" s="143"/>
    </row>
    <row r="259" spans="1:11" ht="25.5">
      <c r="A259" s="161" t="s">
        <v>500</v>
      </c>
      <c r="B259" s="162">
        <v>440735</v>
      </c>
      <c r="C259" s="162">
        <v>396304</v>
      </c>
      <c r="J259" s="152"/>
      <c r="K259" s="143"/>
    </row>
    <row r="260" spans="1:11" ht="12.75">
      <c r="A260" s="161" t="s">
        <v>501</v>
      </c>
      <c r="B260" s="173">
        <v>646053</v>
      </c>
      <c r="C260" s="173">
        <v>986589</v>
      </c>
      <c r="J260" s="152"/>
      <c r="K260" s="143"/>
    </row>
    <row r="261" spans="1:11" ht="13.5" thickBot="1">
      <c r="A261" s="161" t="s">
        <v>502</v>
      </c>
      <c r="B261" s="163">
        <v>11598</v>
      </c>
      <c r="C261" s="163">
        <v>9795</v>
      </c>
      <c r="J261" s="152"/>
      <c r="K261" s="143"/>
    </row>
    <row r="262" spans="2:11" ht="13.5" thickBot="1">
      <c r="B262" s="168">
        <f>SUM(B259:B261)</f>
        <v>1098386</v>
      </c>
      <c r="C262" s="168">
        <f>SUM(C259:C261)</f>
        <v>1392688</v>
      </c>
      <c r="K262" s="143"/>
    </row>
    <row r="263" spans="3:11" ht="12.75">
      <c r="C263" s="146"/>
      <c r="K263" s="143"/>
    </row>
    <row r="264" spans="1:11" ht="12.75">
      <c r="A264" s="269"/>
      <c r="K264" s="143"/>
    </row>
    <row r="265" spans="1:11" ht="12.75">
      <c r="A265" s="269" t="s">
        <v>683</v>
      </c>
      <c r="K265" s="143"/>
    </row>
    <row r="266" spans="1:11" ht="12.75">
      <c r="A266" s="266"/>
      <c r="B266" s="270" t="s">
        <v>661</v>
      </c>
      <c r="C266" s="270" t="s">
        <v>598</v>
      </c>
      <c r="K266" s="143"/>
    </row>
    <row r="267" spans="1:11" ht="12.75">
      <c r="A267" s="161" t="s">
        <v>515</v>
      </c>
      <c r="B267" s="162">
        <v>30000</v>
      </c>
      <c r="C267" s="162">
        <v>30000</v>
      </c>
      <c r="K267" s="143"/>
    </row>
    <row r="268" spans="1:11" ht="13.5" thickBot="1">
      <c r="A268" s="161" t="s">
        <v>516</v>
      </c>
      <c r="B268" s="163">
        <v>588199</v>
      </c>
      <c r="C268" s="163">
        <v>660961</v>
      </c>
      <c r="K268" s="143"/>
    </row>
    <row r="269" spans="1:11" ht="12.75">
      <c r="A269" s="220"/>
      <c r="B269" s="221">
        <f>SUM(B267:B268)</f>
        <v>618199</v>
      </c>
      <c r="C269" s="221">
        <f>SUM(C267:C268)</f>
        <v>690961</v>
      </c>
      <c r="K269" s="143"/>
    </row>
    <row r="270" spans="1:11" ht="13.5" thickBot="1">
      <c r="A270" s="172" t="s">
        <v>485</v>
      </c>
      <c r="B270" s="214">
        <v>-30000</v>
      </c>
      <c r="C270" s="214">
        <v>-30000</v>
      </c>
      <c r="K270" s="143"/>
    </row>
    <row r="271" spans="1:11" ht="13.5" thickBot="1">
      <c r="A271" s="222"/>
      <c r="B271" s="223">
        <f>SUM(B269:B270)</f>
        <v>588199</v>
      </c>
      <c r="C271" s="223">
        <f>SUM(C269:C270)</f>
        <v>660961</v>
      </c>
      <c r="K271" s="143"/>
    </row>
    <row r="272" spans="1:11" ht="12.75">
      <c r="A272" s="268"/>
      <c r="C272" s="146"/>
      <c r="J272" s="143"/>
      <c r="K272" s="143"/>
    </row>
    <row r="273" spans="10:11" ht="12.75">
      <c r="J273" s="143"/>
      <c r="K273" s="143"/>
    </row>
    <row r="274" spans="1:11" ht="12.75">
      <c r="A274" s="269" t="s">
        <v>704</v>
      </c>
      <c r="J274" s="143"/>
      <c r="K274" s="143"/>
    </row>
    <row r="275" spans="1:11" ht="12.75">
      <c r="A275" s="266"/>
      <c r="B275" s="270" t="s">
        <v>661</v>
      </c>
      <c r="C275" s="270" t="s">
        <v>598</v>
      </c>
      <c r="J275" s="143"/>
      <c r="K275" s="143"/>
    </row>
    <row r="276" spans="1:11" ht="12.75">
      <c r="A276" s="161" t="s">
        <v>517</v>
      </c>
      <c r="B276" s="162">
        <v>972398</v>
      </c>
      <c r="C276" s="162">
        <v>946491</v>
      </c>
      <c r="J276" s="143"/>
      <c r="K276" s="143"/>
    </row>
    <row r="277" spans="1:11" ht="12.75">
      <c r="A277" s="161" t="s">
        <v>609</v>
      </c>
      <c r="B277" s="162">
        <v>756836</v>
      </c>
      <c r="C277" s="162">
        <v>411476</v>
      </c>
      <c r="J277" s="143"/>
      <c r="K277" s="143"/>
    </row>
    <row r="278" spans="1:11" ht="13.5" thickBot="1">
      <c r="A278" s="161" t="s">
        <v>518</v>
      </c>
      <c r="B278" s="163">
        <v>18624</v>
      </c>
      <c r="C278" s="163">
        <v>14459</v>
      </c>
      <c r="J278" s="143"/>
      <c r="K278" s="143"/>
    </row>
    <row r="279" spans="1:11" ht="13.5" thickBot="1">
      <c r="A279" s="263"/>
      <c r="B279" s="224">
        <f>SUM(B276:B278)</f>
        <v>1747858</v>
      </c>
      <c r="C279" s="224">
        <f>SUM(C276:C278)</f>
        <v>1372426</v>
      </c>
      <c r="J279" s="143"/>
      <c r="K279" s="143"/>
    </row>
    <row r="280" spans="3:11" ht="12.75">
      <c r="C280" s="146"/>
      <c r="J280" s="143"/>
      <c r="K280" s="143"/>
    </row>
    <row r="281" spans="1:11" ht="12.75">
      <c r="A281" s="269"/>
      <c r="J281" s="143"/>
      <c r="K281" s="143"/>
    </row>
    <row r="282" spans="1:11" ht="12.75">
      <c r="A282" s="269" t="s">
        <v>684</v>
      </c>
      <c r="J282" s="143"/>
      <c r="K282" s="143"/>
    </row>
    <row r="283" spans="1:11" ht="12.75">
      <c r="A283" s="219"/>
      <c r="B283" s="270" t="s">
        <v>661</v>
      </c>
      <c r="C283" s="270" t="s">
        <v>598</v>
      </c>
      <c r="J283" s="143"/>
      <c r="K283" s="143"/>
    </row>
    <row r="284" spans="1:11" ht="25.5">
      <c r="A284" s="161" t="s">
        <v>519</v>
      </c>
      <c r="B284" s="162">
        <v>32867759</v>
      </c>
      <c r="C284" s="162">
        <v>41285676</v>
      </c>
      <c r="J284" s="143"/>
      <c r="K284" s="143"/>
    </row>
    <row r="285" spans="1:11" ht="12.75">
      <c r="A285" s="161" t="s">
        <v>520</v>
      </c>
      <c r="B285" s="162">
        <v>796944</v>
      </c>
      <c r="C285" s="162">
        <v>1167134</v>
      </c>
      <c r="J285" s="143"/>
      <c r="K285" s="143"/>
    </row>
    <row r="286" spans="1:11" ht="13.5" thickBot="1">
      <c r="A286" s="161" t="s">
        <v>521</v>
      </c>
      <c r="B286" s="163">
        <v>16452493</v>
      </c>
      <c r="C286" s="163">
        <v>18595554</v>
      </c>
      <c r="J286" s="143"/>
      <c r="K286" s="143"/>
    </row>
    <row r="287" spans="1:11" ht="13.5" thickBot="1">
      <c r="A287" s="263"/>
      <c r="B287" s="159">
        <f>SUM(B284:B286)</f>
        <v>50117196</v>
      </c>
      <c r="C287" s="159">
        <f>SUM(C284:C286)</f>
        <v>61048364</v>
      </c>
      <c r="J287" s="143"/>
      <c r="K287" s="143"/>
    </row>
    <row r="288" spans="1:11" ht="12.75">
      <c r="A288" s="267"/>
      <c r="C288" s="146"/>
      <c r="J288" s="143"/>
      <c r="K288" s="143"/>
    </row>
    <row r="289" spans="1:11" ht="12.75">
      <c r="A289" s="269"/>
      <c r="J289" s="143"/>
      <c r="K289" s="143"/>
    </row>
    <row r="290" spans="1:11" ht="12.75">
      <c r="A290" s="269" t="s">
        <v>522</v>
      </c>
      <c r="J290" s="143"/>
      <c r="K290" s="143"/>
    </row>
    <row r="291" spans="1:11" ht="50.25" customHeight="1">
      <c r="A291" s="447" t="s">
        <v>610</v>
      </c>
      <c r="B291" s="447"/>
      <c r="C291" s="447"/>
      <c r="D291" s="447"/>
      <c r="E291" s="447"/>
      <c r="F291" s="447"/>
      <c r="G291" s="447"/>
      <c r="H291" s="447"/>
      <c r="I291" s="447"/>
      <c r="J291" s="143"/>
      <c r="K291" s="143"/>
    </row>
    <row r="292" spans="1:11" ht="12.75">
      <c r="A292" s="447"/>
      <c r="B292" s="447"/>
      <c r="C292" s="447"/>
      <c r="D292" s="447"/>
      <c r="E292" s="447"/>
      <c r="F292" s="447"/>
      <c r="G292" s="447"/>
      <c r="H292" s="447"/>
      <c r="I292" s="447"/>
      <c r="J292" s="143"/>
      <c r="K292" s="143"/>
    </row>
    <row r="293" spans="1:11" ht="39.75" customHeight="1">
      <c r="A293" s="447" t="s">
        <v>611</v>
      </c>
      <c r="B293" s="447"/>
      <c r="C293" s="447"/>
      <c r="D293" s="447"/>
      <c r="E293" s="447"/>
      <c r="F293" s="447"/>
      <c r="G293" s="447"/>
      <c r="H293" s="447"/>
      <c r="I293" s="447"/>
      <c r="J293" s="143"/>
      <c r="K293" s="143"/>
    </row>
    <row r="294" spans="1:11" ht="12.75">
      <c r="A294" s="447"/>
      <c r="B294" s="447"/>
      <c r="C294" s="447"/>
      <c r="D294" s="447"/>
      <c r="E294" s="447"/>
      <c r="F294" s="447"/>
      <c r="G294" s="447"/>
      <c r="H294" s="447"/>
      <c r="I294" s="447"/>
      <c r="J294" s="143"/>
      <c r="K294" s="143"/>
    </row>
    <row r="295" spans="1:11" ht="12.75">
      <c r="A295" s="447" t="s">
        <v>685</v>
      </c>
      <c r="B295" s="447"/>
      <c r="C295" s="447"/>
      <c r="D295" s="447"/>
      <c r="E295" s="447"/>
      <c r="F295" s="447"/>
      <c r="G295" s="447"/>
      <c r="H295" s="447"/>
      <c r="I295" s="447"/>
      <c r="J295" s="143"/>
      <c r="K295" s="143"/>
    </row>
    <row r="296" spans="1:11" ht="12.75">
      <c r="A296" s="261"/>
      <c r="B296" s="261"/>
      <c r="C296" s="261"/>
      <c r="D296" s="261"/>
      <c r="E296" s="261"/>
      <c r="F296" s="261"/>
      <c r="G296" s="261"/>
      <c r="H296" s="261"/>
      <c r="I296" s="261"/>
      <c r="J296" s="143"/>
      <c r="K296" s="143"/>
    </row>
    <row r="297" spans="1:11" ht="12.75">
      <c r="A297" s="261" t="s">
        <v>612</v>
      </c>
      <c r="B297" s="225">
        <v>96345272</v>
      </c>
      <c r="C297" s="261"/>
      <c r="D297" s="261"/>
      <c r="E297" s="261"/>
      <c r="F297" s="261"/>
      <c r="G297" s="261"/>
      <c r="H297" s="261"/>
      <c r="I297" s="261"/>
      <c r="J297" s="143"/>
      <c r="K297" s="143"/>
    </row>
    <row r="298" spans="1:11" ht="12.75">
      <c r="A298" s="261" t="s">
        <v>582</v>
      </c>
      <c r="B298" s="225">
        <v>2820070</v>
      </c>
      <c r="C298" s="261"/>
      <c r="D298" s="261"/>
      <c r="E298" s="261"/>
      <c r="F298" s="261"/>
      <c r="G298" s="261"/>
      <c r="H298" s="261"/>
      <c r="I298" s="261"/>
      <c r="J298" s="143"/>
      <c r="K298" s="143"/>
    </row>
    <row r="299" spans="1:11" ht="12.75">
      <c r="A299" s="261" t="s">
        <v>583</v>
      </c>
      <c r="B299" s="226">
        <f>B297/B298</f>
        <v>34.16414202484336</v>
      </c>
      <c r="C299" s="261"/>
      <c r="D299" s="261"/>
      <c r="E299" s="261"/>
      <c r="F299" s="261"/>
      <c r="G299" s="261"/>
      <c r="H299" s="261"/>
      <c r="I299" s="261"/>
      <c r="J299" s="143"/>
      <c r="K299" s="143"/>
    </row>
    <row r="300" spans="1:11" ht="12.75">
      <c r="A300" s="261"/>
      <c r="B300" s="261"/>
      <c r="C300" s="261"/>
      <c r="D300" s="261"/>
      <c r="E300" s="261"/>
      <c r="F300" s="261"/>
      <c r="G300" s="261"/>
      <c r="H300" s="261"/>
      <c r="I300" s="261"/>
      <c r="J300" s="143"/>
      <c r="K300" s="143"/>
    </row>
    <row r="301" spans="1:9" ht="12.75" customHeight="1">
      <c r="A301" s="464" t="s">
        <v>686</v>
      </c>
      <c r="B301" s="464"/>
      <c r="C301" s="464"/>
      <c r="D301" s="464"/>
      <c r="E301" s="464"/>
      <c r="F301" s="464"/>
      <c r="G301" s="464"/>
      <c r="H301" s="464"/>
      <c r="I301" s="464"/>
    </row>
    <row r="302" spans="1:6" ht="17.25" customHeight="1">
      <c r="A302" s="465"/>
      <c r="B302" s="465"/>
      <c r="C302" s="465"/>
      <c r="D302" s="465"/>
      <c r="E302" s="465"/>
      <c r="F302" s="144"/>
    </row>
    <row r="303" spans="1:9" ht="26.25" customHeight="1">
      <c r="A303" s="447" t="s">
        <v>687</v>
      </c>
      <c r="B303" s="447"/>
      <c r="C303" s="447"/>
      <c r="D303" s="447"/>
      <c r="E303" s="447"/>
      <c r="F303" s="447"/>
      <c r="G303" s="447"/>
      <c r="H303" s="447"/>
      <c r="I303" s="447"/>
    </row>
    <row r="304" spans="1:9" ht="12.75">
      <c r="A304" s="447" t="s">
        <v>688</v>
      </c>
      <c r="B304" s="447"/>
      <c r="C304" s="447"/>
      <c r="D304" s="447"/>
      <c r="E304" s="447"/>
      <c r="F304" s="447"/>
      <c r="G304" s="447"/>
      <c r="H304" s="447"/>
      <c r="I304" s="447"/>
    </row>
    <row r="305" spans="1:6" ht="12.75">
      <c r="A305" s="465"/>
      <c r="B305" s="465"/>
      <c r="C305" s="465"/>
      <c r="D305" s="465"/>
      <c r="E305" s="465"/>
      <c r="F305" s="144"/>
    </row>
    <row r="306" spans="1:12" ht="13.5" thickBot="1">
      <c r="A306" s="265" t="s">
        <v>689</v>
      </c>
      <c r="F306" s="144"/>
      <c r="L306" s="198"/>
    </row>
    <row r="307" spans="1:9" ht="12.75" customHeight="1" thickBot="1">
      <c r="A307" s="466" t="s">
        <v>523</v>
      </c>
      <c r="B307" s="467"/>
      <c r="C307" s="467"/>
      <c r="D307" s="468"/>
      <c r="E307" s="472">
        <v>41274</v>
      </c>
      <c r="F307" s="473"/>
      <c r="G307" s="472">
        <v>40908</v>
      </c>
      <c r="H307" s="473"/>
      <c r="I307" s="227"/>
    </row>
    <row r="308" spans="1:9" ht="26.25" thickBot="1">
      <c r="A308" s="469"/>
      <c r="B308" s="470"/>
      <c r="C308" s="470"/>
      <c r="D308" s="471"/>
      <c r="E308" s="229" t="s">
        <v>613</v>
      </c>
      <c r="F308" s="230" t="s">
        <v>524</v>
      </c>
      <c r="G308" s="229" t="s">
        <v>613</v>
      </c>
      <c r="H308" s="230" t="s">
        <v>524</v>
      </c>
      <c r="I308" s="227"/>
    </row>
    <row r="309" spans="1:9" ht="13.5" thickBot="1">
      <c r="A309" s="458" t="s">
        <v>525</v>
      </c>
      <c r="B309" s="459"/>
      <c r="C309" s="459"/>
      <c r="D309" s="460"/>
      <c r="E309" s="231">
        <v>18595.69</v>
      </c>
      <c r="F309" s="232">
        <v>65.9405</v>
      </c>
      <c r="G309" s="231">
        <v>18595.69</v>
      </c>
      <c r="H309" s="232">
        <v>65.9405</v>
      </c>
      <c r="I309" s="227"/>
    </row>
    <row r="310" spans="1:9" ht="12.75" customHeight="1" thickBot="1">
      <c r="A310" s="458"/>
      <c r="B310" s="459"/>
      <c r="C310" s="459"/>
      <c r="D310" s="460"/>
      <c r="E310" s="233">
        <f>E309</f>
        <v>18595.69</v>
      </c>
      <c r="F310" s="234">
        <f>F309</f>
        <v>65.9405</v>
      </c>
      <c r="G310" s="235">
        <f>G309</f>
        <v>18595.69</v>
      </c>
      <c r="H310" s="234">
        <f>H309</f>
        <v>65.9405</v>
      </c>
      <c r="I310" s="227"/>
    </row>
    <row r="311" spans="1:9" ht="27" customHeight="1">
      <c r="A311" s="461" t="s">
        <v>530</v>
      </c>
      <c r="B311" s="462"/>
      <c r="C311" s="462"/>
      <c r="D311" s="463"/>
      <c r="E311" s="236">
        <v>1605</v>
      </c>
      <c r="F311" s="237">
        <v>5.69</v>
      </c>
      <c r="G311" s="236">
        <v>1605.14</v>
      </c>
      <c r="H311" s="237">
        <v>5.6918</v>
      </c>
      <c r="I311" s="227"/>
    </row>
    <row r="312" spans="1:9" ht="27" customHeight="1">
      <c r="A312" s="452" t="s">
        <v>614</v>
      </c>
      <c r="B312" s="453"/>
      <c r="C312" s="453"/>
      <c r="D312" s="454"/>
      <c r="E312" s="236">
        <v>1384.71</v>
      </c>
      <c r="F312" s="237">
        <v>4.9102</v>
      </c>
      <c r="G312" s="236">
        <v>1384.71</v>
      </c>
      <c r="H312" s="237">
        <v>4.9102</v>
      </c>
      <c r="I312" s="227"/>
    </row>
    <row r="313" spans="1:9" ht="12.75">
      <c r="A313" s="452" t="s">
        <v>526</v>
      </c>
      <c r="B313" s="453"/>
      <c r="C313" s="453"/>
      <c r="D313" s="454"/>
      <c r="E313" s="236">
        <v>1338</v>
      </c>
      <c r="F313" s="237">
        <v>4.7435</v>
      </c>
      <c r="G313" s="236">
        <v>1345</v>
      </c>
      <c r="H313" s="237">
        <v>4.7694</v>
      </c>
      <c r="I313" s="227"/>
    </row>
    <row r="314" spans="1:9" s="228" customFormat="1" ht="12.75">
      <c r="A314" s="452" t="s">
        <v>527</v>
      </c>
      <c r="B314" s="453"/>
      <c r="C314" s="453"/>
      <c r="D314" s="454"/>
      <c r="E314" s="236">
        <v>966</v>
      </c>
      <c r="F314" s="237">
        <v>3.4266</v>
      </c>
      <c r="G314" s="236">
        <v>978.91</v>
      </c>
      <c r="H314" s="237">
        <v>3.4712</v>
      </c>
      <c r="I314" s="227"/>
    </row>
    <row r="315" spans="1:9" s="228" customFormat="1" ht="26.25" customHeight="1">
      <c r="A315" s="452" t="s">
        <v>615</v>
      </c>
      <c r="B315" s="453"/>
      <c r="C315" s="453"/>
      <c r="D315" s="454"/>
      <c r="E315" s="236">
        <v>766</v>
      </c>
      <c r="F315" s="237">
        <v>2.7156</v>
      </c>
      <c r="G315" s="236">
        <v>765.82</v>
      </c>
      <c r="H315" s="237">
        <v>2.7156</v>
      </c>
      <c r="I315" s="227"/>
    </row>
    <row r="316" spans="1:9" s="228" customFormat="1" ht="12.75">
      <c r="A316" s="452" t="s">
        <v>616</v>
      </c>
      <c r="B316" s="453"/>
      <c r="C316" s="453"/>
      <c r="D316" s="454"/>
      <c r="E316" s="236">
        <v>428</v>
      </c>
      <c r="F316" s="237">
        <v>1.518</v>
      </c>
      <c r="G316" s="236">
        <v>428.09</v>
      </c>
      <c r="H316" s="237">
        <v>1.518</v>
      </c>
      <c r="I316" s="227"/>
    </row>
    <row r="317" spans="1:9" s="228" customFormat="1" ht="12.75">
      <c r="A317" s="452" t="s">
        <v>617</v>
      </c>
      <c r="B317" s="453"/>
      <c r="C317" s="453"/>
      <c r="D317" s="454"/>
      <c r="E317" s="236">
        <v>303</v>
      </c>
      <c r="F317" s="237">
        <v>1.0745</v>
      </c>
      <c r="G317" s="236">
        <v>303.01</v>
      </c>
      <c r="H317" s="237">
        <v>1.0745</v>
      </c>
      <c r="I317" s="227"/>
    </row>
    <row r="318" spans="1:9" s="228" customFormat="1" ht="12.75" customHeight="1">
      <c r="A318" s="452" t="s">
        <v>618</v>
      </c>
      <c r="B318" s="453"/>
      <c r="C318" s="453"/>
      <c r="D318" s="454"/>
      <c r="E318" s="236">
        <v>202</v>
      </c>
      <c r="F318" s="237">
        <v>0.7163</v>
      </c>
      <c r="G318" s="236">
        <v>202</v>
      </c>
      <c r="H318" s="237">
        <v>0.7163</v>
      </c>
      <c r="I318" s="227"/>
    </row>
    <row r="319" spans="1:9" s="228" customFormat="1" ht="26.25" customHeight="1">
      <c r="A319" s="452" t="s">
        <v>529</v>
      </c>
      <c r="B319" s="453"/>
      <c r="C319" s="453"/>
      <c r="D319" s="454"/>
      <c r="E319" s="236">
        <v>144</v>
      </c>
      <c r="F319" s="237">
        <v>0.509</v>
      </c>
      <c r="G319" s="236">
        <v>143.53</v>
      </c>
      <c r="H319" s="237">
        <v>0.509</v>
      </c>
      <c r="I319" s="227"/>
    </row>
    <row r="320" spans="1:9" s="228" customFormat="1" ht="12.75" customHeight="1">
      <c r="A320" s="452" t="s">
        <v>619</v>
      </c>
      <c r="B320" s="453"/>
      <c r="C320" s="453"/>
      <c r="D320" s="454"/>
      <c r="E320" s="236">
        <v>127</v>
      </c>
      <c r="F320" s="237">
        <v>0.4497</v>
      </c>
      <c r="G320" s="236">
        <v>126.81</v>
      </c>
      <c r="H320" s="237">
        <v>0.4497</v>
      </c>
      <c r="I320" s="227"/>
    </row>
    <row r="321" spans="1:9" s="228" customFormat="1" ht="12.75" customHeight="1">
      <c r="A321" s="452" t="s">
        <v>620</v>
      </c>
      <c r="B321" s="453"/>
      <c r="C321" s="453"/>
      <c r="D321" s="454"/>
      <c r="E321" s="236">
        <v>102</v>
      </c>
      <c r="F321" s="237">
        <v>0.3621</v>
      </c>
      <c r="G321" s="236">
        <v>107.84</v>
      </c>
      <c r="H321" s="237">
        <v>0.3824</v>
      </c>
      <c r="I321" s="227"/>
    </row>
    <row r="322" spans="1:9" s="228" customFormat="1" ht="12.75" customHeight="1">
      <c r="A322" s="452" t="s">
        <v>621</v>
      </c>
      <c r="B322" s="453"/>
      <c r="C322" s="453"/>
      <c r="D322" s="454"/>
      <c r="E322" s="236">
        <v>100</v>
      </c>
      <c r="F322" s="237">
        <v>0.3546</v>
      </c>
      <c r="G322" s="236">
        <v>100</v>
      </c>
      <c r="H322" s="237">
        <v>0.3546</v>
      </c>
      <c r="I322" s="227"/>
    </row>
    <row r="323" spans="1:9" s="228" customFormat="1" ht="12.75" customHeight="1">
      <c r="A323" s="452" t="s">
        <v>584</v>
      </c>
      <c r="B323" s="453"/>
      <c r="C323" s="453"/>
      <c r="D323" s="454"/>
      <c r="E323" s="236">
        <v>100</v>
      </c>
      <c r="F323" s="237">
        <v>0.3546</v>
      </c>
      <c r="G323" s="236">
        <v>74.34</v>
      </c>
      <c r="H323" s="237">
        <v>0.2636</v>
      </c>
      <c r="I323" s="227"/>
    </row>
    <row r="324" spans="1:9" s="228" customFormat="1" ht="12.75">
      <c r="A324" s="452" t="s">
        <v>622</v>
      </c>
      <c r="B324" s="453"/>
      <c r="C324" s="453"/>
      <c r="D324" s="454"/>
      <c r="E324" s="236">
        <v>91</v>
      </c>
      <c r="F324" s="237">
        <v>0.3235</v>
      </c>
      <c r="G324" s="236">
        <v>91.23</v>
      </c>
      <c r="H324" s="237">
        <v>0.3235</v>
      </c>
      <c r="I324" s="227"/>
    </row>
    <row r="325" spans="1:9" s="228" customFormat="1" ht="27" customHeight="1">
      <c r="A325" s="452" t="s">
        <v>623</v>
      </c>
      <c r="B325" s="453"/>
      <c r="C325" s="453"/>
      <c r="D325" s="454"/>
      <c r="E325" s="236">
        <v>69</v>
      </c>
      <c r="F325" s="237">
        <v>0.2455</v>
      </c>
      <c r="G325" s="236">
        <v>84.83</v>
      </c>
      <c r="H325" s="237">
        <v>0.3008</v>
      </c>
      <c r="I325" s="227"/>
    </row>
    <row r="326" spans="1:9" s="228" customFormat="1" ht="12.75">
      <c r="A326" s="452" t="s">
        <v>528</v>
      </c>
      <c r="B326" s="453"/>
      <c r="C326" s="453"/>
      <c r="D326" s="454"/>
      <c r="E326" s="236">
        <v>57</v>
      </c>
      <c r="F326" s="237">
        <v>0.2007</v>
      </c>
      <c r="G326" s="236">
        <v>56.6</v>
      </c>
      <c r="H326" s="237">
        <v>0.2007</v>
      </c>
      <c r="I326" s="227"/>
    </row>
    <row r="327" spans="1:9" s="228" customFormat="1" ht="12.75" customHeight="1">
      <c r="A327" s="452" t="s">
        <v>624</v>
      </c>
      <c r="B327" s="453"/>
      <c r="C327" s="453"/>
      <c r="D327" s="454"/>
      <c r="E327" s="236">
        <v>43</v>
      </c>
      <c r="F327" s="237">
        <v>0.1539</v>
      </c>
      <c r="G327" s="236">
        <v>43.39</v>
      </c>
      <c r="H327" s="237">
        <v>0.1539</v>
      </c>
      <c r="I327" s="227"/>
    </row>
    <row r="328" spans="1:9" s="228" customFormat="1" ht="12.75">
      <c r="A328" s="452" t="s">
        <v>625</v>
      </c>
      <c r="B328" s="453"/>
      <c r="C328" s="453"/>
      <c r="D328" s="454"/>
      <c r="E328" s="236">
        <v>38</v>
      </c>
      <c r="F328" s="237">
        <v>0.1338</v>
      </c>
      <c r="G328" s="236">
        <v>37.74</v>
      </c>
      <c r="H328" s="237">
        <v>0.1338</v>
      </c>
      <c r="I328" s="227"/>
    </row>
    <row r="329" spans="1:9" s="228" customFormat="1" ht="12.75">
      <c r="A329" s="452" t="s">
        <v>626</v>
      </c>
      <c r="B329" s="453"/>
      <c r="C329" s="453"/>
      <c r="D329" s="454"/>
      <c r="E329" s="236">
        <v>38</v>
      </c>
      <c r="F329" s="237">
        <v>0.1338</v>
      </c>
      <c r="G329" s="236">
        <v>37.73</v>
      </c>
      <c r="H329" s="237">
        <v>0.1338</v>
      </c>
      <c r="I329" s="227"/>
    </row>
    <row r="330" spans="1:9" s="228" customFormat="1" ht="12.75" customHeight="1">
      <c r="A330" s="452" t="s">
        <v>690</v>
      </c>
      <c r="B330" s="453"/>
      <c r="C330" s="453"/>
      <c r="D330" s="454"/>
      <c r="E330" s="236">
        <v>34</v>
      </c>
      <c r="F330" s="237">
        <v>0.1196</v>
      </c>
      <c r="G330" s="236">
        <v>0</v>
      </c>
      <c r="H330" s="237">
        <v>0</v>
      </c>
      <c r="I330" s="227"/>
    </row>
    <row r="331" spans="1:9" s="228" customFormat="1" ht="12.75" customHeight="1">
      <c r="A331" s="452" t="s">
        <v>627</v>
      </c>
      <c r="B331" s="453"/>
      <c r="C331" s="453"/>
      <c r="D331" s="454"/>
      <c r="E331" s="236">
        <v>32</v>
      </c>
      <c r="F331" s="237">
        <v>0.1117</v>
      </c>
      <c r="G331" s="236">
        <v>31.51</v>
      </c>
      <c r="H331" s="237">
        <v>0.1117</v>
      </c>
      <c r="I331" s="227"/>
    </row>
    <row r="332" spans="1:9" s="228" customFormat="1" ht="13.5" thickBot="1">
      <c r="A332" s="455" t="s">
        <v>628</v>
      </c>
      <c r="B332" s="456"/>
      <c r="C332" s="456"/>
      <c r="D332" s="457"/>
      <c r="E332" s="238">
        <v>30</v>
      </c>
      <c r="F332" s="239">
        <v>0.1079</v>
      </c>
      <c r="G332" s="238">
        <v>30.43</v>
      </c>
      <c r="H332" s="239">
        <v>0.1079</v>
      </c>
      <c r="I332" s="227"/>
    </row>
    <row r="333" spans="1:9" s="228" customFormat="1" ht="13.5" thickBot="1">
      <c r="A333" s="458"/>
      <c r="B333" s="459"/>
      <c r="C333" s="459"/>
      <c r="D333" s="460"/>
      <c r="E333" s="240">
        <f>SUM(E311:E332)</f>
        <v>7997.71</v>
      </c>
      <c r="F333" s="241">
        <f>SUM(F311:F332)</f>
        <v>28.355100000000007</v>
      </c>
      <c r="G333" s="242">
        <f>SUM(G311:G332)</f>
        <v>7978.660000000001</v>
      </c>
      <c r="H333" s="241">
        <f>SUM(H311:H332)</f>
        <v>28.292400000000004</v>
      </c>
      <c r="I333" s="227"/>
    </row>
    <row r="334" spans="1:9" s="228" customFormat="1" ht="12.75" customHeight="1" thickBot="1">
      <c r="A334" s="458" t="s">
        <v>531</v>
      </c>
      <c r="B334" s="459"/>
      <c r="C334" s="459"/>
      <c r="D334" s="460"/>
      <c r="E334" s="243">
        <v>1608</v>
      </c>
      <c r="F334" s="244">
        <v>5.7026</v>
      </c>
      <c r="G334" s="243">
        <v>1627</v>
      </c>
      <c r="H334" s="244">
        <v>5.433999999999968</v>
      </c>
      <c r="I334" s="227"/>
    </row>
    <row r="335" spans="1:9" s="228" customFormat="1" ht="13.5" thickBot="1">
      <c r="A335" s="458"/>
      <c r="B335" s="459"/>
      <c r="C335" s="459"/>
      <c r="D335" s="460"/>
      <c r="E335" s="233">
        <f>E310+E333+E334</f>
        <v>28201.399999999998</v>
      </c>
      <c r="F335" s="245">
        <f>F310+F333+F334</f>
        <v>99.99820000000001</v>
      </c>
      <c r="G335" s="235">
        <f>G310+G333+G334</f>
        <v>28201.35</v>
      </c>
      <c r="H335" s="245">
        <f>H310+H333+H334</f>
        <v>99.66689999999997</v>
      </c>
      <c r="I335" s="227"/>
    </row>
    <row r="336" spans="1:9" s="228" customFormat="1" ht="12.75">
      <c r="A336" s="269"/>
      <c r="B336" s="269"/>
      <c r="C336" s="269"/>
      <c r="D336" s="269"/>
      <c r="E336" s="269"/>
      <c r="F336" s="144"/>
      <c r="G336" s="265"/>
      <c r="H336" s="265"/>
      <c r="I336" s="171"/>
    </row>
    <row r="337" spans="1:9" s="228" customFormat="1" ht="12.75">
      <c r="A337" s="269"/>
      <c r="B337" s="269"/>
      <c r="C337" s="269"/>
      <c r="D337" s="269"/>
      <c r="E337" s="269"/>
      <c r="F337" s="144"/>
      <c r="G337" s="265"/>
      <c r="H337" s="265"/>
      <c r="I337" s="265"/>
    </row>
    <row r="338" spans="1:9" s="228" customFormat="1" ht="12.75" customHeight="1">
      <c r="A338" s="477" t="s">
        <v>629</v>
      </c>
      <c r="B338" s="477"/>
      <c r="C338" s="477"/>
      <c r="D338" s="477"/>
      <c r="E338" s="477"/>
      <c r="F338" s="144"/>
      <c r="G338" s="171"/>
      <c r="H338" s="265"/>
      <c r="I338" s="265"/>
    </row>
    <row r="339" spans="1:9" s="228" customFormat="1" ht="12.75" customHeight="1">
      <c r="A339" s="265"/>
      <c r="B339" s="270" t="s">
        <v>661</v>
      </c>
      <c r="C339" s="270" t="s">
        <v>598</v>
      </c>
      <c r="D339" s="265"/>
      <c r="E339" s="265"/>
      <c r="F339" s="144"/>
      <c r="G339" s="265"/>
      <c r="H339" s="265"/>
      <c r="I339" s="265"/>
    </row>
    <row r="340" spans="1:9" s="228" customFormat="1" ht="12.75">
      <c r="A340" s="172" t="s">
        <v>630</v>
      </c>
      <c r="B340" s="173">
        <v>24398086</v>
      </c>
      <c r="C340" s="173">
        <v>37409703</v>
      </c>
      <c r="D340" s="265"/>
      <c r="E340" s="265"/>
      <c r="F340" s="144"/>
      <c r="G340" s="265"/>
      <c r="H340" s="265"/>
      <c r="I340" s="265"/>
    </row>
    <row r="341" spans="1:9" s="228" customFormat="1" ht="26.25" thickBot="1">
      <c r="A341" s="172" t="s">
        <v>631</v>
      </c>
      <c r="B341" s="174">
        <v>513896442</v>
      </c>
      <c r="C341" s="174">
        <v>529091707</v>
      </c>
      <c r="D341" s="265"/>
      <c r="E341" s="265"/>
      <c r="F341" s="144"/>
      <c r="G341" s="265"/>
      <c r="H341" s="265"/>
      <c r="I341" s="265"/>
    </row>
    <row r="342" spans="1:9" s="228" customFormat="1" ht="13.5" thickBot="1">
      <c r="A342" s="265"/>
      <c r="B342" s="168">
        <f>SUM(B340:B341)</f>
        <v>538294528</v>
      </c>
      <c r="C342" s="168">
        <f>SUM(C340:C341)</f>
        <v>566501410</v>
      </c>
      <c r="D342" s="265"/>
      <c r="E342" s="265"/>
      <c r="F342" s="144"/>
      <c r="G342" s="265"/>
      <c r="H342" s="265"/>
      <c r="I342" s="265"/>
    </row>
    <row r="343" spans="1:11" s="228" customFormat="1" ht="12.75">
      <c r="A343" s="477"/>
      <c r="B343" s="477"/>
      <c r="C343" s="477"/>
      <c r="D343" s="477"/>
      <c r="E343" s="477"/>
      <c r="F343" s="144"/>
      <c r="G343" s="265"/>
      <c r="H343" s="265"/>
      <c r="I343" s="265"/>
      <c r="J343" s="246"/>
      <c r="K343" s="246"/>
    </row>
    <row r="344" ht="12.75">
      <c r="A344" s="144"/>
    </row>
    <row r="345" ht="12.75">
      <c r="A345" s="269" t="s">
        <v>632</v>
      </c>
    </row>
    <row r="346" spans="2:6" ht="12.75">
      <c r="B346" s="270" t="s">
        <v>661</v>
      </c>
      <c r="C346" s="270" t="s">
        <v>598</v>
      </c>
      <c r="F346" s="171"/>
    </row>
    <row r="347" spans="1:6" ht="12.75">
      <c r="A347" s="172" t="s">
        <v>633</v>
      </c>
      <c r="B347" s="173">
        <v>7083573</v>
      </c>
      <c r="C347" s="173">
        <v>67589816</v>
      </c>
      <c r="F347" s="171"/>
    </row>
    <row r="348" spans="1:11" ht="25.5">
      <c r="A348" s="172" t="s">
        <v>631</v>
      </c>
      <c r="B348" s="173">
        <v>8213777</v>
      </c>
      <c r="C348" s="173">
        <v>1800000</v>
      </c>
      <c r="D348" s="173"/>
      <c r="K348" s="143"/>
    </row>
    <row r="349" spans="1:11" ht="25.5">
      <c r="A349" s="172" t="s">
        <v>634</v>
      </c>
      <c r="B349" s="173">
        <v>14027722</v>
      </c>
      <c r="C349" s="173">
        <v>5831541</v>
      </c>
      <c r="D349" s="296"/>
      <c r="E349" s="296"/>
      <c r="F349" s="296"/>
      <c r="G349" s="296"/>
      <c r="H349" s="296"/>
      <c r="I349" s="296"/>
      <c r="K349" s="143"/>
    </row>
    <row r="350" spans="1:11" ht="12.75">
      <c r="A350" s="172" t="s">
        <v>635</v>
      </c>
      <c r="B350" s="247">
        <v>269413750</v>
      </c>
      <c r="C350" s="247">
        <v>267952500</v>
      </c>
      <c r="D350" s="171"/>
      <c r="E350" s="296"/>
      <c r="F350" s="296"/>
      <c r="G350" s="296"/>
      <c r="H350" s="296"/>
      <c r="I350" s="296"/>
      <c r="K350" s="143"/>
    </row>
    <row r="351" spans="1:11" ht="25.5">
      <c r="A351" s="172" t="s">
        <v>585</v>
      </c>
      <c r="B351" s="247">
        <v>7897392</v>
      </c>
      <c r="C351" s="247">
        <v>2966647</v>
      </c>
      <c r="D351" s="296"/>
      <c r="E351" s="296"/>
      <c r="F351" s="296"/>
      <c r="G351" s="296"/>
      <c r="H351" s="296"/>
      <c r="I351" s="296"/>
      <c r="K351" s="143"/>
    </row>
    <row r="352" spans="1:11" ht="12.75">
      <c r="A352" s="172" t="s">
        <v>636</v>
      </c>
      <c r="B352" s="247">
        <v>7452575</v>
      </c>
      <c r="C352" s="247">
        <v>8130081</v>
      </c>
      <c r="D352" s="296"/>
      <c r="E352" s="296"/>
      <c r="F352" s="296"/>
      <c r="G352" s="296"/>
      <c r="H352" s="296"/>
      <c r="I352" s="296"/>
      <c r="K352" s="143"/>
    </row>
    <row r="353" spans="1:11" ht="12.75">
      <c r="A353" s="172" t="s">
        <v>532</v>
      </c>
      <c r="B353" s="173">
        <v>182265259</v>
      </c>
      <c r="C353" s="173">
        <v>91534566</v>
      </c>
      <c r="D353" s="296"/>
      <c r="E353" s="296"/>
      <c r="F353" s="296"/>
      <c r="G353" s="296"/>
      <c r="H353" s="296"/>
      <c r="I353" s="296"/>
      <c r="K353" s="143"/>
    </row>
    <row r="354" spans="1:11" ht="12.75">
      <c r="A354" s="161" t="s">
        <v>537</v>
      </c>
      <c r="B354" s="173">
        <v>1860118</v>
      </c>
      <c r="C354" s="173">
        <v>1709888</v>
      </c>
      <c r="D354" s="296"/>
      <c r="E354" s="296"/>
      <c r="F354" s="296"/>
      <c r="G354" s="296"/>
      <c r="H354" s="296"/>
      <c r="I354" s="296"/>
      <c r="K354" s="143"/>
    </row>
    <row r="355" spans="1:11" ht="25.5">
      <c r="A355" s="161" t="s">
        <v>637</v>
      </c>
      <c r="B355" s="173">
        <v>5316322</v>
      </c>
      <c r="C355" s="173">
        <v>5218490</v>
      </c>
      <c r="D355" s="296"/>
      <c r="E355" s="296"/>
      <c r="F355" s="296"/>
      <c r="G355" s="296"/>
      <c r="H355" s="296"/>
      <c r="I355" s="296"/>
      <c r="K355" s="143"/>
    </row>
    <row r="356" spans="1:11" ht="13.5" thickBot="1">
      <c r="A356" s="161" t="s">
        <v>538</v>
      </c>
      <c r="B356" s="174">
        <v>195070</v>
      </c>
      <c r="C356" s="174">
        <v>87120</v>
      </c>
      <c r="D356" s="296"/>
      <c r="E356" s="296"/>
      <c r="F356" s="296"/>
      <c r="G356" s="296"/>
      <c r="H356" s="296"/>
      <c r="I356" s="296"/>
      <c r="K356" s="143"/>
    </row>
    <row r="357" spans="1:11" ht="13.5" thickBot="1">
      <c r="A357" s="296"/>
      <c r="B357" s="168">
        <f>SUM(B347:B356)</f>
        <v>503725558</v>
      </c>
      <c r="C357" s="168">
        <f>SUM(C347:C356)</f>
        <v>452820649</v>
      </c>
      <c r="D357" s="296"/>
      <c r="E357" s="296"/>
      <c r="F357" s="296"/>
      <c r="G357" s="296"/>
      <c r="H357" s="296"/>
      <c r="I357" s="296"/>
      <c r="J357" s="152"/>
      <c r="K357" s="143"/>
    </row>
    <row r="358" spans="1:11" ht="12.75">
      <c r="A358" s="144"/>
      <c r="B358" s="296"/>
      <c r="C358" s="146"/>
      <c r="D358" s="296"/>
      <c r="E358" s="296"/>
      <c r="F358" s="296"/>
      <c r="G358" s="296"/>
      <c r="H358" s="296"/>
      <c r="I358" s="296"/>
      <c r="K358" s="143"/>
    </row>
    <row r="359" spans="1:11" ht="12.75">
      <c r="A359" s="144"/>
      <c r="B359" s="296"/>
      <c r="C359" s="146"/>
      <c r="D359" s="296"/>
      <c r="E359" s="296"/>
      <c r="F359" s="296"/>
      <c r="G359" s="296"/>
      <c r="H359" s="296"/>
      <c r="I359" s="296"/>
      <c r="K359" s="143"/>
    </row>
    <row r="360" spans="1:11" ht="12.75">
      <c r="A360" s="291" t="s">
        <v>639</v>
      </c>
      <c r="B360" s="296"/>
      <c r="C360" s="296"/>
      <c r="D360" s="296"/>
      <c r="E360" s="296"/>
      <c r="F360" s="296"/>
      <c r="G360" s="296"/>
      <c r="H360" s="296"/>
      <c r="I360" s="296"/>
      <c r="K360" s="143"/>
    </row>
    <row r="361" spans="1:11" ht="12.75">
      <c r="A361" s="288"/>
      <c r="B361" s="270" t="s">
        <v>661</v>
      </c>
      <c r="C361" s="270" t="s">
        <v>598</v>
      </c>
      <c r="D361" s="296"/>
      <c r="E361" s="296"/>
      <c r="F361" s="296"/>
      <c r="G361" s="296"/>
      <c r="H361" s="296"/>
      <c r="I361" s="296"/>
      <c r="K361" s="143"/>
    </row>
    <row r="362" spans="1:11" ht="25.5">
      <c r="A362" s="255" t="s">
        <v>535</v>
      </c>
      <c r="B362" s="162">
        <v>177913279</v>
      </c>
      <c r="C362" s="162">
        <v>82137340</v>
      </c>
      <c r="D362" s="296"/>
      <c r="E362" s="296"/>
      <c r="F362" s="296"/>
      <c r="G362" s="296"/>
      <c r="H362" s="296"/>
      <c r="I362" s="296"/>
      <c r="K362" s="143"/>
    </row>
    <row r="363" spans="1:11" ht="25.5">
      <c r="A363" s="255" t="s">
        <v>536</v>
      </c>
      <c r="B363" s="162">
        <v>4351980</v>
      </c>
      <c r="C363" s="162">
        <v>9397226</v>
      </c>
      <c r="D363" s="296"/>
      <c r="E363" s="296"/>
      <c r="F363" s="296"/>
      <c r="G363" s="296"/>
      <c r="H363" s="296"/>
      <c r="I363" s="296"/>
      <c r="K363" s="143"/>
    </row>
    <row r="364" spans="1:11" ht="13.5" thickBot="1">
      <c r="A364" s="255" t="s">
        <v>640</v>
      </c>
      <c r="B364" s="163">
        <v>0</v>
      </c>
      <c r="C364" s="163">
        <v>0</v>
      </c>
      <c r="D364" s="296"/>
      <c r="E364" s="296"/>
      <c r="F364" s="296"/>
      <c r="G364" s="296"/>
      <c r="H364" s="296"/>
      <c r="I364" s="296"/>
      <c r="K364" s="143"/>
    </row>
    <row r="365" spans="1:11" ht="13.5" thickBot="1">
      <c r="A365" s="290"/>
      <c r="B365" s="159">
        <f>SUM(B362:B364)</f>
        <v>182265259</v>
      </c>
      <c r="C365" s="159">
        <f>SUM(C362:C364)</f>
        <v>91534566</v>
      </c>
      <c r="D365" s="296"/>
      <c r="E365" s="296"/>
      <c r="F365" s="296"/>
      <c r="G365" s="296"/>
      <c r="H365" s="296"/>
      <c r="I365" s="296"/>
      <c r="K365" s="143"/>
    </row>
    <row r="366" spans="1:11" ht="12.75">
      <c r="A366" s="290"/>
      <c r="B366" s="218"/>
      <c r="C366" s="218"/>
      <c r="D366" s="296"/>
      <c r="E366" s="296"/>
      <c r="F366" s="296"/>
      <c r="G366" s="296"/>
      <c r="H366" s="296"/>
      <c r="I366" s="296"/>
      <c r="K366" s="143"/>
    </row>
    <row r="367" spans="1:11" ht="12.75">
      <c r="A367" s="292"/>
      <c r="B367" s="296"/>
      <c r="C367" s="296"/>
      <c r="D367" s="296"/>
      <c r="E367" s="296"/>
      <c r="F367" s="296"/>
      <c r="G367" s="296"/>
      <c r="H367" s="296"/>
      <c r="I367" s="296"/>
      <c r="K367" s="143"/>
    </row>
    <row r="368" spans="1:11" ht="12.75">
      <c r="A368" s="477" t="s">
        <v>638</v>
      </c>
      <c r="B368" s="477"/>
      <c r="C368" s="477"/>
      <c r="D368" s="477"/>
      <c r="E368" s="477"/>
      <c r="F368" s="296"/>
      <c r="G368" s="296"/>
      <c r="H368" s="296"/>
      <c r="I368" s="296"/>
      <c r="K368" s="143"/>
    </row>
    <row r="369" spans="1:11" ht="39" customHeight="1">
      <c r="A369" s="447" t="s">
        <v>702</v>
      </c>
      <c r="B369" s="447"/>
      <c r="C369" s="447"/>
      <c r="D369" s="447"/>
      <c r="E369" s="447"/>
      <c r="F369" s="447"/>
      <c r="G369" s="447"/>
      <c r="H369" s="447"/>
      <c r="I369" s="447"/>
      <c r="K369" s="143"/>
    </row>
    <row r="370" spans="1:11" ht="12.75">
      <c r="A370" s="144"/>
      <c r="B370" s="296"/>
      <c r="C370" s="296"/>
      <c r="D370" s="296"/>
      <c r="E370" s="296"/>
      <c r="F370" s="296"/>
      <c r="G370" s="296"/>
      <c r="H370" s="296"/>
      <c r="I370" s="296"/>
      <c r="K370" s="143"/>
    </row>
    <row r="371" spans="1:11" ht="12.75">
      <c r="A371" s="144"/>
      <c r="B371" s="270" t="s">
        <v>661</v>
      </c>
      <c r="C371" s="270" t="s">
        <v>598</v>
      </c>
      <c r="D371" s="296"/>
      <c r="E371" s="296"/>
      <c r="F371" s="296"/>
      <c r="G371" s="296"/>
      <c r="H371" s="296"/>
      <c r="I371" s="296"/>
      <c r="J371" s="248"/>
      <c r="K371" s="143"/>
    </row>
    <row r="372" spans="1:11" ht="12.75">
      <c r="A372" s="249" t="s">
        <v>533</v>
      </c>
      <c r="B372" s="250">
        <v>250000000</v>
      </c>
      <c r="C372" s="250">
        <v>250000000</v>
      </c>
      <c r="D372" s="251"/>
      <c r="E372" s="251"/>
      <c r="F372" s="251"/>
      <c r="G372" s="251"/>
      <c r="H372" s="251"/>
      <c r="I372" s="251"/>
      <c r="J372" s="248"/>
      <c r="K372" s="143"/>
    </row>
    <row r="373" spans="1:11" ht="12.75">
      <c r="A373" s="249" t="s">
        <v>534</v>
      </c>
      <c r="B373" s="277">
        <v>-1461250</v>
      </c>
      <c r="C373" s="277">
        <v>-2922500</v>
      </c>
      <c r="D373" s="251"/>
      <c r="E373" s="251"/>
      <c r="F373" s="251"/>
      <c r="G373" s="251"/>
      <c r="H373" s="251"/>
      <c r="I373" s="251"/>
      <c r="J373" s="248"/>
      <c r="K373" s="143"/>
    </row>
    <row r="374" spans="1:11" ht="26.25" thickBot="1">
      <c r="A374" s="249" t="s">
        <v>586</v>
      </c>
      <c r="B374" s="252">
        <v>20875000</v>
      </c>
      <c r="C374" s="252">
        <v>20875000</v>
      </c>
      <c r="D374" s="251"/>
      <c r="E374" s="251"/>
      <c r="F374" s="251"/>
      <c r="G374" s="251"/>
      <c r="H374" s="251"/>
      <c r="I374" s="251"/>
      <c r="J374" s="248"/>
      <c r="K374" s="143"/>
    </row>
    <row r="375" spans="1:11" ht="13.5" thickBot="1">
      <c r="A375" s="292"/>
      <c r="B375" s="253">
        <f>SUM(B372:B374)</f>
        <v>269413750</v>
      </c>
      <c r="C375" s="253">
        <f>SUM(C372:C374)</f>
        <v>267952500</v>
      </c>
      <c r="D375" s="251"/>
      <c r="E375" s="251"/>
      <c r="F375" s="251"/>
      <c r="G375" s="251"/>
      <c r="H375" s="251"/>
      <c r="I375" s="251"/>
      <c r="J375" s="248"/>
      <c r="K375" s="143"/>
    </row>
    <row r="376" spans="1:11" ht="12.75">
      <c r="A376" s="292"/>
      <c r="B376" s="254"/>
      <c r="C376" s="278"/>
      <c r="D376" s="251"/>
      <c r="E376" s="251"/>
      <c r="F376" s="251"/>
      <c r="G376" s="251"/>
      <c r="H376" s="251"/>
      <c r="I376" s="251"/>
      <c r="K376" s="143"/>
    </row>
    <row r="377" spans="1:11" ht="12.75">
      <c r="A377" s="292"/>
      <c r="B377" s="296"/>
      <c r="C377" s="146"/>
      <c r="D377" s="296"/>
      <c r="E377" s="296"/>
      <c r="F377" s="296"/>
      <c r="G377" s="296"/>
      <c r="H377" s="296"/>
      <c r="I377" s="296"/>
      <c r="K377" s="143"/>
    </row>
    <row r="378" spans="1:11" ht="12.75">
      <c r="A378" s="291" t="s">
        <v>641</v>
      </c>
      <c r="B378" s="296"/>
      <c r="C378" s="296"/>
      <c r="D378" s="296"/>
      <c r="E378" s="296"/>
      <c r="F378" s="296"/>
      <c r="G378" s="296"/>
      <c r="H378" s="296"/>
      <c r="I378" s="296"/>
      <c r="K378" s="143"/>
    </row>
    <row r="379" spans="1:11" ht="12.75">
      <c r="A379" s="288"/>
      <c r="B379" s="270" t="s">
        <v>661</v>
      </c>
      <c r="C379" s="270" t="s">
        <v>598</v>
      </c>
      <c r="D379" s="296"/>
      <c r="E379" s="296"/>
      <c r="F379" s="296"/>
      <c r="G379" s="296"/>
      <c r="H379" s="296"/>
      <c r="I379" s="296"/>
      <c r="K379" s="143"/>
    </row>
    <row r="380" spans="1:11" ht="25.5">
      <c r="A380" s="255" t="s">
        <v>642</v>
      </c>
      <c r="B380" s="162">
        <v>3243240</v>
      </c>
      <c r="C380" s="162">
        <v>3068069</v>
      </c>
      <c r="D380" s="296"/>
      <c r="E380" s="296"/>
      <c r="F380" s="296"/>
      <c r="G380" s="296"/>
      <c r="H380" s="296"/>
      <c r="I380" s="296"/>
      <c r="K380" s="143"/>
    </row>
    <row r="381" spans="1:11" ht="25.5">
      <c r="A381" s="255" t="s">
        <v>643</v>
      </c>
      <c r="B381" s="162">
        <v>1470277</v>
      </c>
      <c r="C381" s="162">
        <v>1387095</v>
      </c>
      <c r="D381" s="296"/>
      <c r="E381" s="296"/>
      <c r="F381" s="296"/>
      <c r="G381" s="296"/>
      <c r="H381" s="296"/>
      <c r="I381" s="296"/>
      <c r="K381" s="143"/>
    </row>
    <row r="382" spans="1:11" ht="26.25" thickBot="1">
      <c r="A382" s="255" t="s">
        <v>644</v>
      </c>
      <c r="B382" s="163">
        <v>602805</v>
      </c>
      <c r="C382" s="163">
        <v>763326</v>
      </c>
      <c r="D382" s="296"/>
      <c r="E382" s="296"/>
      <c r="F382" s="296"/>
      <c r="G382" s="296"/>
      <c r="H382" s="296"/>
      <c r="I382" s="296"/>
      <c r="K382" s="143"/>
    </row>
    <row r="383" spans="1:11" ht="13.5" thickBot="1">
      <c r="A383" s="290"/>
      <c r="B383" s="159">
        <f>SUM(B380:B382)</f>
        <v>5316322</v>
      </c>
      <c r="C383" s="159">
        <f>SUM(C380:C382)</f>
        <v>5218490</v>
      </c>
      <c r="D383" s="296"/>
      <c r="E383" s="296"/>
      <c r="F383" s="296"/>
      <c r="G383" s="296"/>
      <c r="H383" s="296"/>
      <c r="I383" s="296"/>
      <c r="K383" s="143"/>
    </row>
    <row r="384" spans="1:11" ht="12.75">
      <c r="A384" s="291"/>
      <c r="B384" s="296"/>
      <c r="C384" s="296"/>
      <c r="D384" s="296"/>
      <c r="E384" s="296"/>
      <c r="F384" s="296"/>
      <c r="G384" s="296"/>
      <c r="H384" s="296"/>
      <c r="I384" s="296"/>
      <c r="K384" s="143"/>
    </row>
    <row r="385" spans="1:11" ht="12.75">
      <c r="A385" s="291"/>
      <c r="B385" s="296"/>
      <c r="C385" s="296"/>
      <c r="D385" s="296"/>
      <c r="E385" s="296"/>
      <c r="F385" s="296"/>
      <c r="G385" s="296"/>
      <c r="H385" s="296"/>
      <c r="I385" s="296"/>
      <c r="K385" s="143"/>
    </row>
    <row r="386" spans="1:11" ht="12.75">
      <c r="A386" s="291" t="s">
        <v>645</v>
      </c>
      <c r="B386" s="296"/>
      <c r="C386" s="296"/>
      <c r="D386" s="296"/>
      <c r="E386" s="296"/>
      <c r="F386" s="296"/>
      <c r="G386" s="296"/>
      <c r="H386" s="296"/>
      <c r="I386" s="296"/>
      <c r="K386" s="143"/>
    </row>
    <row r="387" spans="1:11" ht="12.75">
      <c r="A387" s="296"/>
      <c r="B387" s="270" t="s">
        <v>661</v>
      </c>
      <c r="C387" s="270" t="s">
        <v>598</v>
      </c>
      <c r="D387" s="296"/>
      <c r="E387" s="296"/>
      <c r="F387" s="296"/>
      <c r="G387" s="296"/>
      <c r="H387" s="296"/>
      <c r="I387" s="296"/>
      <c r="K387" s="143"/>
    </row>
    <row r="388" spans="1:11" ht="38.25">
      <c r="A388" s="172" t="s">
        <v>539</v>
      </c>
      <c r="B388" s="173">
        <v>11797101</v>
      </c>
      <c r="C388" s="173">
        <v>12612772</v>
      </c>
      <c r="D388" s="296"/>
      <c r="E388" s="296"/>
      <c r="F388" s="296"/>
      <c r="G388" s="296"/>
      <c r="H388" s="296"/>
      <c r="I388" s="296"/>
      <c r="K388" s="143"/>
    </row>
    <row r="389" spans="1:11" ht="38.25">
      <c r="A389" s="172" t="s">
        <v>646</v>
      </c>
      <c r="B389" s="173">
        <v>5986012</v>
      </c>
      <c r="C389" s="173">
        <v>530792</v>
      </c>
      <c r="D389" s="296"/>
      <c r="E389" s="296"/>
      <c r="F389" s="296"/>
      <c r="G389" s="296"/>
      <c r="H389" s="296"/>
      <c r="I389" s="296"/>
      <c r="K389" s="143"/>
    </row>
    <row r="390" spans="1:11" ht="12.75">
      <c r="A390" s="172" t="s">
        <v>647</v>
      </c>
      <c r="B390" s="173">
        <v>30714979</v>
      </c>
      <c r="C390" s="173">
        <v>15347512</v>
      </c>
      <c r="D390" s="296"/>
      <c r="E390" s="296"/>
      <c r="F390" s="296"/>
      <c r="G390" s="296"/>
      <c r="H390" s="296"/>
      <c r="I390" s="296"/>
      <c r="K390" s="143"/>
    </row>
    <row r="391" spans="1:11" ht="12.75">
      <c r="A391" s="172" t="s">
        <v>648</v>
      </c>
      <c r="B391" s="173">
        <v>13500000</v>
      </c>
      <c r="C391" s="173">
        <v>14500000</v>
      </c>
      <c r="D391" s="296"/>
      <c r="E391" s="296"/>
      <c r="F391" s="296"/>
      <c r="G391" s="296"/>
      <c r="H391" s="296"/>
      <c r="I391" s="296"/>
      <c r="J391" s="152"/>
      <c r="K391" s="143"/>
    </row>
    <row r="392" spans="1:11" ht="26.25" thickBot="1">
      <c r="A392" s="172" t="s">
        <v>649</v>
      </c>
      <c r="B392" s="174">
        <v>3379703</v>
      </c>
      <c r="C392" s="174">
        <v>3337373</v>
      </c>
      <c r="D392" s="296"/>
      <c r="E392" s="296"/>
      <c r="F392" s="296"/>
      <c r="G392" s="296"/>
      <c r="H392" s="296"/>
      <c r="I392" s="296"/>
      <c r="K392" s="143"/>
    </row>
    <row r="393" spans="1:11" ht="13.5" thickBot="1">
      <c r="A393" s="296"/>
      <c r="B393" s="168">
        <f>SUM(B388:B392)</f>
        <v>65377795</v>
      </c>
      <c r="C393" s="168">
        <f>SUM(C388:C392)</f>
        <v>46328449</v>
      </c>
      <c r="D393" s="296"/>
      <c r="E393" s="296"/>
      <c r="F393" s="296"/>
      <c r="G393" s="296"/>
      <c r="H393" s="296"/>
      <c r="I393" s="296"/>
      <c r="K393" s="143"/>
    </row>
    <row r="394" spans="1:11" ht="12.75">
      <c r="A394" s="291"/>
      <c r="B394" s="296"/>
      <c r="C394" s="146"/>
      <c r="D394" s="296"/>
      <c r="E394" s="296"/>
      <c r="F394" s="296"/>
      <c r="G394" s="296"/>
      <c r="H394" s="296"/>
      <c r="I394" s="296"/>
      <c r="J394" s="143"/>
      <c r="K394" s="143"/>
    </row>
    <row r="395" spans="1:11" ht="25.5" customHeight="1">
      <c r="A395" s="447" t="s">
        <v>650</v>
      </c>
      <c r="B395" s="447"/>
      <c r="C395" s="447"/>
      <c r="D395" s="447"/>
      <c r="E395" s="447"/>
      <c r="F395" s="447"/>
      <c r="G395" s="447"/>
      <c r="H395" s="447"/>
      <c r="I395" s="447"/>
      <c r="J395" s="143"/>
      <c r="K395" s="143"/>
    </row>
    <row r="396" spans="1:11" ht="12.75">
      <c r="A396" s="291"/>
      <c r="B396" s="296"/>
      <c r="C396" s="296"/>
      <c r="D396" s="296"/>
      <c r="E396" s="296"/>
      <c r="F396" s="296"/>
      <c r="G396" s="296"/>
      <c r="H396" s="296"/>
      <c r="I396" s="296"/>
      <c r="J396" s="143"/>
      <c r="K396" s="143"/>
    </row>
    <row r="397" spans="1:11" ht="12.75">
      <c r="A397" s="292"/>
      <c r="B397" s="296"/>
      <c r="C397" s="296"/>
      <c r="D397" s="296"/>
      <c r="E397" s="296"/>
      <c r="F397" s="296"/>
      <c r="G397" s="296"/>
      <c r="H397" s="296"/>
      <c r="I397" s="296"/>
      <c r="J397" s="143"/>
      <c r="K397" s="143"/>
    </row>
    <row r="398" spans="1:11" ht="12.75">
      <c r="A398" s="291" t="s">
        <v>540</v>
      </c>
      <c r="B398" s="296"/>
      <c r="C398" s="296"/>
      <c r="D398" s="296"/>
      <c r="E398" s="296"/>
      <c r="F398" s="296"/>
      <c r="G398" s="296"/>
      <c r="H398" s="296"/>
      <c r="I398" s="296"/>
      <c r="J398" s="143"/>
      <c r="K398" s="143"/>
    </row>
    <row r="399" spans="1:11" ht="38.25" customHeight="1">
      <c r="A399" s="447" t="s">
        <v>541</v>
      </c>
      <c r="B399" s="447"/>
      <c r="C399" s="447"/>
      <c r="D399" s="447"/>
      <c r="E399" s="447"/>
      <c r="F399" s="447"/>
      <c r="G399" s="447"/>
      <c r="H399" s="447"/>
      <c r="I399" s="447"/>
      <c r="J399" s="143"/>
      <c r="K399" s="143"/>
    </row>
    <row r="400" spans="1:11" ht="12.75">
      <c r="A400" s="295"/>
      <c r="B400" s="296"/>
      <c r="C400" s="296"/>
      <c r="D400" s="296"/>
      <c r="E400" s="296"/>
      <c r="F400" s="296"/>
      <c r="G400" s="296"/>
      <c r="H400" s="296"/>
      <c r="I400" s="296"/>
      <c r="J400" s="143"/>
      <c r="K400" s="143"/>
    </row>
    <row r="401" spans="1:11" ht="12.75">
      <c r="A401" s="295"/>
      <c r="B401" s="296"/>
      <c r="C401" s="296"/>
      <c r="D401" s="296"/>
      <c r="E401" s="296"/>
      <c r="F401" s="296"/>
      <c r="G401" s="296"/>
      <c r="H401" s="296"/>
      <c r="I401" s="296"/>
      <c r="J401" s="143"/>
      <c r="K401" s="143"/>
    </row>
    <row r="402" spans="1:11" ht="12.75">
      <c r="A402" s="449" t="s">
        <v>542</v>
      </c>
      <c r="B402" s="449"/>
      <c r="C402" s="449"/>
      <c r="D402" s="449"/>
      <c r="E402" s="449"/>
      <c r="F402" s="449"/>
      <c r="G402" s="449"/>
      <c r="H402" s="449"/>
      <c r="I402" s="449"/>
      <c r="J402" s="143"/>
      <c r="K402" s="143"/>
    </row>
    <row r="403" spans="1:11" ht="53.25" customHeight="1">
      <c r="A403" s="447" t="s">
        <v>543</v>
      </c>
      <c r="B403" s="447"/>
      <c r="C403" s="447"/>
      <c r="D403" s="447"/>
      <c r="E403" s="447"/>
      <c r="F403" s="447"/>
      <c r="G403" s="447"/>
      <c r="H403" s="447"/>
      <c r="I403" s="447"/>
      <c r="J403" s="143"/>
      <c r="K403" s="143"/>
    </row>
    <row r="404" spans="1:11" ht="12.75">
      <c r="A404" s="447"/>
      <c r="B404" s="447"/>
      <c r="C404" s="447"/>
      <c r="D404" s="447"/>
      <c r="E404" s="447"/>
      <c r="F404" s="447"/>
      <c r="G404" s="447"/>
      <c r="H404" s="447"/>
      <c r="I404" s="447"/>
      <c r="J404" s="143"/>
      <c r="K404" s="143"/>
    </row>
    <row r="405" spans="1:11" ht="12.75">
      <c r="A405" s="447" t="s">
        <v>544</v>
      </c>
      <c r="B405" s="447"/>
      <c r="C405" s="447"/>
      <c r="D405" s="447"/>
      <c r="E405" s="447"/>
      <c r="F405" s="447"/>
      <c r="G405" s="447"/>
      <c r="H405" s="447"/>
      <c r="I405" s="447"/>
      <c r="J405" s="143"/>
      <c r="K405" s="143"/>
    </row>
    <row r="406" spans="1:11" ht="12.75">
      <c r="A406" s="289"/>
      <c r="B406" s="296"/>
      <c r="C406" s="296"/>
      <c r="D406" s="296"/>
      <c r="E406" s="296"/>
      <c r="F406" s="296"/>
      <c r="G406" s="296"/>
      <c r="H406" s="296"/>
      <c r="I406" s="296"/>
      <c r="J406" s="143"/>
      <c r="K406" s="143"/>
    </row>
    <row r="407" spans="1:11" ht="12.75">
      <c r="A407" s="289"/>
      <c r="B407" s="451" t="s">
        <v>545</v>
      </c>
      <c r="C407" s="451"/>
      <c r="D407" s="451" t="s">
        <v>546</v>
      </c>
      <c r="E407" s="451"/>
      <c r="F407" s="296"/>
      <c r="G407" s="296"/>
      <c r="H407" s="296"/>
      <c r="I407" s="296"/>
      <c r="J407" s="143"/>
      <c r="K407" s="143"/>
    </row>
    <row r="408" spans="1:11" ht="12.75">
      <c r="A408" s="289"/>
      <c r="B408" s="279" t="s">
        <v>661</v>
      </c>
      <c r="C408" s="279" t="s">
        <v>598</v>
      </c>
      <c r="D408" s="279" t="s">
        <v>661</v>
      </c>
      <c r="E408" s="279" t="s">
        <v>598</v>
      </c>
      <c r="F408" s="296"/>
      <c r="G408" s="296"/>
      <c r="H408" s="296"/>
      <c r="I408" s="296"/>
      <c r="J408" s="143"/>
      <c r="K408" s="143"/>
    </row>
    <row r="409" spans="1:11" ht="12.75">
      <c r="A409" s="289"/>
      <c r="B409" s="286" t="s">
        <v>554</v>
      </c>
      <c r="C409" s="286" t="s">
        <v>554</v>
      </c>
      <c r="D409" s="286" t="s">
        <v>554</v>
      </c>
      <c r="E409" s="286" t="s">
        <v>554</v>
      </c>
      <c r="F409" s="296"/>
      <c r="G409" s="296"/>
      <c r="H409" s="296"/>
      <c r="I409" s="296"/>
      <c r="J409" s="143"/>
      <c r="K409" s="143"/>
    </row>
    <row r="410" spans="1:11" ht="12.75">
      <c r="A410" s="289"/>
      <c r="B410" s="279"/>
      <c r="C410" s="279"/>
      <c r="D410" s="279"/>
      <c r="E410" s="279"/>
      <c r="F410" s="296"/>
      <c r="G410" s="296"/>
      <c r="H410" s="296"/>
      <c r="I410" s="296"/>
      <c r="J410" s="143"/>
      <c r="K410" s="143"/>
    </row>
    <row r="411" spans="1:11" ht="12.75">
      <c r="A411" s="280" t="s">
        <v>547</v>
      </c>
      <c r="B411" s="259">
        <v>583907</v>
      </c>
      <c r="C411" s="256">
        <v>581956</v>
      </c>
      <c r="D411" s="259">
        <v>-21374</v>
      </c>
      <c r="E411" s="256">
        <v>-23459</v>
      </c>
      <c r="F411" s="296"/>
      <c r="G411" s="296"/>
      <c r="H411" s="296"/>
      <c r="I411" s="296"/>
      <c r="J411" s="143"/>
      <c r="K411" s="143"/>
    </row>
    <row r="412" spans="1:11" ht="12.75" customHeight="1">
      <c r="A412" s="280" t="s">
        <v>548</v>
      </c>
      <c r="B412" s="259">
        <v>1939</v>
      </c>
      <c r="C412" s="256">
        <v>2967</v>
      </c>
      <c r="D412" s="280">
        <v>-2</v>
      </c>
      <c r="E412" s="219">
        <v>0</v>
      </c>
      <c r="F412" s="296"/>
      <c r="G412" s="296"/>
      <c r="H412" s="296"/>
      <c r="I412" s="296"/>
      <c r="J412" s="143"/>
      <c r="K412" s="143"/>
    </row>
    <row r="413" spans="1:11" ht="12.75">
      <c r="A413" s="280" t="s">
        <v>549</v>
      </c>
      <c r="B413" s="280"/>
      <c r="C413" s="296"/>
      <c r="D413" s="259"/>
      <c r="E413" s="280"/>
      <c r="F413" s="296"/>
      <c r="G413" s="296"/>
      <c r="H413" s="296"/>
      <c r="I413" s="296"/>
      <c r="J413" s="143"/>
      <c r="K413" s="143"/>
    </row>
    <row r="414" spans="1:11" ht="13.5" thickBot="1">
      <c r="A414" s="280" t="s">
        <v>550</v>
      </c>
      <c r="B414" s="281"/>
      <c r="C414" s="282"/>
      <c r="D414" s="282"/>
      <c r="E414" s="282"/>
      <c r="F414" s="296"/>
      <c r="G414" s="296"/>
      <c r="H414" s="296"/>
      <c r="I414" s="296"/>
      <c r="J414" s="143"/>
      <c r="K414" s="143"/>
    </row>
    <row r="415" spans="1:11" ht="13.5" thickBot="1">
      <c r="A415" s="296"/>
      <c r="B415" s="168">
        <f>SUM(B411:B414)</f>
        <v>585846</v>
      </c>
      <c r="C415" s="168">
        <f>SUM(C411:C414)</f>
        <v>584923</v>
      </c>
      <c r="D415" s="168">
        <f>SUM(D411:D414)</f>
        <v>-21376</v>
      </c>
      <c r="E415" s="168">
        <f>SUM(E411:E414)</f>
        <v>-23459</v>
      </c>
      <c r="F415" s="296"/>
      <c r="G415" s="296"/>
      <c r="H415" s="296"/>
      <c r="I415" s="296"/>
      <c r="J415" s="143"/>
      <c r="K415" s="143"/>
    </row>
    <row r="416" spans="1:11" ht="12.75">
      <c r="A416" s="295"/>
      <c r="B416" s="296"/>
      <c r="C416" s="146"/>
      <c r="D416" s="296"/>
      <c r="E416" s="146"/>
      <c r="F416" s="296"/>
      <c r="G416" s="296"/>
      <c r="H416" s="296"/>
      <c r="I416" s="296"/>
      <c r="J416" s="143"/>
      <c r="K416" s="143"/>
    </row>
    <row r="417" spans="1:11" ht="12.75">
      <c r="A417" s="295"/>
      <c r="B417" s="296"/>
      <c r="C417" s="296"/>
      <c r="D417" s="296"/>
      <c r="E417" s="296"/>
      <c r="F417" s="296"/>
      <c r="G417" s="296"/>
      <c r="H417" s="296"/>
      <c r="I417" s="296"/>
      <c r="J417" s="143"/>
      <c r="K417" s="143"/>
    </row>
    <row r="418" spans="1:11" ht="12.75">
      <c r="A418" s="295"/>
      <c r="B418" s="296"/>
      <c r="C418" s="296"/>
      <c r="D418" s="296"/>
      <c r="E418" s="296"/>
      <c r="F418" s="296"/>
      <c r="G418" s="296"/>
      <c r="H418" s="296"/>
      <c r="I418" s="296"/>
      <c r="J418" s="143"/>
      <c r="K418" s="143"/>
    </row>
    <row r="419" spans="1:11" ht="12.75">
      <c r="A419" s="449" t="s">
        <v>551</v>
      </c>
      <c r="B419" s="449"/>
      <c r="C419" s="449"/>
      <c r="D419" s="449"/>
      <c r="E419" s="449"/>
      <c r="F419" s="449"/>
      <c r="G419" s="449"/>
      <c r="H419" s="449"/>
      <c r="I419" s="449"/>
      <c r="J419" s="143"/>
      <c r="K419" s="143"/>
    </row>
    <row r="420" spans="1:11" ht="12.75">
      <c r="A420" s="289"/>
      <c r="B420" s="296"/>
      <c r="C420" s="296"/>
      <c r="D420" s="296"/>
      <c r="E420" s="296"/>
      <c r="F420" s="296"/>
      <c r="G420" s="296"/>
      <c r="H420" s="296"/>
      <c r="I420" s="296"/>
      <c r="J420" s="143"/>
      <c r="K420" s="143"/>
    </row>
    <row r="421" spans="1:11" ht="12.75">
      <c r="A421" s="450" t="s">
        <v>552</v>
      </c>
      <c r="B421" s="450"/>
      <c r="C421" s="450"/>
      <c r="D421" s="450"/>
      <c r="E421" s="450"/>
      <c r="F421" s="450"/>
      <c r="G421" s="450"/>
      <c r="H421" s="450"/>
      <c r="I421" s="450"/>
      <c r="J421" s="143"/>
      <c r="K421" s="143"/>
    </row>
    <row r="422" spans="1:11" ht="12.75">
      <c r="A422" s="447" t="s">
        <v>553</v>
      </c>
      <c r="B422" s="447"/>
      <c r="C422" s="447"/>
      <c r="D422" s="447"/>
      <c r="E422" s="447"/>
      <c r="F422" s="447"/>
      <c r="G422" s="447"/>
      <c r="H422" s="447"/>
      <c r="I422" s="447"/>
      <c r="J422" s="143"/>
      <c r="K422" s="143"/>
    </row>
    <row r="423" spans="1:11" ht="64.5" customHeight="1">
      <c r="A423" s="447" t="s">
        <v>691</v>
      </c>
      <c r="B423" s="447"/>
      <c r="C423" s="447"/>
      <c r="D423" s="447"/>
      <c r="E423" s="447"/>
      <c r="F423" s="447"/>
      <c r="G423" s="447"/>
      <c r="H423" s="447"/>
      <c r="I423" s="447"/>
      <c r="J423" s="143"/>
      <c r="K423" s="143"/>
    </row>
    <row r="424" spans="1:11" ht="12.75">
      <c r="A424" s="289"/>
      <c r="B424" s="296"/>
      <c r="C424" s="296"/>
      <c r="D424" s="296"/>
      <c r="E424" s="296"/>
      <c r="F424" s="296"/>
      <c r="G424" s="296"/>
      <c r="H424" s="296"/>
      <c r="I424" s="296"/>
      <c r="J424" s="143"/>
      <c r="K424" s="143"/>
    </row>
    <row r="425" spans="1:11" ht="12.75">
      <c r="A425" s="289"/>
      <c r="B425" s="451" t="s">
        <v>545</v>
      </c>
      <c r="C425" s="451"/>
      <c r="D425" s="451" t="s">
        <v>546</v>
      </c>
      <c r="E425" s="451"/>
      <c r="F425" s="296"/>
      <c r="G425" s="296"/>
      <c r="H425" s="296"/>
      <c r="I425" s="296"/>
      <c r="J425" s="143"/>
      <c r="K425" s="143"/>
    </row>
    <row r="426" spans="1:11" ht="12.75" customHeight="1">
      <c r="A426" s="289"/>
      <c r="B426" s="279" t="s">
        <v>661</v>
      </c>
      <c r="C426" s="279" t="s">
        <v>598</v>
      </c>
      <c r="D426" s="279" t="s">
        <v>661</v>
      </c>
      <c r="E426" s="279" t="s">
        <v>598</v>
      </c>
      <c r="F426" s="296"/>
      <c r="G426" s="296"/>
      <c r="H426" s="296"/>
      <c r="I426" s="296"/>
      <c r="J426" s="143"/>
      <c r="K426" s="143"/>
    </row>
    <row r="427" spans="1:11" ht="12.75">
      <c r="A427" s="289"/>
      <c r="B427" s="286" t="s">
        <v>554</v>
      </c>
      <c r="C427" s="286" t="s">
        <v>554</v>
      </c>
      <c r="D427" s="286" t="s">
        <v>554</v>
      </c>
      <c r="E427" s="286" t="s">
        <v>554</v>
      </c>
      <c r="F427" s="296"/>
      <c r="G427" s="296"/>
      <c r="H427" s="296"/>
      <c r="I427" s="296"/>
      <c r="J427" s="143"/>
      <c r="K427" s="143"/>
    </row>
    <row r="428" spans="1:11" ht="12.75">
      <c r="A428" s="289"/>
      <c r="B428" s="279"/>
      <c r="C428" s="279"/>
      <c r="D428" s="279"/>
      <c r="E428" s="279"/>
      <c r="F428" s="296"/>
      <c r="G428" s="296"/>
      <c r="H428" s="296"/>
      <c r="I428" s="296"/>
      <c r="J428" s="143"/>
      <c r="K428" s="143"/>
    </row>
    <row r="429" spans="1:11" ht="12.75" customHeight="1">
      <c r="A429" s="280" t="s">
        <v>547</v>
      </c>
      <c r="B429" s="259">
        <v>58391</v>
      </c>
      <c r="C429" s="256">
        <v>58196</v>
      </c>
      <c r="D429" s="259">
        <v>-2137</v>
      </c>
      <c r="E429" s="256">
        <v>-2346</v>
      </c>
      <c r="F429" s="296"/>
      <c r="G429" s="296"/>
      <c r="H429" s="296"/>
      <c r="I429" s="296"/>
      <c r="J429" s="143"/>
      <c r="K429" s="143"/>
    </row>
    <row r="430" spans="1:11" ht="12.75">
      <c r="A430" s="280" t="s">
        <v>548</v>
      </c>
      <c r="B430" s="259">
        <v>194</v>
      </c>
      <c r="C430" s="256">
        <v>297</v>
      </c>
      <c r="D430" s="259">
        <v>0</v>
      </c>
      <c r="E430" s="256">
        <v>0</v>
      </c>
      <c r="F430" s="296"/>
      <c r="G430" s="296"/>
      <c r="H430" s="296"/>
      <c r="I430" s="296"/>
      <c r="J430" s="143"/>
      <c r="K430" s="143"/>
    </row>
    <row r="431" spans="1:11" ht="12.75">
      <c r="A431" s="280" t="s">
        <v>549</v>
      </c>
      <c r="B431" s="280"/>
      <c r="C431" s="296"/>
      <c r="D431" s="259"/>
      <c r="E431" s="280"/>
      <c r="F431" s="296"/>
      <c r="G431" s="296"/>
      <c r="H431" s="296"/>
      <c r="I431" s="296"/>
      <c r="J431" s="143"/>
      <c r="K431" s="143"/>
    </row>
    <row r="432" spans="1:11" ht="13.5" thickBot="1">
      <c r="A432" s="280" t="s">
        <v>550</v>
      </c>
      <c r="B432" s="281"/>
      <c r="C432" s="282"/>
      <c r="D432" s="282"/>
      <c r="E432" s="282"/>
      <c r="F432" s="296"/>
      <c r="G432" s="296"/>
      <c r="H432" s="296"/>
      <c r="I432" s="296"/>
      <c r="J432" s="143"/>
      <c r="K432" s="143"/>
    </row>
    <row r="433" spans="1:11" ht="13.5" thickBot="1">
      <c r="A433" s="296"/>
      <c r="B433" s="168">
        <f>SUM(B429:B432)</f>
        <v>58585</v>
      </c>
      <c r="C433" s="168">
        <f>SUM(C429:C432)</f>
        <v>58493</v>
      </c>
      <c r="D433" s="168">
        <f>SUM(D429:D432)</f>
        <v>-2137</v>
      </c>
      <c r="E433" s="168">
        <f>SUM(E429:E432)</f>
        <v>-2346</v>
      </c>
      <c r="F433" s="296"/>
      <c r="G433" s="296"/>
      <c r="H433" s="296"/>
      <c r="I433" s="296"/>
      <c r="J433" s="143"/>
      <c r="K433" s="143"/>
    </row>
    <row r="434" spans="1:11" ht="12.75">
      <c r="A434" s="288"/>
      <c r="B434" s="218"/>
      <c r="C434" s="218"/>
      <c r="D434" s="218"/>
      <c r="E434" s="218"/>
      <c r="F434" s="296"/>
      <c r="G434" s="296"/>
      <c r="H434" s="296"/>
      <c r="I434" s="296"/>
      <c r="J434" s="143"/>
      <c r="K434" s="143"/>
    </row>
    <row r="435" spans="1:11" ht="25.5" customHeight="1">
      <c r="A435" s="447" t="s">
        <v>555</v>
      </c>
      <c r="B435" s="447"/>
      <c r="C435" s="447"/>
      <c r="D435" s="447"/>
      <c r="E435" s="447"/>
      <c r="F435" s="447"/>
      <c r="G435" s="447"/>
      <c r="H435" s="447"/>
      <c r="I435" s="447"/>
      <c r="J435" s="143"/>
      <c r="K435" s="143"/>
    </row>
    <row r="436" spans="1:11" ht="12.75">
      <c r="A436" s="289"/>
      <c r="B436" s="296"/>
      <c r="C436" s="296"/>
      <c r="D436" s="296"/>
      <c r="E436" s="296"/>
      <c r="F436" s="296"/>
      <c r="G436" s="296"/>
      <c r="H436" s="296"/>
      <c r="I436" s="296"/>
      <c r="J436" s="143"/>
      <c r="K436" s="143"/>
    </row>
    <row r="437" spans="1:11" ht="12.75">
      <c r="A437" s="449" t="s">
        <v>556</v>
      </c>
      <c r="B437" s="449"/>
      <c r="C437" s="449"/>
      <c r="D437" s="449"/>
      <c r="E437" s="449"/>
      <c r="F437" s="449"/>
      <c r="G437" s="449"/>
      <c r="H437" s="449"/>
      <c r="I437" s="449"/>
      <c r="J437" s="143"/>
      <c r="K437" s="143"/>
    </row>
    <row r="438" spans="1:11" ht="26.25" customHeight="1">
      <c r="A438" s="447" t="s">
        <v>692</v>
      </c>
      <c r="B438" s="447"/>
      <c r="C438" s="447"/>
      <c r="D438" s="447"/>
      <c r="E438" s="447"/>
      <c r="F438" s="447"/>
      <c r="G438" s="447"/>
      <c r="H438" s="447"/>
      <c r="I438" s="447"/>
      <c r="J438" s="143"/>
      <c r="K438" s="143"/>
    </row>
    <row r="439" spans="1:11" ht="12.75">
      <c r="A439" s="447" t="s">
        <v>587</v>
      </c>
      <c r="B439" s="447"/>
      <c r="C439" s="447"/>
      <c r="D439" s="447"/>
      <c r="E439" s="447"/>
      <c r="F439" s="447"/>
      <c r="G439" s="447"/>
      <c r="H439" s="447"/>
      <c r="I439" s="447"/>
      <c r="J439" s="143"/>
      <c r="K439" s="143"/>
    </row>
    <row r="440" spans="1:11" ht="12.75">
      <c r="A440" s="295"/>
      <c r="B440" s="296"/>
      <c r="C440" s="296"/>
      <c r="D440" s="296"/>
      <c r="E440" s="296"/>
      <c r="F440" s="296"/>
      <c r="G440" s="296"/>
      <c r="H440" s="296"/>
      <c r="I440" s="296"/>
      <c r="J440" s="143"/>
      <c r="K440" s="143"/>
    </row>
    <row r="441" spans="1:11" ht="12.75">
      <c r="A441" s="295"/>
      <c r="B441" s="296"/>
      <c r="C441" s="296"/>
      <c r="D441" s="296"/>
      <c r="E441" s="296"/>
      <c r="F441" s="296"/>
      <c r="G441" s="296"/>
      <c r="H441" s="296"/>
      <c r="I441" s="296"/>
      <c r="J441" s="143"/>
      <c r="K441" s="143"/>
    </row>
    <row r="442" spans="1:11" ht="12.75">
      <c r="A442" s="449" t="s">
        <v>557</v>
      </c>
      <c r="B442" s="449"/>
      <c r="C442" s="449"/>
      <c r="D442" s="449"/>
      <c r="E442" s="449"/>
      <c r="F442" s="449"/>
      <c r="G442" s="449"/>
      <c r="H442" s="449"/>
      <c r="I442" s="449"/>
      <c r="J442" s="143"/>
      <c r="K442" s="143"/>
    </row>
    <row r="443" spans="1:11" ht="39" customHeight="1">
      <c r="A443" s="447" t="s">
        <v>558</v>
      </c>
      <c r="B443" s="447"/>
      <c r="C443" s="447"/>
      <c r="D443" s="447"/>
      <c r="E443" s="447"/>
      <c r="F443" s="447"/>
      <c r="G443" s="447"/>
      <c r="H443" s="447"/>
      <c r="I443" s="447"/>
      <c r="J443" s="143"/>
      <c r="K443" s="143"/>
    </row>
    <row r="444" spans="1:11" ht="26.25" customHeight="1">
      <c r="A444" s="447" t="s">
        <v>559</v>
      </c>
      <c r="B444" s="447"/>
      <c r="C444" s="447"/>
      <c r="D444" s="447"/>
      <c r="E444" s="447"/>
      <c r="F444" s="447"/>
      <c r="G444" s="447"/>
      <c r="H444" s="447"/>
      <c r="I444" s="447"/>
      <c r="J444" s="143"/>
      <c r="K444" s="143"/>
    </row>
    <row r="445" spans="1:11" ht="27.75" customHeight="1">
      <c r="A445" s="447" t="s">
        <v>560</v>
      </c>
      <c r="B445" s="447"/>
      <c r="C445" s="447"/>
      <c r="D445" s="447"/>
      <c r="E445" s="447"/>
      <c r="F445" s="447"/>
      <c r="G445" s="447"/>
      <c r="H445" s="447"/>
      <c r="I445" s="447"/>
      <c r="J445" s="143"/>
      <c r="K445" s="143"/>
    </row>
    <row r="446" spans="1:11" ht="12.75" customHeight="1">
      <c r="A446" s="261"/>
      <c r="B446" s="261"/>
      <c r="C446" s="261"/>
      <c r="D446" s="261"/>
      <c r="E446" s="261"/>
      <c r="F446" s="261"/>
      <c r="G446" s="261"/>
      <c r="H446" s="261"/>
      <c r="I446" s="261"/>
      <c r="J446" s="143"/>
      <c r="K446" s="143"/>
    </row>
    <row r="447" spans="1:11" ht="12.75">
      <c r="A447" s="295"/>
      <c r="B447" s="296"/>
      <c r="C447" s="296"/>
      <c r="D447" s="296"/>
      <c r="E447" s="296"/>
      <c r="F447" s="296"/>
      <c r="G447" s="296"/>
      <c r="H447" s="296"/>
      <c r="I447" s="296"/>
      <c r="J447" s="143"/>
      <c r="K447" s="143"/>
    </row>
    <row r="448" spans="1:11" ht="12.75">
      <c r="A448" s="449" t="s">
        <v>561</v>
      </c>
      <c r="B448" s="449"/>
      <c r="C448" s="449"/>
      <c r="D448" s="449"/>
      <c r="E448" s="449"/>
      <c r="F448" s="449"/>
      <c r="G448" s="449"/>
      <c r="H448" s="449"/>
      <c r="I448" s="449"/>
      <c r="J448" s="143"/>
      <c r="K448" s="143"/>
    </row>
    <row r="449" spans="1:11" ht="37.5" customHeight="1">
      <c r="A449" s="447" t="s">
        <v>562</v>
      </c>
      <c r="B449" s="447"/>
      <c r="C449" s="447"/>
      <c r="D449" s="447"/>
      <c r="E449" s="447"/>
      <c r="F449" s="447"/>
      <c r="G449" s="447"/>
      <c r="H449" s="447"/>
      <c r="I449" s="447"/>
      <c r="J449" s="143"/>
      <c r="K449" s="143"/>
    </row>
    <row r="450" spans="1:11" ht="12.75">
      <c r="A450" s="447"/>
      <c r="B450" s="447"/>
      <c r="C450" s="447"/>
      <c r="D450" s="447"/>
      <c r="E450" s="447"/>
      <c r="F450" s="447"/>
      <c r="G450" s="447"/>
      <c r="H450" s="447"/>
      <c r="I450" s="447"/>
      <c r="J450" s="143"/>
      <c r="K450" s="143"/>
    </row>
    <row r="451" spans="1:11" ht="12.75" customHeight="1">
      <c r="A451" s="450" t="s">
        <v>563</v>
      </c>
      <c r="B451" s="450"/>
      <c r="C451" s="450"/>
      <c r="D451" s="450"/>
      <c r="E451" s="450"/>
      <c r="F451" s="450"/>
      <c r="G451" s="450"/>
      <c r="H451" s="450"/>
      <c r="I451" s="450"/>
      <c r="J451" s="143"/>
      <c r="K451" s="143"/>
    </row>
    <row r="452" spans="1:11" ht="12.75">
      <c r="A452" s="447" t="s">
        <v>564</v>
      </c>
      <c r="B452" s="447"/>
      <c r="C452" s="447"/>
      <c r="D452" s="447"/>
      <c r="E452" s="447"/>
      <c r="F452" s="447"/>
      <c r="G452" s="447"/>
      <c r="H452" s="447"/>
      <c r="I452" s="447"/>
      <c r="J452" s="143"/>
      <c r="K452" s="143"/>
    </row>
    <row r="453" spans="1:11" ht="27" customHeight="1">
      <c r="A453" s="447" t="s">
        <v>565</v>
      </c>
      <c r="B453" s="447"/>
      <c r="C453" s="447"/>
      <c r="D453" s="447"/>
      <c r="E453" s="447"/>
      <c r="F453" s="447"/>
      <c r="G453" s="447"/>
      <c r="H453" s="447"/>
      <c r="I453" s="447"/>
      <c r="J453" s="143"/>
      <c r="K453" s="143"/>
    </row>
    <row r="454" spans="1:11" ht="15" customHeight="1">
      <c r="A454" s="289"/>
      <c r="B454" s="296"/>
      <c r="C454" s="296"/>
      <c r="D454" s="296"/>
      <c r="E454" s="296"/>
      <c r="F454" s="296"/>
      <c r="G454" s="296"/>
      <c r="H454" s="296"/>
      <c r="I454" s="296"/>
      <c r="J454" s="143"/>
      <c r="K454" s="143"/>
    </row>
    <row r="455" spans="1:11" ht="15" customHeight="1">
      <c r="A455" s="292"/>
      <c r="B455" s="296"/>
      <c r="C455" s="296"/>
      <c r="D455" s="296"/>
      <c r="E455" s="296"/>
      <c r="F455" s="296"/>
      <c r="G455" s="296"/>
      <c r="H455" s="296"/>
      <c r="I455" s="296"/>
      <c r="J455" s="143"/>
      <c r="K455" s="143"/>
    </row>
    <row r="456" spans="1:11" ht="25.5">
      <c r="A456" s="288" t="s">
        <v>566</v>
      </c>
      <c r="B456" s="257" t="s">
        <v>567</v>
      </c>
      <c r="C456" s="257" t="s">
        <v>568</v>
      </c>
      <c r="D456" s="257" t="s">
        <v>569</v>
      </c>
      <c r="E456" s="257" t="s">
        <v>570</v>
      </c>
      <c r="F456" s="296"/>
      <c r="G456" s="296"/>
      <c r="H456" s="296"/>
      <c r="I456" s="296"/>
      <c r="K456" s="143"/>
    </row>
    <row r="457" spans="1:11" ht="12.75">
      <c r="A457" s="288"/>
      <c r="B457" s="219"/>
      <c r="C457" s="288"/>
      <c r="D457" s="288"/>
      <c r="E457" s="288"/>
      <c r="F457" s="296"/>
      <c r="G457" s="296"/>
      <c r="H457" s="296"/>
      <c r="I457" s="296"/>
      <c r="K457" s="143"/>
    </row>
    <row r="458" spans="1:11" ht="12.75" customHeight="1">
      <c r="A458" s="258" t="s">
        <v>661</v>
      </c>
      <c r="B458" s="219"/>
      <c r="C458" s="288"/>
      <c r="D458" s="288"/>
      <c r="E458" s="288"/>
      <c r="F458" s="296"/>
      <c r="G458" s="296"/>
      <c r="H458" s="296"/>
      <c r="I458" s="296"/>
      <c r="K458" s="143"/>
    </row>
    <row r="459" spans="1:11" ht="12.75" customHeight="1">
      <c r="A459" s="288" t="s">
        <v>571</v>
      </c>
      <c r="B459" s="259">
        <v>199670</v>
      </c>
      <c r="C459" s="288"/>
      <c r="D459" s="288"/>
      <c r="E459" s="256">
        <f>SUM(B459:D459)</f>
        <v>199670</v>
      </c>
      <c r="F459" s="296"/>
      <c r="G459" s="296"/>
      <c r="H459" s="296"/>
      <c r="I459" s="296"/>
      <c r="K459" s="143"/>
    </row>
    <row r="460" spans="1:11" ht="13.5" thickBot="1">
      <c r="A460" s="288" t="s">
        <v>572</v>
      </c>
      <c r="B460" s="216">
        <v>108236</v>
      </c>
      <c r="C460" s="216">
        <v>726915</v>
      </c>
      <c r="D460" s="216">
        <v>1883</v>
      </c>
      <c r="E460" s="216">
        <f>SUM(B460:D460)</f>
        <v>837034</v>
      </c>
      <c r="F460" s="296"/>
      <c r="G460" s="296"/>
      <c r="H460" s="296"/>
      <c r="I460" s="296"/>
      <c r="K460" s="143"/>
    </row>
    <row r="461" spans="1:11" ht="13.5" thickBot="1">
      <c r="A461" s="288"/>
      <c r="B461" s="159">
        <f>SUM(B459:B460)</f>
        <v>307906</v>
      </c>
      <c r="C461" s="159">
        <f>SUM(C459:C460)</f>
        <v>726915</v>
      </c>
      <c r="D461" s="159">
        <f>SUM(D459:D460)</f>
        <v>1883</v>
      </c>
      <c r="E461" s="159">
        <f>SUM(B461:D461)</f>
        <v>1036704</v>
      </c>
      <c r="F461" s="296"/>
      <c r="G461" s="296"/>
      <c r="H461" s="296"/>
      <c r="I461" s="296"/>
      <c r="K461" s="143"/>
    </row>
    <row r="462" spans="1:11" ht="12.75">
      <c r="A462" s="288"/>
      <c r="B462" s="219"/>
      <c r="C462" s="288"/>
      <c r="D462" s="288"/>
      <c r="E462" s="288"/>
      <c r="F462" s="296"/>
      <c r="G462" s="296"/>
      <c r="H462" s="296"/>
      <c r="I462" s="296"/>
      <c r="J462" s="152"/>
      <c r="K462" s="143"/>
    </row>
    <row r="463" spans="1:11" ht="12.75">
      <c r="A463" s="258" t="s">
        <v>598</v>
      </c>
      <c r="B463" s="219"/>
      <c r="C463" s="288"/>
      <c r="D463" s="288"/>
      <c r="E463" s="288"/>
      <c r="F463" s="296"/>
      <c r="G463" s="296"/>
      <c r="H463" s="296"/>
      <c r="I463" s="296"/>
      <c r="K463" s="143"/>
    </row>
    <row r="464" spans="1:11" ht="12.75">
      <c r="A464" s="288" t="s">
        <v>571</v>
      </c>
      <c r="B464" s="259">
        <v>104428</v>
      </c>
      <c r="C464" s="288"/>
      <c r="D464" s="288"/>
      <c r="E464" s="256">
        <f>SUM(B464:D464)</f>
        <v>104428</v>
      </c>
      <c r="F464" s="296"/>
      <c r="G464" s="296"/>
      <c r="H464" s="296"/>
      <c r="I464" s="296"/>
      <c r="K464" s="143"/>
    </row>
    <row r="465" spans="1:11" ht="13.5" thickBot="1">
      <c r="A465" s="288" t="s">
        <v>572</v>
      </c>
      <c r="B465" s="216">
        <v>113423</v>
      </c>
      <c r="C465" s="216">
        <v>794009</v>
      </c>
      <c r="D465" s="216">
        <v>2243</v>
      </c>
      <c r="E465" s="216">
        <f>SUM(B465:D465)</f>
        <v>909675</v>
      </c>
      <c r="F465" s="296"/>
      <c r="G465" s="296"/>
      <c r="H465" s="296"/>
      <c r="I465" s="296"/>
      <c r="K465" s="143"/>
    </row>
    <row r="466" spans="1:11" ht="13.5" thickBot="1">
      <c r="A466" s="288"/>
      <c r="B466" s="159">
        <f>SUM(B464:B465)</f>
        <v>217851</v>
      </c>
      <c r="C466" s="159">
        <f>SUM(C464:C465)</f>
        <v>794009</v>
      </c>
      <c r="D466" s="159">
        <f>SUM(D464:D465)</f>
        <v>2243</v>
      </c>
      <c r="E466" s="159">
        <f>SUM(B466:D466)</f>
        <v>1014103</v>
      </c>
      <c r="F466" s="296"/>
      <c r="G466" s="296"/>
      <c r="H466" s="296"/>
      <c r="I466" s="296"/>
      <c r="K466" s="143"/>
    </row>
    <row r="467" spans="1:11" ht="12.75">
      <c r="A467" s="289"/>
      <c r="B467" s="296"/>
      <c r="C467" s="296"/>
      <c r="D467" s="296"/>
      <c r="E467" s="296"/>
      <c r="F467" s="296"/>
      <c r="G467" s="296"/>
      <c r="H467" s="296"/>
      <c r="I467" s="296"/>
      <c r="K467" s="143"/>
    </row>
    <row r="468" spans="1:11" ht="27" customHeight="1">
      <c r="A468" s="447" t="s">
        <v>698</v>
      </c>
      <c r="B468" s="447"/>
      <c r="C468" s="447"/>
      <c r="D468" s="447"/>
      <c r="E468" s="447"/>
      <c r="F468" s="447"/>
      <c r="G468" s="447"/>
      <c r="H468" s="447"/>
      <c r="I468" s="447"/>
      <c r="K468" s="143"/>
    </row>
    <row r="469" spans="1:11" ht="12.75">
      <c r="A469" s="447" t="s">
        <v>573</v>
      </c>
      <c r="B469" s="447"/>
      <c r="C469" s="447"/>
      <c r="D469" s="447"/>
      <c r="E469" s="447"/>
      <c r="F469" s="447"/>
      <c r="G469" s="447"/>
      <c r="H469" s="447"/>
      <c r="I469" s="447"/>
      <c r="K469" s="143"/>
    </row>
    <row r="470" spans="1:11" ht="12.75">
      <c r="A470" s="447" t="s">
        <v>574</v>
      </c>
      <c r="B470" s="447"/>
      <c r="C470" s="447"/>
      <c r="D470" s="447"/>
      <c r="E470" s="447"/>
      <c r="F470" s="447"/>
      <c r="G470" s="447"/>
      <c r="H470" s="447"/>
      <c r="I470" s="447"/>
      <c r="K470" s="143"/>
    </row>
    <row r="471" spans="1:11" ht="26.25" customHeight="1">
      <c r="A471" s="447" t="s">
        <v>575</v>
      </c>
      <c r="B471" s="447"/>
      <c r="C471" s="447"/>
      <c r="D471" s="447"/>
      <c r="E471" s="447"/>
      <c r="F471" s="447"/>
      <c r="G471" s="447"/>
      <c r="H471" s="447"/>
      <c r="I471" s="447"/>
      <c r="K471" s="143"/>
    </row>
    <row r="472" spans="1:11" ht="12.75">
      <c r="A472" s="289"/>
      <c r="B472" s="296"/>
      <c r="C472" s="296"/>
      <c r="D472" s="296"/>
      <c r="E472" s="296"/>
      <c r="F472" s="296"/>
      <c r="G472" s="296"/>
      <c r="H472" s="296"/>
      <c r="I472" s="296"/>
      <c r="J472" s="143"/>
      <c r="K472" s="143"/>
    </row>
    <row r="473" spans="1:11" ht="12.75">
      <c r="A473" s="289"/>
      <c r="B473" s="296"/>
      <c r="C473" s="296"/>
      <c r="D473" s="296"/>
      <c r="E473" s="296"/>
      <c r="F473" s="296"/>
      <c r="G473" s="296"/>
      <c r="H473" s="296"/>
      <c r="I473" s="296"/>
      <c r="J473" s="143"/>
      <c r="K473" s="143"/>
    </row>
    <row r="474" spans="1:11" ht="12.75">
      <c r="A474" s="289"/>
      <c r="B474" s="296"/>
      <c r="C474" s="296"/>
      <c r="D474" s="296"/>
      <c r="E474" s="296"/>
      <c r="F474" s="296"/>
      <c r="G474" s="296"/>
      <c r="H474" s="296"/>
      <c r="I474" s="296"/>
      <c r="J474" s="143"/>
      <c r="K474" s="143"/>
    </row>
    <row r="475" spans="1:11" ht="25.5">
      <c r="A475" s="288" t="s">
        <v>566</v>
      </c>
      <c r="B475" s="257" t="s">
        <v>567</v>
      </c>
      <c r="C475" s="257" t="s">
        <v>568</v>
      </c>
      <c r="D475" s="257" t="s">
        <v>569</v>
      </c>
      <c r="E475" s="257" t="s">
        <v>570</v>
      </c>
      <c r="F475" s="296"/>
      <c r="G475" s="296"/>
      <c r="H475" s="296"/>
      <c r="I475" s="296"/>
      <c r="J475" s="143"/>
      <c r="K475" s="143"/>
    </row>
    <row r="476" spans="1:11" ht="12.75" customHeight="1">
      <c r="A476" s="288"/>
      <c r="B476" s="219"/>
      <c r="C476" s="288"/>
      <c r="D476" s="288"/>
      <c r="E476" s="288"/>
      <c r="F476" s="296"/>
      <c r="G476" s="296"/>
      <c r="H476" s="296"/>
      <c r="I476" s="296"/>
      <c r="J476" s="143"/>
      <c r="K476" s="143"/>
    </row>
    <row r="477" spans="1:11" ht="12.75" customHeight="1">
      <c r="A477" s="258" t="s">
        <v>661</v>
      </c>
      <c r="B477" s="219"/>
      <c r="C477" s="288"/>
      <c r="D477" s="288"/>
      <c r="E477" s="288"/>
      <c r="F477" s="296"/>
      <c r="G477" s="296"/>
      <c r="H477" s="296"/>
      <c r="I477" s="296"/>
      <c r="J477" s="143"/>
      <c r="K477" s="143"/>
    </row>
    <row r="478" spans="1:11" ht="12.75">
      <c r="A478" s="288" t="s">
        <v>576</v>
      </c>
      <c r="B478" s="259">
        <v>82281</v>
      </c>
      <c r="C478" s="288"/>
      <c r="D478" s="288"/>
      <c r="E478" s="256">
        <f>SUM(B478:D478)</f>
        <v>82281</v>
      </c>
      <c r="F478" s="296"/>
      <c r="G478" s="296"/>
      <c r="H478" s="296"/>
      <c r="I478" s="296"/>
      <c r="J478" s="143"/>
      <c r="K478" s="143"/>
    </row>
    <row r="479" spans="1:11" ht="13.5" thickBot="1">
      <c r="A479" s="288" t="s">
        <v>577</v>
      </c>
      <c r="B479" s="216">
        <v>640</v>
      </c>
      <c r="C479" s="216">
        <v>9151</v>
      </c>
      <c r="D479" s="216">
        <v>0</v>
      </c>
      <c r="E479" s="216">
        <f>SUM(B479:D479)</f>
        <v>9791</v>
      </c>
      <c r="F479" s="296"/>
      <c r="G479" s="296"/>
      <c r="H479" s="296"/>
      <c r="I479" s="296"/>
      <c r="J479" s="143"/>
      <c r="K479" s="143"/>
    </row>
    <row r="480" spans="1:11" ht="13.5" thickBot="1">
      <c r="A480" s="288"/>
      <c r="B480" s="159">
        <f>SUM(B478:B479)</f>
        <v>82921</v>
      </c>
      <c r="C480" s="159">
        <f>SUM(C478:C479)</f>
        <v>9151</v>
      </c>
      <c r="D480" s="159">
        <f>SUM(D478:D479)</f>
        <v>0</v>
      </c>
      <c r="E480" s="159">
        <f>SUM(B480:D480)</f>
        <v>92072</v>
      </c>
      <c r="F480" s="296"/>
      <c r="G480" s="296"/>
      <c r="H480" s="296"/>
      <c r="I480" s="296"/>
      <c r="J480" s="143"/>
      <c r="K480" s="143"/>
    </row>
    <row r="481" spans="1:11" ht="12.75">
      <c r="A481" s="288"/>
      <c r="B481" s="219"/>
      <c r="C481" s="288"/>
      <c r="D481" s="288"/>
      <c r="E481" s="288"/>
      <c r="F481" s="296"/>
      <c r="G481" s="296"/>
      <c r="H481" s="296"/>
      <c r="I481" s="296"/>
      <c r="J481" s="143"/>
      <c r="K481" s="143"/>
    </row>
    <row r="482" spans="1:11" ht="12.75">
      <c r="A482" s="258" t="s">
        <v>598</v>
      </c>
      <c r="B482" s="219"/>
      <c r="C482" s="288"/>
      <c r="D482" s="288"/>
      <c r="E482" s="288"/>
      <c r="F482" s="296"/>
      <c r="G482" s="296"/>
      <c r="H482" s="296"/>
      <c r="I482" s="296"/>
      <c r="J482" s="143"/>
      <c r="K482" s="143"/>
    </row>
    <row r="483" spans="1:11" ht="12.75">
      <c r="A483" s="288" t="s">
        <v>576</v>
      </c>
      <c r="B483" s="259">
        <v>84906</v>
      </c>
      <c r="C483" s="288"/>
      <c r="D483" s="288"/>
      <c r="E483" s="256">
        <f>SUM(B483:D483)</f>
        <v>84906</v>
      </c>
      <c r="F483" s="296"/>
      <c r="G483" s="296"/>
      <c r="H483" s="296"/>
      <c r="I483" s="296"/>
      <c r="J483" s="143"/>
      <c r="K483" s="143"/>
    </row>
    <row r="484" spans="1:11" ht="13.5" thickBot="1">
      <c r="A484" s="288" t="s">
        <v>577</v>
      </c>
      <c r="B484" s="216">
        <v>2612</v>
      </c>
      <c r="C484" s="216">
        <v>39397</v>
      </c>
      <c r="D484" s="216">
        <v>4874</v>
      </c>
      <c r="E484" s="216">
        <f>SUM(B484:D484)</f>
        <v>46883</v>
      </c>
      <c r="F484" s="296"/>
      <c r="G484" s="296"/>
      <c r="H484" s="296"/>
      <c r="I484" s="296"/>
      <c r="J484" s="143"/>
      <c r="K484" s="143"/>
    </row>
    <row r="485" spans="1:11" ht="13.5" thickBot="1">
      <c r="A485" s="288"/>
      <c r="B485" s="159">
        <f>SUM(B483:B484)</f>
        <v>87518</v>
      </c>
      <c r="C485" s="159">
        <f>SUM(C483:C484)</f>
        <v>39397</v>
      </c>
      <c r="D485" s="159">
        <f>SUM(D483:D484)</f>
        <v>4874</v>
      </c>
      <c r="E485" s="159">
        <f>SUM(B485:D485)</f>
        <v>131789</v>
      </c>
      <c r="F485" s="296"/>
      <c r="G485" s="296"/>
      <c r="H485" s="296"/>
      <c r="I485" s="296"/>
      <c r="J485" s="143"/>
      <c r="K485" s="143"/>
    </row>
    <row r="486" spans="1:11" ht="12.75">
      <c r="A486" s="289"/>
      <c r="B486" s="296"/>
      <c r="C486" s="296"/>
      <c r="D486" s="296"/>
      <c r="E486" s="296"/>
      <c r="F486" s="296"/>
      <c r="G486" s="296"/>
      <c r="H486" s="296"/>
      <c r="I486" s="296"/>
      <c r="J486" s="143"/>
      <c r="K486" s="143"/>
    </row>
    <row r="487" spans="1:11" ht="12.75">
      <c r="A487" s="292"/>
      <c r="B487" s="296"/>
      <c r="C487" s="296"/>
      <c r="D487" s="296"/>
      <c r="E487" s="296"/>
      <c r="F487" s="296"/>
      <c r="G487" s="296"/>
      <c r="H487" s="296"/>
      <c r="I487" s="296"/>
      <c r="J487" s="143"/>
      <c r="K487" s="143"/>
    </row>
    <row r="488" spans="1:11" ht="12.75">
      <c r="A488" s="447" t="s">
        <v>578</v>
      </c>
      <c r="B488" s="447"/>
      <c r="C488" s="447"/>
      <c r="D488" s="447"/>
      <c r="E488" s="447"/>
      <c r="F488" s="447"/>
      <c r="G488" s="447"/>
      <c r="H488" s="447"/>
      <c r="I488" s="447"/>
      <c r="J488" s="143"/>
      <c r="K488" s="143"/>
    </row>
    <row r="489" spans="1:11" ht="12.75">
      <c r="A489" s="261"/>
      <c r="B489" s="261"/>
      <c r="C489" s="261"/>
      <c r="D489" s="261"/>
      <c r="E489" s="261"/>
      <c r="F489" s="261"/>
      <c r="G489" s="261"/>
      <c r="H489" s="261"/>
      <c r="I489" s="261"/>
      <c r="J489" s="143"/>
      <c r="K489" s="143"/>
    </row>
    <row r="490" spans="1:11" ht="12.75">
      <c r="A490" s="261"/>
      <c r="B490" s="261"/>
      <c r="C490" s="261"/>
      <c r="D490" s="261"/>
      <c r="E490" s="261"/>
      <c r="F490" s="261"/>
      <c r="G490" s="261"/>
      <c r="H490" s="261"/>
      <c r="I490" s="261"/>
      <c r="J490" s="143"/>
      <c r="K490" s="143"/>
    </row>
    <row r="491" spans="1:11" ht="12.75">
      <c r="A491" s="289"/>
      <c r="B491" s="296"/>
      <c r="C491" s="296"/>
      <c r="D491" s="296"/>
      <c r="E491" s="296"/>
      <c r="F491" s="296"/>
      <c r="G491" s="296"/>
      <c r="H491" s="296"/>
      <c r="I491" s="296"/>
      <c r="J491" s="143"/>
      <c r="K491" s="143"/>
    </row>
    <row r="492" spans="1:11" ht="12.75">
      <c r="A492" s="448" t="s">
        <v>651</v>
      </c>
      <c r="B492" s="448"/>
      <c r="C492" s="448"/>
      <c r="D492" s="448"/>
      <c r="E492" s="448"/>
      <c r="F492" s="448"/>
      <c r="G492" s="448"/>
      <c r="H492" s="448"/>
      <c r="I492" s="448"/>
      <c r="J492" s="143"/>
      <c r="K492" s="143"/>
    </row>
    <row r="493" spans="1:11" ht="12.75">
      <c r="A493" s="296"/>
      <c r="B493" s="296"/>
      <c r="C493" s="296"/>
      <c r="D493" s="296"/>
      <c r="E493" s="296"/>
      <c r="F493" s="296"/>
      <c r="G493" s="296"/>
      <c r="H493" s="296"/>
      <c r="I493" s="296"/>
      <c r="J493" s="143"/>
      <c r="K493" s="143"/>
    </row>
    <row r="494" spans="1:11" ht="12.75">
      <c r="A494" s="296"/>
      <c r="B494" s="296"/>
      <c r="C494" s="296"/>
      <c r="D494" s="296"/>
      <c r="E494" s="296"/>
      <c r="F494" s="296"/>
      <c r="G494" s="296"/>
      <c r="H494" s="296"/>
      <c r="I494" s="296"/>
      <c r="J494" s="143"/>
      <c r="K494" s="143"/>
    </row>
    <row r="495" spans="1:11" ht="12.75" customHeight="1">
      <c r="A495" s="296"/>
      <c r="B495" s="296"/>
      <c r="C495" s="296"/>
      <c r="D495" s="296"/>
      <c r="E495" s="296"/>
      <c r="F495" s="296"/>
      <c r="G495" s="296"/>
      <c r="H495" s="296"/>
      <c r="I495" s="296"/>
      <c r="J495" s="143"/>
      <c r="K495" s="143"/>
    </row>
    <row r="496" spans="1:11" ht="12.75">
      <c r="A496" s="292"/>
      <c r="B496" s="296"/>
      <c r="C496" s="296"/>
      <c r="D496" s="296"/>
      <c r="E496" s="296"/>
      <c r="F496" s="296"/>
      <c r="G496" s="296"/>
      <c r="H496" s="296"/>
      <c r="I496" s="296"/>
      <c r="J496" s="143"/>
      <c r="K496" s="143"/>
    </row>
    <row r="497" spans="1:11" ht="12.75">
      <c r="A497" s="292"/>
      <c r="B497" s="296"/>
      <c r="C497" s="296"/>
      <c r="D497" s="296"/>
      <c r="E497" s="296"/>
      <c r="F497" s="296"/>
      <c r="G497" s="296"/>
      <c r="H497" s="296"/>
      <c r="I497" s="296"/>
      <c r="J497" s="143"/>
      <c r="K497" s="143"/>
    </row>
    <row r="498" spans="1:11" ht="12.75">
      <c r="A498" s="296"/>
      <c r="B498" s="296"/>
      <c r="C498" s="296"/>
      <c r="D498" s="296"/>
      <c r="E498" s="296"/>
      <c r="F498" s="296"/>
      <c r="G498" s="296"/>
      <c r="H498" s="296"/>
      <c r="I498" s="296"/>
      <c r="J498" s="143"/>
      <c r="K498" s="143"/>
    </row>
    <row r="499" spans="1:11" ht="12.75">
      <c r="A499" s="296"/>
      <c r="B499" s="296"/>
      <c r="C499" s="296"/>
      <c r="D499" s="296"/>
      <c r="E499" s="296"/>
      <c r="F499" s="296"/>
      <c r="G499" s="296"/>
      <c r="H499" s="296"/>
      <c r="I499" s="296"/>
      <c r="J499" s="143"/>
      <c r="K499" s="143"/>
    </row>
    <row r="500" spans="1:11" ht="12.75">
      <c r="A500" s="296"/>
      <c r="B500" s="296"/>
      <c r="C500" s="296"/>
      <c r="D500" s="296"/>
      <c r="E500" s="296"/>
      <c r="F500" s="296"/>
      <c r="G500" s="296"/>
      <c r="H500" s="296"/>
      <c r="I500" s="296"/>
      <c r="J500" s="143"/>
      <c r="K500" s="143"/>
    </row>
    <row r="501" spans="1:11" ht="12.75">
      <c r="A501" s="296"/>
      <c r="B501" s="296"/>
      <c r="C501" s="296"/>
      <c r="D501" s="296"/>
      <c r="E501" s="296"/>
      <c r="F501" s="296"/>
      <c r="G501" s="296"/>
      <c r="H501" s="296"/>
      <c r="I501" s="296"/>
      <c r="J501" s="143"/>
      <c r="K501" s="143"/>
    </row>
    <row r="502" spans="1:11" ht="12.75">
      <c r="A502" s="296"/>
      <c r="B502" s="296"/>
      <c r="C502" s="296"/>
      <c r="D502" s="296"/>
      <c r="E502" s="296"/>
      <c r="F502" s="296"/>
      <c r="G502" s="296"/>
      <c r="H502" s="296"/>
      <c r="I502" s="296"/>
      <c r="J502" s="143"/>
      <c r="K502" s="143"/>
    </row>
    <row r="503" spans="1:11" ht="12.75">
      <c r="A503" s="296"/>
      <c r="B503" s="296"/>
      <c r="C503" s="296"/>
      <c r="D503" s="296"/>
      <c r="E503" s="296"/>
      <c r="F503" s="296"/>
      <c r="G503" s="296"/>
      <c r="H503" s="296"/>
      <c r="I503" s="296"/>
      <c r="J503" s="143"/>
      <c r="K503" s="143"/>
    </row>
    <row r="504" spans="1:11" ht="12.75">
      <c r="A504" s="296"/>
      <c r="B504" s="296"/>
      <c r="C504" s="296"/>
      <c r="D504" s="296"/>
      <c r="E504" s="296"/>
      <c r="F504" s="296"/>
      <c r="G504" s="296"/>
      <c r="H504" s="296"/>
      <c r="I504" s="296"/>
      <c r="J504" s="143"/>
      <c r="K504" s="143"/>
    </row>
    <row r="505" spans="1:11" ht="12.75">
      <c r="A505" s="296"/>
      <c r="B505" s="296"/>
      <c r="C505" s="296"/>
      <c r="D505" s="296"/>
      <c r="E505" s="296"/>
      <c r="F505" s="296"/>
      <c r="G505" s="296"/>
      <c r="H505" s="296"/>
      <c r="I505" s="296"/>
      <c r="J505" s="143"/>
      <c r="K505" s="143"/>
    </row>
    <row r="506" spans="1:11" ht="12.75">
      <c r="A506" s="296"/>
      <c r="B506" s="296"/>
      <c r="C506" s="296"/>
      <c r="D506" s="296"/>
      <c r="E506" s="296"/>
      <c r="F506" s="296"/>
      <c r="G506" s="296"/>
      <c r="H506" s="296"/>
      <c r="I506" s="296"/>
      <c r="J506" s="143"/>
      <c r="K506" s="143"/>
    </row>
    <row r="507" spans="1:11" ht="12.75">
      <c r="A507" s="296"/>
      <c r="B507" s="296"/>
      <c r="C507" s="296"/>
      <c r="D507" s="296"/>
      <c r="E507" s="296"/>
      <c r="F507" s="296"/>
      <c r="G507" s="296"/>
      <c r="H507" s="296"/>
      <c r="I507" s="296"/>
      <c r="J507" s="143"/>
      <c r="K507" s="143"/>
    </row>
    <row r="508" spans="1:11" ht="12.75">
      <c r="A508" s="296"/>
      <c r="B508" s="296"/>
      <c r="C508" s="296"/>
      <c r="D508" s="296"/>
      <c r="E508" s="296"/>
      <c r="F508" s="296"/>
      <c r="G508" s="296"/>
      <c r="H508" s="296"/>
      <c r="I508" s="296"/>
      <c r="J508" s="143"/>
      <c r="K508" s="143"/>
    </row>
    <row r="509" spans="1:11" ht="12.75">
      <c r="A509" s="296"/>
      <c r="B509" s="296"/>
      <c r="C509" s="296"/>
      <c r="D509" s="296"/>
      <c r="E509" s="296"/>
      <c r="F509" s="296"/>
      <c r="G509" s="296"/>
      <c r="H509" s="296"/>
      <c r="I509" s="296"/>
      <c r="J509" s="143"/>
      <c r="K509" s="143"/>
    </row>
    <row r="510" spans="1:11" ht="12.75">
      <c r="A510" s="296"/>
      <c r="B510" s="296"/>
      <c r="C510" s="296"/>
      <c r="D510" s="296"/>
      <c r="E510" s="296"/>
      <c r="F510" s="296"/>
      <c r="G510" s="296"/>
      <c r="H510" s="296"/>
      <c r="I510" s="296"/>
      <c r="J510" s="143"/>
      <c r="K510" s="143"/>
    </row>
    <row r="511" spans="1:11" ht="12.75">
      <c r="A511" s="296"/>
      <c r="B511" s="296"/>
      <c r="C511" s="296"/>
      <c r="D511" s="296"/>
      <c r="E511" s="296"/>
      <c r="F511" s="296"/>
      <c r="G511" s="296"/>
      <c r="H511" s="296"/>
      <c r="I511" s="296"/>
      <c r="J511" s="143"/>
      <c r="K511" s="143"/>
    </row>
    <row r="512" spans="1:11" ht="12.75">
      <c r="A512" s="296"/>
      <c r="B512" s="296"/>
      <c r="C512" s="296"/>
      <c r="D512" s="296"/>
      <c r="E512" s="296"/>
      <c r="F512" s="296"/>
      <c r="G512" s="296"/>
      <c r="H512" s="296"/>
      <c r="I512" s="296"/>
      <c r="J512" s="143"/>
      <c r="K512" s="143"/>
    </row>
    <row r="513" spans="1:11" ht="12.75">
      <c r="A513" s="296"/>
      <c r="B513" s="296"/>
      <c r="C513" s="296"/>
      <c r="D513" s="296"/>
      <c r="E513" s="296"/>
      <c r="F513" s="296"/>
      <c r="G513" s="296"/>
      <c r="H513" s="296"/>
      <c r="I513" s="296"/>
      <c r="J513" s="143"/>
      <c r="K513" s="143"/>
    </row>
    <row r="514" spans="10:11" ht="12.75">
      <c r="J514" s="143"/>
      <c r="K514" s="143"/>
    </row>
    <row r="515" spans="10:11" ht="12.75">
      <c r="J515" s="143"/>
      <c r="K515" s="143"/>
    </row>
    <row r="517" spans="10:11" ht="12.75">
      <c r="J517" s="143"/>
      <c r="K517" s="143"/>
    </row>
  </sheetData>
  <sheetProtection/>
  <protectedRanges>
    <protectedRange sqref="B124" name="Range1"/>
  </protectedRanges>
  <mergeCells count="131">
    <mergeCell ref="A468:I468"/>
    <mergeCell ref="A469:I469"/>
    <mergeCell ref="A338:E338"/>
    <mergeCell ref="A343:E343"/>
    <mergeCell ref="A395:I395"/>
    <mergeCell ref="A399:I399"/>
    <mergeCell ref="A402:I402"/>
    <mergeCell ref="A404:I404"/>
    <mergeCell ref="A405:I405"/>
    <mergeCell ref="B407:C407"/>
    <mergeCell ref="D407:E407"/>
    <mergeCell ref="A368:E368"/>
    <mergeCell ref="A369:I369"/>
    <mergeCell ref="A204:I204"/>
    <mergeCell ref="A205:I205"/>
    <mergeCell ref="A206:I206"/>
    <mergeCell ref="A210:B210"/>
    <mergeCell ref="C211:I211"/>
    <mergeCell ref="C214:I214"/>
    <mergeCell ref="A216:I216"/>
    <mergeCell ref="A239:I239"/>
    <mergeCell ref="A248:I248"/>
    <mergeCell ref="A1:I1"/>
    <mergeCell ref="A33:I33"/>
    <mergeCell ref="A35:I35"/>
    <mergeCell ref="A36:I36"/>
    <mergeCell ref="A39:I39"/>
    <mergeCell ref="A79:C79"/>
    <mergeCell ref="A81:F81"/>
    <mergeCell ref="A87:F87"/>
    <mergeCell ref="A403:I403"/>
    <mergeCell ref="A65:C65"/>
    <mergeCell ref="A9:I9"/>
    <mergeCell ref="A10:I10"/>
    <mergeCell ref="A335:D335"/>
    <mergeCell ref="A321:D321"/>
    <mergeCell ref="A322:D322"/>
    <mergeCell ref="A323:D323"/>
    <mergeCell ref="A324:D324"/>
    <mergeCell ref="A11:I11"/>
    <mergeCell ref="A12:I12"/>
    <mergeCell ref="A15:I15"/>
    <mergeCell ref="A16:I16"/>
    <mergeCell ref="A19:I19"/>
    <mergeCell ref="A3:I3"/>
    <mergeCell ref="A5:I5"/>
    <mergeCell ref="A6:I6"/>
    <mergeCell ref="A7:I7"/>
    <mergeCell ref="A27:I27"/>
    <mergeCell ref="A38:I38"/>
    <mergeCell ref="A21:I21"/>
    <mergeCell ref="B22:I22"/>
    <mergeCell ref="B23:I23"/>
    <mergeCell ref="B24:I24"/>
    <mergeCell ref="B25:I25"/>
    <mergeCell ref="A80:C80"/>
    <mergeCell ref="A90:F90"/>
    <mergeCell ref="A63:C63"/>
    <mergeCell ref="A64:C64"/>
    <mergeCell ref="A89:F89"/>
    <mergeCell ref="A203:I203"/>
    <mergeCell ref="A91:F91"/>
    <mergeCell ref="A96:F96"/>
    <mergeCell ref="A110:I110"/>
    <mergeCell ref="A112:I112"/>
    <mergeCell ref="A134:I134"/>
    <mergeCell ref="A189:I189"/>
    <mergeCell ref="A198:I198"/>
    <mergeCell ref="A199:I199"/>
    <mergeCell ref="A191:I191"/>
    <mergeCell ref="A301:I301"/>
    <mergeCell ref="A207:I207"/>
    <mergeCell ref="A208:I208"/>
    <mergeCell ref="A291:I291"/>
    <mergeCell ref="A292:I292"/>
    <mergeCell ref="A293:I293"/>
    <mergeCell ref="A294:I294"/>
    <mergeCell ref="A295:I295"/>
    <mergeCell ref="A316:D316"/>
    <mergeCell ref="A302:E302"/>
    <mergeCell ref="A303:I303"/>
    <mergeCell ref="A304:I304"/>
    <mergeCell ref="A305:E305"/>
    <mergeCell ref="A307:D308"/>
    <mergeCell ref="E307:F307"/>
    <mergeCell ref="G307:H307"/>
    <mergeCell ref="A309:D309"/>
    <mergeCell ref="A310:D310"/>
    <mergeCell ref="A317:D317"/>
    <mergeCell ref="A318:D318"/>
    <mergeCell ref="A319:D319"/>
    <mergeCell ref="A320:D320"/>
    <mergeCell ref="A311:D311"/>
    <mergeCell ref="A312:D312"/>
    <mergeCell ref="A313:D313"/>
    <mergeCell ref="A314:D314"/>
    <mergeCell ref="A315:D315"/>
    <mergeCell ref="A330:D330"/>
    <mergeCell ref="A331:D331"/>
    <mergeCell ref="A332:D332"/>
    <mergeCell ref="A333:D333"/>
    <mergeCell ref="A334:D334"/>
    <mergeCell ref="A325:D325"/>
    <mergeCell ref="A326:D326"/>
    <mergeCell ref="A327:D327"/>
    <mergeCell ref="A328:D328"/>
    <mergeCell ref="A329:D329"/>
    <mergeCell ref="A470:I470"/>
    <mergeCell ref="A471:I471"/>
    <mergeCell ref="A488:I488"/>
    <mergeCell ref="A492:I492"/>
    <mergeCell ref="A419:I419"/>
    <mergeCell ref="A421:I421"/>
    <mergeCell ref="A422:I422"/>
    <mergeCell ref="A423:I423"/>
    <mergeCell ref="B425:C425"/>
    <mergeCell ref="D425:E425"/>
    <mergeCell ref="A450:I450"/>
    <mergeCell ref="A451:I451"/>
    <mergeCell ref="A452:I452"/>
    <mergeCell ref="A442:I442"/>
    <mergeCell ref="A444:I444"/>
    <mergeCell ref="A445:I445"/>
    <mergeCell ref="A449:I449"/>
    <mergeCell ref="A435:I435"/>
    <mergeCell ref="A437:I437"/>
    <mergeCell ref="A438:I438"/>
    <mergeCell ref="A439:I439"/>
    <mergeCell ref="A443:I443"/>
    <mergeCell ref="A448:I448"/>
    <mergeCell ref="A453:I453"/>
  </mergeCells>
  <printOptions/>
  <pageMargins left="0.75" right="0.75" top="1" bottom="1" header="0.5" footer="0.5"/>
  <pageSetup fitToHeight="0" fitToWidth="1" horizontalDpi="600" verticalDpi="600" orientation="portrait" paperSize="9" scale="75" r:id="rId1"/>
  <rowBreaks count="8" manualBreakCount="8">
    <brk id="53" max="255" man="1"/>
    <brk id="118" max="255" man="1"/>
    <brk id="174" max="255" man="1"/>
    <brk id="227" max="255" man="1"/>
    <brk id="289" max="255" man="1"/>
    <brk id="344" max="255" man="1"/>
    <brk id="397" max="255" man="1"/>
    <brk id="4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Kundovic</dc:creator>
  <cp:keywords/>
  <dc:description/>
  <cp:lastModifiedBy>mc</cp:lastModifiedBy>
  <cp:lastPrinted>2013-03-15T09:48:51Z</cp:lastPrinted>
  <dcterms:created xsi:type="dcterms:W3CDTF">2008-10-17T11:51:54Z</dcterms:created>
  <dcterms:modified xsi:type="dcterms:W3CDTF">2013-04-09T13:04:12Z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