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5" yWindow="-60" windowWidth="14670" windowHeight="11625" tabRatio="797" activeTab="5"/>
  </bookViews>
  <sheets>
    <sheet name="OPĆI PODACI" sheetId="13" r:id="rId1"/>
    <sheet name="RDIG" sheetId="15" r:id="rId2"/>
    <sheet name="BILANCA" sheetId="14" r:id="rId3"/>
    <sheet name="NOVČANI TIJEK" sheetId="16" r:id="rId4"/>
    <sheet name="PROMJENE KAPITALA" sheetId="17" r:id="rId5"/>
    <sheet name="BILJEŠKE" sheetId="18" r:id="rId6"/>
  </sheets>
  <definedNames>
    <definedName name="_xlnm.Print_Area" localSheetId="5">BILJEŠKE!$A$1:$J$545</definedName>
    <definedName name="_xlnm.Print_Area" localSheetId="3">'NOVČANI TIJEK'!$A$2:$K$55</definedName>
    <definedName name="_xlnm.Print_Area" localSheetId="0">'OPĆI PODACI'!$A$1:$I$62</definedName>
    <definedName name="_xlnm.Print_Area" localSheetId="4">'PROMJENE KAPITALA'!$A$1:$M$28</definedName>
    <definedName name="_xlnm.Print_Area" localSheetId="1">RDIG!$A$1:$M$47</definedName>
  </definedNames>
  <calcPr calcId="125725"/>
</workbook>
</file>

<file path=xl/calcChain.xml><?xml version="1.0" encoding="utf-8"?>
<calcChain xmlns="http://schemas.openxmlformats.org/spreadsheetml/2006/main">
  <c r="C248" i="18"/>
  <c r="B79"/>
  <c r="B76"/>
  <c r="B75"/>
  <c r="E534" l="1"/>
  <c r="E533"/>
  <c r="C404" l="1"/>
  <c r="C397"/>
  <c r="C396"/>
  <c r="B80"/>
  <c r="B250"/>
  <c r="C250"/>
  <c r="C171"/>
  <c r="B171"/>
  <c r="B407" l="1"/>
  <c r="C407"/>
  <c r="D535"/>
  <c r="C535"/>
  <c r="B535"/>
  <c r="D530"/>
  <c r="D516"/>
  <c r="C516"/>
  <c r="B516"/>
  <c r="D511"/>
  <c r="E476"/>
  <c r="C476"/>
  <c r="E458"/>
  <c r="D458"/>
  <c r="C458"/>
  <c r="B458"/>
  <c r="C437"/>
  <c r="C418"/>
  <c r="E516" l="1"/>
  <c r="E535"/>
  <c r="C427"/>
  <c r="B476"/>
  <c r="C398"/>
  <c r="D476"/>
  <c r="C383" l="1"/>
  <c r="E372" l="1"/>
  <c r="E374" s="1"/>
  <c r="C349"/>
  <c r="B349"/>
  <c r="C348"/>
  <c r="B348"/>
  <c r="B372" s="1"/>
  <c r="D347"/>
  <c r="D372" s="1"/>
  <c r="D374" s="1"/>
  <c r="E373" s="1"/>
  <c r="E346"/>
  <c r="D346"/>
  <c r="C346"/>
  <c r="B346"/>
  <c r="C372" l="1"/>
  <c r="C374" s="1"/>
  <c r="B374"/>
  <c r="C317" l="1"/>
  <c r="C295"/>
  <c r="C297" l="1"/>
  <c r="C306"/>
  <c r="C259"/>
  <c r="C261" s="1"/>
  <c r="C231" l="1"/>
  <c r="C233" s="1"/>
  <c r="C135" l="1"/>
  <c r="C122"/>
  <c r="B437" l="1"/>
  <c r="B231"/>
  <c r="B233" l="1"/>
  <c r="C208"/>
  <c r="H210"/>
  <c r="D215"/>
  <c r="H209"/>
  <c r="D208"/>
  <c r="C216"/>
  <c r="H216" s="1"/>
  <c r="C215"/>
  <c r="C530" l="1"/>
  <c r="H215"/>
  <c r="H208"/>
  <c r="C160" l="1"/>
  <c r="B160"/>
  <c r="B427" l="1"/>
  <c r="B418"/>
  <c r="C511" s="1"/>
  <c r="B398"/>
  <c r="B383"/>
  <c r="B332"/>
  <c r="B317"/>
  <c r="B306"/>
  <c r="B295"/>
  <c r="B297" s="1"/>
  <c r="B285"/>
  <c r="B274"/>
  <c r="B259"/>
  <c r="B261" s="1"/>
  <c r="G218"/>
  <c r="F218"/>
  <c r="E218"/>
  <c r="D218"/>
  <c r="C218"/>
  <c r="H217" s="1"/>
  <c r="B218"/>
  <c r="G212"/>
  <c r="F212"/>
  <c r="E212"/>
  <c r="C212"/>
  <c r="H211" s="1"/>
  <c r="B212"/>
  <c r="D212"/>
  <c r="E194"/>
  <c r="D194"/>
  <c r="C194"/>
  <c r="F193" s="1"/>
  <c r="B194"/>
  <c r="F192"/>
  <c r="F191"/>
  <c r="E188"/>
  <c r="D188"/>
  <c r="C188"/>
  <c r="F187" s="1"/>
  <c r="B188"/>
  <c r="F186"/>
  <c r="F185"/>
  <c r="F184"/>
  <c r="C150"/>
  <c r="B150"/>
  <c r="B135"/>
  <c r="B122"/>
  <c r="C113"/>
  <c r="B113"/>
  <c r="C92"/>
  <c r="B92"/>
  <c r="C80"/>
  <c r="B511" l="1"/>
  <c r="E197"/>
  <c r="E221"/>
  <c r="B221"/>
  <c r="H218"/>
  <c r="H212"/>
  <c r="G221"/>
  <c r="F221"/>
  <c r="D221"/>
  <c r="D197"/>
  <c r="C197"/>
  <c r="F194"/>
  <c r="F188"/>
  <c r="B197"/>
  <c r="C221"/>
  <c r="E511" l="1"/>
  <c r="E530"/>
  <c r="B530"/>
  <c r="H221"/>
  <c r="F197"/>
  <c r="K25" i="14" l="1"/>
  <c r="J25"/>
  <c r="K41" i="16" l="1"/>
  <c r="K30"/>
  <c r="K16"/>
  <c r="K34"/>
  <c r="K47" l="1"/>
  <c r="K21"/>
  <c r="K23" s="1"/>
  <c r="J21"/>
  <c r="K22" l="1"/>
  <c r="J47" l="1"/>
  <c r="J41"/>
  <c r="J34"/>
  <c r="J36" s="1"/>
  <c r="J30"/>
  <c r="J39" i="14"/>
  <c r="J29" i="15"/>
  <c r="K48" i="16"/>
  <c r="J23" i="15"/>
  <c r="M12" i="17"/>
  <c r="M29" i="15"/>
  <c r="M23"/>
  <c r="M13"/>
  <c r="M9"/>
  <c r="L23"/>
  <c r="L13"/>
  <c r="K13"/>
  <c r="L29"/>
  <c r="K29"/>
  <c r="K23"/>
  <c r="L9"/>
  <c r="M14" i="17"/>
  <c r="L24"/>
  <c r="J24"/>
  <c r="M23"/>
  <c r="M22"/>
  <c r="M21"/>
  <c r="M20"/>
  <c r="M19"/>
  <c r="M18"/>
  <c r="M17"/>
  <c r="M16"/>
  <c r="M15"/>
  <c r="M11"/>
  <c r="M10"/>
  <c r="M9"/>
  <c r="J9" i="15"/>
  <c r="J36" s="1"/>
  <c r="K15" i="14"/>
  <c r="K9"/>
  <c r="J15"/>
  <c r="J9"/>
  <c r="J13" i="15"/>
  <c r="J35" i="16" l="1"/>
  <c r="J48"/>
  <c r="K35"/>
  <c r="K50" s="1"/>
  <c r="K36"/>
  <c r="K51" s="1"/>
  <c r="M36" i="15"/>
  <c r="L37"/>
  <c r="L36"/>
  <c r="M37"/>
  <c r="K37"/>
  <c r="K9"/>
  <c r="K36" s="1"/>
  <c r="J49" i="16"/>
  <c r="J22" i="14"/>
  <c r="K22"/>
  <c r="J37" i="15"/>
  <c r="K53" i="16" l="1"/>
  <c r="L39" i="15"/>
  <c r="L42" s="1"/>
  <c r="M39"/>
  <c r="M42" s="1"/>
  <c r="K39" i="14"/>
  <c r="K54" i="16"/>
  <c r="K39" i="15"/>
  <c r="K42" s="1"/>
  <c r="J39"/>
  <c r="J42" s="1"/>
  <c r="J16" i="16" s="1"/>
  <c r="J23" l="1"/>
  <c r="J51" s="1"/>
  <c r="J54" s="1"/>
  <c r="J22"/>
  <c r="K24" i="17"/>
  <c r="M13"/>
  <c r="M24" s="1"/>
  <c r="K55" i="16"/>
  <c r="J50" l="1"/>
  <c r="J53" s="1"/>
  <c r="J55" s="1"/>
</calcChain>
</file>

<file path=xl/sharedStrings.xml><?xml version="1.0" encoding="utf-8"?>
<sst xmlns="http://schemas.openxmlformats.org/spreadsheetml/2006/main" count="594" uniqueCount="514">
  <si>
    <t xml:space="preserve">I. NEMATERIJALNA IMOVINA </t>
  </si>
  <si>
    <t xml:space="preserve">II. MATERIJALNA IMOVINA </t>
  </si>
  <si>
    <t>III. DUGOTRAJNA FINANCIJSKA IMOVINA</t>
  </si>
  <si>
    <t>IV. POTRAŽIVANJA</t>
  </si>
  <si>
    <t xml:space="preserve">B)  REZERVIRANJA </t>
  </si>
  <si>
    <t xml:space="preserve">C)  DUGOROČNE OBVEZE </t>
  </si>
  <si>
    <t xml:space="preserve">D)  KRATKOROČNE OBVEZE </t>
  </si>
  <si>
    <t xml:space="preserve">   7. Vrijednosno usklađivanje</t>
  </si>
  <si>
    <t xml:space="preserve">   4. Troškovi osoblja </t>
  </si>
  <si>
    <t>DODATAK RDG-u (popunjava poduzetnik koji sastavlja konsolidirani godišnji financijski izvještaj)</t>
  </si>
  <si>
    <t>XVII.* GUBITAK PRIPISAN MANJINSKOM INTERESU</t>
  </si>
  <si>
    <t>KAPITAL I REZERVE</t>
  </si>
  <si>
    <t>1. Pripisano imateljima kapitala matice</t>
  </si>
  <si>
    <t>2. Pripisano manjinskom interesu</t>
  </si>
  <si>
    <t>AKTIVA</t>
  </si>
  <si>
    <t>A)  POTRAŽIVANJA ZA UPISANI A NEUPLAĆENI KAPITAL</t>
  </si>
  <si>
    <t>V. ODGOĐENA POREZNA IMOVINA</t>
  </si>
  <si>
    <t>IV. NOVAC U BANCI I BLAGAJNI</t>
  </si>
  <si>
    <t>D)  PLAĆENI TROŠKOVI BUDUĆEG RAZDOBLJA I OBRAČUNATI PRIHODI</t>
  </si>
  <si>
    <t>E)  GUBITAK IZNAD KAPITALA</t>
  </si>
  <si>
    <t>G)  IZVANBILANČNI ZAPISI</t>
  </si>
  <si>
    <t>PASIVA</t>
  </si>
  <si>
    <t>I. TEMELJNI (UPISANI) KAPITAL</t>
  </si>
  <si>
    <t>II. KAPITALNE REZERVE</t>
  </si>
  <si>
    <t>IV. REVALORIZACIJSKE REZERVE</t>
  </si>
  <si>
    <t>V. ZADRŽANA DOBIT</t>
  </si>
  <si>
    <t>VI. PRENESENI GUBITAK</t>
  </si>
  <si>
    <t>VII. DOBIT POSLOVNE GODINE</t>
  </si>
  <si>
    <t>VIII. GUBITAK POSLOVNE GODINE</t>
  </si>
  <si>
    <t>IX. MANJINSKI INTERES</t>
  </si>
  <si>
    <t>E) ODGOĐENO PLAĆANJE TROŠKOVA I PRIHOD BUDUĆEGA RAZDOBLJA</t>
  </si>
  <si>
    <t xml:space="preserve">   1. Prihodi od prodaje</t>
  </si>
  <si>
    <t xml:space="preserve">   2. Prihodi na temelju upotrebe vlastitih proizvoda, robe i usluga</t>
  </si>
  <si>
    <t xml:space="preserve">   3. Ostali poslovni prihodi</t>
  </si>
  <si>
    <t xml:space="preserve">   5. Amortizacija</t>
  </si>
  <si>
    <t xml:space="preserve">   6. Ostali troškovi</t>
  </si>
  <si>
    <t xml:space="preserve">   8. Rezerviranja</t>
  </si>
  <si>
    <t xml:space="preserve">   9. Ostali poslovni rashodi</t>
  </si>
  <si>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</si>
  <si>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</si>
  <si>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</si>
  <si>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t>
  </si>
  <si>
    <t xml:space="preserve">     5. Ostali financijski prihodi</t>
  </si>
  <si>
    <t xml:space="preserve">    1. Kamate, tečajne razlike i drugi rashodi s povezanim poduzetnicima</t>
  </si>
  <si>
    <t xml:space="preserve">    2. Kamate, tečajne razlike i drugi rashodi iz odnosa s nepovezanim
        poduzetnicima i drugim osobama</t>
  </si>
  <si>
    <t xml:space="preserve">    3. Nerealizirani gubici (rashodi) financijske imovine</t>
  </si>
  <si>
    <t xml:space="preserve">    4. Ostali financijski rashodi</t>
  </si>
  <si>
    <t>V.    IZVANREDNI - OSTALI PRIHODI</t>
  </si>
  <si>
    <t>VI.   IZVANREDNI - OSTALI RASHODI</t>
  </si>
  <si>
    <t>XI.   POREZ NA DOBIT</t>
  </si>
  <si>
    <t>IZVJEŠTAJ O NOVČANOM TIJEKU - Indirektna metoda</t>
  </si>
  <si>
    <t>Naziv pozicije</t>
  </si>
  <si>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</si>
  <si>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</si>
  <si>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</si>
  <si>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</si>
  <si>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</si>
  <si>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</si>
  <si>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</si>
  <si>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</si>
  <si>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</si>
  <si>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</si>
  <si>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</si>
  <si>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</si>
  <si>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</si>
  <si>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</si>
  <si>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</si>
  <si>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</si>
  <si>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</si>
  <si>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</si>
  <si>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</si>
  <si>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</si>
  <si>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</si>
  <si>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</si>
  <si>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</si>
  <si>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</si>
  <si>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</si>
  <si>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</si>
  <si>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</si>
  <si>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</si>
  <si>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</si>
  <si>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Novac i novčani ekvivalenti na početku razdoblja</t>
  </si>
  <si>
    <t>Povećanje  novca i novčanih ekvivalenata</t>
  </si>
  <si>
    <t>Smanjenje novca i novčanih ekvivalenata</t>
  </si>
  <si>
    <t>Novac i novčani ekvivalenti na kraju razdoblja</t>
  </si>
  <si>
    <t>IZVJEŠTAJ O PROMJENAMA KAPITALA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</si>
  <si>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</si>
  <si>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</si>
  <si>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</si>
  <si>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</si>
  <si>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</si>
  <si>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</si>
  <si>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</si>
  <si>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</si>
  <si>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</si>
  <si>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Razdoblje izvještavanja:</t>
  </si>
  <si>
    <t>do</t>
  </si>
  <si>
    <t>Matični broj (MB):</t>
  </si>
  <si>
    <t>Osobni identifikacijski broj (OIB):</t>
  </si>
  <si>
    <t>Poštanski broj i mjesto:</t>
  </si>
  <si>
    <t>Ulica i kućni broj:</t>
  </si>
  <si>
    <t>Adresa e-pošte:</t>
  </si>
  <si>
    <t>Internet adresa:</t>
  </si>
  <si>
    <t>Šifra NKD-a:</t>
  </si>
  <si>
    <t>Konsolidirani izvještaj:</t>
  </si>
  <si>
    <t>Knjigovodstveni servis:</t>
  </si>
  <si>
    <t>(unosi se samo prezime i ime osobe za kontakt)</t>
  </si>
  <si>
    <t>Telefon:</t>
  </si>
  <si>
    <t>Telefaks:</t>
  </si>
  <si>
    <t>Prezime i ime:</t>
  </si>
  <si>
    <t>(osoba ovlaštene za zastupanje)</t>
  </si>
  <si>
    <t>M.P.</t>
  </si>
  <si>
    <t>(potpis osobe ovlaštene za zastupanje)</t>
  </si>
  <si>
    <t/>
  </si>
  <si>
    <t xml:space="preserve">     od</t>
  </si>
  <si>
    <t>3</t>
  </si>
  <si>
    <t>4</t>
  </si>
  <si>
    <t xml:space="preserve">  u razdoblju </t>
  </si>
  <si>
    <t xml:space="preserve">  za razdoblje </t>
  </si>
  <si>
    <t>RAČUN DOBITI I GUBITKA</t>
  </si>
  <si>
    <t>BILANCA</t>
  </si>
  <si>
    <t xml:space="preserve">  stanje na dan </t>
  </si>
  <si>
    <t>XV.*   DOBIT PRIPISANA MANJINSKOM INTERESU</t>
  </si>
  <si>
    <t>XIV.*  DOBIT PRIPISANA IMATELJIMA KAPITALA MATICE</t>
  </si>
  <si>
    <t>XVI.*  GUBITAK PRIPISAN IMATELJIMA KAPITALA MATICE</t>
  </si>
  <si>
    <t>Kumulativno</t>
  </si>
  <si>
    <t>Tromjesečje</t>
  </si>
  <si>
    <t>Broj zaposlenih:</t>
  </si>
  <si>
    <t>(krajem tromjesečja)</t>
  </si>
  <si>
    <t>MB:</t>
  </si>
  <si>
    <t>Sjedište:</t>
  </si>
  <si>
    <t>Šifra i naziv općine/grada:</t>
  </si>
  <si>
    <t>Šifra i naziv županije:</t>
  </si>
  <si>
    <t xml:space="preserve">I. ZALIHE </t>
  </si>
  <si>
    <t>II. POTRAŽIVANJA</t>
  </si>
  <si>
    <t xml:space="preserve">III. KRATKOTRAJNA FINANCIJSKA IMOVINA </t>
  </si>
  <si>
    <t xml:space="preserve">III. REZERVE IZ DOBITI </t>
  </si>
  <si>
    <t xml:space="preserve">Prethodno razdoblje
</t>
  </si>
  <si>
    <t xml:space="preserve">Tekuće razdoblje
</t>
  </si>
  <si>
    <t>Prethodno razdoblje</t>
  </si>
  <si>
    <t>Tekuće razdoblje</t>
  </si>
  <si>
    <t>Povećanje</t>
  </si>
  <si>
    <t>Smanjenje</t>
  </si>
  <si>
    <t>31.12. prethodne godine</t>
  </si>
  <si>
    <t xml:space="preserve">B)  DUGOTRAJNA IMOVINA </t>
  </si>
  <si>
    <t xml:space="preserve">C)  KRATKOTRAJNA IMOVINA </t>
  </si>
  <si>
    <t xml:space="preserve">F)  UKUPNO AKTIVA </t>
  </si>
  <si>
    <t xml:space="preserve">A)  KAPITAL I REZERVE </t>
  </si>
  <si>
    <t xml:space="preserve">F) UKUPNO – PASIVA </t>
  </si>
  <si>
    <t xml:space="preserve">I. POSLOVNI PRIHODI </t>
  </si>
  <si>
    <t xml:space="preserve">II. POSLOVNI RASHODI </t>
  </si>
  <si>
    <t xml:space="preserve">III. FINANCIJSKI PRIHODI </t>
  </si>
  <si>
    <t xml:space="preserve">IV. FINANCIJSKI RASHODI </t>
  </si>
  <si>
    <t xml:space="preserve">VII.  UKUPNI PRIHODI </t>
  </si>
  <si>
    <t xml:space="preserve">VIII. UKUPNI RASHODI </t>
  </si>
  <si>
    <t xml:space="preserve">IX.   DOBIT PRIJE OPOREZIVANJA </t>
  </si>
  <si>
    <t xml:space="preserve">X.    GUBITAK PRIJE OPOREZIVANJA </t>
  </si>
  <si>
    <t xml:space="preserve">XII.  DOBIT RAZDOBLJA </t>
  </si>
  <si>
    <t xml:space="preserve">XIII. GUBITAK RAZDOBLJA </t>
  </si>
  <si>
    <t xml:space="preserve">I. Ukupno povećanje novčanog tijeka od poslovnih aktivnosti </t>
  </si>
  <si>
    <t xml:space="preserve">II. Ukupno smanjenje novčanog tijeka od poslovnih aktivnosti </t>
  </si>
  <si>
    <t xml:space="preserve">III. Ukupno novčani primici od investicijskih aktivnosti </t>
  </si>
  <si>
    <t xml:space="preserve">IV. Ukupno novčani izdaci od investicijskih aktivnosti </t>
  </si>
  <si>
    <t xml:space="preserve">V. Ukupno novčani primici od financijskih aktivnosti </t>
  </si>
  <si>
    <t xml:space="preserve">VI. Ukupno novčani izdaci od financijskih aktivnosti </t>
  </si>
  <si>
    <t xml:space="preserve">Ukupno povećanje novčanog tijeka </t>
  </si>
  <si>
    <t xml:space="preserve">Ukupno smanjenje novčanog tijeka </t>
  </si>
  <si>
    <t xml:space="preserve">   1. Smanjenje vrijednosti zaliha nedovršene proizvodnje
         i gotovih proizvoda</t>
  </si>
  <si>
    <t xml:space="preserve">   2. Povećanje vrijednosti zaliha nedovršene proizvodnje
         i gotovih proizvoda</t>
  </si>
  <si>
    <t xml:space="preserve">   3. Materijalni troškovi </t>
  </si>
  <si>
    <t>Bilješke uz financijske izvještaje</t>
  </si>
  <si>
    <t>Tromjesečni  financijski izvještaj poduzetnika-TFI-POD</t>
  </si>
  <si>
    <t>10. Tečajne razlike s naslova neto ulaganja u inozemno poslovanje</t>
  </si>
  <si>
    <t>11. Tekući i odgođeni porezi (dio)</t>
  </si>
  <si>
    <t>12. Zaštita novčanog tijeka</t>
  </si>
  <si>
    <t>13. Promjene računovodstvenih politika</t>
  </si>
  <si>
    <t>14. Ispravak značajnih pogrešaka prethodnog razdoblja</t>
  </si>
  <si>
    <t>15. Ostale promjene kapitala</t>
  </si>
  <si>
    <t xml:space="preserve">16. Ukupno povećanje ili smanjenje kapitala </t>
  </si>
  <si>
    <t>16a. Pripisano imateljima kapitala matice</t>
  </si>
  <si>
    <t>16b. Pripisano manjinskom interesu</t>
  </si>
  <si>
    <r>
      <t xml:space="preserve">AOP
</t>
    </r>
    <r>
      <rPr>
        <b/>
        <sz val="7"/>
        <rFont val="Arial"/>
        <family val="2"/>
        <charset val="238"/>
      </rPr>
      <t>oznaka</t>
    </r>
  </si>
  <si>
    <r>
      <t>DODATAK BILANCI</t>
    </r>
    <r>
      <rPr>
        <b/>
        <sz val="8"/>
        <rFont val="Arial"/>
        <family val="2"/>
        <charset val="238"/>
      </rPr>
      <t xml:space="preserve"> (popunjava poduzetnik koji sastavlja konsolidirani godišnji financijski izvještaj)</t>
    </r>
  </si>
  <si>
    <r>
      <t xml:space="preserve">AOP
</t>
    </r>
    <r>
      <rPr>
        <b/>
        <sz val="8"/>
        <rFont val="Arial"/>
        <family val="2"/>
        <charset val="238"/>
      </rPr>
      <t>oznaka</t>
    </r>
  </si>
  <si>
    <r>
      <t xml:space="preserve">AOP
</t>
    </r>
    <r>
      <rPr>
        <b/>
        <sz val="8"/>
        <rFont val="Arial"/>
        <family val="2"/>
      </rPr>
      <t>oznaka</t>
    </r>
  </si>
  <si>
    <t xml:space="preserve">A1) NETO POVEĆANJE NOVČANOG TIJEKA OD POSLOVNIH AKTIVNOSTI </t>
  </si>
  <si>
    <t xml:space="preserve">A2) NETO SMANJENJE NOVČANOG TIJEKA OD POSLOVNIH AKTIVNOSTI </t>
  </si>
  <si>
    <t xml:space="preserve">B1) NETO POVEĆANJE NOVČANOG TIJEKA OD INVESTICIJSKIH AKTIVNOSTI </t>
  </si>
  <si>
    <t xml:space="preserve">B2) NETO SMANJENJE NOVČANOG TIJEKA OD INVESTICIJSKIH AKTIVNOSTI </t>
  </si>
  <si>
    <t xml:space="preserve">C1) NETO POVEĆANJE NOVČANOG TIJEKA OD FINANCIJSKIH AKTIVNOSTI </t>
  </si>
  <si>
    <t xml:space="preserve">C2) NETO SMANJENJE NOVČANOG TIJEKA OD FINANCIJSKIH AKTIVNOSTI </t>
  </si>
  <si>
    <t xml:space="preserve">Dokumentacija za objavu: </t>
  </si>
  <si>
    <t xml:space="preserve">  kapitala i bilješke uz financijske izvještaje</t>
  </si>
  <si>
    <t>2. Izjava osoba odgovornih za sastavljanje financijskih izvještaja</t>
  </si>
  <si>
    <t>3. Izvješće uprave o stanju društva</t>
  </si>
  <si>
    <t>Tvrtka izdavatelja:</t>
  </si>
  <si>
    <t>PRILOG 1.</t>
  </si>
  <si>
    <t>Matični broj subjekta (MBS):</t>
  </si>
  <si>
    <t>Tvrtke subjekata konsolidacije (prema MSFI):</t>
  </si>
  <si>
    <t>Osoba za kontakt:</t>
  </si>
  <si>
    <t>01.01.2010.</t>
  </si>
  <si>
    <t>0820431</t>
  </si>
  <si>
    <t>36004425025</t>
  </si>
  <si>
    <t>BUZIN</t>
  </si>
  <si>
    <t>BANI 75 A</t>
  </si>
  <si>
    <t>info@optima.hr</t>
  </si>
  <si>
    <t>www.optima.hr</t>
  </si>
  <si>
    <t>GRAD ZAGREB</t>
  </si>
  <si>
    <t xml:space="preserve">1. OPĆI PODACI </t>
  </si>
  <si>
    <t xml:space="preserve">Povijest i osnutak </t>
  </si>
  <si>
    <t xml:space="preserve">Glavne djelatnosti </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</si>
  <si>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</si>
  <si>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</si>
  <si>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</si>
  <si>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</si>
  <si>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 xml:space="preserve">Uprava i Nadzorni odbor </t>
  </si>
  <si>
    <t>Goran Jovičić</t>
  </si>
  <si>
    <t xml:space="preserve">Jadranka Suručić                                    </t>
  </si>
  <si>
    <t xml:space="preserve">Član </t>
  </si>
  <si>
    <t>Matija Martić</t>
  </si>
  <si>
    <t>Nada Martić</t>
  </si>
  <si>
    <t xml:space="preserve">PREGLED TEMELJNIH RAČUNOVODSTVENIH POLITIKA </t>
  </si>
  <si>
    <t xml:space="preserve">Osnova pripreme </t>
  </si>
  <si>
    <t xml:space="preserve">Izvještajna valuta </t>
  </si>
  <si>
    <t xml:space="preserve">036.  PRIHODI OD PRODAJE </t>
  </si>
  <si>
    <t>Prihodi od javne govorne usluge</t>
  </si>
  <si>
    <t>Prihodi od interkonekcijskih usluga</t>
  </si>
  <si>
    <t>Prihodi od internetskih uskuga</t>
  </si>
  <si>
    <t>Podatkovne usluge</t>
  </si>
  <si>
    <t>Multimedijalne usluge</t>
  </si>
  <si>
    <t>Najam i prodaja opreme</t>
  </si>
  <si>
    <t>ostale usluge</t>
  </si>
  <si>
    <t xml:space="preserve">038. OSTALI POSLOVNI PRIHODI </t>
  </si>
  <si>
    <t>Prihod od naplaćenih penala i sl</t>
  </si>
  <si>
    <t>Prihod od davanja u naravi</t>
  </si>
  <si>
    <t>Ostali prihodi</t>
  </si>
  <si>
    <t>042. MATERIJALNI TROŠKOVI</t>
  </si>
  <si>
    <t>Troškovi materijala</t>
  </si>
  <si>
    <t>Trošak prodanih roba i usluga</t>
  </si>
  <si>
    <t>Troškovi održavanja</t>
  </si>
  <si>
    <t>Marketinške usluge</t>
  </si>
  <si>
    <t>Troškovi fakturiranja</t>
  </si>
  <si>
    <t>Intelektualne i druge usluge</t>
  </si>
  <si>
    <t>Režijski troškovi</t>
  </si>
  <si>
    <t>Troškovi telekomunikacija</t>
  </si>
  <si>
    <t>Usluge rezidencijalne prodaje</t>
  </si>
  <si>
    <t>Ostali troškovi</t>
  </si>
  <si>
    <t>043. TROŠKOVI OSOBLJA</t>
  </si>
  <si>
    <t>Neto plaće</t>
  </si>
  <si>
    <t>Porezi i doprinosi iz plaća</t>
  </si>
  <si>
    <t>Porezi i doprinosi na plaće</t>
  </si>
  <si>
    <t>Naknade troškova zaposlenima</t>
  </si>
  <si>
    <t>044. AMORTIZACIJA MATERIJALNE I NEMATERIJALNE IMOVINE</t>
  </si>
  <si>
    <t>Amortizacija dugotrajne materijalne imovine</t>
  </si>
  <si>
    <t>Amortizacija dugotrajne nematerijalne imovine</t>
  </si>
  <si>
    <t xml:space="preserve">045. OSTALI TROŠKOVI POSLOVANJA </t>
  </si>
  <si>
    <t>Troškovi reprezentacije</t>
  </si>
  <si>
    <t>Premije osiguranja</t>
  </si>
  <si>
    <t>Bankovne usluge</t>
  </si>
  <si>
    <t>Porezi, doprinosi i članarine</t>
  </si>
  <si>
    <t>Troškovi prodane i rashodovane imovine</t>
  </si>
  <si>
    <t>Darovi i sponzorstva</t>
  </si>
  <si>
    <t xml:space="preserve">Ostali troškovi </t>
  </si>
  <si>
    <t xml:space="preserve">049. FINANCIJSKI PRIHODI  </t>
  </si>
  <si>
    <t>Prihodi od kamata</t>
  </si>
  <si>
    <t>Pozitivne tečajne razlike</t>
  </si>
  <si>
    <t xml:space="preserve">055. FINANCIJSKI RASHODI  </t>
  </si>
  <si>
    <t>Rashodi od kamata</t>
  </si>
  <si>
    <t>Rashodi od naknada</t>
  </si>
  <si>
    <t>Negativne tečajne razlike</t>
  </si>
  <si>
    <t xml:space="preserve">003. NEMATERIJALNA IMOVINA </t>
  </si>
  <si>
    <t>KONCESIJE I PRAVA</t>
  </si>
  <si>
    <t>SOFTVER</t>
  </si>
  <si>
    <t>ULAGANJA NA TUĐOJ IMOVINI</t>
  </si>
  <si>
    <t xml:space="preserve">IMOVINA U PRIPREMI </t>
  </si>
  <si>
    <t>UKUPNO</t>
  </si>
  <si>
    <t>NABAVNA VRIJEDNOST</t>
  </si>
  <si>
    <t>Stanje na dan 01.01. 2010.god.</t>
  </si>
  <si>
    <t>Prijenos u upotrebu</t>
  </si>
  <si>
    <t>Prodaja i rashodi</t>
  </si>
  <si>
    <t>ISPRAVAK VRIJEDNOSTI</t>
  </si>
  <si>
    <t>Amortizacija tekuće godine</t>
  </si>
  <si>
    <t xml:space="preserve">NETO KNJIGOVODSTVENA VRIJEDNOST </t>
  </si>
  <si>
    <t>004. NEKRETNINE POSTROJENJA I OPREMA</t>
  </si>
  <si>
    <t>ZEMLJIŠTE</t>
  </si>
  <si>
    <t>ZGRADE</t>
  </si>
  <si>
    <t>POSTROJENJA I OPREMA</t>
  </si>
  <si>
    <t>VOZILA</t>
  </si>
  <si>
    <t>UMJETNIČKA DJELA</t>
  </si>
  <si>
    <t>Prodaja i rashod</t>
  </si>
  <si>
    <t>NETO KNJIGOVODSTVENA VRIJEDNOST</t>
  </si>
  <si>
    <t>Krediti odobreni vlasniku društva</t>
  </si>
  <si>
    <t>Krediti odobreni trgovačkim društvima</t>
  </si>
  <si>
    <t>Dugoročni depoziti</t>
  </si>
  <si>
    <t>Vrijednosno usklađenje</t>
  </si>
  <si>
    <t>Zajmovi i depoziti</t>
  </si>
  <si>
    <t>UDJELI U POVEZANIM PODUZEĆIMA</t>
  </si>
  <si>
    <t xml:space="preserve">Glavna djelatnosti Optima Direct d.o.o. je trgovina i pružanje raznovrsnih usluga koje se većinom odnose na sektor telekomunikacija. </t>
  </si>
  <si>
    <t>Podružnice</t>
  </si>
  <si>
    <t xml:space="preserve">Postotak u vlasništvu               </t>
  </si>
  <si>
    <t>Transakcije unutar grupe odvijaju se prema tržišnim uvjetima.</t>
  </si>
  <si>
    <t>010 POTRAŽIVANJA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</si>
  <si>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</si>
  <si>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</si>
  <si>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</si>
  <si>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</si>
  <si>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</si>
  <si>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</si>
  <si>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</si>
  <si>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</si>
  <si>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</si>
  <si>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</si>
  <si>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 xml:space="preserve"> 01. siječanj 2010. godine</t>
  </si>
  <si>
    <t>Otpisano tijekom godine</t>
  </si>
  <si>
    <t>Naplaćeno tijekom godine</t>
  </si>
  <si>
    <t>Rezervirano tijekom godine</t>
  </si>
  <si>
    <t>Završno stanje</t>
  </si>
  <si>
    <t xml:space="preserve">Nedospjelo </t>
  </si>
  <si>
    <t>do 120 dana</t>
  </si>
  <si>
    <t>120 - 360 dana</t>
  </si>
  <si>
    <t>preko 360 dana</t>
  </si>
  <si>
    <t>Krediti</t>
  </si>
  <si>
    <t>Depoziti</t>
  </si>
  <si>
    <t xml:space="preserve">012. NOVAC U BANCI I BLAGAJNI </t>
  </si>
  <si>
    <t xml:space="preserve">Stanje na kunskim računima    </t>
  </si>
  <si>
    <t>Novac u blagajni</t>
  </si>
  <si>
    <t xml:space="preserve">013. PLAĆENI TROŠKOVI BUDUĆEG RAZDOBLJA I NEDOSPJELA NAPLATA PRIHODA </t>
  </si>
  <si>
    <t>Razgraničeni troškovi privlačenja korisnika</t>
  </si>
  <si>
    <t>Troškovi izdavanja obveznica</t>
  </si>
  <si>
    <t>Unaprijed plaćeni troškovi</t>
  </si>
  <si>
    <t xml:space="preserve">017. UPISANI KAPITAL  </t>
  </si>
  <si>
    <t xml:space="preserve">Neto rezltat </t>
  </si>
  <si>
    <t>Broj dionica</t>
  </si>
  <si>
    <t>Gubitak po dionici</t>
  </si>
  <si>
    <t>RAIFFEISENBANK AUSTRIA D.D./R5</t>
  </si>
  <si>
    <t>RAIFFEISENBANK AUSTRIA D.D./RBA</t>
  </si>
  <si>
    <t>ZAGREBAČKA BANKA D.D./ZBIRNI SKRBNIČKI RAČUN ZA UNICREDIT BANK AUSTRIA AG</t>
  </si>
  <si>
    <t>RAIFFEISENBANK AUSTRIA D.D./ZBIRNI ZA PIM</t>
  </si>
  <si>
    <t>028. DUGOROČNE OBVEZE</t>
  </si>
  <si>
    <t>Obveze s osnova zajmova</t>
  </si>
  <si>
    <t>Obveze prema kreditnim institucijama</t>
  </si>
  <si>
    <t xml:space="preserve"> 029. KRATKOROČNE OBVEZE</t>
  </si>
  <si>
    <t>Obveze po izdatim obveznicama</t>
  </si>
  <si>
    <t>Obveze prema dobavljačima</t>
  </si>
  <si>
    <t>Ostale kratkoročne obveze</t>
  </si>
  <si>
    <t>IZDANE OBVEZNICE</t>
  </si>
  <si>
    <t>Nominalna vrijednost</t>
  </si>
  <si>
    <t>Naknade za izdavanje obveznica</t>
  </si>
  <si>
    <t>Obveze po osnovi obračunatih kamata</t>
  </si>
  <si>
    <t>Obveze prema dobavljačima  u zemlji</t>
  </si>
  <si>
    <t>Obveze prema dobavljačima u inozemstvu</t>
  </si>
  <si>
    <t>Obračunate nedospjele fakture</t>
  </si>
  <si>
    <t>Obveze prema zaposlenima</t>
  </si>
  <si>
    <t>030. ODGOĐENO PLAĆANJE TROŠKOVA I PRIHOD BUDUĆEG RAZDOBLJA</t>
  </si>
  <si>
    <t>Upravljanje valutnim rizikom</t>
  </si>
  <si>
    <t>Obveze</t>
  </si>
  <si>
    <t>Imovina</t>
  </si>
  <si>
    <t>u tis. kuna</t>
  </si>
  <si>
    <t>EUR</t>
  </si>
  <si>
    <t>USD</t>
  </si>
  <si>
    <t>CHF</t>
  </si>
  <si>
    <t>GPB</t>
  </si>
  <si>
    <t>Upravljanje valutnim rizikom (nastavak)</t>
  </si>
  <si>
    <t>Analiza osjetljivosti na valutni rizik</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</si>
  <si>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</si>
  <si>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</si>
  <si>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Kreditni rizik </t>
  </si>
  <si>
    <t>Upravljanje rizikom likvidnosti</t>
  </si>
  <si>
    <t>Tablična analiza rizika likvidnosti i rizika kamatnih stopa</t>
  </si>
  <si>
    <t xml:space="preserve">Tablice su izrađene na temelju nediskontiranih novčanih odljeva po financijskim obvezama na datum dospijeća. Tablice prikazuju novčane tokove po glavnici i kamatama. </t>
  </si>
  <si>
    <t>Do jedne godine</t>
  </si>
  <si>
    <t>Od 1 do 5 godina</t>
  </si>
  <si>
    <t>Preko 5 godina</t>
  </si>
  <si>
    <t>Ukupno</t>
  </si>
  <si>
    <t>Beskamatne obveze</t>
  </si>
  <si>
    <t>Kamatne obveze</t>
  </si>
  <si>
    <t>U kamatnim obvezama prikazane su obveze s osnove kratkoročnih i dugoročnih kredita, obveznica i financijskog najma.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</si>
  <si>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</si>
  <si>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</si>
  <si>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</si>
  <si>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</si>
  <si>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Jadranka Suručić</t>
  </si>
  <si>
    <r>
      <t>Članovi Nadzornog odbora Društva</t>
    </r>
    <r>
      <rPr>
        <sz val="13.5"/>
        <rFont val="Arial"/>
        <family val="2"/>
        <charset val="238"/>
      </rPr>
      <t xml:space="preserve">: </t>
    </r>
  </si>
  <si>
    <t xml:space="preserve"> OBVEZE PREMA DOBAVLJAČIMA </t>
  </si>
  <si>
    <t xml:space="preserve">Stanje na deviznim računima          </t>
  </si>
  <si>
    <t>U tisućama kuna</t>
  </si>
  <si>
    <t>Prihod od najma</t>
  </si>
  <si>
    <t xml:space="preserve">Troškovi koji se nadoknađuju zaposlenima obuhvaćaju dnevnice, troškove noćenja i prijevoza po osnovi službenih putovanja, troškove prijevoza sa i na posao, naknadu troškova za korištenje osobnih vozila u poslovne svrhe i slično. </t>
  </si>
  <si>
    <t>Prihodi od naplate utuženih potraživanja</t>
  </si>
  <si>
    <t>Odgođeni prihodi zbog neizvjesnosti naplate</t>
  </si>
  <si>
    <t>Rizičnost potraživanja od kupaca i drugih klijenata utvrđuje se tromjesečno sukladno usvojenim računovodstvenim politikama i proceduri naplate potraživanja</t>
  </si>
  <si>
    <t xml:space="preserve">3. RIZICI </t>
  </si>
  <si>
    <t>Optima Direct d.o.o., Buje, Hrvatska</t>
  </si>
  <si>
    <t>Optima Telekom d.o.o., Kopar, Slovenija</t>
  </si>
  <si>
    <t>Matija Martić, Jadranka Suručić</t>
  </si>
  <si>
    <t>Članica do 08.07.2010.; Predsjednica od 08.07.2010.</t>
  </si>
  <si>
    <t>Marjan Hanžeković</t>
  </si>
  <si>
    <t>Ivan Martić</t>
  </si>
  <si>
    <t>Član i Zamjenik Predsjednice od 08.07.2010.</t>
  </si>
  <si>
    <t>Član od 02.08.2010.</t>
  </si>
  <si>
    <t>Obračunati troškovi za koje nisu primljene fakture od dobavljača u tuzemstvu</t>
  </si>
  <si>
    <t>Obračunati troškovi za koje nisu primljene fakture od dobavljača u inozemstvu</t>
  </si>
  <si>
    <t>005. DUGOTRAJNA FINANCIJSKA IMOVINA</t>
  </si>
  <si>
    <t>Svetlana Kundović</t>
  </si>
  <si>
    <t>svetlana.kundovic@optima-telekom.hr</t>
  </si>
  <si>
    <t>Financijski izvještaji na dan 31. prosinca 2010. god. sastavljeni su temeljem računovodstvenih politika prezentiranih i objavljenih u  revidiranim  konsolidiranim financijskim izvještajima Grupe na dan 31.prosinca 2009. god. na Zagrebačkoj burzi d.d. dana 31.03. 2010.god.</t>
  </si>
  <si>
    <t>Broj zaposlenih na dan                                31.prosinac 2010.</t>
  </si>
  <si>
    <t>Stanje na dan 31.12.2010.</t>
  </si>
  <si>
    <t>Amortizacija na dan 31.12.2010</t>
  </si>
  <si>
    <t>Na dan 31.12.2010.</t>
  </si>
  <si>
    <t>Stanje na dan 31.12.2010</t>
  </si>
  <si>
    <t>Na dan 31.12.2010</t>
  </si>
  <si>
    <t>Ulaganja u pridružena društva na 31.12.2010. godine:</t>
  </si>
  <si>
    <t xml:space="preserve">Zarada po dionici na 31.prosinca 2010. godine iznosila je: </t>
  </si>
  <si>
    <t>Prihodi od prodaje dug. Imovine</t>
  </si>
  <si>
    <t>1. Financijski izvještaji (bilanca, račun dobiti i gubitka, izvještaj o novčanom tijeku, izvještaj o promjenama</t>
  </si>
  <si>
    <t>Troškovi usluga</t>
  </si>
  <si>
    <t xml:space="preserve">POTRAŽIVANJA OD KUPACA </t>
  </si>
  <si>
    <t>Obveze za poreze, doprinose i dr. pristojbe</t>
  </si>
  <si>
    <t>31.12.2009.</t>
  </si>
  <si>
    <t>31.12.2010.</t>
  </si>
  <si>
    <t>011. KRATKOTRAJNA FINANCIJSKA IMOVINA</t>
  </si>
  <si>
    <t>Troškovi privlačenje kupaca</t>
  </si>
  <si>
    <t>040035070</t>
  </si>
  <si>
    <t>OT-OPTIMA TELEKOM d.d.</t>
  </si>
  <si>
    <t>6110</t>
  </si>
  <si>
    <t>OPTIMA DIRECT D.O.O.</t>
  </si>
  <si>
    <t>BUJE</t>
  </si>
  <si>
    <t>03806014</t>
  </si>
  <si>
    <t>OPTIMA TELEKOM D.O.O.</t>
  </si>
  <si>
    <t>KOPER, REPUBLIKA SLOVENIJA</t>
  </si>
  <si>
    <t>02236133</t>
  </si>
  <si>
    <t>01/5492-027</t>
  </si>
  <si>
    <t>01/4817-160</t>
  </si>
  <si>
    <t xml:space="preserve">Grupa  je na dan 31. prosinca 2010. godine imalo 376 zaposlenika.  </t>
  </si>
  <si>
    <t>Financijski izvještaji Grupe sastavljeni su sukladno Međunarodnm računovodstvenim standardima („MRS“) i Međunarodnim standardima financijskog izvještavanja („MSFI“). Financijski izvještaji Grupe izrađeni su primjenom metode povijesnog troška osim za vrednovanje određenih financijskih instrumenata.</t>
  </si>
  <si>
    <t>U razdoblju siječanj – prosinac 2010.god. nije bilo promjena u računovodstvenim politikama i  računovodstvenim procjenama  na osnovu kojih su sastavljeni financijski izvještaji Grupe za navedeno razdoblje</t>
  </si>
  <si>
    <r>
      <t xml:space="preserve">Financijski izvještaji Grupe  pripremljeni su u kunama. Važeći tečaj hrvatske valute na dan 31. prosinca 2010. godine bio je </t>
    </r>
    <r>
      <rPr>
        <sz val="13.5"/>
        <rFont val="Arial"/>
        <family val="2"/>
      </rPr>
      <t>7,385173 kuna za 1 EUR i 5,568252 kuna za 1 USD.</t>
    </r>
  </si>
  <si>
    <t>Trošak kamata obuhvaća kamate na  kredite, izdane obveznice Grupe i zatezne kamate zbog nepravovremenog izmirenja dospjelih obveza dobavljačima.</t>
  </si>
  <si>
    <t>Starosna struktura potraživanja Grupe:</t>
  </si>
  <si>
    <t xml:space="preserve">Valutni rizik je rizik da će se vrijednosti financijskih instrumenata promijeniti uslijed promjene tečaja. Grupa je najviše izložena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</si>
  <si>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Grupe u stranoj valuti na izvještajni datum.</t>
  </si>
  <si>
    <t>Grupa je uglavnom izloženo valutnom riziku promjene tečaja kune u odnosu na EUR i USD.</t>
  </si>
  <si>
    <t>U idućoj tablici analizirana je osjetljivost Grupe na smanjenje tečaja kune od 10 % u 2010.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</si>
  <si>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 xml:space="preserve">Kreditni rizik je rizik od neplaćanja odnosno neizvršenja ugovornih obveza od strane kupaca Grupe koji utječe na eventualni financijski gubitak Grupe. Grupa je usvojila procedure koje primjenjuje u poslovanju s kupcima, te prikuplja instrumente osiguranja plaćanja, gdje god je to moguće, u svrhu zaštite od mogućih financijskih rizika i gubitaka uslijed neizvršenja plaćanja i ugovornih obveza. </t>
  </si>
  <si>
    <t xml:space="preserve">Grupa posluje s velikim brojem kupaca različite strukture djelatnosti i veličine, te sa fizičkim osobama koji imaju specifičan kreditni rizik. Grupa je razvila procedure za svaku pojedinačnu skupinu kupaca kako bi osiguralo upravljanje kreditnim rizikom na adekvatan način.  </t>
  </si>
  <si>
    <t>Kontinuirano se prati kreditna sposobnost kupaca Grupe, a kreditna izloženost istima se revidira minimalno jednom godišnje.</t>
  </si>
  <si>
    <t xml:space="preserve">Odgovornost za upravljanje rizikom likvidnosti snosi Uprava, koja postavlja odgovarajući okvir za upravljanje rizikom likvidnosti, s ciljem upravljanja kratkoročnim, srednjoročnim i dugoročnim zahtjevima financiranja i likvidnosti. Grupa upravlja rizikom likvidnosti održavajući adekvatne rezerve i kreditne linije, kontinuirano uspoređujući planirani i ostvareni tijek novca uz praćenje dospijeća potraživanja i obveza. </t>
  </si>
  <si>
    <t>Tablice u nastavku prikazuju dospijeća ugovornih obveza Grupe iskazanih u bilanci na kraju izvještajnog  razdoblja.</t>
  </si>
  <si>
    <t>Tablice u nastavku prikazuju dospijeća financijske imovine Grupe iskazane u bilanci na kraju izvještajnog razdoblja.</t>
  </si>
  <si>
    <t>Prihodi od trgovinskog zastupanja</t>
  </si>
  <si>
    <t>Prihodi od usluga kontakt centra</t>
  </si>
  <si>
    <t>Troškovi naknade priključenja parica</t>
  </si>
  <si>
    <t>Troškovi najma i zakupa vodova</t>
  </si>
  <si>
    <t>Troškovi carinjena robe</t>
  </si>
  <si>
    <t>Ostalo odgođeno plaćanje troškova</t>
  </si>
  <si>
    <t>Naknada radijske frekvencije</t>
  </si>
  <si>
    <t>Dugoročni depoziti uključuju dva  garantna devizna depozita  u Zagrebačkoj banci d.d. po osnovi izdavanje bankarske garancije za kupnju i instalaciju telekomunikacijske opreme i dospijevaju 16.02.2015.god. i 23.02.2015.godine, te depozita u BKS banci i dospijeva 31.03.2012. godine</t>
  </si>
  <si>
    <t xml:space="preserve">OT-Optima Telekom d.d. je  dana 6. srpnja 2006. godine postalo stopostotnim vlasnikom Optima Grupa Holdinga d.o.o., koja je u trenutku preuzimanja bila u vlasnikom 57%- tnog udjela u Optimi Pazinka d.o.o. i koja se 23. rujna 2008. godine preimenovala u Optima Direct d.o.o. </t>
  </si>
  <si>
    <t>Struktura dioničara na dan 31. prosinca 2010.godine:</t>
  </si>
  <si>
    <t>Dioničari</t>
  </si>
  <si>
    <t>u tisućama Kuna</t>
  </si>
  <si>
    <t>%</t>
  </si>
  <si>
    <t xml:space="preserve">MARTIĆ MATIJA </t>
  </si>
  <si>
    <t xml:space="preserve">HANŽEKOVIĆ MARIJAN </t>
  </si>
  <si>
    <t xml:space="preserve">ZAGREBAČKA BANKA D.D. </t>
  </si>
  <si>
    <t xml:space="preserve">SOCIETE GENERALE-SPLITSKA BANKA D.D./ AZ OBVEZNI MIROVINSKI FOND </t>
  </si>
  <si>
    <t xml:space="preserve">RAIFFEISENBANK AUSTRIA D.D. </t>
  </si>
  <si>
    <t xml:space="preserve">ŽUVANIĆ ROLAND </t>
  </si>
  <si>
    <t xml:space="preserve">SOCIETE GENERALE-SPLITSKA BANKA D.D./ AZ PROFIT DOBROVOLJNI MIROVINSKI FOND </t>
  </si>
  <si>
    <t xml:space="preserve">JOVIČIĆ GORAN </t>
  </si>
  <si>
    <t xml:space="preserve">INTERKAPITAL D.D. </t>
  </si>
  <si>
    <t>HRVATSKA POŠTANSKA BANKA D.D./ZBIRNI RAČUN ZA KLIJENTE BANKE</t>
  </si>
  <si>
    <t xml:space="preserve">ČORAK LJERKA </t>
  </si>
  <si>
    <t>RAIFFEISENBANK AUSTRIA D.D./H2</t>
  </si>
  <si>
    <t>ČERNOŠEK KRUNOSLAV (1/1)</t>
  </si>
  <si>
    <t>RAIFFEISENBANK AUSTRIA D.D./ZBIRNI SKRBNIČKI RAČUN ZA DF</t>
  </si>
  <si>
    <t>VARVODIĆ ANTE (1/1)</t>
  </si>
  <si>
    <t>ZAGREBAČKA BANKA D.D./ZBIRNI SKRBNIČKI RAČUN ZAGREBAČKA BANKA D.D.</t>
  </si>
  <si>
    <t>KMETOVIĆ IVO</t>
  </si>
  <si>
    <t>OREŠKOVIĆ STJEPAN</t>
  </si>
  <si>
    <t>RAIFFEISENBANK AUSTRIA D.D./ZBIRNI SKRBNIČKI RAČUN ZA DP</t>
  </si>
  <si>
    <t>ALLIANZ ZAGREB D.D.  /MATEMATIČKA PRIČUVA</t>
  </si>
  <si>
    <t>PBZ D.D./I - ZBIRNI SKRBNIČKI RAČUN</t>
  </si>
  <si>
    <t>RAIFFEISENBANK AUSTRIA D.D./E</t>
  </si>
  <si>
    <t>MALI DIONIČARI</t>
  </si>
  <si>
    <t>Obveze po osnovu zajmova, kredita i obračunatih kamata</t>
  </si>
  <si>
    <t>OBVEZE ZA POREZE, DOPRINOSE I DR.PRISTOJBE</t>
  </si>
  <si>
    <t>Obveze za porez na dodanu vrijednost</t>
  </si>
  <si>
    <t>Obveze za poreze i doprinose iz i na plaće</t>
  </si>
  <si>
    <t>Obveze za ostale poreze i doprinose</t>
  </si>
  <si>
    <t>Ostali financijski rashodi</t>
  </si>
  <si>
    <t>DA, NEREVIDIRANI PRIVREMENI</t>
  </si>
  <si>
    <t>Optima Direct d.o.o. je dana 12.listopada 2010. godine sa gosp. Milanom Galantom iz Pazina zaključila ugovor o prijenosu udjela 57,51% temeljnog kapitala u društvu Optima Pazinka d.o.o., Pazin, čime Optima Pazinka prestaje biti članicom OT-Optima Telekom grupe.</t>
  </si>
  <si>
    <t>Cijena dionica  kojima se trguje na burzi  u razdoblju 01.01.-31.12.2010. kretala se od 25,00 kuna  ( najniža cijena) do 44,80 kuna  (najviša cijena). Tržišna kapitalizacija u tisućama kuna na dan 31. prosinac  2010. god. iznosi  72.193  tisuće kuna.</t>
  </si>
  <si>
    <t>Grupa je tijekom 2010. godine svoje kratkoročne i dugoročne obveze po kreditima kod Zagrebačke banke d.d. i Hypo Alpe-Adria-Bank d.d. Reprogramiralo u dugoročne kredite  što je rezultiralo promjenom strukture obveza u bilanci na dan 31.prosinca 2010. godine.</t>
  </si>
  <si>
    <r>
      <rPr>
        <sz val="13.5"/>
        <rFont val="Arial"/>
        <family val="2"/>
      </rPr>
      <t>Društvo je izdalo obveznice (OPTE-O-124A) nominalne vrijednosti od 250 milijuna kuna, 5. veljače 2007. godine. Obveznice su izdane na Zagrebačkoj burzi. Obveznice imaju kamatnu stopu od 9,125% i dospijevaju 1.veljače 2014. godine . Obveznice su izdane sa cijenom od 99,496%. Kamata je plaćena na godišnjoj razini 01.veljače 2011. godine</t>
    </r>
    <r>
      <rPr>
        <sz val="13.5"/>
        <color indexed="10"/>
        <rFont val="Arial"/>
        <family val="2"/>
        <charset val="238"/>
      </rPr>
      <t>.</t>
    </r>
  </si>
  <si>
    <t>Prihodi od prodaje robe i proizvoda</t>
  </si>
  <si>
    <t>Tijekom 2010. godine smanjeni su rashodi od kamata uslijed reobračuna redovnih i zateznih kamata sukladno ugovorenom reprogramu obveza sa Zagrebačkom bankom d.d.</t>
  </si>
  <si>
    <t>Gubitak po dionici u istom razdoblju prethodne godine iznosio je 39,39  kuna.</t>
  </si>
  <si>
    <t>Krediti odobreni trgovačkim društvima odnose se na kredite odobrene tvrtki OSN INŽENJERING d.o.o. uz kamatnu stopu od 11,5% i s dospijećem 13.08.2012. god. (kredit u iznosu od 2,67 mio kn) i 30.04.2013. god.( krediti u iznosu od 25,61 mio kuna)</t>
  </si>
  <si>
    <t xml:space="preserve">Dugoročne obveza po kreditima i zajmovima sa varijabilnim kamatnim stopama iznose 381,84 mil kn, te je izloženost Grupe kamatnom riziku značajna. Porast kamatnih stopa od 1% utječe na porast financijskih  rashoda za 3,82 mil. kn godišnje, te na porast visine iskazanog gubitka u izvještajnom razdoblju. </t>
  </si>
  <si>
    <t>Beskamatne obveze Grupe do godine dana najvećim dijelom sastoje se od obveza prema dobavljačima u iznosu od 135.505 tisuća kuna za razdoblje siječanj – prosinac 2010. godine (121.811 tisuće kuna za isto razdoblje u  2009. godini).</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</si>
  <si>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</si>
  <si>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</si>
  <si>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Glavna djelatnost Društva je pružanje telekomunikacijskih usluga privatnim i poslovnim korisnicima na hrvatskom tržištu. Društvo je započelo pružati svoje telekomunikacijske usluge u svibnju 2005. godine.</t>
  </si>
  <si>
    <t>Društvo je kao jedini vlasnik osnovala u 2007. godini društvo Optima Telekom d.o.o., Kopar, Slovenija.</t>
  </si>
  <si>
    <t xml:space="preserve">Članovi Uprave Društva u 2010. godini: </t>
  </si>
  <si>
    <t>Predsjednik Društva od 08.07.2010.</t>
  </si>
  <si>
    <t>Predsjednik Društva do 08.07.2010. ; Član od 08.07.2010.</t>
  </si>
  <si>
    <t>U prosincu 2007. godine Društva je povećala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</si>
  <si>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U razdoblju siječanj-prosinac 2010.god. Društvo nije otkupljivalo izdane dionice, odnosno ne posjeduje trezorske dionice.</t>
  </si>
  <si>
    <t>U kolovozu 2008.god. Društvo je  povećalo temeljni kapital Optime Direct d.o.o. za 15.888 tisuća kuna, odnosno temeljni kapital je povećan sa 3.328 tisuća kuna na 19.216 tisuća kuna.</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</si>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</sst>
</file>

<file path=xl/styles.xml><?xml version="1.0" encoding="utf-8"?>
<styleSheet xmlns="http://schemas.openxmlformats.org/spreadsheetml/2006/main">
  <numFmts count="3">
    <numFmt numFmtId="43" formatCode="_-* #,##0.00\ _k_n_-;\-* #,##0.00\ _k_n_-;_-* &quot;-&quot;??\ _k_n_-;_-@_-"/>
    <numFmt numFmtId="164" formatCode="000"/>
    <numFmt numFmtId="165" formatCode="#,##0.00_ ;\-#,##0.00\ "/>
  </numFmts>
  <fonts count="65">
    <font>
      <sz val="10"/>
      <name val="Arial"/>
      <charset val="238"/>
    </font>
    <font>
      <sz val="10"/>
      <name val="Arial"/>
      <family val="2"/>
    </font>
    <font>
      <b/>
      <sz val="10"/>
      <name val="Arial"/>
      <family val="2"/>
      <charset val="238"/>
    </font>
    <font>
      <b/>
      <sz val="8"/>
      <name val="Arial"/>
      <family val="2"/>
      <charset val="238"/>
    </font>
    <font>
      <sz val="9"/>
      <name val="Arial"/>
      <family val="2"/>
      <charset val="238"/>
    </font>
    <font>
      <sz val="8"/>
      <name val="Arial"/>
      <family val="2"/>
    </font>
    <font>
      <u/>
      <sz val="10"/>
      <color indexed="12"/>
      <name val="Arial"/>
      <family val="2"/>
    </font>
    <font>
      <sz val="9"/>
      <name val="Arial"/>
      <family val="2"/>
    </font>
    <font>
      <b/>
      <sz val="12"/>
      <name val="Arial"/>
      <family val="2"/>
      <charset val="238"/>
    </font>
    <font>
      <sz val="10"/>
      <name val="Arial"/>
      <family val="2"/>
    </font>
    <font>
      <b/>
      <sz val="9"/>
      <name val="Arial"/>
      <family val="2"/>
      <charset val="238"/>
    </font>
    <font>
      <b/>
      <sz val="12"/>
      <name val="Arial Rounded MT Bold"/>
      <family val="2"/>
    </font>
    <font>
      <b/>
      <sz val="9"/>
      <name val="Arial Rounded MT Bold"/>
      <family val="2"/>
    </font>
    <font>
      <sz val="10"/>
      <name val="Arial"/>
      <family val="2"/>
      <charset val="238"/>
    </font>
    <font>
      <b/>
      <sz val="7"/>
      <name val="Arial"/>
      <family val="2"/>
      <charset val="238"/>
    </font>
    <font>
      <sz val="8"/>
      <name val="Arial"/>
      <family val="2"/>
      <charset val="238"/>
    </font>
    <font>
      <b/>
      <sz val="12"/>
      <name val="Arial"/>
      <family val="2"/>
    </font>
    <font>
      <sz val="10"/>
      <name val="Arial"/>
      <family val="2"/>
    </font>
    <font>
      <b/>
      <sz val="10"/>
      <name val="Arial"/>
      <family val="2"/>
    </font>
    <font>
      <sz val="10"/>
      <name val="Arial"/>
      <family val="2"/>
    </font>
    <font>
      <b/>
      <sz val="8"/>
      <name val="Arial"/>
      <family val="2"/>
    </font>
    <font>
      <sz val="10"/>
      <name val="Arial"/>
      <family val="2"/>
    </font>
    <font>
      <b/>
      <sz val="9"/>
      <name val="Arial"/>
      <family val="2"/>
    </font>
    <font>
      <sz val="10"/>
      <name val="Arial"/>
      <family val="2"/>
    </font>
    <font>
      <sz val="9"/>
      <color indexed="8"/>
      <name val="Arial"/>
      <family val="2"/>
    </font>
    <font>
      <b/>
      <sz val="8"/>
      <name val="Arial"/>
      <family val="2"/>
    </font>
    <font>
      <sz val="11"/>
      <color indexed="17"/>
      <name val="Calibri"/>
      <family val="2"/>
      <charset val="238"/>
    </font>
    <font>
      <b/>
      <sz val="11"/>
      <color indexed="8"/>
      <name val="Calibri"/>
      <family val="2"/>
      <charset val="238"/>
    </font>
    <font>
      <sz val="11"/>
      <color indexed="10"/>
      <name val="Calibri"/>
      <family val="2"/>
      <charset val="238"/>
    </font>
    <font>
      <sz val="8"/>
      <name val="Verdana"/>
      <family val="2"/>
    </font>
    <font>
      <b/>
      <sz val="18"/>
      <color indexed="62"/>
      <name val="Cambria"/>
      <family val="2"/>
      <charset val="238"/>
    </font>
    <font>
      <b/>
      <sz val="12"/>
      <name val="Arial"/>
      <family val="2"/>
    </font>
    <font>
      <sz val="13.5"/>
      <name val="Times New Roman"/>
      <family val="1"/>
      <charset val="238"/>
    </font>
    <font>
      <sz val="13.5"/>
      <name val="Arial"/>
      <family val="2"/>
      <charset val="238"/>
    </font>
    <font>
      <b/>
      <sz val="13.5"/>
      <name val="Arial"/>
      <family val="2"/>
      <charset val="238"/>
    </font>
    <font>
      <b/>
      <sz val="13.5"/>
      <name val="Times New Roman"/>
      <family val="1"/>
      <charset val="238"/>
    </font>
    <font>
      <sz val="13.5"/>
      <name val="Arial"/>
      <family val="2"/>
    </font>
    <font>
      <b/>
      <sz val="13.5"/>
      <color indexed="8"/>
      <name val="Arial"/>
      <family val="2"/>
      <charset val="238"/>
    </font>
    <font>
      <sz val="13.5"/>
      <color indexed="8"/>
      <name val="Arial"/>
      <family val="2"/>
      <charset val="238"/>
    </font>
    <font>
      <b/>
      <sz val="13.5"/>
      <name val="Arial"/>
      <family val="2"/>
    </font>
    <font>
      <sz val="13.5"/>
      <name val="Verdana"/>
      <family val="2"/>
    </font>
    <font>
      <b/>
      <sz val="18"/>
      <name val="Arial"/>
      <family val="2"/>
      <charset val="238"/>
    </font>
    <font>
      <b/>
      <sz val="14"/>
      <name val="Arial"/>
      <family val="2"/>
      <charset val="238"/>
    </font>
    <font>
      <sz val="8"/>
      <name val="Arial"/>
      <family val="2"/>
    </font>
    <font>
      <sz val="10"/>
      <name val="Arial"/>
      <family val="2"/>
    </font>
    <font>
      <sz val="11"/>
      <name val="Calibri"/>
      <family val="2"/>
      <charset val="238"/>
    </font>
    <font>
      <sz val="10"/>
      <name val="Arial"/>
      <family val="2"/>
      <charset val="238"/>
    </font>
    <font>
      <i/>
      <sz val="13.5"/>
      <name val="Arial"/>
      <family val="2"/>
      <charset val="238"/>
    </font>
    <font>
      <sz val="11"/>
      <color theme="1"/>
      <name val="Calibri"/>
      <family val="2"/>
      <charset val="238"/>
      <scheme val="minor"/>
    </font>
    <font>
      <sz val="13.5"/>
      <color rgb="FFFF0000"/>
      <name val="Arial"/>
      <family val="2"/>
    </font>
    <font>
      <sz val="13.5"/>
      <color rgb="FFFF0000"/>
      <name val="Arial"/>
      <family val="2"/>
      <charset val="238"/>
    </font>
    <font>
      <b/>
      <sz val="13.5"/>
      <color rgb="FFFF0000"/>
      <name val="Arial"/>
      <family val="2"/>
      <charset val="238"/>
    </font>
    <font>
      <sz val="13.5"/>
      <color rgb="FFFF0000"/>
      <name val="Times New Roman"/>
      <family val="1"/>
      <charset val="238"/>
    </font>
    <font>
      <b/>
      <sz val="13.5"/>
      <color rgb="FFFF0000"/>
      <name val="Arial"/>
      <family val="2"/>
    </font>
    <font>
      <b/>
      <sz val="13.5"/>
      <color rgb="FFFF0000"/>
      <name val="Times New Roman"/>
      <family val="1"/>
      <charset val="238"/>
    </font>
    <font>
      <i/>
      <sz val="13.5"/>
      <color rgb="FFFF0000"/>
      <name val="Arial"/>
      <family val="2"/>
      <charset val="238"/>
    </font>
    <font>
      <b/>
      <sz val="10"/>
      <color rgb="FFFF0000"/>
      <name val="Arial"/>
      <family val="2"/>
    </font>
    <font>
      <sz val="13.5"/>
      <color rgb="FF000000"/>
      <name val="Arial"/>
      <family val="2"/>
      <charset val="238"/>
    </font>
    <font>
      <b/>
      <sz val="13.5"/>
      <color rgb="FF000000"/>
      <name val="Arial"/>
      <family val="2"/>
      <charset val="238"/>
    </font>
    <font>
      <sz val="13.5"/>
      <name val="Calibri"/>
      <family val="2"/>
      <charset val="238"/>
      <scheme val="minor"/>
    </font>
    <font>
      <sz val="10"/>
      <name val="Arial"/>
      <family val="2"/>
      <charset val="238"/>
    </font>
    <font>
      <b/>
      <sz val="8"/>
      <name val="Times New Roman CE"/>
      <charset val="238"/>
    </font>
    <font>
      <sz val="12"/>
      <name val="Arial"/>
      <family val="2"/>
      <charset val="238"/>
    </font>
    <font>
      <b/>
      <sz val="12"/>
      <color indexed="8"/>
      <name val="Calibri"/>
      <family val="2"/>
    </font>
    <font>
      <sz val="13.5"/>
      <color indexed="10"/>
      <name val="Arial"/>
      <family val="2"/>
      <charset val="238"/>
    </font>
  </fonts>
  <fills count="9">
    <fill>
      <patternFill patternType="none"/>
    </fill>
    <fill>
      <patternFill patternType="gray125"/>
    </fill>
    <fill>
      <patternFill patternType="solid">
        <fgColor indexed="42"/>
      </patternFill>
    </fill>
    <fill>
      <patternFill patternType="solid">
        <fgColor indexed="26"/>
      </patternFill>
    </fill>
    <fill>
      <patternFill patternType="solid">
        <fgColor indexed="22"/>
      </patternFill>
    </fill>
    <fill>
      <patternFill patternType="solid">
        <fgColor indexed="22"/>
        <bgColor indexed="64"/>
      </patternFill>
    </fill>
    <fill>
      <patternFill patternType="lightGray">
        <fgColor indexed="22"/>
      </patternFill>
    </fill>
    <fill>
      <patternFill patternType="solid">
        <fgColor indexed="55"/>
        <bgColor indexed="64"/>
      </patternFill>
    </fill>
    <fill>
      <patternFill patternType="gray125">
        <fgColor indexed="22"/>
        <bgColor indexed="22"/>
      </patternFill>
    </fill>
  </fills>
  <borders count="53">
    <border>
      <left/>
      <right/>
      <top/>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22"/>
      </bottom>
      <diagonal/>
    </border>
    <border>
      <left/>
      <right style="thin">
        <color indexed="64"/>
      </right>
      <top/>
      <bottom style="medium">
        <color indexed="22"/>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22"/>
      </bottom>
      <diagonal/>
    </border>
    <border>
      <left/>
      <right/>
      <top/>
      <bottom style="medium">
        <color indexed="2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36">
    <xf numFmtId="0" fontId="0" fillId="0" borderId="0">
      <alignment vertical="top"/>
    </xf>
    <xf numFmtId="0" fontId="13" fillId="3" borderId="1" applyNumberFormat="0" applyFont="0" applyAlignment="0" applyProtection="0"/>
    <xf numFmtId="0" fontId="26" fillId="2" borderId="0" applyNumberFormat="0" applyBorder="0" applyAlignment="0" applyProtection="0"/>
    <xf numFmtId="0" fontId="6" fillId="0" borderId="0" applyNumberFormat="0" applyFill="0" applyBorder="0" applyAlignment="0" applyProtection="0">
      <alignment vertical="top"/>
      <protection locked="0"/>
    </xf>
    <xf numFmtId="0" fontId="27" fillId="4" borderId="2" applyNumberFormat="0" applyAlignment="0" applyProtection="0"/>
    <xf numFmtId="0" fontId="30"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9"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8" fillId="0" borderId="0" applyNumberFormat="0" applyFill="0" applyBorder="0" applyAlignment="0" applyProtection="0"/>
    <xf numFmtId="43" fontId="60" fillId="0" borderId="0" applyFont="0" applyFill="0" applyBorder="0" applyAlignment="0" applyProtection="0"/>
    <xf numFmtId="0" fontId="1" fillId="0" borderId="0"/>
    <xf numFmtId="0" fontId="1" fillId="0" borderId="0">
      <alignment vertical="top"/>
    </xf>
  </cellStyleXfs>
  <cellXfs count="565">
    <xf numFmtId="0" fontId="0" fillId="0" borderId="0" xfId="0" applyAlignment="1"/>
    <xf numFmtId="0" fontId="2" fillId="0" borderId="0" xfId="0" applyFont="1" applyAlignment="1"/>
    <xf numFmtId="0" fontId="2" fillId="5" borderId="0" xfId="0" applyFont="1" applyFill="1" applyAlignment="1"/>
    <xf numFmtId="0" fontId="7" fillId="0" borderId="0" xfId="0" applyFont="1" applyAlignment="1"/>
    <xf numFmtId="0" fontId="9" fillId="0" borderId="0" xfId="0" applyFont="1" applyAlignment="1"/>
    <xf numFmtId="14" fontId="10" fillId="6" borderId="3" xfId="0" applyNumberFormat="1" applyFont="1" applyFill="1" applyBorder="1" applyAlignment="1" applyProtection="1">
      <alignment horizontal="center" vertical="center"/>
      <protection locked="0" hidden="1"/>
    </xf>
    <xf numFmtId="0" fontId="7" fillId="0" borderId="4" xfId="0" applyFont="1" applyFill="1" applyBorder="1" applyAlignment="1" applyProtection="1">
      <alignment horizontal="center" vertical="center"/>
      <protection locked="0" hidden="1"/>
    </xf>
    <xf numFmtId="0" fontId="10"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wrapText="1"/>
      <protection hidden="1"/>
    </xf>
    <xf numFmtId="0" fontId="7" fillId="0" borderId="0" xfId="0" applyFont="1" applyBorder="1" applyAlignment="1" applyProtection="1">
      <alignment horizontal="left" vertical="center" wrapText="1"/>
      <protection hidden="1"/>
    </xf>
    <xf numFmtId="0" fontId="7" fillId="0" borderId="0" xfId="0" applyFont="1" applyBorder="1" applyAlignment="1" applyProtection="1">
      <protection hidden="1"/>
    </xf>
    <xf numFmtId="0" fontId="7" fillId="0" borderId="0" xfId="0" applyFont="1" applyAlignment="1" applyProtection="1">
      <protection hidden="1"/>
    </xf>
    <xf numFmtId="0" fontId="12" fillId="0" borderId="0" xfId="0" applyFont="1" applyBorder="1" applyAlignment="1" applyProtection="1">
      <alignment horizontal="right" vertical="center" wrapText="1"/>
      <protection hidden="1"/>
    </xf>
    <xf numFmtId="0" fontId="12" fillId="0" borderId="0" xfId="0" applyFont="1" applyAlignment="1" applyProtection="1">
      <alignment horizontal="right"/>
      <protection hidden="1"/>
    </xf>
    <xf numFmtId="0" fontId="12" fillId="0" borderId="0" xfId="0" applyNumberFormat="1" applyFont="1" applyFill="1" applyBorder="1" applyAlignment="1" applyProtection="1">
      <alignment horizontal="right" vertical="center" shrinkToFit="1"/>
      <protection locked="0" hidden="1"/>
    </xf>
    <xf numFmtId="0" fontId="12" fillId="0" borderId="0" xfId="0" applyFont="1" applyFill="1" applyBorder="1" applyAlignment="1" applyProtection="1">
      <alignment horizontal="left" vertical="center"/>
      <protection hidden="1"/>
    </xf>
    <xf numFmtId="0" fontId="7" fillId="0" borderId="0" xfId="0" applyFont="1" applyFill="1" applyBorder="1" applyAlignment="1" applyProtection="1">
      <protection hidden="1"/>
    </xf>
    <xf numFmtId="0" fontId="7" fillId="0" borderId="0" xfId="0" applyFont="1" applyAlignment="1" applyProtection="1">
      <alignment horizontal="right" vertical="center"/>
      <protection hidden="1"/>
    </xf>
    <xf numFmtId="0" fontId="7" fillId="0" borderId="0" xfId="0" applyFont="1" applyAlignment="1" applyProtection="1">
      <alignment wrapText="1"/>
      <protection hidden="1"/>
    </xf>
    <xf numFmtId="0" fontId="7" fillId="0" borderId="0" xfId="0" applyFont="1" applyAlignment="1" applyProtection="1">
      <alignment horizontal="right"/>
      <protection hidden="1"/>
    </xf>
    <xf numFmtId="0" fontId="7" fillId="0" borderId="0" xfId="0" applyFont="1" applyAlignment="1" applyProtection="1">
      <alignment horizontal="right" wrapText="1"/>
      <protection hidden="1"/>
    </xf>
    <xf numFmtId="0" fontId="7" fillId="0" borderId="0" xfId="0" applyFont="1" applyBorder="1" applyAlignment="1" applyProtection="1">
      <alignment horizontal="left"/>
      <protection hidden="1"/>
    </xf>
    <xf numFmtId="0" fontId="7" fillId="0" borderId="0" xfId="0" applyFont="1" applyBorder="1" applyAlignment="1" applyProtection="1">
      <alignment vertical="top"/>
      <protection hidden="1"/>
    </xf>
    <xf numFmtId="1" fontId="10" fillId="6" borderId="5" xfId="0" applyNumberFormat="1" applyFont="1" applyFill="1" applyBorder="1" applyAlignment="1" applyProtection="1">
      <alignment horizontal="center" vertical="center"/>
      <protection locked="0" hidden="1"/>
    </xf>
    <xf numFmtId="0" fontId="7" fillId="0" borderId="0" xfId="0" applyFont="1" applyBorder="1" applyAlignment="1" applyProtection="1">
      <alignment horizontal="right"/>
      <protection hidden="1"/>
    </xf>
    <xf numFmtId="0" fontId="10" fillId="0" borderId="0" xfId="0" applyFont="1" applyFill="1" applyBorder="1" applyAlignment="1" applyProtection="1">
      <alignment horizontal="right" vertical="center"/>
      <protection locked="0" hidden="1"/>
    </xf>
    <xf numFmtId="0" fontId="4" fillId="0" borderId="0" xfId="0" applyFont="1" applyBorder="1" applyAlignment="1" applyProtection="1">
      <protection hidden="1"/>
    </xf>
    <xf numFmtId="3" fontId="10" fillId="6" borderId="5" xfId="0" applyNumberFormat="1" applyFont="1" applyFill="1" applyBorder="1" applyAlignment="1" applyProtection="1">
      <alignment horizontal="right" vertical="center"/>
      <protection locked="0" hidden="1"/>
    </xf>
    <xf numFmtId="0" fontId="7" fillId="0" borderId="0" xfId="0" applyFont="1" applyBorder="1" applyAlignment="1" applyProtection="1">
      <alignment horizontal="center"/>
      <protection hidden="1"/>
    </xf>
    <xf numFmtId="0" fontId="4" fillId="0" borderId="0" xfId="0" applyFont="1" applyAlignment="1" applyProtection="1">
      <protection hidden="1"/>
    </xf>
    <xf numFmtId="49" fontId="10" fillId="6" borderId="5" xfId="0" applyNumberFormat="1" applyFont="1" applyFill="1" applyBorder="1" applyAlignment="1" applyProtection="1">
      <alignment horizontal="right" vertical="center"/>
      <protection locked="0" hidden="1"/>
    </xf>
    <xf numFmtId="0" fontId="7" fillId="0" borderId="0" xfId="0" applyFont="1" applyBorder="1" applyAlignment="1" applyProtection="1">
      <alignment horizontal="left" vertical="top" wrapText="1"/>
      <protection hidden="1"/>
    </xf>
    <xf numFmtId="0" fontId="7" fillId="0" borderId="0" xfId="0" applyFont="1" applyBorder="1" applyAlignment="1" applyProtection="1">
      <alignment horizontal="center" vertical="center"/>
      <protection locked="0" hidden="1"/>
    </xf>
    <xf numFmtId="0" fontId="7" fillId="0" borderId="0" xfId="0" applyFont="1" applyBorder="1" applyAlignment="1" applyProtection="1">
      <alignment vertical="top" wrapText="1"/>
      <protection hidden="1"/>
    </xf>
    <xf numFmtId="0" fontId="7" fillId="0" borderId="0" xfId="0" applyFont="1" applyBorder="1" applyAlignment="1" applyProtection="1">
      <alignment wrapText="1"/>
      <protection hidden="1"/>
    </xf>
    <xf numFmtId="0" fontId="7" fillId="0" borderId="0" xfId="0" applyFont="1" applyAlignment="1" applyProtection="1">
      <alignment horizontal="left" vertical="top" indent="2"/>
      <protection hidden="1"/>
    </xf>
    <xf numFmtId="0" fontId="7" fillId="0" borderId="0" xfId="0" applyFont="1" applyAlignment="1" applyProtection="1">
      <alignment horizontal="left" vertical="top" wrapText="1" indent="2"/>
      <protection hidden="1"/>
    </xf>
    <xf numFmtId="0" fontId="7" fillId="0" borderId="0" xfId="0" applyFont="1" applyBorder="1" applyAlignment="1" applyProtection="1">
      <alignment horizontal="right" vertical="top"/>
      <protection hidden="1"/>
    </xf>
    <xf numFmtId="0" fontId="7" fillId="0" borderId="0" xfId="0" applyFont="1" applyBorder="1" applyAlignment="1" applyProtection="1">
      <alignment horizontal="center" vertical="top"/>
      <protection hidden="1"/>
    </xf>
    <xf numFmtId="0" fontId="10" fillId="6" borderId="0" xfId="0" applyFont="1" applyFill="1" applyBorder="1" applyAlignment="1" applyProtection="1">
      <alignment horizontal="right" vertical="center"/>
      <protection locked="0" hidden="1"/>
    </xf>
    <xf numFmtId="0" fontId="7" fillId="0" borderId="0" xfId="0" applyFont="1" applyBorder="1" applyAlignment="1"/>
    <xf numFmtId="49" fontId="10" fillId="6" borderId="0" xfId="0" applyNumberFormat="1" applyFont="1" applyFill="1" applyBorder="1" applyAlignment="1" applyProtection="1">
      <alignment horizontal="center" vertical="center"/>
      <protection locked="0" hidden="1"/>
    </xf>
    <xf numFmtId="49" fontId="10" fillId="0" borderId="0" xfId="0" applyNumberFormat="1" applyFont="1" applyBorder="1" applyAlignment="1" applyProtection="1">
      <alignment horizontal="center" vertical="center"/>
      <protection locked="0" hidden="1"/>
    </xf>
    <xf numFmtId="0" fontId="7" fillId="0" borderId="0" xfId="0" applyFont="1" applyBorder="1" applyAlignment="1" applyProtection="1">
      <alignment horizontal="left" vertical="top"/>
      <protection hidden="1"/>
    </xf>
    <xf numFmtId="0" fontId="7" fillId="0" borderId="6" xfId="0" applyFont="1" applyBorder="1" applyAlignment="1" applyProtection="1">
      <protection hidden="1"/>
    </xf>
    <xf numFmtId="0" fontId="7" fillId="0" borderId="0" xfId="0" applyFont="1" applyAlignment="1" applyProtection="1">
      <alignment vertical="top"/>
      <protection hidden="1"/>
    </xf>
    <xf numFmtId="0" fontId="7" fillId="0" borderId="0" xfId="0" applyFont="1" applyAlignment="1" applyProtection="1">
      <alignment horizontal="left"/>
      <protection hidden="1"/>
    </xf>
    <xf numFmtId="0" fontId="7" fillId="0" borderId="0" xfId="0" applyFont="1" applyBorder="1" applyAlignment="1" applyProtection="1">
      <alignment vertical="center"/>
      <protection hidden="1"/>
    </xf>
    <xf numFmtId="0" fontId="7" fillId="0" borderId="0" xfId="0" applyFont="1" applyFill="1" applyBorder="1" applyAlignment="1" applyProtection="1">
      <alignment vertical="center"/>
      <protection hidden="1"/>
    </xf>
    <xf numFmtId="0" fontId="10" fillId="0" borderId="0" xfId="0" applyFont="1" applyAlignment="1" applyProtection="1">
      <alignment vertical="center"/>
      <protection hidden="1"/>
    </xf>
    <xf numFmtId="0" fontId="7" fillId="0" borderId="7" xfId="0" applyFont="1" applyBorder="1" applyAlignment="1" applyProtection="1">
      <protection hidden="1"/>
    </xf>
    <xf numFmtId="0" fontId="7" fillId="0" borderId="7" xfId="0" applyFont="1" applyBorder="1" applyAlignment="1"/>
    <xf numFmtId="0" fontId="7" fillId="0" borderId="0" xfId="0" applyFont="1" applyFill="1" applyBorder="1" applyAlignment="1" applyProtection="1">
      <alignment horizontal="right" vertical="top" wrapText="1"/>
      <protection hidden="1"/>
    </xf>
    <xf numFmtId="0" fontId="13" fillId="0" borderId="0" xfId="0" applyFont="1" applyAlignment="1"/>
    <xf numFmtId="0" fontId="13" fillId="5" borderId="0" xfId="0" applyFont="1" applyFill="1" applyAlignment="1"/>
    <xf numFmtId="0" fontId="2" fillId="0" borderId="0" xfId="0" applyFont="1" applyAlignment="1">
      <alignment horizontal="center"/>
    </xf>
    <xf numFmtId="0" fontId="2" fillId="0" borderId="0" xfId="0" applyFont="1" applyAlignment="1">
      <alignment horizontal="left"/>
    </xf>
    <xf numFmtId="14" fontId="2" fillId="6" borderId="3" xfId="0" applyNumberFormat="1" applyFont="1" applyFill="1" applyBorder="1" applyAlignment="1" applyProtection="1">
      <alignment horizontal="center" vertical="center"/>
      <protection locked="0" hidden="1"/>
    </xf>
    <xf numFmtId="0" fontId="10" fillId="7" borderId="8" xfId="0" applyFont="1" applyFill="1" applyBorder="1" applyAlignment="1" applyProtection="1">
      <alignment horizontal="center" vertical="center" wrapText="1"/>
      <protection hidden="1"/>
    </xf>
    <xf numFmtId="0" fontId="3" fillId="7" borderId="9" xfId="0" applyFont="1" applyFill="1" applyBorder="1" applyAlignment="1" applyProtection="1">
      <alignment horizontal="center" vertical="center" wrapText="1"/>
      <protection hidden="1"/>
    </xf>
    <xf numFmtId="0" fontId="3" fillId="7" borderId="8" xfId="0" applyFont="1" applyFill="1" applyBorder="1" applyAlignment="1" applyProtection="1">
      <alignment horizontal="center" vertical="center" wrapText="1"/>
      <protection hidden="1"/>
    </xf>
    <xf numFmtId="0" fontId="3" fillId="7" borderId="10" xfId="0" applyFont="1" applyFill="1" applyBorder="1" applyAlignment="1" applyProtection="1">
      <alignment horizontal="center" vertical="center" wrapText="1"/>
      <protection hidden="1"/>
    </xf>
    <xf numFmtId="0" fontId="3" fillId="7" borderId="10" xfId="0" applyFont="1" applyFill="1" applyBorder="1" applyAlignment="1" applyProtection="1">
      <alignment horizontal="center" vertical="center"/>
      <protection hidden="1"/>
    </xf>
    <xf numFmtId="164" fontId="10" fillId="0" borderId="11" xfId="0" applyNumberFormat="1" applyFont="1" applyFill="1" applyBorder="1" applyAlignment="1">
      <alignment horizontal="center" vertical="center"/>
    </xf>
    <xf numFmtId="3" fontId="15" fillId="0" borderId="12" xfId="0" applyNumberFormat="1" applyFont="1" applyFill="1" applyBorder="1" applyAlignment="1" applyProtection="1">
      <alignment horizontal="center" vertical="center"/>
      <protection locked="0"/>
    </xf>
    <xf numFmtId="3" fontId="15" fillId="0" borderId="13" xfId="0" applyNumberFormat="1" applyFont="1" applyFill="1" applyBorder="1" applyAlignment="1" applyProtection="1">
      <alignment horizontal="center" vertical="center"/>
      <protection locked="0"/>
    </xf>
    <xf numFmtId="164" fontId="10" fillId="0" borderId="13" xfId="0" applyNumberFormat="1" applyFont="1" applyFill="1" applyBorder="1" applyAlignment="1">
      <alignment horizontal="center" vertical="center"/>
    </xf>
    <xf numFmtId="164" fontId="10" fillId="0" borderId="14" xfId="0" applyNumberFormat="1" applyFont="1" applyFill="1" applyBorder="1" applyAlignment="1">
      <alignment horizontal="center" vertical="center"/>
    </xf>
    <xf numFmtId="164" fontId="10" fillId="0" borderId="15" xfId="0" applyNumberFormat="1" applyFont="1" applyFill="1" applyBorder="1" applyAlignment="1">
      <alignment horizontal="center" vertical="center"/>
    </xf>
    <xf numFmtId="3" fontId="15" fillId="0" borderId="16" xfId="0" applyNumberFormat="1" applyFont="1" applyFill="1" applyBorder="1" applyAlignment="1" applyProtection="1">
      <alignment horizontal="center" vertical="center"/>
      <protection locked="0"/>
    </xf>
    <xf numFmtId="3" fontId="15" fillId="0" borderId="15" xfId="0" applyNumberFormat="1" applyFont="1" applyFill="1" applyBorder="1" applyAlignment="1" applyProtection="1">
      <alignment horizontal="center" vertical="center"/>
      <protection locked="0"/>
    </xf>
    <xf numFmtId="3" fontId="15" fillId="0" borderId="17" xfId="0" applyNumberFormat="1" applyFont="1" applyFill="1" applyBorder="1" applyAlignment="1" applyProtection="1">
      <alignment horizontal="center" vertical="center"/>
      <protection locked="0"/>
    </xf>
    <xf numFmtId="3" fontId="15" fillId="0" borderId="14" xfId="0" applyNumberFormat="1" applyFont="1" applyFill="1" applyBorder="1" applyAlignment="1" applyProtection="1">
      <alignment horizontal="center" vertical="center"/>
      <protection locked="0"/>
    </xf>
    <xf numFmtId="0" fontId="15" fillId="0" borderId="0" xfId="0" applyFont="1" applyAlignment="1"/>
    <xf numFmtId="0" fontId="2" fillId="0" borderId="0" xfId="0" applyFont="1" applyFill="1" applyBorder="1" applyAlignment="1" applyProtection="1">
      <alignment horizontal="center" vertical="center"/>
      <protection hidden="1"/>
    </xf>
    <xf numFmtId="0" fontId="13" fillId="0" borderId="0" xfId="0" applyFont="1" applyBorder="1" applyAlignment="1"/>
    <xf numFmtId="0" fontId="10" fillId="7" borderId="18" xfId="0" applyFont="1" applyFill="1" applyBorder="1" applyAlignment="1" applyProtection="1">
      <alignment horizontal="center" vertical="center" wrapText="1"/>
      <protection hidden="1"/>
    </xf>
    <xf numFmtId="0" fontId="10" fillId="7" borderId="19" xfId="0" applyFont="1" applyFill="1" applyBorder="1" applyAlignment="1" applyProtection="1">
      <alignment horizontal="center" vertical="center"/>
      <protection hidden="1"/>
    </xf>
    <xf numFmtId="3" fontId="15" fillId="0" borderId="16"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21" xfId="0" applyNumberFormat="1" applyFont="1" applyFill="1" applyBorder="1" applyAlignment="1" applyProtection="1">
      <alignment horizontal="center" vertical="center"/>
      <protection hidden="1"/>
    </xf>
    <xf numFmtId="3" fontId="15" fillId="0" borderId="5" xfId="0" applyNumberFormat="1" applyFont="1" applyFill="1" applyBorder="1" applyAlignment="1" applyProtection="1">
      <alignment horizontal="center" vertical="center"/>
      <protection hidden="1"/>
    </xf>
    <xf numFmtId="0" fontId="15" fillId="5" borderId="0" xfId="0" applyFont="1" applyFill="1" applyAlignment="1"/>
    <xf numFmtId="0" fontId="1" fillId="0" borderId="0" xfId="0" applyFont="1" applyAlignment="1"/>
    <xf numFmtId="0" fontId="1" fillId="5" borderId="0" xfId="0" applyFont="1" applyFill="1" applyAlignment="1"/>
    <xf numFmtId="0" fontId="17" fillId="5" borderId="0" xfId="0" applyFont="1" applyFill="1" applyAlignment="1"/>
    <xf numFmtId="0" fontId="17" fillId="0" borderId="0" xfId="0" applyFont="1" applyAlignment="1"/>
    <xf numFmtId="0" fontId="16"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Fill="1" applyBorder="1" applyAlignment="1">
      <alignment horizontal="center" vertical="top"/>
    </xf>
    <xf numFmtId="0" fontId="19" fillId="0" borderId="0" xfId="0" applyFont="1" applyBorder="1" applyAlignment="1">
      <alignment horizontal="center" vertical="top"/>
    </xf>
    <xf numFmtId="0" fontId="19" fillId="0" borderId="0" xfId="0" applyFont="1" applyAlignment="1"/>
    <xf numFmtId="14" fontId="18" fillId="6" borderId="3" xfId="0" applyNumberFormat="1" applyFont="1" applyFill="1" applyBorder="1" applyAlignment="1" applyProtection="1">
      <alignment horizontal="center" vertical="center"/>
      <protection locked="0" hidden="1"/>
    </xf>
    <xf numFmtId="0" fontId="18" fillId="0" borderId="22" xfId="0"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center"/>
      <protection hidden="1"/>
    </xf>
    <xf numFmtId="0" fontId="21" fillId="0" borderId="0" xfId="0" applyFont="1" applyBorder="1" applyAlignment="1">
      <alignment horizontal="center"/>
    </xf>
    <xf numFmtId="0" fontId="21" fillId="0" borderId="0" xfId="0" applyFont="1" applyAlignment="1"/>
    <xf numFmtId="0" fontId="21" fillId="5" borderId="0" xfId="0" applyFont="1" applyFill="1" applyAlignment="1"/>
    <xf numFmtId="0" fontId="19" fillId="5" borderId="0" xfId="0" applyFont="1" applyFill="1" applyAlignment="1"/>
    <xf numFmtId="0" fontId="22" fillId="7" borderId="8" xfId="0" applyFont="1" applyFill="1" applyBorder="1" applyAlignment="1">
      <alignment horizontal="center" vertical="center" wrapText="1"/>
    </xf>
    <xf numFmtId="0" fontId="20" fillId="7" borderId="8" xfId="0" applyFont="1" applyFill="1" applyBorder="1" applyAlignment="1">
      <alignment horizontal="center" vertical="center" wrapText="1"/>
    </xf>
    <xf numFmtId="49" fontId="20" fillId="7" borderId="10" xfId="0" applyNumberFormat="1" applyFont="1" applyFill="1" applyBorder="1" applyAlignment="1">
      <alignment horizontal="center" vertical="center" wrapText="1"/>
    </xf>
    <xf numFmtId="0" fontId="23" fillId="5" borderId="0" xfId="0" applyFont="1" applyFill="1" applyAlignment="1"/>
    <xf numFmtId="0" fontId="23" fillId="0" borderId="0" xfId="0" applyFont="1" applyAlignment="1"/>
    <xf numFmtId="164" fontId="22" fillId="0" borderId="13" xfId="0" applyNumberFormat="1" applyFont="1" applyFill="1" applyBorder="1" applyAlignment="1">
      <alignment horizontal="center" vertical="center"/>
    </xf>
    <xf numFmtId="3" fontId="5" fillId="0" borderId="13" xfId="0" applyNumberFormat="1" applyFont="1" applyFill="1" applyBorder="1" applyAlignment="1" applyProtection="1">
      <alignment horizontal="center" vertical="center"/>
      <protection hidden="1"/>
    </xf>
    <xf numFmtId="0" fontId="9" fillId="5" borderId="0" xfId="0" applyFont="1" applyFill="1" applyAlignment="1"/>
    <xf numFmtId="164" fontId="22" fillId="0" borderId="14" xfId="0" applyNumberFormat="1" applyFont="1" applyFill="1" applyBorder="1" applyAlignment="1">
      <alignment horizontal="center" vertical="center"/>
    </xf>
    <xf numFmtId="3" fontId="5" fillId="0" borderId="14"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horizontal="left" vertical="center"/>
      <protection hidden="1"/>
    </xf>
    <xf numFmtId="0" fontId="18" fillId="0" borderId="0" xfId="0" applyFont="1" applyFill="1" applyBorder="1" applyAlignment="1" applyProtection="1">
      <alignment horizontal="center" vertical="center"/>
      <protection hidden="1"/>
    </xf>
    <xf numFmtId="0" fontId="19" fillId="0" borderId="4" xfId="0" applyFont="1" applyFill="1" applyBorder="1" applyAlignment="1" applyProtection="1">
      <alignment horizontal="center" vertical="center"/>
      <protection locked="0" hidden="1"/>
    </xf>
    <xf numFmtId="0" fontId="9" fillId="0" borderId="0" xfId="0" applyFont="1" applyBorder="1" applyAlignment="1">
      <alignment horizontal="center" vertical="top" wrapText="1"/>
    </xf>
    <xf numFmtId="49" fontId="20" fillId="7" borderId="10" xfId="0" applyNumberFormat="1" applyFont="1" applyFill="1" applyBorder="1" applyAlignment="1">
      <alignment horizontal="center" vertical="center"/>
    </xf>
    <xf numFmtId="3" fontId="5" fillId="0" borderId="23" xfId="0" applyNumberFormat="1" applyFont="1" applyFill="1" applyBorder="1" applyAlignment="1" applyProtection="1">
      <alignment horizontal="center" vertical="center"/>
      <protection hidden="1"/>
    </xf>
    <xf numFmtId="164" fontId="22" fillId="0" borderId="15" xfId="0" applyNumberFormat="1" applyFont="1" applyFill="1" applyBorder="1" applyAlignment="1">
      <alignment horizontal="center" vertical="center"/>
    </xf>
    <xf numFmtId="3" fontId="5" fillId="0" borderId="15" xfId="0" applyNumberFormat="1" applyFont="1" applyFill="1" applyBorder="1" applyAlignment="1" applyProtection="1">
      <alignment horizontal="center" vertical="center"/>
      <protection hidden="1"/>
    </xf>
    <xf numFmtId="0" fontId="18" fillId="5" borderId="0" xfId="0" applyFont="1" applyFill="1" applyBorder="1" applyAlignment="1"/>
    <xf numFmtId="0" fontId="24" fillId="0" borderId="0" xfId="0" applyFont="1" applyBorder="1" applyAlignment="1" applyProtection="1">
      <alignment vertical="center"/>
      <protection hidden="1"/>
    </xf>
    <xf numFmtId="0" fontId="24" fillId="0" borderId="0" xfId="0" applyFont="1" applyFill="1" applyBorder="1" applyAlignment="1" applyProtection="1">
      <alignment vertical="center"/>
      <protection hidden="1"/>
    </xf>
    <xf numFmtId="3" fontId="25" fillId="0" borderId="12" xfId="0" applyNumberFormat="1" applyFont="1" applyFill="1" applyBorder="1" applyAlignment="1" applyProtection="1">
      <alignment horizontal="center" vertical="center"/>
      <protection locked="0"/>
    </xf>
    <xf numFmtId="3" fontId="25" fillId="0" borderId="13" xfId="0" applyNumberFormat="1" applyFont="1" applyFill="1" applyBorder="1" applyAlignment="1" applyProtection="1">
      <alignment horizontal="center" vertical="center"/>
      <protection locked="0"/>
    </xf>
    <xf numFmtId="3" fontId="25" fillId="0" borderId="12" xfId="0" applyNumberFormat="1" applyFont="1" applyFill="1" applyBorder="1" applyAlignment="1" applyProtection="1">
      <alignment horizontal="center" vertical="center"/>
      <protection hidden="1"/>
    </xf>
    <xf numFmtId="3" fontId="25" fillId="0" borderId="17" xfId="0" applyNumberFormat="1" applyFont="1" applyFill="1" applyBorder="1" applyAlignment="1" applyProtection="1">
      <alignment horizontal="center" vertical="center"/>
      <protection hidden="1"/>
    </xf>
    <xf numFmtId="3" fontId="25" fillId="0" borderId="5" xfId="0" applyNumberFormat="1" applyFont="1" applyFill="1" applyBorder="1" applyAlignment="1" applyProtection="1">
      <alignment horizontal="center" vertical="center"/>
      <protection hidden="1"/>
    </xf>
    <xf numFmtId="3" fontId="25" fillId="0" borderId="13" xfId="0" applyNumberFormat="1" applyFont="1" applyFill="1" applyBorder="1" applyAlignment="1" applyProtection="1">
      <alignment horizontal="center" vertical="center"/>
      <protection hidden="1"/>
    </xf>
    <xf numFmtId="0" fontId="33" fillId="0" borderId="0" xfId="0" applyFont="1" applyFill="1" applyAlignment="1"/>
    <xf numFmtId="3" fontId="38" fillId="0" borderId="0" xfId="0" applyNumberFormat="1" applyFont="1" applyFill="1" applyAlignment="1">
      <alignment horizontal="right" vertical="top"/>
    </xf>
    <xf numFmtId="0" fontId="35" fillId="0" borderId="0" xfId="0" applyFont="1" applyFill="1" applyAlignment="1">
      <alignment vertical="top"/>
    </xf>
    <xf numFmtId="0" fontId="33" fillId="0" borderId="0" xfId="0" applyFont="1" applyFill="1" applyAlignment="1">
      <alignment vertical="top" wrapText="1"/>
    </xf>
    <xf numFmtId="0" fontId="50" fillId="0" borderId="0" xfId="0" applyFont="1" applyFill="1" applyAlignment="1">
      <alignment horizontal="justify" vertical="top"/>
    </xf>
    <xf numFmtId="0" fontId="49" fillId="0" borderId="0" xfId="0" applyFont="1" applyFill="1" applyAlignment="1">
      <alignment vertical="top"/>
    </xf>
    <xf numFmtId="0" fontId="51" fillId="0" borderId="0" xfId="0" applyFont="1" applyFill="1" applyAlignment="1">
      <alignment horizontal="justify" vertical="top"/>
    </xf>
    <xf numFmtId="0" fontId="36" fillId="0" borderId="0" xfId="0" applyFont="1" applyFill="1" applyAlignment="1">
      <alignment vertical="top"/>
    </xf>
    <xf numFmtId="0" fontId="51" fillId="0" borderId="0" xfId="0" applyFont="1" applyFill="1" applyAlignment="1">
      <alignment horizontal="left" vertical="top"/>
    </xf>
    <xf numFmtId="0" fontId="50" fillId="0" borderId="0" xfId="0" applyFont="1" applyFill="1" applyAlignment="1">
      <alignment horizontal="left" vertical="top"/>
    </xf>
    <xf numFmtId="0" fontId="37" fillId="0" borderId="0" xfId="0" applyFont="1" applyFill="1" applyAlignment="1">
      <alignment horizontal="right" vertical="top"/>
    </xf>
    <xf numFmtId="0" fontId="38" fillId="0" borderId="0" xfId="0" applyFont="1" applyFill="1" applyAlignment="1">
      <alignment horizontal="justify" vertical="top"/>
    </xf>
    <xf numFmtId="0" fontId="38" fillId="0" borderId="0" xfId="0" applyFont="1" applyFill="1" applyAlignment="1">
      <alignment horizontal="left" vertical="top"/>
    </xf>
    <xf numFmtId="3" fontId="38" fillId="0" borderId="7" xfId="0" applyNumberFormat="1" applyFont="1" applyFill="1" applyBorder="1" applyAlignment="1">
      <alignment horizontal="right" vertical="top"/>
    </xf>
    <xf numFmtId="3" fontId="37" fillId="0" borderId="7" xfId="0" applyNumberFormat="1" applyFont="1" applyFill="1" applyBorder="1" applyAlignment="1">
      <alignment horizontal="right" vertical="top"/>
    </xf>
    <xf numFmtId="3" fontId="33" fillId="0" borderId="0" xfId="0" applyNumberFormat="1" applyFont="1" applyFill="1" applyAlignment="1">
      <alignment vertical="top"/>
    </xf>
    <xf numFmtId="0" fontId="37" fillId="0" borderId="0" xfId="0" applyFont="1" applyFill="1" applyAlignment="1">
      <alignment vertical="top"/>
    </xf>
    <xf numFmtId="3" fontId="33" fillId="0" borderId="0" xfId="0" applyNumberFormat="1" applyFont="1" applyFill="1" applyAlignment="1">
      <alignment horizontal="right" vertical="top"/>
    </xf>
    <xf numFmtId="3" fontId="33" fillId="0" borderId="7" xfId="0" applyNumberFormat="1" applyFont="1" applyFill="1" applyBorder="1" applyAlignment="1">
      <alignment horizontal="right" vertical="top"/>
    </xf>
    <xf numFmtId="3" fontId="34" fillId="0" borderId="7" xfId="0" applyNumberFormat="1" applyFont="1" applyFill="1" applyBorder="1" applyAlignment="1">
      <alignment horizontal="right" vertical="top"/>
    </xf>
    <xf numFmtId="0" fontId="33" fillId="0" borderId="0" xfId="0" applyFont="1" applyFill="1" applyAlignment="1">
      <alignment horizontal="right" vertical="top"/>
    </xf>
    <xf numFmtId="0" fontId="52" fillId="0" borderId="0" xfId="0" applyFont="1" applyFill="1" applyAlignment="1">
      <alignment vertical="top"/>
    </xf>
    <xf numFmtId="0" fontId="50" fillId="0" borderId="0" xfId="0" applyFont="1" applyFill="1" applyAlignment="1">
      <alignment horizontal="right" vertical="top"/>
    </xf>
    <xf numFmtId="0" fontId="51" fillId="0" borderId="0" xfId="0" applyFont="1" applyFill="1" applyAlignment="1">
      <alignment vertical="top"/>
    </xf>
    <xf numFmtId="0" fontId="49" fillId="0" borderId="0" xfId="0" applyFont="1" applyFill="1" applyBorder="1" applyAlignment="1">
      <alignment vertical="top"/>
    </xf>
    <xf numFmtId="0" fontId="33" fillId="0" borderId="0" xfId="0" applyFont="1" applyFill="1" applyBorder="1" applyAlignment="1">
      <alignment vertical="top"/>
    </xf>
    <xf numFmtId="14" fontId="50" fillId="0" borderId="0" xfId="0" applyNumberFormat="1" applyFont="1" applyFill="1" applyBorder="1" applyAlignment="1"/>
    <xf numFmtId="3" fontId="53" fillId="0" borderId="0" xfId="0" applyNumberFormat="1" applyFont="1" applyFill="1" applyBorder="1" applyAlignment="1"/>
    <xf numFmtId="3" fontId="51" fillId="0" borderId="0" xfId="0" applyNumberFormat="1" applyFont="1" applyFill="1" applyBorder="1" applyAlignment="1"/>
    <xf numFmtId="3" fontId="49" fillId="0" borderId="0" xfId="0" applyNumberFormat="1" applyFont="1" applyFill="1" applyBorder="1" applyAlignment="1"/>
    <xf numFmtId="0" fontId="38" fillId="0" borderId="0" xfId="0" applyFont="1" applyFill="1" applyAlignment="1">
      <alignment horizontal="left" vertical="center" wrapText="1"/>
    </xf>
    <xf numFmtId="0" fontId="37" fillId="0" borderId="0" xfId="0" applyFont="1" applyFill="1" applyAlignment="1">
      <alignment horizontal="left" vertical="center" wrapText="1"/>
    </xf>
    <xf numFmtId="3" fontId="34" fillId="0" borderId="0" xfId="0" applyNumberFormat="1" applyFont="1" applyFill="1" applyAlignment="1">
      <alignment horizontal="right" vertical="top"/>
    </xf>
    <xf numFmtId="3" fontId="34" fillId="0" borderId="0" xfId="0" applyNumberFormat="1" applyFont="1" applyFill="1" applyBorder="1" applyAlignment="1">
      <alignment horizontal="right" vertical="top"/>
    </xf>
    <xf numFmtId="3" fontId="50" fillId="0" borderId="0" xfId="0" applyNumberFormat="1" applyFont="1" applyFill="1" applyAlignment="1">
      <alignment vertical="top"/>
    </xf>
    <xf numFmtId="0" fontId="38" fillId="0" borderId="0" xfId="0" applyFont="1" applyFill="1" applyAlignment="1">
      <alignment horizontal="right" vertical="top"/>
    </xf>
    <xf numFmtId="3" fontId="37" fillId="0" borderId="0" xfId="0" applyNumberFormat="1" applyFont="1" applyFill="1" applyBorder="1" applyAlignment="1">
      <alignment horizontal="right" vertical="top"/>
    </xf>
    <xf numFmtId="3" fontId="49" fillId="0" borderId="7" xfId="0" applyNumberFormat="1" applyFont="1" applyFill="1" applyBorder="1" applyAlignment="1">
      <alignment horizontal="right" vertical="top"/>
    </xf>
    <xf numFmtId="3" fontId="39" fillId="0" borderId="24" xfId="0" applyNumberFormat="1" applyFont="1" applyFill="1" applyBorder="1" applyAlignment="1">
      <alignment horizontal="right" vertical="top"/>
    </xf>
    <xf numFmtId="3" fontId="37" fillId="0" borderId="24" xfId="0" applyNumberFormat="1" applyFont="1" applyFill="1" applyBorder="1" applyAlignment="1">
      <alignment horizontal="right" vertical="top"/>
    </xf>
    <xf numFmtId="0" fontId="52" fillId="0" borderId="0" xfId="0" applyFont="1" applyFill="1" applyAlignment="1">
      <alignment horizontal="justify" vertical="top"/>
    </xf>
    <xf numFmtId="4" fontId="49" fillId="0" borderId="0" xfId="0" applyNumberFormat="1" applyFont="1" applyFill="1" applyAlignment="1">
      <alignment horizontal="right" vertical="top" wrapText="1"/>
    </xf>
    <xf numFmtId="0" fontId="54" fillId="0" borderId="0" xfId="0" applyFont="1" applyFill="1" applyAlignment="1">
      <alignment vertical="top"/>
    </xf>
    <xf numFmtId="0" fontId="33" fillId="0" borderId="0" xfId="0" applyFont="1" applyFill="1" applyAlignment="1">
      <alignment vertical="center"/>
    </xf>
    <xf numFmtId="3" fontId="33" fillId="0" borderId="0" xfId="0" applyNumberFormat="1" applyFont="1" applyFill="1" applyAlignment="1">
      <alignment horizontal="right" vertical="center"/>
    </xf>
    <xf numFmtId="0" fontId="33" fillId="0" borderId="0" xfId="0" applyFont="1" applyFill="1" applyAlignment="1">
      <alignment vertical="center" wrapText="1"/>
    </xf>
    <xf numFmtId="3" fontId="33" fillId="0" borderId="7"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6" fillId="0" borderId="0" xfId="0" applyNumberFormat="1" applyFont="1" applyFill="1" applyAlignment="1">
      <alignment horizontal="right" vertical="top"/>
    </xf>
    <xf numFmtId="3" fontId="36" fillId="0" borderId="7" xfId="0" applyNumberFormat="1" applyFont="1" applyFill="1" applyBorder="1" applyAlignment="1">
      <alignment horizontal="right" vertical="top"/>
    </xf>
    <xf numFmtId="3" fontId="36" fillId="0" borderId="0" xfId="0" applyNumberFormat="1" applyFont="1" applyFill="1" applyAlignment="1">
      <alignment vertical="top"/>
    </xf>
    <xf numFmtId="3" fontId="38" fillId="0" borderId="0" xfId="0" applyNumberFormat="1" applyFont="1" applyFill="1" applyAlignment="1">
      <alignment horizontal="right" vertical="center"/>
    </xf>
    <xf numFmtId="3" fontId="38" fillId="0" borderId="7" xfId="0" applyNumberFormat="1" applyFont="1" applyFill="1" applyBorder="1" applyAlignment="1">
      <alignment horizontal="right" vertical="center"/>
    </xf>
    <xf numFmtId="0" fontId="55" fillId="0" borderId="0" xfId="0" applyFont="1" applyFill="1" applyAlignment="1">
      <alignment horizontal="justify" vertical="top"/>
    </xf>
    <xf numFmtId="3" fontId="0" fillId="0" borderId="0" xfId="0" applyNumberFormat="1" applyAlignment="1"/>
    <xf numFmtId="0" fontId="56" fillId="0" borderId="0" xfId="0" applyFont="1" applyAlignment="1"/>
    <xf numFmtId="3" fontId="43" fillId="0" borderId="13" xfId="0" applyNumberFormat="1" applyFont="1" applyFill="1" applyBorder="1" applyAlignment="1" applyProtection="1">
      <alignment horizontal="center" vertical="center"/>
      <protection locked="0"/>
    </xf>
    <xf numFmtId="0" fontId="44" fillId="0" borderId="0" xfId="0" applyFont="1" applyAlignment="1"/>
    <xf numFmtId="4" fontId="0" fillId="0" borderId="0" xfId="0" applyNumberFormat="1" applyAlignment="1"/>
    <xf numFmtId="0" fontId="34" fillId="0" borderId="0" xfId="0" applyFont="1" applyFill="1" applyAlignment="1">
      <alignment horizontal="center" vertical="center" wrapText="1"/>
    </xf>
    <xf numFmtId="3" fontId="34" fillId="0" borderId="24" xfId="0" applyNumberFormat="1" applyFont="1" applyFill="1" applyBorder="1" applyAlignment="1">
      <alignment horizontal="right" vertical="top"/>
    </xf>
    <xf numFmtId="0" fontId="33" fillId="0" borderId="7" xfId="0" applyFont="1" applyFill="1" applyBorder="1" applyAlignment="1">
      <alignment vertical="top"/>
    </xf>
    <xf numFmtId="4" fontId="33" fillId="0" borderId="0" xfId="0" applyNumberFormat="1" applyFont="1" applyFill="1" applyAlignment="1">
      <alignment horizontal="right" vertical="top" wrapText="1"/>
    </xf>
    <xf numFmtId="4" fontId="34" fillId="0" borderId="0" xfId="0" applyNumberFormat="1" applyFont="1" applyFill="1" applyAlignment="1">
      <alignment horizontal="right" vertical="top" wrapText="1"/>
    </xf>
    <xf numFmtId="3" fontId="20" fillId="0" borderId="13" xfId="0" applyNumberFormat="1" applyFont="1" applyFill="1" applyBorder="1" applyAlignment="1" applyProtection="1">
      <alignment horizontal="center" vertical="center"/>
      <protection locked="0"/>
    </xf>
    <xf numFmtId="3" fontId="20" fillId="0" borderId="5" xfId="0" applyNumberFormat="1" applyFont="1" applyFill="1" applyBorder="1" applyAlignment="1" applyProtection="1">
      <alignment horizontal="center" vertical="center"/>
      <protection hidden="1"/>
    </xf>
    <xf numFmtId="3" fontId="20" fillId="0" borderId="23" xfId="0" applyNumberFormat="1" applyFont="1" applyFill="1" applyBorder="1" applyAlignment="1" applyProtection="1">
      <alignment horizontal="center" vertical="center"/>
      <protection hidden="1"/>
    </xf>
    <xf numFmtId="0" fontId="33" fillId="0" borderId="0" xfId="0" applyFont="1" applyFill="1" applyAlignment="1">
      <alignment horizontal="center" vertical="top"/>
    </xf>
    <xf numFmtId="0" fontId="49" fillId="0" borderId="0" xfId="0" applyFont="1" applyFill="1" applyAlignment="1">
      <alignment vertical="center"/>
    </xf>
    <xf numFmtId="4" fontId="33" fillId="0" borderId="0" xfId="0" applyNumberFormat="1" applyFont="1" applyFill="1" applyAlignment="1">
      <alignment vertical="top"/>
    </xf>
    <xf numFmtId="3" fontId="50" fillId="0" borderId="7" xfId="124" applyNumberFormat="1" applyFont="1" applyFill="1" applyBorder="1" applyAlignment="1">
      <alignment horizontal="right" vertical="top"/>
    </xf>
    <xf numFmtId="3" fontId="38" fillId="0" borderId="0" xfId="124" applyNumberFormat="1" applyFont="1" applyFill="1" applyAlignment="1">
      <alignment horizontal="right" vertical="top"/>
    </xf>
    <xf numFmtId="3" fontId="38" fillId="0" borderId="0" xfId="125" applyNumberFormat="1" applyFont="1" applyFill="1" applyAlignment="1">
      <alignment horizontal="right" vertical="top"/>
    </xf>
    <xf numFmtId="3" fontId="38" fillId="0" borderId="7" xfId="125" applyNumberFormat="1" applyFont="1" applyFill="1" applyBorder="1" applyAlignment="1">
      <alignment horizontal="right" vertical="top"/>
    </xf>
    <xf numFmtId="3" fontId="15" fillId="0" borderId="12" xfId="0" applyNumberFormat="1" applyFont="1" applyFill="1" applyBorder="1" applyAlignment="1" applyProtection="1">
      <alignment horizontal="center" vertical="center"/>
      <protection hidden="1"/>
    </xf>
    <xf numFmtId="3" fontId="15" fillId="0" borderId="13" xfId="0" applyNumberFormat="1" applyFont="1" applyFill="1" applyBorder="1" applyAlignment="1" applyProtection="1">
      <alignment horizontal="center" vertical="center"/>
      <protection hidden="1"/>
    </xf>
    <xf numFmtId="3" fontId="38" fillId="0" borderId="0" xfId="0" applyNumberFormat="1" applyFont="1" applyFill="1" applyAlignment="1">
      <alignment vertical="top"/>
    </xf>
    <xf numFmtId="0" fontId="10" fillId="7" borderId="8" xfId="0" applyFont="1" applyFill="1" applyBorder="1" applyAlignment="1" applyProtection="1">
      <alignment horizontal="center" vertical="center"/>
      <protection hidden="1"/>
    </xf>
    <xf numFmtId="49" fontId="33" fillId="0" borderId="0" xfId="0" applyNumberFormat="1" applyFont="1" applyFill="1" applyAlignment="1">
      <alignment horizontal="left" wrapText="1"/>
    </xf>
    <xf numFmtId="2" fontId="59" fillId="0" borderId="0" xfId="6" applyNumberFormat="1" applyFont="1" applyFill="1"/>
    <xf numFmtId="0" fontId="13" fillId="0" borderId="0" xfId="0" applyFont="1" applyBorder="1" applyAlignment="1">
      <alignment horizontal="center" vertical="top"/>
    </xf>
    <xf numFmtId="0" fontId="46" fillId="0" borderId="0" xfId="0" applyFont="1" applyAlignment="1"/>
    <xf numFmtId="0" fontId="46" fillId="5" borderId="0" xfId="0" applyFont="1" applyFill="1" applyAlignment="1"/>
    <xf numFmtId="0" fontId="8"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wrapText="1"/>
    </xf>
    <xf numFmtId="0" fontId="2" fillId="0" borderId="0" xfId="0" applyFont="1" applyFill="1" applyBorder="1" applyAlignment="1">
      <alignment horizontal="center" vertical="top"/>
    </xf>
    <xf numFmtId="0" fontId="2" fillId="0" borderId="22" xfId="0" applyFont="1" applyFill="1" applyBorder="1" applyAlignment="1" applyProtection="1">
      <alignment horizontal="center" vertical="center"/>
      <protection hidden="1"/>
    </xf>
    <xf numFmtId="0" fontId="13" fillId="0" borderId="0" xfId="0" applyFont="1" applyBorder="1" applyAlignment="1">
      <alignment horizontal="center"/>
    </xf>
    <xf numFmtId="0" fontId="13" fillId="0" borderId="0" xfId="0" applyFont="1" applyBorder="1" applyAlignment="1">
      <alignment horizontal="center" vertical="top" wrapText="1"/>
    </xf>
    <xf numFmtId="0" fontId="10" fillId="7" borderId="8"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10" xfId="0" applyFont="1" applyFill="1" applyBorder="1" applyAlignment="1">
      <alignment horizontal="center" vertical="center"/>
    </xf>
    <xf numFmtId="49" fontId="3" fillId="7" borderId="10" xfId="0" applyNumberFormat="1" applyFont="1" applyFill="1" applyBorder="1" applyAlignment="1">
      <alignment horizontal="center" vertical="center" wrapText="1"/>
    </xf>
    <xf numFmtId="3" fontId="20" fillId="0" borderId="17" xfId="0" applyNumberFormat="1" applyFont="1" applyFill="1" applyBorder="1" applyAlignment="1" applyProtection="1">
      <alignment horizontal="center" vertical="center"/>
      <protection hidden="1"/>
    </xf>
    <xf numFmtId="3" fontId="20" fillId="0" borderId="12" xfId="0" applyNumberFormat="1" applyFont="1" applyFill="1" applyBorder="1" applyAlignment="1" applyProtection="1">
      <alignment horizontal="center" vertical="center"/>
      <protection hidden="1"/>
    </xf>
    <xf numFmtId="3" fontId="20" fillId="0" borderId="13" xfId="0" applyNumberFormat="1" applyFont="1" applyFill="1" applyBorder="1" applyAlignment="1" applyProtection="1">
      <alignment horizontal="center" vertical="center"/>
      <protection hidden="1"/>
    </xf>
    <xf numFmtId="3" fontId="40" fillId="0" borderId="0" xfId="0" applyNumberFormat="1" applyFont="1" applyFill="1" applyAlignment="1">
      <alignment vertical="center"/>
    </xf>
    <xf numFmtId="0" fontId="13" fillId="0" borderId="26" xfId="0" applyFont="1" applyBorder="1" applyAlignment="1">
      <alignment horizontal="center"/>
    </xf>
    <xf numFmtId="0" fontId="10" fillId="7" borderId="3" xfId="0" applyFont="1" applyFill="1" applyBorder="1" applyAlignment="1" applyProtection="1">
      <alignment horizontal="center" vertical="center" wrapText="1"/>
      <protection hidden="1"/>
    </xf>
    <xf numFmtId="0" fontId="2" fillId="0" borderId="0" xfId="0" applyFont="1" applyBorder="1" applyAlignment="1">
      <alignment horizontal="center"/>
    </xf>
    <xf numFmtId="0" fontId="15" fillId="0" borderId="0" xfId="0" applyFont="1" applyBorder="1" applyAlignment="1"/>
    <xf numFmtId="0" fontId="13" fillId="0" borderId="26" xfId="0" applyFont="1" applyBorder="1" applyAlignment="1"/>
    <xf numFmtId="0" fontId="13" fillId="0" borderId="26" xfId="0" applyFont="1" applyBorder="1" applyAlignment="1">
      <alignment horizontal="center" vertical="center"/>
    </xf>
    <xf numFmtId="14" fontId="13" fillId="0" borderId="26" xfId="0" applyNumberFormat="1" applyFont="1" applyBorder="1" applyAlignment="1"/>
    <xf numFmtId="0" fontId="2" fillId="0" borderId="26" xfId="0" applyFont="1" applyBorder="1" applyAlignment="1"/>
    <xf numFmtId="0" fontId="38" fillId="0" borderId="0" xfId="0" applyFont="1" applyFill="1" applyAlignment="1">
      <alignment vertical="top" wrapText="1"/>
    </xf>
    <xf numFmtId="0" fontId="33" fillId="0" borderId="0" xfId="0" applyFont="1" applyFill="1" applyAlignment="1">
      <alignment horizontal="center"/>
    </xf>
    <xf numFmtId="14" fontId="37" fillId="0" borderId="0" xfId="0" applyNumberFormat="1" applyFont="1" applyFill="1" applyAlignment="1">
      <alignment horizontal="right" vertical="top"/>
    </xf>
    <xf numFmtId="0" fontId="13" fillId="0" borderId="0" xfId="0" applyFont="1" applyAlignment="1"/>
    <xf numFmtId="3" fontId="34" fillId="0" borderId="0" xfId="0" applyNumberFormat="1" applyFont="1" applyFill="1" applyAlignment="1">
      <alignment vertical="top"/>
    </xf>
    <xf numFmtId="0" fontId="0" fillId="0" borderId="0" xfId="0" applyAlignment="1"/>
    <xf numFmtId="3" fontId="13" fillId="5" borderId="0" xfId="0" applyNumberFormat="1" applyFont="1" applyFill="1" applyAlignment="1"/>
    <xf numFmtId="4" fontId="13" fillId="0" borderId="0" xfId="0" applyNumberFormat="1" applyFont="1" applyAlignment="1"/>
    <xf numFmtId="3" fontId="13" fillId="0" borderId="0" xfId="0" applyNumberFormat="1" applyFont="1" applyAlignment="1"/>
    <xf numFmtId="0" fontId="34" fillId="0" borderId="0" xfId="0" applyFont="1" applyFill="1" applyAlignment="1">
      <alignment horizontal="center" wrapText="1"/>
    </xf>
    <xf numFmtId="0" fontId="34" fillId="0" borderId="0" xfId="0" applyFont="1" applyFill="1" applyAlignment="1">
      <alignment horizontal="center"/>
    </xf>
    <xf numFmtId="0" fontId="33" fillId="0" borderId="0" xfId="0" applyFont="1" applyFill="1" applyAlignment="1">
      <alignment horizontal="justify"/>
    </xf>
    <xf numFmtId="9" fontId="33" fillId="0" borderId="0" xfId="0" applyNumberFormat="1" applyFont="1" applyFill="1" applyAlignment="1">
      <alignment horizontal="center"/>
    </xf>
    <xf numFmtId="3" fontId="38" fillId="0" borderId="0" xfId="0" applyNumberFormat="1" applyFont="1" applyFill="1" applyAlignment="1">
      <alignment horizontal="right"/>
    </xf>
    <xf numFmtId="3" fontId="50" fillId="0" borderId="7" xfId="0" applyNumberFormat="1" applyFont="1" applyFill="1" applyBorder="1" applyAlignment="1">
      <alignment horizontal="right"/>
    </xf>
    <xf numFmtId="3" fontId="33" fillId="0" borderId="0" xfId="0" applyNumberFormat="1" applyFont="1" applyFill="1" applyAlignment="1">
      <alignment horizontal="right" vertical="top" wrapText="1"/>
    </xf>
    <xf numFmtId="3" fontId="33" fillId="0" borderId="0" xfId="0" applyNumberFormat="1" applyFont="1" applyFill="1" applyAlignment="1">
      <alignment horizontal="right"/>
    </xf>
    <xf numFmtId="3" fontId="33" fillId="0" borderId="7" xfId="0" applyNumberFormat="1" applyFont="1" applyFill="1" applyBorder="1" applyAlignment="1">
      <alignment horizontal="right"/>
    </xf>
    <xf numFmtId="14" fontId="34" fillId="0" borderId="0" xfId="0" applyNumberFormat="1" applyFont="1" applyFill="1" applyAlignment="1">
      <alignment horizontal="center" vertical="top"/>
    </xf>
    <xf numFmtId="3" fontId="33" fillId="0" borderId="0" xfId="0" applyNumberFormat="1" applyFont="1" applyFill="1" applyBorder="1" applyAlignment="1">
      <alignment horizontal="right" vertical="top"/>
    </xf>
    <xf numFmtId="0" fontId="45" fillId="0" borderId="0" xfId="0" applyFont="1" applyFill="1" applyAlignment="1">
      <alignment vertical="top" wrapText="1"/>
    </xf>
    <xf numFmtId="0" fontId="45" fillId="0" borderId="0" xfId="0" applyFont="1" applyFill="1" applyAlignment="1">
      <alignment vertical="top"/>
    </xf>
    <xf numFmtId="0" fontId="58" fillId="0" borderId="0" xfId="0" applyFont="1" applyFill="1" applyAlignment="1">
      <alignment horizontal="center" vertical="top"/>
    </xf>
    <xf numFmtId="0" fontId="45" fillId="0" borderId="0" xfId="0" applyFont="1" applyFill="1" applyAlignment="1"/>
    <xf numFmtId="3" fontId="50" fillId="0" borderId="0" xfId="0" applyNumberFormat="1" applyFont="1" applyFill="1" applyBorder="1" applyAlignment="1">
      <alignment horizontal="right" vertical="top"/>
    </xf>
    <xf numFmtId="0" fontId="57" fillId="0" borderId="0" xfId="0" applyFont="1" applyFill="1" applyAlignment="1">
      <alignment horizontal="justify" vertical="top"/>
    </xf>
    <xf numFmtId="3" fontId="57" fillId="0" borderId="0" xfId="0" applyNumberFormat="1" applyFont="1" applyFill="1" applyAlignment="1">
      <alignment horizontal="right" vertical="top"/>
    </xf>
    <xf numFmtId="3" fontId="50" fillId="0" borderId="0" xfId="0" applyNumberFormat="1" applyFont="1" applyFill="1" applyAlignment="1">
      <alignment horizontal="right" vertical="top"/>
    </xf>
    <xf numFmtId="3" fontId="57" fillId="0" borderId="0" xfId="0" applyNumberFormat="1" applyFont="1" applyFill="1" applyBorder="1" applyAlignment="1">
      <alignment horizontal="right" vertical="top"/>
    </xf>
    <xf numFmtId="0" fontId="58" fillId="0" borderId="0" xfId="0" applyFont="1" applyFill="1" applyAlignment="1">
      <alignment horizontal="justify" vertical="top"/>
    </xf>
    <xf numFmtId="3" fontId="58" fillId="0" borderId="0" xfId="0" applyNumberFormat="1" applyFont="1" applyFill="1" applyBorder="1" applyAlignment="1">
      <alignment horizontal="right" vertical="top"/>
    </xf>
    <xf numFmtId="0" fontId="34" fillId="0" borderId="24" xfId="0" applyFont="1" applyFill="1" applyBorder="1" applyAlignment="1">
      <alignment vertical="top"/>
    </xf>
    <xf numFmtId="0" fontId="34" fillId="0" borderId="24" xfId="0" applyFont="1" applyFill="1" applyBorder="1" applyAlignment="1">
      <alignment horizontal="right" vertical="top"/>
    </xf>
    <xf numFmtId="0" fontId="34" fillId="0" borderId="0" xfId="0" applyFont="1" applyFill="1" applyAlignment="1">
      <alignment vertical="top" wrapText="1"/>
    </xf>
    <xf numFmtId="0" fontId="33" fillId="0" borderId="0" xfId="0" applyFont="1" applyFill="1" applyAlignment="1">
      <alignment horizontal="center" vertical="center" wrapText="1"/>
    </xf>
    <xf numFmtId="0" fontId="34" fillId="0" borderId="0" xfId="0" applyFont="1" applyFill="1" applyAlignment="1">
      <alignment horizontal="left" vertical="center" wrapText="1"/>
    </xf>
    <xf numFmtId="0" fontId="49" fillId="0" borderId="0" xfId="0" applyFont="1" applyFill="1" applyAlignment="1">
      <alignment horizontal="center" vertical="center" wrapText="1"/>
    </xf>
    <xf numFmtId="3" fontId="34" fillId="0" borderId="0" xfId="0" applyNumberFormat="1" applyFont="1" applyFill="1" applyAlignment="1">
      <alignment horizontal="left" vertical="center" wrapText="1"/>
    </xf>
    <xf numFmtId="3" fontId="34" fillId="0" borderId="25" xfId="0" applyNumberFormat="1" applyFont="1" applyFill="1" applyBorder="1" applyAlignment="1">
      <alignment horizontal="right" vertical="center" wrapText="1"/>
    </xf>
    <xf numFmtId="3" fontId="33" fillId="0" borderId="0" xfId="0" applyNumberFormat="1" applyFont="1" applyFill="1" applyAlignment="1">
      <alignment horizontal="left" vertical="center" wrapText="1"/>
    </xf>
    <xf numFmtId="3" fontId="33" fillId="0" borderId="0" xfId="0" applyNumberFormat="1" applyFont="1" applyFill="1" applyAlignment="1">
      <alignment horizontal="right" vertical="center" wrapText="1"/>
    </xf>
    <xf numFmtId="3" fontId="49" fillId="0" borderId="0" xfId="0" applyNumberFormat="1" applyFont="1" applyFill="1" applyBorder="1" applyAlignment="1">
      <alignment vertical="top"/>
    </xf>
    <xf numFmtId="3" fontId="36" fillId="0" borderId="0" xfId="0" applyNumberFormat="1" applyFont="1" applyFill="1" applyAlignment="1">
      <alignment horizontal="left" vertical="center" wrapText="1"/>
    </xf>
    <xf numFmtId="3" fontId="36" fillId="0" borderId="0" xfId="0" applyNumberFormat="1" applyFont="1" applyFill="1" applyBorder="1" applyAlignment="1">
      <alignment vertical="top"/>
    </xf>
    <xf numFmtId="3" fontId="33" fillId="0" borderId="7" xfId="0" applyNumberFormat="1" applyFont="1" applyFill="1" applyBorder="1" applyAlignment="1">
      <alignment horizontal="right" vertical="center" wrapText="1"/>
    </xf>
    <xf numFmtId="3" fontId="36" fillId="0" borderId="0" xfId="0" applyNumberFormat="1" applyFont="1" applyFill="1" applyAlignment="1">
      <alignment horizontal="right" vertical="center" wrapText="1"/>
    </xf>
    <xf numFmtId="3" fontId="34" fillId="0" borderId="24" xfId="0" applyNumberFormat="1" applyFont="1" applyFill="1" applyBorder="1" applyAlignment="1">
      <alignment horizontal="right" vertical="center" wrapText="1"/>
    </xf>
    <xf numFmtId="3" fontId="34" fillId="0" borderId="0" xfId="0" applyNumberFormat="1" applyFont="1" applyFill="1" applyBorder="1" applyAlignment="1">
      <alignment horizontal="right" vertical="center" wrapText="1"/>
    </xf>
    <xf numFmtId="14" fontId="34" fillId="0" borderId="0" xfId="0" applyNumberFormat="1" applyFont="1" applyFill="1" applyAlignment="1">
      <alignment horizontal="left" vertical="center" wrapText="1"/>
    </xf>
    <xf numFmtId="3" fontId="49" fillId="0" borderId="0" xfId="0" applyNumberFormat="1" applyFont="1" applyFill="1" applyAlignment="1">
      <alignment horizontal="right" vertical="center" wrapText="1"/>
    </xf>
    <xf numFmtId="14" fontId="33" fillId="0" borderId="0" xfId="0" applyNumberFormat="1" applyFont="1" applyFill="1" applyAlignment="1">
      <alignment horizontal="left" vertical="center" wrapText="1"/>
    </xf>
    <xf numFmtId="3" fontId="39" fillId="0" borderId="25" xfId="0" applyNumberFormat="1" applyFont="1" applyFill="1" applyBorder="1" applyAlignment="1">
      <alignment horizontal="right" vertical="center" wrapText="1"/>
    </xf>
    <xf numFmtId="3" fontId="33" fillId="0" borderId="0" xfId="0" applyNumberFormat="1" applyFont="1" applyFill="1" applyBorder="1" applyAlignment="1">
      <alignment vertical="top"/>
    </xf>
    <xf numFmtId="0" fontId="7" fillId="0" borderId="0" xfId="0" applyFont="1" applyBorder="1" applyAlignment="1" applyProtection="1">
      <alignment horizontal="right"/>
      <protection hidden="1"/>
    </xf>
    <xf numFmtId="0" fontId="3" fillId="7" borderId="10" xfId="0" applyFont="1" applyFill="1" applyBorder="1" applyAlignment="1" applyProtection="1">
      <alignment horizontal="center" vertical="center" wrapText="1"/>
      <protection hidden="1"/>
    </xf>
    <xf numFmtId="0" fontId="37" fillId="0" borderId="0" xfId="0" applyFont="1" applyFill="1" applyAlignment="1">
      <alignment horizontal="justify" vertical="top"/>
    </xf>
    <xf numFmtId="0" fontId="33" fillId="0" borderId="0" xfId="0" applyFont="1" applyFill="1" applyAlignment="1">
      <alignment horizontal="left" vertical="top" wrapText="1"/>
    </xf>
    <xf numFmtId="0" fontId="33" fillId="0" borderId="0" xfId="0" applyFont="1" applyFill="1" applyAlignment="1">
      <alignment horizontal="justify" vertical="top"/>
    </xf>
    <xf numFmtId="0" fontId="50" fillId="0" borderId="0" xfId="0" applyFont="1" applyFill="1" applyAlignment="1">
      <alignment vertical="top"/>
    </xf>
    <xf numFmtId="0" fontId="34" fillId="0" borderId="0" xfId="0" applyFont="1" applyFill="1" applyAlignment="1">
      <alignment vertical="top"/>
    </xf>
    <xf numFmtId="0" fontId="34" fillId="0" borderId="0" xfId="0" applyFont="1" applyFill="1" applyBorder="1" applyAlignment="1">
      <alignment vertical="top"/>
    </xf>
    <xf numFmtId="0" fontId="34" fillId="0" borderId="0" xfId="0" applyFont="1" applyFill="1" applyAlignment="1">
      <alignment horizontal="left" vertical="top"/>
    </xf>
    <xf numFmtId="0" fontId="34" fillId="0" borderId="0" xfId="0" applyFont="1" applyFill="1" applyAlignment="1">
      <alignment horizontal="left" vertical="top" wrapText="1"/>
    </xf>
    <xf numFmtId="0" fontId="38" fillId="0" borderId="0" xfId="0" applyFont="1" applyFill="1" applyAlignment="1">
      <alignment vertical="top"/>
    </xf>
    <xf numFmtId="0" fontId="34" fillId="0" borderId="0" xfId="0" applyFont="1" applyFill="1" applyAlignment="1">
      <alignment horizontal="justify" vertical="top"/>
    </xf>
    <xf numFmtId="0" fontId="32" fillId="0" borderId="0" xfId="0" applyFont="1" applyFill="1" applyAlignment="1">
      <alignment vertical="top"/>
    </xf>
    <xf numFmtId="0" fontId="33" fillId="0" borderId="0" xfId="0" applyFont="1" applyFill="1" applyAlignment="1">
      <alignment horizontal="left" vertical="top"/>
    </xf>
    <xf numFmtId="0" fontId="34" fillId="0" borderId="0" xfId="0" applyFont="1" applyFill="1" applyAlignment="1">
      <alignment horizontal="center" vertical="center"/>
    </xf>
    <xf numFmtId="0" fontId="34" fillId="0" borderId="0" xfId="0" applyFont="1" applyFill="1" applyAlignment="1">
      <alignment horizontal="center" vertical="top"/>
    </xf>
    <xf numFmtId="0" fontId="49" fillId="0" borderId="0" xfId="0" applyFont="1" applyFill="1" applyAlignment="1">
      <alignment horizontal="left" vertical="top" wrapText="1"/>
    </xf>
    <xf numFmtId="0" fontId="50" fillId="0" borderId="0" xfId="0" applyFont="1" applyFill="1" applyAlignment="1">
      <alignment horizontal="left" vertical="top" wrapText="1"/>
    </xf>
    <xf numFmtId="0" fontId="33" fillId="0" borderId="0" xfId="0" applyFont="1" applyFill="1" applyAlignment="1">
      <alignment vertical="top"/>
    </xf>
    <xf numFmtId="0" fontId="33" fillId="0" borderId="0" xfId="0" applyFont="1" applyFill="1" applyAlignment="1">
      <alignment horizontal="left" vertical="center" wrapText="1"/>
    </xf>
    <xf numFmtId="0" fontId="15" fillId="0" borderId="0" xfId="0" applyFont="1" applyFill="1" applyAlignment="1"/>
    <xf numFmtId="0" fontId="15" fillId="0" borderId="0" xfId="0" applyFont="1" applyFill="1" applyBorder="1" applyAlignment="1"/>
    <xf numFmtId="0" fontId="15" fillId="0" borderId="26" xfId="0" applyFont="1" applyFill="1" applyBorder="1" applyAlignment="1"/>
    <xf numFmtId="0" fontId="61" fillId="0" borderId="0" xfId="0" applyFont="1" applyAlignment="1">
      <alignment wrapText="1"/>
    </xf>
    <xf numFmtId="3" fontId="33" fillId="0" borderId="0" xfId="0" applyNumberFormat="1" applyFont="1" applyFill="1" applyBorder="1" applyAlignment="1">
      <alignment horizontal="right"/>
    </xf>
    <xf numFmtId="0" fontId="33" fillId="0" borderId="0" xfId="0" applyFont="1" applyFill="1" applyAlignment="1">
      <alignment vertical="top"/>
    </xf>
    <xf numFmtId="0" fontId="50" fillId="0" borderId="0" xfId="0" applyFont="1" applyFill="1" applyAlignment="1">
      <alignment vertical="top"/>
    </xf>
    <xf numFmtId="0" fontId="33" fillId="0" borderId="0" xfId="0" applyFont="1" applyFill="1" applyAlignment="1">
      <alignment horizontal="justify" vertical="top"/>
    </xf>
    <xf numFmtId="3" fontId="38" fillId="0" borderId="7" xfId="124" applyNumberFormat="1" applyFont="1" applyFill="1" applyBorder="1" applyAlignment="1">
      <alignment horizontal="right" vertical="top"/>
    </xf>
    <xf numFmtId="3" fontId="38" fillId="0" borderId="0" xfId="127" applyNumberFormat="1" applyFont="1" applyFill="1" applyAlignment="1">
      <alignment horizontal="right" vertical="top"/>
    </xf>
    <xf numFmtId="3" fontId="38" fillId="0" borderId="0" xfId="128" applyNumberFormat="1" applyFont="1" applyFill="1" applyAlignment="1">
      <alignment horizontal="right" vertical="top"/>
    </xf>
    <xf numFmtId="3" fontId="38" fillId="0" borderId="7" xfId="128" applyNumberFormat="1" applyFont="1" applyFill="1" applyBorder="1" applyAlignment="1">
      <alignment horizontal="right" vertical="top"/>
    </xf>
    <xf numFmtId="0" fontId="8" fillId="0" borderId="0" xfId="0" applyFont="1" applyFill="1" applyBorder="1" applyAlignment="1">
      <alignment horizontal="center" vertical="center"/>
    </xf>
    <xf numFmtId="0" fontId="34" fillId="0" borderId="0" xfId="0" applyFont="1" applyFill="1" applyAlignment="1">
      <alignment vertical="top"/>
    </xf>
    <xf numFmtId="0" fontId="33" fillId="0" borderId="0" xfId="0" applyFont="1" applyFill="1" applyAlignment="1">
      <alignment vertical="top"/>
    </xf>
    <xf numFmtId="0" fontId="33" fillId="0" borderId="0" xfId="0" applyFont="1" applyFill="1" applyAlignment="1">
      <alignment horizontal="left" vertical="top" wrapText="1"/>
    </xf>
    <xf numFmtId="0" fontId="38" fillId="0" borderId="0" xfId="0" applyFont="1" applyFill="1" applyAlignment="1">
      <alignment vertical="top"/>
    </xf>
    <xf numFmtId="0" fontId="33" fillId="0" borderId="0" xfId="0" applyFont="1" applyFill="1" applyAlignment="1">
      <alignment horizontal="left" vertical="top" wrapText="1"/>
    </xf>
    <xf numFmtId="0" fontId="34" fillId="0" borderId="0" xfId="0" applyFont="1" applyFill="1" applyAlignment="1">
      <alignment vertical="top"/>
    </xf>
    <xf numFmtId="0" fontId="34" fillId="0" borderId="0" xfId="0" applyFont="1" applyFill="1" applyAlignment="1">
      <alignment horizontal="justify" vertical="top"/>
    </xf>
    <xf numFmtId="0" fontId="33" fillId="0" borderId="0" xfId="0" applyFont="1" applyFill="1" applyAlignment="1">
      <alignment horizontal="justify" vertical="top"/>
    </xf>
    <xf numFmtId="0" fontId="50" fillId="0" borderId="0" xfId="0" applyFont="1" applyFill="1" applyAlignment="1">
      <alignment vertical="top"/>
    </xf>
    <xf numFmtId="0" fontId="47" fillId="0" borderId="0" xfId="0" applyFont="1" applyFill="1" applyAlignment="1">
      <alignment horizontal="left" vertical="top" wrapText="1"/>
    </xf>
    <xf numFmtId="0" fontId="33" fillId="0" borderId="0" xfId="0" applyFont="1" applyFill="1" applyAlignment="1">
      <alignment vertical="top"/>
    </xf>
    <xf numFmtId="0" fontId="8" fillId="0" borderId="0" xfId="0" applyFont="1" applyFill="1" applyBorder="1" applyAlignment="1">
      <alignment horizontal="left" vertical="top"/>
    </xf>
    <xf numFmtId="0" fontId="62" fillId="0" borderId="0" xfId="0" applyFont="1" applyFill="1" applyBorder="1" applyAlignment="1">
      <alignment horizontal="left"/>
    </xf>
    <xf numFmtId="0" fontId="2" fillId="0" borderId="44" xfId="0" applyFont="1" applyFill="1" applyBorder="1" applyAlignment="1">
      <alignment vertical="center"/>
    </xf>
    <xf numFmtId="0" fontId="0" fillId="0" borderId="0" xfId="0" applyFill="1" applyAlignment="1">
      <alignment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13" fillId="0" borderId="44" xfId="0" applyFont="1" applyFill="1" applyBorder="1" applyAlignment="1"/>
    <xf numFmtId="3" fontId="62" fillId="0" borderId="44" xfId="0" applyNumberFormat="1" applyFont="1" applyFill="1" applyBorder="1" applyAlignment="1"/>
    <xf numFmtId="4" fontId="62" fillId="0" borderId="50" xfId="0" applyNumberFormat="1" applyFont="1" applyFill="1" applyBorder="1" applyAlignment="1"/>
    <xf numFmtId="0" fontId="13" fillId="0" borderId="45" xfId="0" applyFont="1" applyFill="1" applyBorder="1" applyAlignment="1"/>
    <xf numFmtId="3" fontId="63" fillId="0" borderId="45" xfId="0" applyNumberFormat="1" applyFont="1" applyFill="1" applyBorder="1" applyAlignment="1"/>
    <xf numFmtId="4" fontId="63" fillId="0" borderId="46" xfId="0" applyNumberFormat="1" applyFont="1" applyFill="1" applyBorder="1" applyAlignment="1"/>
    <xf numFmtId="3" fontId="63" fillId="0" borderId="24" xfId="0" applyNumberFormat="1" applyFont="1" applyFill="1" applyBorder="1" applyAlignment="1"/>
    <xf numFmtId="0" fontId="13" fillId="0" borderId="51" xfId="0" applyFont="1" applyFill="1" applyBorder="1" applyAlignment="1"/>
    <xf numFmtId="3" fontId="62" fillId="0" borderId="51" xfId="0" applyNumberFormat="1" applyFont="1" applyFill="1" applyBorder="1" applyAlignment="1"/>
    <xf numFmtId="4" fontId="62" fillId="0" borderId="52" xfId="0" applyNumberFormat="1" applyFont="1" applyFill="1" applyBorder="1" applyAlignment="1"/>
    <xf numFmtId="0" fontId="62" fillId="0" borderId="51" xfId="0" applyFont="1" applyFill="1" applyBorder="1" applyAlignment="1"/>
    <xf numFmtId="0" fontId="62" fillId="0" borderId="52" xfId="0" applyFont="1" applyFill="1" applyBorder="1" applyAlignment="1"/>
    <xf numFmtId="3" fontId="62" fillId="0" borderId="0" xfId="0" applyNumberFormat="1" applyFont="1" applyFill="1" applyBorder="1" applyAlignment="1"/>
    <xf numFmtId="0" fontId="13" fillId="0" borderId="47" xfId="0" applyFont="1" applyFill="1" applyBorder="1" applyAlignment="1"/>
    <xf numFmtId="3" fontId="62" fillId="0" borderId="47" xfId="0" applyNumberFormat="1" applyFont="1" applyFill="1" applyBorder="1" applyAlignment="1"/>
    <xf numFmtId="4" fontId="62" fillId="0" borderId="49" xfId="0" applyNumberFormat="1" applyFont="1" applyFill="1" applyBorder="1" applyAlignment="1"/>
    <xf numFmtId="3" fontId="62" fillId="0" borderId="7" xfId="0" applyNumberFormat="1" applyFont="1" applyFill="1" applyBorder="1" applyAlignment="1"/>
    <xf numFmtId="3" fontId="63" fillId="0" borderId="51" xfId="0" applyNumberFormat="1" applyFont="1" applyFill="1" applyBorder="1" applyAlignment="1"/>
    <xf numFmtId="4" fontId="63" fillId="0" borderId="52" xfId="0" applyNumberFormat="1" applyFont="1" applyFill="1" applyBorder="1" applyAlignment="1"/>
    <xf numFmtId="3" fontId="63" fillId="0" borderId="0" xfId="0" applyNumberFormat="1" applyFont="1" applyFill="1" applyBorder="1" applyAlignment="1"/>
    <xf numFmtId="0" fontId="62" fillId="0" borderId="45" xfId="0" applyFont="1" applyFill="1" applyBorder="1" applyAlignment="1"/>
    <xf numFmtId="3" fontId="62" fillId="0" borderId="45" xfId="0" applyNumberFormat="1" applyFont="1" applyFill="1" applyBorder="1" applyAlignment="1"/>
    <xf numFmtId="4" fontId="62" fillId="0" borderId="46" xfId="0" applyNumberFormat="1" applyFont="1" applyFill="1" applyBorder="1" applyAlignment="1"/>
    <xf numFmtId="3" fontId="63" fillId="0" borderId="46" xfId="0" applyNumberFormat="1" applyFont="1" applyFill="1" applyBorder="1" applyAlignment="1"/>
    <xf numFmtId="0" fontId="13" fillId="0" borderId="0" xfId="0" applyFont="1" applyFill="1" applyAlignment="1">
      <alignment vertical="center"/>
    </xf>
    <xf numFmtId="3" fontId="38" fillId="0" borderId="0" xfId="0" applyNumberFormat="1" applyFont="1" applyFill="1" applyBorder="1" applyAlignment="1">
      <alignment horizontal="right" vertical="top"/>
    </xf>
    <xf numFmtId="3" fontId="36" fillId="0" borderId="0" xfId="129" applyNumberFormat="1" applyFont="1" applyFill="1" applyAlignment="1">
      <alignment horizontal="right" vertical="top"/>
    </xf>
    <xf numFmtId="14" fontId="34" fillId="0" borderId="0" xfId="0" applyNumberFormat="1" applyFont="1" applyFill="1" applyAlignment="1">
      <alignment horizontal="right" vertical="top"/>
    </xf>
    <xf numFmtId="0" fontId="34" fillId="0" borderId="0" xfId="0" applyFont="1" applyFill="1" applyAlignment="1">
      <alignment horizontal="right" vertical="top"/>
    </xf>
    <xf numFmtId="3" fontId="33" fillId="0" borderId="0" xfId="130" applyNumberFormat="1" applyFont="1" applyFill="1" applyAlignment="1">
      <alignment horizontal="right" vertical="top"/>
    </xf>
    <xf numFmtId="3" fontId="33" fillId="0" borderId="0" xfId="119" applyNumberFormat="1" applyFont="1" applyFill="1" applyAlignment="1">
      <alignment horizontal="right" vertical="top"/>
    </xf>
    <xf numFmtId="3" fontId="33" fillId="0" borderId="0" xfId="131" applyNumberFormat="1" applyFont="1" applyFill="1" applyAlignment="1">
      <alignment horizontal="right" vertical="top"/>
    </xf>
    <xf numFmtId="0" fontId="33" fillId="0" borderId="7" xfId="0" applyFont="1" applyFill="1" applyBorder="1" applyAlignment="1">
      <alignment horizontal="right" vertical="top"/>
    </xf>
    <xf numFmtId="3" fontId="33" fillId="0" borderId="0" xfId="120" applyNumberFormat="1" applyFont="1" applyFill="1" applyAlignment="1">
      <alignment horizontal="right" vertical="top"/>
    </xf>
    <xf numFmtId="3" fontId="33" fillId="0" borderId="0" xfId="122" applyNumberFormat="1" applyFont="1" applyFill="1" applyAlignment="1">
      <alignment horizontal="right" vertical="top"/>
    </xf>
    <xf numFmtId="0" fontId="13" fillId="0" borderId="0" xfId="122" applyFont="1" applyFill="1" applyAlignment="1"/>
    <xf numFmtId="3" fontId="33" fillId="0" borderId="7" xfId="122" applyNumberFormat="1" applyFont="1" applyFill="1" applyBorder="1" applyAlignment="1">
      <alignment horizontal="right" vertical="top"/>
    </xf>
    <xf numFmtId="14" fontId="34" fillId="0" borderId="0" xfId="0" applyNumberFormat="1" applyFont="1" applyFill="1" applyAlignment="1">
      <alignment vertical="top"/>
    </xf>
    <xf numFmtId="165" fontId="50" fillId="0" borderId="0" xfId="133" applyNumberFormat="1" applyFont="1" applyFill="1" applyAlignment="1">
      <alignment vertical="top"/>
    </xf>
    <xf numFmtId="3" fontId="33" fillId="0" borderId="0" xfId="123" applyNumberFormat="1" applyFont="1" applyFill="1" applyAlignment="1">
      <alignment horizontal="right" vertical="top"/>
    </xf>
    <xf numFmtId="0" fontId="33" fillId="0" borderId="0" xfId="123" applyFont="1" applyFill="1" applyAlignment="1">
      <alignment vertical="top"/>
    </xf>
    <xf numFmtId="3" fontId="33" fillId="0" borderId="7" xfId="123" applyNumberFormat="1" applyFont="1" applyFill="1" applyBorder="1" applyAlignment="1">
      <alignment horizontal="right" vertical="top"/>
    </xf>
    <xf numFmtId="0" fontId="33" fillId="0" borderId="0" xfId="0" applyFont="1" applyFill="1" applyAlignment="1">
      <alignment vertical="top"/>
    </xf>
    <xf numFmtId="3" fontId="49" fillId="0" borderId="0" xfId="0" applyNumberFormat="1" applyFont="1" applyFill="1" applyAlignment="1">
      <alignment horizontal="left" vertical="top" wrapText="1"/>
    </xf>
    <xf numFmtId="0" fontId="33" fillId="0" borderId="0" xfId="0" applyFont="1" applyFill="1" applyAlignment="1">
      <alignment vertical="top"/>
    </xf>
    <xf numFmtId="0" fontId="24" fillId="0" borderId="0" xfId="0" applyFont="1" applyAlignment="1" applyProtection="1">
      <alignment horizontal="left"/>
      <protection hidden="1"/>
    </xf>
    <xf numFmtId="0" fontId="0" fillId="0" borderId="0" xfId="0" applyAlignment="1"/>
    <xf numFmtId="0" fontId="7" fillId="0" borderId="28" xfId="0" applyFont="1" applyBorder="1" applyAlignment="1" applyProtection="1">
      <alignment horizontal="center" vertical="top"/>
      <protection hidden="1"/>
    </xf>
    <xf numFmtId="0" fontId="7" fillId="0" borderId="28" xfId="0" applyFont="1" applyBorder="1" applyAlignment="1">
      <alignment horizontal="center"/>
    </xf>
    <xf numFmtId="0" fontId="7" fillId="0" borderId="28" xfId="0" applyFont="1" applyBorder="1" applyAlignment="1"/>
    <xf numFmtId="0" fontId="7" fillId="0" borderId="0" xfId="0" applyFont="1" applyFill="1" applyBorder="1" applyAlignment="1" applyProtection="1">
      <alignment horizontal="center" vertical="top"/>
      <protection hidden="1"/>
    </xf>
    <xf numFmtId="0" fontId="7" fillId="0" borderId="0" xfId="0" applyFont="1" applyFill="1" applyBorder="1" applyAlignment="1" applyProtection="1">
      <alignment horizont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right" vertical="center" wrapText="1"/>
      <protection hidden="1"/>
    </xf>
    <xf numFmtId="0" fontId="7" fillId="0" borderId="22" xfId="0" applyFont="1" applyBorder="1" applyAlignment="1" applyProtection="1">
      <alignment horizontal="right" wrapText="1"/>
      <protection hidden="1"/>
    </xf>
    <xf numFmtId="49" fontId="6" fillId="6" borderId="21" xfId="3" applyNumberFormat="1" applyFill="1" applyBorder="1" applyAlignment="1" applyProtection="1">
      <alignment horizontal="left" vertical="center"/>
      <protection locked="0" hidden="1"/>
    </xf>
    <xf numFmtId="49" fontId="10" fillId="0" borderId="26" xfId="0" applyNumberFormat="1" applyFont="1" applyBorder="1" applyAlignment="1" applyProtection="1">
      <alignment horizontal="left" vertical="center"/>
      <protection locked="0" hidden="1"/>
    </xf>
    <xf numFmtId="49" fontId="10" fillId="0" borderId="27" xfId="0" applyNumberFormat="1" applyFont="1" applyBorder="1" applyAlignment="1" applyProtection="1">
      <alignment horizontal="left" vertical="center"/>
      <protection locked="0" hidden="1"/>
    </xf>
    <xf numFmtId="0" fontId="7" fillId="0" borderId="0" xfId="0" applyFont="1" applyAlignment="1" applyProtection="1">
      <alignment horizontal="right" vertical="center"/>
      <protection hidden="1"/>
    </xf>
    <xf numFmtId="0" fontId="7" fillId="0" borderId="22" xfId="0" applyFont="1" applyBorder="1" applyAlignment="1" applyProtection="1">
      <alignment horizontal="right"/>
      <protection hidden="1"/>
    </xf>
    <xf numFmtId="49" fontId="10" fillId="6" borderId="21" xfId="0" applyNumberFormat="1" applyFont="1" applyFill="1" applyBorder="1" applyAlignment="1" applyProtection="1">
      <alignment horizontal="left" vertical="center"/>
      <protection locked="0" hidden="1"/>
    </xf>
    <xf numFmtId="0" fontId="7" fillId="0" borderId="27" xfId="0" applyFont="1" applyBorder="1" applyAlignment="1">
      <alignment horizontal="left" vertical="center"/>
    </xf>
    <xf numFmtId="0" fontId="10" fillId="6" borderId="21" xfId="0" applyFont="1" applyFill="1" applyBorder="1" applyAlignment="1" applyProtection="1">
      <alignment horizontal="left" vertical="center"/>
      <protection locked="0" hidden="1"/>
    </xf>
    <xf numFmtId="0" fontId="10" fillId="0" borderId="26" xfId="0" applyFont="1" applyBorder="1" applyAlignment="1" applyProtection="1">
      <alignment horizontal="left" vertical="center"/>
      <protection locked="0" hidden="1"/>
    </xf>
    <xf numFmtId="0" fontId="7" fillId="0" borderId="0" xfId="0" applyFont="1" applyBorder="1" applyAlignment="1" applyProtection="1">
      <alignment horizontal="center" vertical="top"/>
      <protection hidden="1"/>
    </xf>
    <xf numFmtId="0" fontId="7" fillId="0" borderId="0" xfId="0" applyFont="1" applyBorder="1" applyAlignment="1" applyProtection="1">
      <alignment horizontal="center"/>
      <protection hidden="1"/>
    </xf>
    <xf numFmtId="0" fontId="7" fillId="0" borderId="6" xfId="0" applyFont="1" applyBorder="1" applyAlignment="1" applyProtection="1">
      <alignment horizontal="center"/>
      <protection hidden="1"/>
    </xf>
    <xf numFmtId="0" fontId="10" fillId="6" borderId="21" xfId="0" applyFont="1" applyFill="1" applyBorder="1" applyAlignment="1" applyProtection="1">
      <alignment horizontal="right" vertical="center"/>
      <protection locked="0" hidden="1"/>
    </xf>
    <xf numFmtId="0" fontId="7" fillId="0" borderId="26" xfId="0" applyFont="1" applyBorder="1" applyAlignment="1"/>
    <xf numFmtId="0" fontId="7" fillId="0" borderId="27" xfId="0" applyFont="1" applyBorder="1" applyAlignment="1"/>
    <xf numFmtId="49" fontId="10" fillId="6" borderId="21" xfId="0" applyNumberFormat="1" applyFont="1" applyFill="1" applyBorder="1" applyAlignment="1" applyProtection="1">
      <alignment horizontal="center" vertical="center"/>
      <protection locked="0" hidden="1"/>
    </xf>
    <xf numFmtId="49" fontId="10" fillId="0" borderId="27" xfId="0" applyNumberFormat="1" applyFont="1" applyBorder="1" applyAlignment="1" applyProtection="1">
      <alignment horizontal="center" vertical="center"/>
      <protection locked="0" hidden="1"/>
    </xf>
    <xf numFmtId="0" fontId="7" fillId="0" borderId="0" xfId="0" applyFont="1" applyBorder="1" applyAlignment="1" applyProtection="1">
      <alignment vertical="top" wrapText="1"/>
      <protection hidden="1"/>
    </xf>
    <xf numFmtId="0" fontId="7" fillId="0" borderId="0" xfId="0" applyFont="1" applyBorder="1" applyAlignment="1" applyProtection="1">
      <alignment wrapText="1"/>
      <protection hidden="1"/>
    </xf>
    <xf numFmtId="0" fontId="7" fillId="0" borderId="26" xfId="0" applyFont="1" applyBorder="1" applyAlignment="1">
      <alignment horizontal="left"/>
    </xf>
    <xf numFmtId="0" fontId="7" fillId="0" borderId="27" xfId="0" applyFont="1" applyBorder="1" applyAlignment="1">
      <alignment horizontal="left"/>
    </xf>
    <xf numFmtId="0" fontId="7" fillId="0" borderId="4" xfId="0" applyFont="1" applyBorder="1" applyAlignment="1" applyProtection="1">
      <alignment horizontal="right" vertical="center"/>
      <protection hidden="1"/>
    </xf>
    <xf numFmtId="0" fontId="7" fillId="0" borderId="0" xfId="0" applyFont="1" applyBorder="1" applyAlignment="1" applyProtection="1">
      <alignment horizontal="right"/>
      <protection hidden="1"/>
    </xf>
    <xf numFmtId="0" fontId="4" fillId="0" borderId="0" xfId="0" applyFont="1" applyAlignment="1" applyProtection="1">
      <alignment horizontal="center" vertical="center"/>
      <protection hidden="1"/>
    </xf>
    <xf numFmtId="0" fontId="4" fillId="0" borderId="0" xfId="0" applyFont="1" applyAlignment="1">
      <alignment horizontal="center" vertical="center"/>
    </xf>
    <xf numFmtId="0" fontId="4"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xf>
    <xf numFmtId="0" fontId="10" fillId="6" borderId="4" xfId="0" applyFont="1" applyFill="1" applyBorder="1" applyAlignment="1" applyProtection="1">
      <alignment horizontal="center" vertical="center" wrapText="1"/>
      <protection locked="0" hidden="1"/>
    </xf>
    <xf numFmtId="0" fontId="10" fillId="6" borderId="0" xfId="0" applyFont="1" applyFill="1" applyBorder="1" applyAlignment="1" applyProtection="1">
      <alignment horizontal="center" vertical="center" wrapText="1"/>
      <protection locked="0" hidden="1"/>
    </xf>
    <xf numFmtId="0" fontId="7" fillId="0" borderId="0" xfId="0" applyFont="1" applyBorder="1" applyAlignment="1" applyProtection="1">
      <alignment horizontal="right" vertical="center" wrapText="1"/>
      <protection hidden="1"/>
    </xf>
    <xf numFmtId="0" fontId="7" fillId="0" borderId="0" xfId="0" applyFont="1" applyBorder="1" applyAlignment="1" applyProtection="1">
      <alignment horizontal="right" wrapText="1"/>
      <protection hidden="1"/>
    </xf>
    <xf numFmtId="0" fontId="7" fillId="0" borderId="0" xfId="0" applyFont="1" applyAlignment="1" applyProtection="1">
      <alignment horizontal="right" wrapText="1"/>
      <protection hidden="1"/>
    </xf>
    <xf numFmtId="0" fontId="7" fillId="0" borderId="26" xfId="0" applyFont="1" applyBorder="1" applyAlignment="1">
      <alignment horizontal="left" vertical="center"/>
    </xf>
    <xf numFmtId="0" fontId="6" fillId="6" borderId="21" xfId="3" applyFill="1" applyBorder="1" applyAlignment="1" applyProtection="1">
      <protection locked="0" hidden="1"/>
    </xf>
    <xf numFmtId="0" fontId="10" fillId="0" borderId="26" xfId="0" applyFont="1" applyBorder="1" applyAlignment="1" applyProtection="1">
      <protection locked="0" hidden="1"/>
    </xf>
    <xf numFmtId="0" fontId="10" fillId="0" borderId="27" xfId="0" applyFont="1" applyBorder="1" applyAlignment="1" applyProtection="1">
      <protection locked="0" hidden="1"/>
    </xf>
    <xf numFmtId="1" fontId="10" fillId="6" borderId="21" xfId="0" applyNumberFormat="1" applyFont="1" applyFill="1" applyBorder="1" applyAlignment="1" applyProtection="1">
      <alignment horizontal="center" vertical="center"/>
      <protection locked="0" hidden="1"/>
    </xf>
    <xf numFmtId="1" fontId="10" fillId="6" borderId="27" xfId="0" applyNumberFormat="1" applyFont="1" applyFill="1" applyBorder="1" applyAlignment="1" applyProtection="1">
      <alignment horizontal="center" vertical="center"/>
      <protection locked="0" hidden="1"/>
    </xf>
    <xf numFmtId="0" fontId="8" fillId="0" borderId="0" xfId="0" applyFont="1" applyAlignment="1"/>
    <xf numFmtId="0" fontId="10" fillId="0" borderId="0" xfId="0" applyFont="1" applyFill="1" applyBorder="1" applyAlignment="1" applyProtection="1">
      <alignment horizontal="left" vertical="center" wrapText="1"/>
      <protection hidden="1"/>
    </xf>
    <xf numFmtId="0" fontId="10" fillId="0" borderId="22" xfId="0" applyFont="1" applyFill="1" applyBorder="1" applyAlignment="1" applyProtection="1">
      <alignment horizontal="left" vertical="center" wrapText="1"/>
      <protection hidden="1"/>
    </xf>
    <xf numFmtId="0" fontId="11" fillId="0" borderId="0" xfId="0" applyFont="1" applyBorder="1" applyAlignment="1" applyProtection="1">
      <alignment horizontal="center" vertical="center" wrapText="1"/>
      <protection hidden="1"/>
    </xf>
    <xf numFmtId="0" fontId="7" fillId="0" borderId="0" xfId="0" applyFont="1" applyAlignment="1" applyProtection="1">
      <alignment wrapText="1"/>
      <protection hidden="1"/>
    </xf>
    <xf numFmtId="0" fontId="5" fillId="0" borderId="0" xfId="0" applyFont="1" applyBorder="1" applyAlignment="1" applyProtection="1">
      <alignment horizontal="right" vertical="center" wrapText="1"/>
      <protection hidden="1"/>
    </xf>
    <xf numFmtId="0" fontId="5" fillId="0" borderId="22" xfId="0" applyFont="1" applyBorder="1" applyAlignment="1" applyProtection="1">
      <alignment horizontal="right" wrapText="1"/>
      <protection hidden="1"/>
    </xf>
    <xf numFmtId="0" fontId="10" fillId="0" borderId="12"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2" fillId="5" borderId="0" xfId="0" applyFont="1" applyFill="1" applyBorder="1" applyAlignment="1">
      <alignment vertical="center" wrapText="1"/>
    </xf>
    <xf numFmtId="0" fontId="2" fillId="5" borderId="22" xfId="0" applyFont="1" applyFill="1" applyBorder="1" applyAlignment="1">
      <alignment vertical="center" wrapText="1"/>
    </xf>
    <xf numFmtId="0" fontId="10" fillId="0" borderId="16"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3" fillId="7" borderId="10" xfId="0" applyFont="1" applyFill="1" applyBorder="1" applyAlignment="1" applyProtection="1">
      <alignment horizontal="center" vertical="center" wrapText="1"/>
      <protection hidden="1"/>
    </xf>
    <xf numFmtId="0" fontId="8" fillId="0" borderId="0" xfId="0" applyFont="1" applyBorder="1" applyAlignment="1">
      <alignment horizontal="center"/>
    </xf>
    <xf numFmtId="0" fontId="13" fillId="0" borderId="0" xfId="0" applyFont="1" applyBorder="1" applyAlignment="1"/>
    <xf numFmtId="0" fontId="13" fillId="0" borderId="0" xfId="0" applyFont="1" applyBorder="1" applyAlignment="1">
      <alignment horizontal="center" vertical="top"/>
    </xf>
    <xf numFmtId="0" fontId="13" fillId="0" borderId="22" xfId="0" applyFont="1" applyBorder="1" applyAlignment="1"/>
    <xf numFmtId="14" fontId="2" fillId="6" borderId="29" xfId="0" applyNumberFormat="1" applyFont="1" applyFill="1" applyBorder="1" applyAlignment="1" applyProtection="1">
      <alignment horizontal="center" vertical="center"/>
      <protection locked="0" hidden="1"/>
    </xf>
    <xf numFmtId="0" fontId="13" fillId="0" borderId="30" xfId="0" applyFont="1" applyBorder="1" applyAlignment="1"/>
    <xf numFmtId="0" fontId="2" fillId="0" borderId="26" xfId="0" applyFont="1" applyFill="1" applyBorder="1" applyAlignment="1">
      <alignment horizontal="center"/>
    </xf>
    <xf numFmtId="0" fontId="13" fillId="0" borderId="26" xfId="0" applyFont="1" applyBorder="1" applyAlignment="1">
      <alignment horizontal="center"/>
    </xf>
    <xf numFmtId="0" fontId="10" fillId="7" borderId="31" xfId="0" applyFont="1" applyFill="1" applyBorder="1" applyAlignment="1" applyProtection="1">
      <alignment horizontal="center" vertical="center"/>
      <protection hidden="1"/>
    </xf>
    <xf numFmtId="0" fontId="10" fillId="7" borderId="32" xfId="0" applyFont="1" applyFill="1" applyBorder="1" applyAlignment="1" applyProtection="1">
      <alignment horizontal="center" vertical="center"/>
      <protection hidden="1"/>
    </xf>
    <xf numFmtId="0" fontId="10" fillId="7" borderId="20" xfId="0" applyFont="1" applyFill="1" applyBorder="1" applyAlignment="1" applyProtection="1">
      <alignment horizontal="center" vertical="center"/>
      <protection hidden="1"/>
    </xf>
    <xf numFmtId="0" fontId="2" fillId="6" borderId="29" xfId="0" applyFont="1" applyFill="1" applyBorder="1" applyAlignment="1" applyProtection="1">
      <alignment horizontal="left" vertical="center"/>
      <protection locked="0" hidden="1"/>
    </xf>
    <xf numFmtId="0" fontId="13" fillId="0" borderId="37" xfId="0" applyFont="1" applyBorder="1" applyAlignment="1">
      <alignment horizontal="left" vertical="center"/>
    </xf>
    <xf numFmtId="0" fontId="13" fillId="0" borderId="37" xfId="0" applyFont="1" applyBorder="1" applyAlignment="1"/>
    <xf numFmtId="0" fontId="10" fillId="7" borderId="3" xfId="0" applyFont="1" applyFill="1" applyBorder="1" applyAlignment="1" applyProtection="1">
      <alignment horizontal="center" vertical="center" wrapText="1"/>
      <protection hidden="1"/>
    </xf>
    <xf numFmtId="0" fontId="3" fillId="7" borderId="29" xfId="0" applyFont="1" applyFill="1" applyBorder="1" applyAlignment="1" applyProtection="1">
      <alignment horizontal="center" vertical="center" wrapText="1"/>
      <protection hidden="1"/>
    </xf>
    <xf numFmtId="0" fontId="13" fillId="0" borderId="30" xfId="0" applyFont="1" applyBorder="1" applyAlignment="1">
      <alignment horizontal="center" vertical="center" wrapText="1"/>
    </xf>
    <xf numFmtId="0" fontId="10" fillId="5" borderId="29" xfId="0" applyFont="1" applyFill="1" applyBorder="1" applyAlignment="1">
      <alignment horizontal="left" vertical="center" wrapText="1"/>
    </xf>
    <xf numFmtId="0" fontId="10" fillId="5" borderId="37" xfId="0" applyFont="1" applyFill="1" applyBorder="1" applyAlignment="1">
      <alignment horizontal="left" vertical="center" wrapText="1"/>
    </xf>
    <xf numFmtId="0" fontId="13" fillId="5" borderId="37" xfId="0" applyFont="1" applyFill="1" applyBorder="1" applyAlignment="1">
      <alignment horizontal="left" vertical="center" wrapText="1"/>
    </xf>
    <xf numFmtId="0" fontId="13" fillId="5" borderId="30"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3" fillId="0" borderId="6" xfId="0" applyFont="1" applyBorder="1" applyAlignment="1">
      <alignment vertical="center"/>
    </xf>
    <xf numFmtId="0" fontId="13" fillId="0" borderId="43" xfId="0" applyFont="1" applyBorder="1" applyAlignment="1">
      <alignment vertical="center"/>
    </xf>
    <xf numFmtId="0" fontId="4" fillId="0" borderId="16"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13" fillId="5" borderId="37" xfId="0" applyFont="1" applyFill="1" applyBorder="1" applyAlignment="1">
      <alignment vertical="center"/>
    </xf>
    <xf numFmtId="0" fontId="13" fillId="5" borderId="30" xfId="0" applyFont="1" applyFill="1" applyBorder="1" applyAlignment="1">
      <alignment vertical="center"/>
    </xf>
    <xf numFmtId="0" fontId="10" fillId="7" borderId="9" xfId="0" applyFont="1" applyFill="1" applyBorder="1" applyAlignment="1" applyProtection="1">
      <alignment horizontal="center" vertical="center" wrapText="1"/>
      <protection hidden="1"/>
    </xf>
    <xf numFmtId="0" fontId="10" fillId="7" borderId="40" xfId="0" applyFont="1" applyFill="1" applyBorder="1" applyAlignment="1" applyProtection="1">
      <alignment horizontal="center" vertical="center" wrapText="1"/>
      <protection hidden="1"/>
    </xf>
    <xf numFmtId="0" fontId="10" fillId="7" borderId="41" xfId="0" applyFont="1" applyFill="1" applyBorder="1" applyAlignment="1" applyProtection="1">
      <alignment horizontal="center" vertical="center" wrapText="1"/>
      <protection hidden="1"/>
    </xf>
    <xf numFmtId="0" fontId="10" fillId="5" borderId="21" xfId="0" applyFont="1" applyFill="1" applyBorder="1" applyAlignment="1">
      <alignment horizontal="left" vertical="center" wrapText="1"/>
    </xf>
    <xf numFmtId="0" fontId="13" fillId="5" borderId="26" xfId="0" applyFont="1" applyFill="1" applyBorder="1" applyAlignment="1">
      <alignment horizontal="left" vertical="center" wrapText="1"/>
    </xf>
    <xf numFmtId="0" fontId="13" fillId="5" borderId="27" xfId="0" applyFont="1" applyFill="1" applyBorder="1" applyAlignment="1">
      <alignment horizontal="left" vertical="center" wrapText="1"/>
    </xf>
    <xf numFmtId="0" fontId="8" fillId="0" borderId="0" xfId="0" applyFont="1" applyAlignment="1">
      <alignment horizontal="center"/>
    </xf>
    <xf numFmtId="0" fontId="0" fillId="0" borderId="30" xfId="0" applyBorder="1" applyAlignment="1">
      <alignment horizontal="center"/>
    </xf>
    <xf numFmtId="0" fontId="13" fillId="0" borderId="30" xfId="0" applyFont="1" applyBorder="1" applyAlignment="1">
      <alignment horizontal="left" vertical="center"/>
    </xf>
    <xf numFmtId="0" fontId="10" fillId="8" borderId="29" xfId="0" applyFont="1" applyFill="1" applyBorder="1" applyAlignment="1">
      <alignment horizontal="left" vertical="center" wrapText="1"/>
    </xf>
    <xf numFmtId="0" fontId="10" fillId="8" borderId="37" xfId="0" applyFont="1" applyFill="1" applyBorder="1" applyAlignment="1">
      <alignment horizontal="left" vertical="center" wrapText="1"/>
    </xf>
    <xf numFmtId="0" fontId="13" fillId="8" borderId="37" xfId="0" applyFont="1" applyFill="1" applyBorder="1" applyAlignment="1">
      <alignment vertical="center" wrapText="1"/>
    </xf>
    <xf numFmtId="0" fontId="13" fillId="8" borderId="30" xfId="0" applyFont="1" applyFill="1" applyBorder="1" applyAlignment="1">
      <alignment vertical="center" wrapText="1"/>
    </xf>
    <xf numFmtId="0" fontId="2" fillId="6" borderId="37" xfId="0" applyFont="1" applyFill="1" applyBorder="1" applyAlignment="1" applyProtection="1">
      <alignment horizontal="left" vertical="center"/>
      <protection locked="0" hidden="1"/>
    </xf>
    <xf numFmtId="0" fontId="2" fillId="6" borderId="30" xfId="0" applyFont="1" applyFill="1" applyBorder="1" applyAlignment="1" applyProtection="1">
      <alignment horizontal="left" vertical="center"/>
      <protection locked="0" hidden="1"/>
    </xf>
    <xf numFmtId="0" fontId="10" fillId="7" borderId="8"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8" fillId="0"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xf>
    <xf numFmtId="0" fontId="13" fillId="0" borderId="0" xfId="0" applyFont="1" applyAlignment="1"/>
    <xf numFmtId="0" fontId="0" fillId="0" borderId="30" xfId="0" applyBorder="1" applyAlignment="1">
      <alignment vertical="center"/>
    </xf>
    <xf numFmtId="0" fontId="2" fillId="0" borderId="26" xfId="0" applyFont="1" applyFill="1" applyBorder="1" applyAlignment="1">
      <alignment horizontal="left" wrapText="1"/>
    </xf>
    <xf numFmtId="0" fontId="7" fillId="0" borderId="16"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6" xfId="0" applyFont="1" applyBorder="1" applyAlignment="1">
      <alignment vertical="center" wrapText="1"/>
    </xf>
    <xf numFmtId="0" fontId="7" fillId="0" borderId="12"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3" fillId="0" borderId="37" xfId="0" applyFont="1" applyFill="1" applyBorder="1" applyAlignment="1">
      <alignment vertical="center" wrapText="1"/>
    </xf>
    <xf numFmtId="0" fontId="23" fillId="0" borderId="30" xfId="0" applyFont="1" applyFill="1" applyBorder="1" applyAlignment="1">
      <alignment vertical="center" wrapText="1"/>
    </xf>
    <xf numFmtId="0" fontId="18" fillId="6" borderId="29" xfId="0" applyFont="1" applyFill="1" applyBorder="1" applyAlignment="1" applyProtection="1">
      <alignment horizontal="left" vertical="center"/>
      <protection locked="0" hidden="1"/>
    </xf>
    <xf numFmtId="0" fontId="18" fillId="6" borderId="37" xfId="0" applyFont="1" applyFill="1" applyBorder="1" applyAlignment="1" applyProtection="1">
      <alignment horizontal="left" vertical="center"/>
      <protection locked="0" hidden="1"/>
    </xf>
    <xf numFmtId="0" fontId="18" fillId="6" borderId="30" xfId="0" applyFont="1" applyFill="1" applyBorder="1" applyAlignment="1" applyProtection="1">
      <alignment horizontal="left" vertical="center"/>
      <protection locked="0" hidden="1"/>
    </xf>
    <xf numFmtId="0" fontId="22" fillId="7" borderId="8" xfId="0" applyFont="1" applyFill="1" applyBorder="1" applyAlignment="1">
      <alignment horizontal="center" vertical="center" wrapText="1"/>
    </xf>
    <xf numFmtId="49" fontId="20" fillId="7" borderId="10"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xf numFmtId="0" fontId="18" fillId="0" borderId="26" xfId="0" applyFont="1" applyFill="1" applyBorder="1" applyAlignment="1">
      <alignment horizontal="left" vertical="top" wrapText="1"/>
    </xf>
    <xf numFmtId="0" fontId="7" fillId="0" borderId="26" xfId="0" applyFont="1" applyBorder="1" applyAlignment="1">
      <alignment horizontal="center" wrapText="1"/>
    </xf>
    <xf numFmtId="0" fontId="18" fillId="0" borderId="26" xfId="0" applyFont="1" applyFill="1" applyBorder="1" applyAlignment="1">
      <alignment horizontal="center"/>
    </xf>
    <xf numFmtId="0" fontId="19" fillId="0" borderId="26" xfId="0" applyFont="1" applyBorder="1" applyAlignment="1">
      <alignment horizontal="center"/>
    </xf>
    <xf numFmtId="0" fontId="33" fillId="0" borderId="0" xfId="0" applyFont="1" applyFill="1" applyAlignment="1">
      <alignment horizontal="left" vertical="top" wrapText="1"/>
    </xf>
    <xf numFmtId="0" fontId="34" fillId="0" borderId="0" xfId="0" applyFont="1" applyFill="1" applyAlignment="1">
      <alignment vertical="top"/>
    </xf>
    <xf numFmtId="0" fontId="34" fillId="0" borderId="0" xfId="0" applyFont="1" applyFill="1" applyAlignment="1">
      <alignment horizontal="left" vertical="top"/>
    </xf>
    <xf numFmtId="0" fontId="33" fillId="0" borderId="0" xfId="0" applyFont="1" applyFill="1" applyAlignment="1">
      <alignment horizontal="left" vertical="top"/>
    </xf>
    <xf numFmtId="0" fontId="37" fillId="0" borderId="0" xfId="0" applyFont="1" applyFill="1" applyAlignment="1">
      <alignment horizontal="justify" vertical="top"/>
    </xf>
    <xf numFmtId="0" fontId="38" fillId="0" borderId="0" xfId="0" applyFont="1" applyFill="1" applyAlignment="1">
      <alignment vertical="top"/>
    </xf>
    <xf numFmtId="0" fontId="34" fillId="0" borderId="0" xfId="0" applyFont="1" applyFill="1" applyAlignment="1">
      <alignment horizontal="left" vertical="top" wrapText="1"/>
    </xf>
    <xf numFmtId="0" fontId="47" fillId="0" borderId="0" xfId="0" applyFont="1" applyFill="1" applyAlignment="1">
      <alignment horizontal="left" vertical="top" wrapText="1"/>
    </xf>
    <xf numFmtId="0" fontId="33" fillId="0" borderId="0" xfId="0" applyFont="1" applyFill="1" applyAlignment="1">
      <alignment horizontal="left" wrapText="1"/>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41" fillId="0" borderId="0" xfId="0" applyFont="1" applyFill="1" applyAlignment="1">
      <alignment horizontal="left" vertical="top"/>
    </xf>
    <xf numFmtId="0" fontId="42" fillId="0" borderId="0" xfId="0" applyFont="1" applyFill="1" applyAlignment="1">
      <alignment horizontal="left" vertical="top" wrapText="1"/>
    </xf>
    <xf numFmtId="0" fontId="34" fillId="0" borderId="0" xfId="0" applyFont="1" applyFill="1" applyAlignment="1">
      <alignment horizontal="center" vertical="top"/>
    </xf>
    <xf numFmtId="0" fontId="34" fillId="0" borderId="0" xfId="0" applyFont="1" applyFill="1" applyAlignment="1">
      <alignment horizontal="center" vertical="center"/>
    </xf>
    <xf numFmtId="0" fontId="49" fillId="0" borderId="0" xfId="0" applyFont="1" applyFill="1" applyAlignment="1">
      <alignment horizontal="left" vertical="top" wrapText="1"/>
    </xf>
    <xf numFmtId="0" fontId="50" fillId="0" borderId="0" xfId="0" applyFont="1" applyFill="1" applyAlignment="1">
      <alignment horizontal="left" vertical="top" wrapText="1"/>
    </xf>
    <xf numFmtId="0" fontId="33" fillId="0" borderId="0" xfId="0" applyFont="1" applyFill="1" applyAlignment="1">
      <alignment horizontal="left" vertical="center" wrapText="1"/>
    </xf>
    <xf numFmtId="0" fontId="40" fillId="0" borderId="0" xfId="0" applyFont="1" applyFill="1" applyAlignment="1">
      <alignment wrapText="1"/>
    </xf>
    <xf numFmtId="0" fontId="32" fillId="0" borderId="0" xfId="0" applyFont="1" applyFill="1" applyAlignment="1">
      <alignment vertical="top"/>
    </xf>
    <xf numFmtId="0" fontId="33" fillId="0" borderId="0" xfId="0" applyFont="1" applyFill="1" applyAlignment="1">
      <alignment vertical="top"/>
    </xf>
    <xf numFmtId="0" fontId="34" fillId="0" borderId="0" xfId="0" applyFont="1" applyFill="1" applyBorder="1" applyAlignment="1">
      <alignment vertical="top"/>
    </xf>
    <xf numFmtId="0" fontId="34" fillId="0" borderId="0" xfId="0" applyFont="1" applyFill="1" applyAlignment="1">
      <alignment horizontal="justify" vertical="top"/>
    </xf>
    <xf numFmtId="0" fontId="33" fillId="0" borderId="0" xfId="0" applyFont="1" applyFill="1" applyAlignment="1">
      <alignment horizontal="justify" vertical="top"/>
    </xf>
    <xf numFmtId="0" fontId="50" fillId="0" borderId="0" xfId="0" applyFont="1" applyFill="1" applyAlignment="1">
      <alignment vertical="top"/>
    </xf>
    <xf numFmtId="0" fontId="36" fillId="0" borderId="0" xfId="0" applyFont="1" applyFill="1" applyAlignment="1">
      <alignment horizontal="left" vertical="top" wrapText="1"/>
    </xf>
  </cellXfs>
  <cellStyles count="136">
    <cellStyle name="Bilješka" xfId="1"/>
    <cellStyle name="Comma" xfId="133" builtinId="3"/>
    <cellStyle name="Dobro" xfId="2"/>
    <cellStyle name="Hyperlink" xfId="3" builtinId="8"/>
    <cellStyle name="Izlaz" xfId="4"/>
    <cellStyle name="Naslov" xfId="5"/>
    <cellStyle name="Normal" xfId="0" builtinId="0"/>
    <cellStyle name="Normal 2" xfId="6"/>
    <cellStyle name="Normal 2 10" xfId="7"/>
    <cellStyle name="Normal 2 11" xfId="8"/>
    <cellStyle name="Normal 2 12" xfId="9"/>
    <cellStyle name="Normal 2 13" xfId="10"/>
    <cellStyle name="Normal 2 14" xfId="11"/>
    <cellStyle name="Normal 2 15" xfId="12"/>
    <cellStyle name="Normal 2 16" xfId="13"/>
    <cellStyle name="Normal 2 2" xfId="14"/>
    <cellStyle name="Normal 2 3" xfId="15"/>
    <cellStyle name="Normal 2 3 2" xfId="16"/>
    <cellStyle name="Normal 2 3 2 2" xfId="17"/>
    <cellStyle name="Normal 2 3 2 3" xfId="18"/>
    <cellStyle name="Normal 2 3 2 4" xfId="19"/>
    <cellStyle name="Normal 2 3 2 5" xfId="20"/>
    <cellStyle name="Normal 2 3 2 6" xfId="21"/>
    <cellStyle name="Normal 2 3 2 7" xfId="22"/>
    <cellStyle name="Normal 2 3 2 8" xfId="23"/>
    <cellStyle name="Normal 2 3 3" xfId="24"/>
    <cellStyle name="Normal 2 3 4" xfId="25"/>
    <cellStyle name="Normal 2 3 5" xfId="26"/>
    <cellStyle name="Normal 2 3 6" xfId="27"/>
    <cellStyle name="Normal 2 3 7" xfId="28"/>
    <cellStyle name="Normal 2 3 8" xfId="29"/>
    <cellStyle name="Normal 2 3 9" xfId="30"/>
    <cellStyle name="Normal 2 4" xfId="31"/>
    <cellStyle name="Normal 2 4 2" xfId="32"/>
    <cellStyle name="Normal 2 4 2 2" xfId="33"/>
    <cellStyle name="Normal 2 4 2 3" xfId="34"/>
    <cellStyle name="Normal 2 4 2 4" xfId="35"/>
    <cellStyle name="Normal 2 4 2 5" xfId="36"/>
    <cellStyle name="Normal 2 4 2 6" xfId="37"/>
    <cellStyle name="Normal 2 4 2 7" xfId="38"/>
    <cellStyle name="Normal 2 4 2 8" xfId="39"/>
    <cellStyle name="Normal 2 4 3" xfId="40"/>
    <cellStyle name="Normal 2 4 4" xfId="41"/>
    <cellStyle name="Normal 2 4 5" xfId="42"/>
    <cellStyle name="Normal 2 4 6" xfId="43"/>
    <cellStyle name="Normal 2 4 7" xfId="44"/>
    <cellStyle name="Normal 2 4 8" xfId="45"/>
    <cellStyle name="Normal 2 4 9" xfId="46"/>
    <cellStyle name="Normal 2 5" xfId="47"/>
    <cellStyle name="Normal 2 5 2" xfId="48"/>
    <cellStyle name="Normal 2 5 2 2" xfId="49"/>
    <cellStyle name="Normal 2 5 2 3" xfId="50"/>
    <cellStyle name="Normal 2 5 2 4" xfId="51"/>
    <cellStyle name="Normal 2 5 2 5" xfId="52"/>
    <cellStyle name="Normal 2 5 2 6" xfId="53"/>
    <cellStyle name="Normal 2 5 2 7" xfId="54"/>
    <cellStyle name="Normal 2 5 2 8" xfId="55"/>
    <cellStyle name="Normal 2 5 3" xfId="56"/>
    <cellStyle name="Normal 2 5 4" xfId="57"/>
    <cellStyle name="Normal 2 5 5" xfId="58"/>
    <cellStyle name="Normal 2 5 6" xfId="59"/>
    <cellStyle name="Normal 2 5 7" xfId="60"/>
    <cellStyle name="Normal 2 5 8" xfId="61"/>
    <cellStyle name="Normal 2 5 9" xfId="62"/>
    <cellStyle name="Normal 2 6" xfId="63"/>
    <cellStyle name="Normal 2 6 2" xfId="64"/>
    <cellStyle name="Normal 2 6 2 2" xfId="65"/>
    <cellStyle name="Normal 2 6 2 3" xfId="66"/>
    <cellStyle name="Normal 2 6 2 4" xfId="67"/>
    <cellStyle name="Normal 2 6 2 5" xfId="68"/>
    <cellStyle name="Normal 2 6 2 6" xfId="69"/>
    <cellStyle name="Normal 2 6 2 7" xfId="70"/>
    <cellStyle name="Normal 2 6 2 8" xfId="71"/>
    <cellStyle name="Normal 2 6 3" xfId="72"/>
    <cellStyle name="Normal 2 6 4" xfId="73"/>
    <cellStyle name="Normal 2 6 5" xfId="74"/>
    <cellStyle name="Normal 2 6 6" xfId="75"/>
    <cellStyle name="Normal 2 6 7" xfId="76"/>
    <cellStyle name="Normal 2 6 8" xfId="77"/>
    <cellStyle name="Normal 2 6 9" xfId="78"/>
    <cellStyle name="Normal 2 7" xfId="79"/>
    <cellStyle name="Normal 2 7 2" xfId="80"/>
    <cellStyle name="Normal 2 7 2 2" xfId="81"/>
    <cellStyle name="Normal 2 7 2 3" xfId="82"/>
    <cellStyle name="Normal 2 7 2 4" xfId="83"/>
    <cellStyle name="Normal 2 7 2 5" xfId="84"/>
    <cellStyle name="Normal 2 7 2 6" xfId="85"/>
    <cellStyle name="Normal 2 7 2 7" xfId="86"/>
    <cellStyle name="Normal 2 7 2 8" xfId="87"/>
    <cellStyle name="Normal 2 7 3" xfId="88"/>
    <cellStyle name="Normal 2 7 4" xfId="89"/>
    <cellStyle name="Normal 2 7 5" xfId="90"/>
    <cellStyle name="Normal 2 7 6" xfId="91"/>
    <cellStyle name="Normal 2 7 7" xfId="92"/>
    <cellStyle name="Normal 2 7 8" xfId="93"/>
    <cellStyle name="Normal 2 7 9" xfId="94"/>
    <cellStyle name="Normal 2 8" xfId="95"/>
    <cellStyle name="Normal 2 8 2" xfId="96"/>
    <cellStyle name="Normal 2 8 2 2" xfId="97"/>
    <cellStyle name="Normal 2 8 2 3" xfId="98"/>
    <cellStyle name="Normal 2 8 2 4" xfId="99"/>
    <cellStyle name="Normal 2 8 2 5" xfId="100"/>
    <cellStyle name="Normal 2 8 2 6" xfId="101"/>
    <cellStyle name="Normal 2 8 2 7" xfId="102"/>
    <cellStyle name="Normal 2 8 2 8" xfId="103"/>
    <cellStyle name="Normal 2 8 3" xfId="104"/>
    <cellStyle name="Normal 2 8 4" xfId="105"/>
    <cellStyle name="Normal 2 8 5" xfId="106"/>
    <cellStyle name="Normal 2 8 6" xfId="107"/>
    <cellStyle name="Normal 2 8 7" xfId="108"/>
    <cellStyle name="Normal 2 8 8" xfId="109"/>
    <cellStyle name="Normal 2 8 9" xfId="110"/>
    <cellStyle name="Normal 2 9" xfId="111"/>
    <cellStyle name="Normal 2 9 2" xfId="112"/>
    <cellStyle name="Normal 2 9 3" xfId="113"/>
    <cellStyle name="Normal 2 9 4" xfId="114"/>
    <cellStyle name="Normal 2 9 5" xfId="115"/>
    <cellStyle name="Normal 2 9 6" xfId="116"/>
    <cellStyle name="Normal 2 9 7" xfId="117"/>
    <cellStyle name="Normal 2 9 8" xfId="118"/>
    <cellStyle name="Normal 3 2" xfId="135"/>
    <cellStyle name="Normal 5" xfId="134"/>
    <cellStyle name="Obično 10" xfId="119"/>
    <cellStyle name="Obično 11" xfId="120"/>
    <cellStyle name="Obično 12" xfId="121"/>
    <cellStyle name="Obično 13" xfId="122"/>
    <cellStyle name="Obično 14" xfId="123"/>
    <cellStyle name="Obično 2" xfId="124"/>
    <cellStyle name="Obično 3" xfId="125"/>
    <cellStyle name="Obično 4" xfId="126"/>
    <cellStyle name="Obično 5" xfId="127"/>
    <cellStyle name="Obično 6" xfId="128"/>
    <cellStyle name="Obično 7" xfId="129"/>
    <cellStyle name="Obično 8" xfId="130"/>
    <cellStyle name="Obično 9" xfId="131"/>
    <cellStyle name="Tekst upozorenja" xfId="132"/>
  </cellStyles>
  <dxfs count="6">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vetlana.kundovic@optima-telekom.hr" TargetMode="External"/><Relationship Id="rId2" Type="http://schemas.openxmlformats.org/officeDocument/2006/relationships/hyperlink" Target="http://www.optima.hr/" TargetMode="External"/><Relationship Id="rId1" Type="http://schemas.openxmlformats.org/officeDocument/2006/relationships/hyperlink" Target="mailto:info@optim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topLeftCell="A19" workbookViewId="0">
      <selection activeCell="I24" sqref="I24"/>
    </sheetView>
  </sheetViews>
  <sheetFormatPr defaultRowHeight="12.75"/>
  <cols>
    <col min="1" max="1" width="9.140625" style="4"/>
    <col min="2" max="2" width="13" style="4" customWidth="1"/>
    <col min="3" max="4" width="9.140625" style="4"/>
    <col min="5" max="5" width="18.42578125" style="4" customWidth="1"/>
    <col min="6" max="6" width="9.140625" style="4"/>
    <col min="7" max="7" width="14" style="4" customWidth="1"/>
    <col min="8" max="8" width="19.28515625" style="4" customWidth="1"/>
    <col min="9" max="9" width="14.42578125" style="4" customWidth="1"/>
    <col min="10" max="16384" width="9.140625" style="4"/>
  </cols>
  <sheetData>
    <row r="1" spans="1:12" ht="15.75">
      <c r="A1" s="433" t="s">
        <v>196</v>
      </c>
      <c r="B1" s="433"/>
      <c r="C1" s="433"/>
      <c r="D1" s="3"/>
      <c r="E1" s="3"/>
      <c r="F1" s="3"/>
      <c r="G1" s="3"/>
      <c r="H1" s="3"/>
      <c r="I1" s="3"/>
      <c r="J1" s="3"/>
      <c r="K1" s="3"/>
      <c r="L1" s="3"/>
    </row>
    <row r="2" spans="1:12">
      <c r="A2" s="434" t="s">
        <v>95</v>
      </c>
      <c r="B2" s="434"/>
      <c r="C2" s="434"/>
      <c r="D2" s="435"/>
      <c r="E2" s="5" t="s">
        <v>200</v>
      </c>
      <c r="F2" s="6"/>
      <c r="G2" s="7" t="s">
        <v>96</v>
      </c>
      <c r="H2" s="5">
        <v>40543</v>
      </c>
      <c r="I2" s="8"/>
      <c r="J2" s="3"/>
      <c r="K2" s="3"/>
      <c r="L2" s="3"/>
    </row>
    <row r="3" spans="1:12">
      <c r="A3" s="9"/>
      <c r="B3" s="9"/>
      <c r="C3" s="9"/>
      <c r="D3" s="9"/>
      <c r="E3" s="10"/>
      <c r="F3" s="10"/>
      <c r="G3" s="9"/>
      <c r="H3" s="9"/>
      <c r="I3" s="11"/>
      <c r="J3" s="3"/>
      <c r="K3" s="3"/>
      <c r="L3" s="3"/>
    </row>
    <row r="4" spans="1:12" ht="15">
      <c r="A4" s="436" t="s">
        <v>171</v>
      </c>
      <c r="B4" s="436"/>
      <c r="C4" s="436"/>
      <c r="D4" s="436"/>
      <c r="E4" s="436"/>
      <c r="F4" s="436"/>
      <c r="G4" s="436"/>
      <c r="H4" s="436"/>
      <c r="I4" s="436"/>
      <c r="J4" s="3"/>
      <c r="K4" s="3"/>
      <c r="L4" s="3"/>
    </row>
    <row r="5" spans="1:12">
      <c r="A5" s="12"/>
      <c r="B5" s="12"/>
      <c r="C5" s="12"/>
      <c r="D5" s="13"/>
      <c r="E5" s="14"/>
      <c r="F5" s="15"/>
      <c r="G5" s="16"/>
      <c r="H5" s="17"/>
      <c r="I5" s="18"/>
      <c r="J5" s="3"/>
      <c r="K5" s="3"/>
      <c r="L5" s="3"/>
    </row>
    <row r="6" spans="1:12">
      <c r="A6" s="396" t="s">
        <v>97</v>
      </c>
      <c r="B6" s="397"/>
      <c r="C6" s="408" t="s">
        <v>201</v>
      </c>
      <c r="D6" s="409"/>
      <c r="E6" s="437"/>
      <c r="F6" s="437"/>
      <c r="G6" s="437"/>
      <c r="H6" s="437"/>
      <c r="I6" s="20"/>
      <c r="J6" s="3"/>
      <c r="K6" s="3"/>
      <c r="L6" s="3"/>
    </row>
    <row r="7" spans="1:12">
      <c r="A7" s="21"/>
      <c r="B7" s="21"/>
      <c r="C7" s="12"/>
      <c r="D7" s="12"/>
      <c r="E7" s="437"/>
      <c r="F7" s="437"/>
      <c r="G7" s="437"/>
      <c r="H7" s="437"/>
      <c r="I7" s="20"/>
      <c r="J7" s="3"/>
      <c r="K7" s="3"/>
      <c r="L7" s="3"/>
    </row>
    <row r="8" spans="1:12">
      <c r="A8" s="438" t="s">
        <v>197</v>
      </c>
      <c r="B8" s="439"/>
      <c r="C8" s="408" t="s">
        <v>423</v>
      </c>
      <c r="D8" s="409"/>
      <c r="E8" s="437"/>
      <c r="F8" s="437"/>
      <c r="G8" s="437"/>
      <c r="H8" s="437"/>
      <c r="I8" s="13"/>
      <c r="J8" s="3"/>
      <c r="K8" s="3"/>
      <c r="L8" s="3"/>
    </row>
    <row r="9" spans="1:12">
      <c r="A9" s="22"/>
      <c r="B9" s="22"/>
      <c r="C9" s="23"/>
      <c r="D9" s="12"/>
      <c r="E9" s="12"/>
      <c r="F9" s="12"/>
      <c r="G9" s="12"/>
      <c r="H9" s="12"/>
      <c r="I9" s="12"/>
      <c r="J9" s="3"/>
      <c r="K9" s="3"/>
      <c r="L9" s="3"/>
    </row>
    <row r="10" spans="1:12">
      <c r="A10" s="424" t="s">
        <v>98</v>
      </c>
      <c r="B10" s="425"/>
      <c r="C10" s="408" t="s">
        <v>202</v>
      </c>
      <c r="D10" s="409"/>
      <c r="E10" s="12"/>
      <c r="F10" s="12"/>
      <c r="G10" s="12"/>
      <c r="H10" s="12"/>
      <c r="I10" s="12"/>
      <c r="J10" s="3"/>
      <c r="K10" s="3"/>
      <c r="L10" s="3"/>
    </row>
    <row r="11" spans="1:12">
      <c r="A11" s="426"/>
      <c r="B11" s="426"/>
      <c r="C11" s="12"/>
      <c r="D11" s="12"/>
      <c r="E11" s="12"/>
      <c r="F11" s="12"/>
      <c r="G11" s="12"/>
      <c r="H11" s="12"/>
      <c r="I11" s="12"/>
      <c r="J11" s="3"/>
      <c r="K11" s="3"/>
      <c r="L11" s="3"/>
    </row>
    <row r="12" spans="1:12">
      <c r="A12" s="396" t="s">
        <v>195</v>
      </c>
      <c r="B12" s="397"/>
      <c r="C12" s="400" t="s">
        <v>424</v>
      </c>
      <c r="D12" s="427"/>
      <c r="E12" s="427"/>
      <c r="F12" s="427"/>
      <c r="G12" s="427"/>
      <c r="H12" s="427"/>
      <c r="I12" s="399"/>
      <c r="J12" s="3"/>
      <c r="K12" s="3"/>
      <c r="L12" s="3"/>
    </row>
    <row r="13" spans="1:12">
      <c r="A13" s="21"/>
      <c r="B13" s="21"/>
      <c r="C13" s="24"/>
      <c r="D13" s="12"/>
      <c r="E13" s="12"/>
      <c r="F13" s="12"/>
      <c r="G13" s="12"/>
      <c r="H13" s="12"/>
      <c r="I13" s="12"/>
      <c r="J13" s="3"/>
      <c r="K13" s="3"/>
      <c r="L13" s="3"/>
    </row>
    <row r="14" spans="1:12">
      <c r="A14" s="396" t="s">
        <v>99</v>
      </c>
      <c r="B14" s="397"/>
      <c r="C14" s="431">
        <v>10010</v>
      </c>
      <c r="D14" s="432"/>
      <c r="E14" s="12"/>
      <c r="F14" s="400" t="s">
        <v>203</v>
      </c>
      <c r="G14" s="427"/>
      <c r="H14" s="427"/>
      <c r="I14" s="399"/>
      <c r="J14" s="3"/>
      <c r="K14" s="3"/>
      <c r="L14" s="3"/>
    </row>
    <row r="15" spans="1:12">
      <c r="A15" s="21"/>
      <c r="B15" s="21"/>
      <c r="C15" s="12"/>
      <c r="D15" s="12"/>
      <c r="E15" s="12"/>
      <c r="F15" s="12"/>
      <c r="G15" s="12"/>
      <c r="H15" s="12"/>
      <c r="I15" s="12"/>
      <c r="J15" s="3"/>
      <c r="K15" s="3"/>
      <c r="L15" s="3"/>
    </row>
    <row r="16" spans="1:12">
      <c r="A16" s="396" t="s">
        <v>100</v>
      </c>
      <c r="B16" s="397"/>
      <c r="C16" s="400" t="s">
        <v>204</v>
      </c>
      <c r="D16" s="427"/>
      <c r="E16" s="427"/>
      <c r="F16" s="427"/>
      <c r="G16" s="427"/>
      <c r="H16" s="427"/>
      <c r="I16" s="399"/>
      <c r="J16" s="3"/>
      <c r="K16" s="3"/>
      <c r="L16" s="3"/>
    </row>
    <row r="17" spans="1:12">
      <c r="A17" s="21"/>
      <c r="B17" s="21"/>
      <c r="C17" s="12"/>
      <c r="D17" s="12"/>
      <c r="E17" s="12"/>
      <c r="F17" s="12"/>
      <c r="G17" s="12"/>
      <c r="H17" s="12"/>
      <c r="I17" s="12"/>
      <c r="J17" s="3"/>
      <c r="K17" s="3"/>
      <c r="L17" s="3"/>
    </row>
    <row r="18" spans="1:12">
      <c r="A18" s="396" t="s">
        <v>101</v>
      </c>
      <c r="B18" s="397"/>
      <c r="C18" s="428" t="s">
        <v>205</v>
      </c>
      <c r="D18" s="429"/>
      <c r="E18" s="429"/>
      <c r="F18" s="429"/>
      <c r="G18" s="429"/>
      <c r="H18" s="429"/>
      <c r="I18" s="430"/>
      <c r="J18" s="3"/>
      <c r="K18" s="3"/>
      <c r="L18" s="3"/>
    </row>
    <row r="19" spans="1:12">
      <c r="A19" s="21"/>
      <c r="B19" s="21"/>
      <c r="C19" s="24"/>
      <c r="D19" s="12"/>
      <c r="E19" s="12"/>
      <c r="F19" s="12"/>
      <c r="G19" s="12"/>
      <c r="H19" s="12"/>
      <c r="I19" s="12"/>
      <c r="J19" s="3"/>
      <c r="K19" s="3"/>
      <c r="L19" s="3"/>
    </row>
    <row r="20" spans="1:12">
      <c r="A20" s="396" t="s">
        <v>102</v>
      </c>
      <c r="B20" s="397"/>
      <c r="C20" s="428" t="s">
        <v>206</v>
      </c>
      <c r="D20" s="429"/>
      <c r="E20" s="429"/>
      <c r="F20" s="429"/>
      <c r="G20" s="429"/>
      <c r="H20" s="429"/>
      <c r="I20" s="430"/>
      <c r="J20" s="3"/>
      <c r="K20" s="3"/>
      <c r="L20" s="3"/>
    </row>
    <row r="21" spans="1:12">
      <c r="A21" s="21"/>
      <c r="B21" s="21"/>
      <c r="C21" s="24"/>
      <c r="D21" s="12"/>
      <c r="E21" s="12"/>
      <c r="F21" s="12"/>
      <c r="G21" s="12"/>
      <c r="H21" s="12"/>
      <c r="I21" s="12"/>
      <c r="J21" s="3"/>
      <c r="K21" s="3"/>
      <c r="L21" s="3"/>
    </row>
    <row r="22" spans="1:12">
      <c r="A22" s="396" t="s">
        <v>131</v>
      </c>
      <c r="B22" s="397"/>
      <c r="C22" s="25">
        <v>133</v>
      </c>
      <c r="D22" s="400"/>
      <c r="E22" s="412"/>
      <c r="F22" s="413"/>
      <c r="G22" s="414"/>
      <c r="H22" s="415"/>
      <c r="I22" s="27"/>
      <c r="J22" s="3"/>
      <c r="K22" s="3"/>
      <c r="L22" s="3"/>
    </row>
    <row r="23" spans="1:12">
      <c r="A23" s="21"/>
      <c r="B23" s="21"/>
      <c r="C23" s="12"/>
      <c r="D23" s="28"/>
      <c r="E23" s="28"/>
      <c r="F23" s="28"/>
      <c r="G23" s="28"/>
      <c r="H23" s="12"/>
      <c r="I23" s="13"/>
      <c r="J23" s="3"/>
      <c r="K23" s="3"/>
      <c r="L23" s="3"/>
    </row>
    <row r="24" spans="1:12">
      <c r="A24" s="396" t="s">
        <v>132</v>
      </c>
      <c r="B24" s="397"/>
      <c r="C24" s="25">
        <v>21</v>
      </c>
      <c r="D24" s="400" t="s">
        <v>207</v>
      </c>
      <c r="E24" s="412"/>
      <c r="F24" s="412"/>
      <c r="G24" s="413"/>
      <c r="H24" s="19" t="s">
        <v>127</v>
      </c>
      <c r="I24" s="29">
        <v>376</v>
      </c>
      <c r="J24" s="3"/>
      <c r="K24" s="3"/>
      <c r="L24" s="3"/>
    </row>
    <row r="25" spans="1:12">
      <c r="A25" s="21"/>
      <c r="B25" s="21"/>
      <c r="C25" s="12"/>
      <c r="D25" s="28"/>
      <c r="E25" s="28"/>
      <c r="F25" s="28"/>
      <c r="G25" s="21"/>
      <c r="H25" s="21" t="s">
        <v>128</v>
      </c>
      <c r="I25" s="24"/>
      <c r="J25" s="3"/>
      <c r="K25" s="3"/>
      <c r="L25" s="3"/>
    </row>
    <row r="26" spans="1:12" ht="60" customHeight="1">
      <c r="A26" s="396" t="s">
        <v>104</v>
      </c>
      <c r="B26" s="397"/>
      <c r="C26" s="422" t="s">
        <v>492</v>
      </c>
      <c r="D26" s="423"/>
      <c r="E26" s="3"/>
      <c r="F26" s="31"/>
      <c r="G26" s="396" t="s">
        <v>103</v>
      </c>
      <c r="H26" s="397"/>
      <c r="I26" s="32" t="s">
        <v>425</v>
      </c>
      <c r="J26" s="3"/>
      <c r="K26" s="3"/>
      <c r="L26" s="3"/>
    </row>
    <row r="27" spans="1:12">
      <c r="A27" s="21"/>
      <c r="B27" s="21"/>
      <c r="C27" s="12"/>
      <c r="D27" s="31"/>
      <c r="E27" s="31"/>
      <c r="F27" s="31"/>
      <c r="G27" s="31"/>
      <c r="H27" s="12"/>
      <c r="I27" s="33"/>
      <c r="J27" s="3"/>
      <c r="K27" s="3"/>
      <c r="L27" s="3"/>
    </row>
    <row r="28" spans="1:12">
      <c r="A28" s="416" t="s">
        <v>198</v>
      </c>
      <c r="B28" s="417"/>
      <c r="C28" s="418"/>
      <c r="D28" s="418"/>
      <c r="E28" s="419" t="s">
        <v>130</v>
      </c>
      <c r="F28" s="420"/>
      <c r="G28" s="420"/>
      <c r="H28" s="421" t="s">
        <v>129</v>
      </c>
      <c r="I28" s="421"/>
      <c r="J28" s="3"/>
      <c r="K28" s="3"/>
      <c r="L28" s="3"/>
    </row>
    <row r="29" spans="1:12">
      <c r="A29" s="3"/>
      <c r="B29" s="3"/>
      <c r="C29" s="3"/>
      <c r="D29" s="18"/>
      <c r="E29" s="12"/>
      <c r="F29" s="12"/>
      <c r="G29" s="12"/>
      <c r="H29" s="34"/>
      <c r="I29" s="33"/>
      <c r="J29" s="3"/>
      <c r="K29" s="3"/>
      <c r="L29" s="3"/>
    </row>
    <row r="30" spans="1:12">
      <c r="A30" s="405" t="s">
        <v>426</v>
      </c>
      <c r="B30" s="406"/>
      <c r="C30" s="406"/>
      <c r="D30" s="407"/>
      <c r="E30" s="405" t="s">
        <v>427</v>
      </c>
      <c r="F30" s="406"/>
      <c r="G30" s="406"/>
      <c r="H30" s="408" t="s">
        <v>428</v>
      </c>
      <c r="I30" s="409"/>
      <c r="J30" s="3"/>
      <c r="K30" s="3"/>
      <c r="L30" s="3"/>
    </row>
    <row r="31" spans="1:12">
      <c r="A31" s="287"/>
      <c r="B31" s="287"/>
      <c r="C31" s="24"/>
      <c r="D31" s="410"/>
      <c r="E31" s="410"/>
      <c r="F31" s="410"/>
      <c r="G31" s="411"/>
      <c r="H31" s="12"/>
      <c r="I31" s="37"/>
      <c r="J31" s="3"/>
      <c r="K31" s="3"/>
      <c r="L31" s="3"/>
    </row>
    <row r="32" spans="1:12">
      <c r="A32" s="405" t="s">
        <v>429</v>
      </c>
      <c r="B32" s="406"/>
      <c r="C32" s="406"/>
      <c r="D32" s="407"/>
      <c r="E32" s="405" t="s">
        <v>430</v>
      </c>
      <c r="F32" s="406"/>
      <c r="G32" s="406"/>
      <c r="H32" s="408" t="s">
        <v>431</v>
      </c>
      <c r="I32" s="409"/>
      <c r="J32" s="3"/>
      <c r="K32" s="3"/>
      <c r="L32" s="3"/>
    </row>
    <row r="33" spans="1:12">
      <c r="A33" s="26"/>
      <c r="B33" s="26"/>
      <c r="C33" s="24"/>
      <c r="D33" s="35"/>
      <c r="E33" s="35"/>
      <c r="F33" s="35"/>
      <c r="G33" s="36"/>
      <c r="H33" s="12"/>
      <c r="I33" s="38"/>
      <c r="J33" s="3"/>
      <c r="K33" s="3"/>
      <c r="L33" s="3"/>
    </row>
    <row r="34" spans="1:12">
      <c r="A34" s="405"/>
      <c r="B34" s="406"/>
      <c r="C34" s="406"/>
      <c r="D34" s="407"/>
      <c r="E34" s="405"/>
      <c r="F34" s="406"/>
      <c r="G34" s="406"/>
      <c r="H34" s="408"/>
      <c r="I34" s="409"/>
      <c r="J34" s="3"/>
      <c r="K34" s="3"/>
      <c r="L34" s="3"/>
    </row>
    <row r="35" spans="1:12">
      <c r="A35" s="26"/>
      <c r="B35" s="26"/>
      <c r="C35" s="24"/>
      <c r="D35" s="35"/>
      <c r="E35" s="35"/>
      <c r="F35" s="35"/>
      <c r="G35" s="36"/>
      <c r="H35" s="12"/>
      <c r="I35" s="38"/>
      <c r="J35" s="3"/>
      <c r="K35" s="3"/>
      <c r="L35" s="3"/>
    </row>
    <row r="36" spans="1:12">
      <c r="A36" s="405"/>
      <c r="B36" s="406"/>
      <c r="C36" s="406"/>
      <c r="D36" s="407"/>
      <c r="E36" s="405"/>
      <c r="F36" s="406"/>
      <c r="G36" s="406"/>
      <c r="H36" s="408"/>
      <c r="I36" s="409"/>
      <c r="J36" s="3"/>
      <c r="K36" s="3"/>
      <c r="L36" s="3"/>
    </row>
    <row r="37" spans="1:12">
      <c r="A37" s="39"/>
      <c r="B37" s="39"/>
      <c r="C37" s="402"/>
      <c r="D37" s="403"/>
      <c r="E37" s="12"/>
      <c r="F37" s="402"/>
      <c r="G37" s="403"/>
      <c r="H37" s="12"/>
      <c r="I37" s="12"/>
      <c r="J37" s="3"/>
      <c r="K37" s="3"/>
      <c r="L37" s="3"/>
    </row>
    <row r="38" spans="1:12">
      <c r="A38" s="405"/>
      <c r="B38" s="406"/>
      <c r="C38" s="406"/>
      <c r="D38" s="407"/>
      <c r="E38" s="405"/>
      <c r="F38" s="406"/>
      <c r="G38" s="406"/>
      <c r="H38" s="408"/>
      <c r="I38" s="409"/>
      <c r="J38" s="3"/>
      <c r="K38" s="3"/>
      <c r="L38" s="3"/>
    </row>
    <row r="39" spans="1:12">
      <c r="A39" s="39"/>
      <c r="B39" s="39"/>
      <c r="C39" s="40"/>
      <c r="D39" s="30"/>
      <c r="E39" s="12"/>
      <c r="F39" s="40"/>
      <c r="G39" s="30"/>
      <c r="H39" s="12"/>
      <c r="I39" s="12"/>
      <c r="J39" s="3"/>
      <c r="K39" s="3"/>
      <c r="L39" s="3"/>
    </row>
    <row r="40" spans="1:12">
      <c r="A40" s="405"/>
      <c r="B40" s="406"/>
      <c r="C40" s="406"/>
      <c r="D40" s="407"/>
      <c r="E40" s="405"/>
      <c r="F40" s="406"/>
      <c r="G40" s="406"/>
      <c r="H40" s="408"/>
      <c r="I40" s="409"/>
      <c r="J40" s="3"/>
      <c r="K40" s="3"/>
      <c r="L40" s="3"/>
    </row>
    <row r="41" spans="1:12">
      <c r="A41" s="41"/>
      <c r="B41" s="42"/>
      <c r="C41" s="42"/>
      <c r="D41" s="42"/>
      <c r="E41" s="41"/>
      <c r="F41" s="42"/>
      <c r="G41" s="42"/>
      <c r="H41" s="43"/>
      <c r="I41" s="44"/>
      <c r="J41" s="3"/>
      <c r="K41" s="3"/>
      <c r="L41" s="3"/>
    </row>
    <row r="42" spans="1:12">
      <c r="A42" s="39"/>
      <c r="B42" s="39"/>
      <c r="C42" s="40"/>
      <c r="D42" s="30"/>
      <c r="E42" s="12"/>
      <c r="F42" s="40"/>
      <c r="G42" s="30"/>
      <c r="H42" s="12"/>
      <c r="I42" s="12"/>
      <c r="J42" s="3"/>
      <c r="K42" s="3"/>
      <c r="L42" s="3"/>
    </row>
    <row r="43" spans="1:12">
      <c r="A43" s="45"/>
      <c r="B43" s="45"/>
      <c r="C43" s="45"/>
      <c r="D43" s="23"/>
      <c r="E43" s="23"/>
      <c r="F43" s="45"/>
      <c r="G43" s="23"/>
      <c r="H43" s="23"/>
      <c r="I43" s="23"/>
      <c r="J43" s="3"/>
      <c r="K43" s="3"/>
      <c r="L43" s="3"/>
    </row>
    <row r="44" spans="1:12">
      <c r="A44" s="391" t="s">
        <v>105</v>
      </c>
      <c r="B44" s="392"/>
      <c r="C44" s="408"/>
      <c r="D44" s="409"/>
      <c r="E44" s="13"/>
      <c r="F44" s="400"/>
      <c r="G44" s="406"/>
      <c r="H44" s="406"/>
      <c r="I44" s="407"/>
      <c r="J44" s="3"/>
      <c r="K44" s="3"/>
      <c r="L44" s="3"/>
    </row>
    <row r="45" spans="1:12">
      <c r="A45" s="39"/>
      <c r="B45" s="39"/>
      <c r="C45" s="402"/>
      <c r="D45" s="403"/>
      <c r="E45" s="12"/>
      <c r="F45" s="402"/>
      <c r="G45" s="404"/>
      <c r="H45" s="46"/>
      <c r="I45" s="46"/>
      <c r="J45" s="3"/>
      <c r="K45" s="3"/>
      <c r="L45" s="3"/>
    </row>
    <row r="46" spans="1:12">
      <c r="A46" s="391" t="s">
        <v>199</v>
      </c>
      <c r="B46" s="392"/>
      <c r="C46" s="400" t="s">
        <v>403</v>
      </c>
      <c r="D46" s="401"/>
      <c r="E46" s="401"/>
      <c r="F46" s="401"/>
      <c r="G46" s="401"/>
      <c r="H46" s="401"/>
      <c r="I46" s="401"/>
      <c r="J46" s="3"/>
      <c r="K46" s="3"/>
      <c r="L46" s="3"/>
    </row>
    <row r="47" spans="1:12">
      <c r="A47" s="21"/>
      <c r="B47" s="21"/>
      <c r="C47" s="47" t="s">
        <v>106</v>
      </c>
      <c r="D47" s="13"/>
      <c r="E47" s="13"/>
      <c r="F47" s="13"/>
      <c r="G47" s="13"/>
      <c r="H47" s="13"/>
      <c r="I47" s="13"/>
      <c r="J47" s="3"/>
      <c r="K47" s="3"/>
      <c r="L47" s="3"/>
    </row>
    <row r="48" spans="1:12">
      <c r="A48" s="391" t="s">
        <v>107</v>
      </c>
      <c r="B48" s="392"/>
      <c r="C48" s="398" t="s">
        <v>432</v>
      </c>
      <c r="D48" s="394"/>
      <c r="E48" s="395"/>
      <c r="F48" s="13"/>
      <c r="G48" s="19" t="s">
        <v>108</v>
      </c>
      <c r="H48" s="398" t="s">
        <v>433</v>
      </c>
      <c r="I48" s="395"/>
      <c r="J48" s="3"/>
      <c r="K48" s="3"/>
      <c r="L48" s="3"/>
    </row>
    <row r="49" spans="1:12">
      <c r="A49" s="21"/>
      <c r="B49" s="21"/>
      <c r="C49" s="47"/>
      <c r="D49" s="13"/>
      <c r="E49" s="13"/>
      <c r="F49" s="13"/>
      <c r="G49" s="13"/>
      <c r="H49" s="13"/>
      <c r="I49" s="13"/>
      <c r="J49" s="3"/>
      <c r="K49" s="3"/>
      <c r="L49" s="3"/>
    </row>
    <row r="50" spans="1:12">
      <c r="A50" s="391" t="s">
        <v>101</v>
      </c>
      <c r="B50" s="392"/>
      <c r="C50" s="393" t="s">
        <v>404</v>
      </c>
      <c r="D50" s="394"/>
      <c r="E50" s="394"/>
      <c r="F50" s="394"/>
      <c r="G50" s="394"/>
      <c r="H50" s="394"/>
      <c r="I50" s="395"/>
      <c r="J50" s="3"/>
      <c r="K50" s="3"/>
      <c r="L50" s="3"/>
    </row>
    <row r="51" spans="1:12">
      <c r="A51" s="21"/>
      <c r="B51" s="21"/>
      <c r="C51" s="13"/>
      <c r="D51" s="13"/>
      <c r="E51" s="13"/>
      <c r="F51" s="13"/>
      <c r="G51" s="13"/>
      <c r="H51" s="13"/>
      <c r="I51" s="13"/>
      <c r="J51" s="3"/>
      <c r="K51" s="3"/>
      <c r="L51" s="3"/>
    </row>
    <row r="52" spans="1:12">
      <c r="A52" s="396" t="s">
        <v>109</v>
      </c>
      <c r="B52" s="397"/>
      <c r="C52" s="398" t="s">
        <v>394</v>
      </c>
      <c r="D52" s="394"/>
      <c r="E52" s="394"/>
      <c r="F52" s="394"/>
      <c r="G52" s="394"/>
      <c r="H52" s="394"/>
      <c r="I52" s="399"/>
      <c r="J52" s="3"/>
      <c r="K52" s="3"/>
      <c r="L52" s="3"/>
    </row>
    <row r="53" spans="1:12">
      <c r="A53" s="48"/>
      <c r="B53" s="48"/>
      <c r="C53" s="390" t="s">
        <v>110</v>
      </c>
      <c r="D53" s="390"/>
      <c r="E53" s="390"/>
      <c r="F53" s="390"/>
      <c r="G53" s="390"/>
      <c r="H53" s="390"/>
      <c r="I53" s="50"/>
      <c r="J53" s="3"/>
      <c r="K53" s="3"/>
      <c r="L53" s="3"/>
    </row>
    <row r="54" spans="1:12">
      <c r="A54" s="48"/>
      <c r="B54" s="48"/>
      <c r="C54" s="49"/>
      <c r="D54" s="49"/>
      <c r="E54" s="49"/>
      <c r="F54" s="49"/>
      <c r="G54" s="49"/>
      <c r="H54" s="49"/>
      <c r="I54" s="50"/>
      <c r="J54" s="3"/>
      <c r="K54" s="3"/>
      <c r="L54" s="3"/>
    </row>
    <row r="55" spans="1:12">
      <c r="A55" s="48"/>
      <c r="B55" s="383" t="s">
        <v>191</v>
      </c>
      <c r="C55" s="384"/>
      <c r="D55" s="384"/>
      <c r="E55" s="384"/>
      <c r="F55" s="120"/>
      <c r="G55" s="120"/>
      <c r="H55" s="120"/>
      <c r="I55" s="121"/>
      <c r="J55" s="3"/>
      <c r="K55" s="3"/>
      <c r="L55" s="3"/>
    </row>
    <row r="56" spans="1:12">
      <c r="A56" s="48"/>
      <c r="B56" s="383" t="s">
        <v>415</v>
      </c>
      <c r="C56" s="384"/>
      <c r="D56" s="384"/>
      <c r="E56" s="384"/>
      <c r="F56" s="384"/>
      <c r="G56" s="384"/>
      <c r="H56" s="384"/>
      <c r="I56" s="384"/>
      <c r="J56" s="3"/>
      <c r="K56" s="3"/>
      <c r="L56" s="3"/>
    </row>
    <row r="57" spans="1:12">
      <c r="A57" s="48"/>
      <c r="B57" s="383" t="s">
        <v>192</v>
      </c>
      <c r="C57" s="384"/>
      <c r="D57" s="384"/>
      <c r="E57" s="384"/>
      <c r="F57" s="384"/>
      <c r="G57" s="384"/>
      <c r="H57" s="384"/>
      <c r="I57" s="121"/>
      <c r="J57" s="3"/>
      <c r="K57" s="3"/>
      <c r="L57" s="3"/>
    </row>
    <row r="58" spans="1:12">
      <c r="A58" s="48"/>
      <c r="B58" s="383" t="s">
        <v>193</v>
      </c>
      <c r="C58" s="384"/>
      <c r="D58" s="384"/>
      <c r="E58" s="384"/>
      <c r="F58" s="384"/>
      <c r="G58" s="384"/>
      <c r="H58" s="384"/>
      <c r="I58" s="384"/>
      <c r="J58" s="3"/>
      <c r="K58" s="3"/>
      <c r="L58" s="3"/>
    </row>
    <row r="59" spans="1:12">
      <c r="A59" s="48"/>
      <c r="B59" s="383" t="s">
        <v>194</v>
      </c>
      <c r="C59" s="384"/>
      <c r="D59" s="384"/>
      <c r="E59" s="384"/>
      <c r="F59" s="384"/>
      <c r="G59" s="384"/>
      <c r="H59" s="384"/>
      <c r="I59" s="384"/>
      <c r="J59" s="3"/>
      <c r="K59" s="3"/>
      <c r="L59" s="3"/>
    </row>
    <row r="60" spans="1:12">
      <c r="A60" s="48"/>
      <c r="B60" s="48"/>
      <c r="C60" s="49"/>
      <c r="D60" s="49"/>
      <c r="E60" s="49"/>
      <c r="F60" s="49"/>
      <c r="G60" s="49"/>
      <c r="H60" s="49"/>
      <c r="I60" s="50"/>
      <c r="J60" s="3"/>
      <c r="K60" s="3"/>
      <c r="L60" s="3"/>
    </row>
    <row r="61" spans="1:12" ht="13.5" thickBot="1">
      <c r="A61" s="51" t="s">
        <v>113</v>
      </c>
      <c r="B61" s="13"/>
      <c r="C61" s="13"/>
      <c r="D61" s="13"/>
      <c r="E61" s="13"/>
      <c r="F61" s="13"/>
      <c r="G61" s="52"/>
      <c r="H61" s="53"/>
      <c r="I61" s="52"/>
      <c r="J61" s="3"/>
      <c r="K61" s="3"/>
      <c r="L61" s="3"/>
    </row>
    <row r="62" spans="1:12">
      <c r="A62" s="13"/>
      <c r="B62" s="13"/>
      <c r="C62" s="13"/>
      <c r="D62" s="13"/>
      <c r="E62" s="48" t="s">
        <v>111</v>
      </c>
      <c r="F62" s="3"/>
      <c r="G62" s="385" t="s">
        <v>112</v>
      </c>
      <c r="H62" s="386"/>
      <c r="I62" s="387"/>
      <c r="J62" s="3"/>
      <c r="K62" s="3"/>
      <c r="L62" s="3"/>
    </row>
    <row r="63" spans="1:12">
      <c r="A63" s="54"/>
      <c r="B63" s="54"/>
      <c r="C63" s="18"/>
      <c r="D63" s="18"/>
      <c r="E63" s="18"/>
      <c r="F63" s="18"/>
      <c r="G63" s="388"/>
      <c r="H63" s="389"/>
      <c r="I63" s="18"/>
      <c r="J63" s="3"/>
      <c r="K63" s="3"/>
      <c r="L63" s="3"/>
    </row>
  </sheetData>
  <protectedRanges>
    <protectedRange sqref="E2 H2 C6:D6 C8:D8 C10:D10 C12:I12 C14:D14 F14:I14 C16:I16 C18:I18 C20:I20 C24:G24 C22:F22 C26 I26 I24 A34:D34" name="Range1"/>
    <protectedRange sqref="A30:I30 A32:I32" name="Range1_1"/>
  </protectedRanges>
  <mergeCells count="75">
    <mergeCell ref="A1:C1"/>
    <mergeCell ref="A2:D2"/>
    <mergeCell ref="A4:I4"/>
    <mergeCell ref="A6:B6"/>
    <mergeCell ref="C6:D6"/>
    <mergeCell ref="E6:H8"/>
    <mergeCell ref="A8:B8"/>
    <mergeCell ref="C8:D8"/>
    <mergeCell ref="A20:B20"/>
    <mergeCell ref="C20:I20"/>
    <mergeCell ref="A14:B14"/>
    <mergeCell ref="C14:D14"/>
    <mergeCell ref="F14:I14"/>
    <mergeCell ref="A16:B16"/>
    <mergeCell ref="A18:B18"/>
    <mergeCell ref="C18:I18"/>
    <mergeCell ref="A10:B11"/>
    <mergeCell ref="C10:D10"/>
    <mergeCell ref="A12:B12"/>
    <mergeCell ref="C12:I12"/>
    <mergeCell ref="C16:I16"/>
    <mergeCell ref="A30:D30"/>
    <mergeCell ref="E30:G30"/>
    <mergeCell ref="H30:I30"/>
    <mergeCell ref="D31:G31"/>
    <mergeCell ref="A22:B22"/>
    <mergeCell ref="D22:F22"/>
    <mergeCell ref="G22:H22"/>
    <mergeCell ref="A24:B24"/>
    <mergeCell ref="D24:G24"/>
    <mergeCell ref="A26:B26"/>
    <mergeCell ref="G26:H26"/>
    <mergeCell ref="A28:D28"/>
    <mergeCell ref="E28:G28"/>
    <mergeCell ref="H28:I28"/>
    <mergeCell ref="C26:D26"/>
    <mergeCell ref="A36:D36"/>
    <mergeCell ref="E36:G36"/>
    <mergeCell ref="H36:I36"/>
    <mergeCell ref="C37:D37"/>
    <mergeCell ref="F37:G37"/>
    <mergeCell ref="A32:D32"/>
    <mergeCell ref="E32:G32"/>
    <mergeCell ref="H32:I32"/>
    <mergeCell ref="A34:D34"/>
    <mergeCell ref="E34:G34"/>
    <mergeCell ref="H34:I34"/>
    <mergeCell ref="C45:D45"/>
    <mergeCell ref="F45:G45"/>
    <mergeCell ref="A38:D38"/>
    <mergeCell ref="E38:G38"/>
    <mergeCell ref="H38:I38"/>
    <mergeCell ref="A40:D40"/>
    <mergeCell ref="E40:G40"/>
    <mergeCell ref="H40:I40"/>
    <mergeCell ref="A44:B44"/>
    <mergeCell ref="C44:D44"/>
    <mergeCell ref="F44:I44"/>
    <mergeCell ref="A50:B50"/>
    <mergeCell ref="C50:I50"/>
    <mergeCell ref="A52:B52"/>
    <mergeCell ref="C52:I52"/>
    <mergeCell ref="A46:B46"/>
    <mergeCell ref="C46:I46"/>
    <mergeCell ref="A48:B48"/>
    <mergeCell ref="C48:E48"/>
    <mergeCell ref="H48:I48"/>
    <mergeCell ref="B58:I58"/>
    <mergeCell ref="B59:I59"/>
    <mergeCell ref="G62:I62"/>
    <mergeCell ref="G63:H63"/>
    <mergeCell ref="C53:H53"/>
    <mergeCell ref="B55:E55"/>
    <mergeCell ref="B56:I56"/>
    <mergeCell ref="B57:H57"/>
  </mergeCells>
  <phoneticPr fontId="5" type="noConversion"/>
  <conditionalFormatting sqref="H29">
    <cfRule type="cellIs" dxfId="5" priority="1" stopIfTrue="1" operator="equal">
      <formula>"DA"</formula>
    </cfRule>
  </conditionalFormatting>
  <conditionalFormatting sqref="H2">
    <cfRule type="cellIs" dxfId="4" priority="2" stopIfTrue="1" operator="lessThan">
      <formula>#REF!</formula>
    </cfRule>
  </conditionalFormatting>
  <hyperlinks>
    <hyperlink ref="C18" r:id="rId1"/>
    <hyperlink ref="C20" r:id="rId2"/>
    <hyperlink ref="C50" r:id="rId3"/>
  </hyperlinks>
  <pageMargins left="0.74803149606299213" right="0.74803149606299213" top="0.98425196850393704" bottom="0.98425196850393704" header="0.51181102362204722" footer="0.51181102362204722"/>
  <pageSetup scale="78" orientation="portrait" r:id="rId4"/>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EK1979"/>
  <sheetViews>
    <sheetView zoomScaleNormal="100" workbookViewId="0">
      <selection activeCell="M8" sqref="M8"/>
    </sheetView>
  </sheetViews>
  <sheetFormatPr defaultRowHeight="12.75"/>
  <cols>
    <col min="1" max="4" width="9.140625" style="55"/>
    <col min="5" max="5" width="11" style="55" customWidth="1"/>
    <col min="6" max="6" width="10.7109375" style="55" bestFit="1" customWidth="1"/>
    <col min="7" max="7" width="8.7109375" style="55" customWidth="1"/>
    <col min="8" max="8" width="3.140625" style="55" customWidth="1"/>
    <col min="9" max="9" width="6.5703125" style="1" customWidth="1"/>
    <col min="10" max="10" width="12.7109375" style="1" customWidth="1"/>
    <col min="11" max="11" width="14.140625" style="307" customWidth="1"/>
    <col min="12" max="12" width="12.7109375" style="75" customWidth="1"/>
    <col min="13" max="13" width="12.7109375" style="55" customWidth="1"/>
    <col min="14" max="14" width="11.140625" style="56" bestFit="1" customWidth="1"/>
    <col min="15" max="141" width="9.140625" style="56"/>
    <col min="142" max="16384" width="9.140625" style="55"/>
  </cols>
  <sheetData>
    <row r="1" spans="1:14" ht="15.75">
      <c r="A1" s="457" t="s">
        <v>119</v>
      </c>
      <c r="B1" s="457"/>
      <c r="C1" s="457"/>
      <c r="D1" s="457"/>
      <c r="E1" s="457"/>
      <c r="F1" s="457"/>
      <c r="G1" s="457"/>
      <c r="H1" s="457"/>
      <c r="I1" s="457"/>
      <c r="J1" s="458"/>
      <c r="K1" s="458"/>
      <c r="L1" s="458"/>
      <c r="M1" s="458"/>
    </row>
    <row r="2" spans="1:14">
      <c r="A2" s="228"/>
      <c r="B2" s="228"/>
      <c r="C2" s="228"/>
      <c r="D2" s="228"/>
      <c r="E2" s="228"/>
      <c r="F2" s="228"/>
      <c r="G2" s="228"/>
      <c r="H2" s="228"/>
      <c r="I2" s="228"/>
      <c r="J2" s="228"/>
      <c r="K2" s="308"/>
      <c r="L2" s="229"/>
      <c r="M2" s="77"/>
    </row>
    <row r="3" spans="1:14" ht="15" customHeight="1">
      <c r="A3" s="77"/>
      <c r="B3" s="77"/>
      <c r="C3" s="77"/>
      <c r="D3" s="459" t="s">
        <v>118</v>
      </c>
      <c r="E3" s="460"/>
      <c r="F3" s="59" t="s">
        <v>200</v>
      </c>
      <c r="G3" s="76" t="s">
        <v>96</v>
      </c>
      <c r="H3" s="77"/>
      <c r="I3" s="461">
        <v>40543</v>
      </c>
      <c r="J3" s="462"/>
      <c r="K3" s="308"/>
      <c r="L3" s="229"/>
      <c r="M3" s="77"/>
    </row>
    <row r="4" spans="1:14">
      <c r="A4" s="230"/>
      <c r="B4" s="230"/>
      <c r="C4" s="231"/>
      <c r="D4" s="226"/>
      <c r="E4" s="232"/>
      <c r="F4" s="230"/>
      <c r="G4" s="232"/>
      <c r="H4" s="230"/>
      <c r="I4" s="233"/>
      <c r="J4" s="233"/>
      <c r="K4" s="309"/>
      <c r="L4" s="463"/>
      <c r="M4" s="464"/>
    </row>
    <row r="5" spans="1:14">
      <c r="A5" s="468"/>
      <c r="B5" s="469"/>
      <c r="C5" s="469"/>
      <c r="D5" s="469"/>
      <c r="E5" s="469"/>
      <c r="F5" s="469"/>
      <c r="G5" s="469"/>
      <c r="H5" s="469"/>
      <c r="I5" s="469"/>
      <c r="J5" s="469"/>
      <c r="K5" s="470"/>
      <c r="L5" s="470"/>
      <c r="M5" s="462"/>
    </row>
    <row r="6" spans="1:14" ht="28.5" customHeight="1">
      <c r="A6" s="471" t="s">
        <v>51</v>
      </c>
      <c r="B6" s="471"/>
      <c r="C6" s="471"/>
      <c r="D6" s="471"/>
      <c r="E6" s="471"/>
      <c r="F6" s="471"/>
      <c r="G6" s="471"/>
      <c r="H6" s="471"/>
      <c r="I6" s="227" t="s">
        <v>183</v>
      </c>
      <c r="J6" s="472" t="s">
        <v>139</v>
      </c>
      <c r="K6" s="473"/>
      <c r="L6" s="472" t="s">
        <v>140</v>
      </c>
      <c r="M6" s="473"/>
    </row>
    <row r="7" spans="1:14" ht="16.5" customHeight="1" thickBot="1">
      <c r="A7" s="465"/>
      <c r="B7" s="466"/>
      <c r="C7" s="466"/>
      <c r="D7" s="466"/>
      <c r="E7" s="466"/>
      <c r="F7" s="466"/>
      <c r="G7" s="466"/>
      <c r="H7" s="467"/>
      <c r="I7" s="78"/>
      <c r="J7" s="79" t="s">
        <v>125</v>
      </c>
      <c r="K7" s="79" t="s">
        <v>126</v>
      </c>
      <c r="L7" s="79" t="s">
        <v>125</v>
      </c>
      <c r="M7" s="205" t="s">
        <v>126</v>
      </c>
    </row>
    <row r="8" spans="1:14" ht="12.75" customHeight="1">
      <c r="A8" s="456">
        <v>1</v>
      </c>
      <c r="B8" s="456"/>
      <c r="C8" s="456"/>
      <c r="D8" s="456"/>
      <c r="E8" s="456"/>
      <c r="F8" s="456"/>
      <c r="G8" s="456"/>
      <c r="H8" s="456"/>
      <c r="I8" s="64">
        <v>2</v>
      </c>
      <c r="J8" s="64">
        <v>3</v>
      </c>
      <c r="K8" s="288">
        <v>4</v>
      </c>
      <c r="L8" s="63">
        <v>5</v>
      </c>
      <c r="M8" s="63">
        <v>6</v>
      </c>
    </row>
    <row r="9" spans="1:14" ht="12.75" customHeight="1">
      <c r="A9" s="450" t="s">
        <v>149</v>
      </c>
      <c r="B9" s="451"/>
      <c r="C9" s="451"/>
      <c r="D9" s="451"/>
      <c r="E9" s="451"/>
      <c r="F9" s="451"/>
      <c r="G9" s="451"/>
      <c r="H9" s="452"/>
      <c r="I9" s="65">
        <v>35</v>
      </c>
      <c r="J9" s="124">
        <f>J10+J11+J12</f>
        <v>459341916</v>
      </c>
      <c r="K9" s="124">
        <f>K10+K11+K12</f>
        <v>117741977</v>
      </c>
      <c r="L9" s="124">
        <f>L10+L11+L12</f>
        <v>453849543</v>
      </c>
      <c r="M9" s="127">
        <f>M10+M11+M12</f>
        <v>113155843</v>
      </c>
      <c r="N9" s="240"/>
    </row>
    <row r="10" spans="1:14" ht="12.75" customHeight="1">
      <c r="A10" s="453" t="s">
        <v>31</v>
      </c>
      <c r="B10" s="454"/>
      <c r="C10" s="454"/>
      <c r="D10" s="454"/>
      <c r="E10" s="454"/>
      <c r="F10" s="454"/>
      <c r="G10" s="454"/>
      <c r="H10" s="455"/>
      <c r="I10" s="68">
        <v>36</v>
      </c>
      <c r="J10" s="66">
        <v>453070419</v>
      </c>
      <c r="K10" s="66">
        <v>115673803</v>
      </c>
      <c r="L10" s="66">
        <v>448867289</v>
      </c>
      <c r="M10" s="67">
        <v>113767204</v>
      </c>
    </row>
    <row r="11" spans="1:14" ht="12.75" customHeight="1">
      <c r="A11" s="453" t="s">
        <v>32</v>
      </c>
      <c r="B11" s="454"/>
      <c r="C11" s="454"/>
      <c r="D11" s="454"/>
      <c r="E11" s="454"/>
      <c r="F11" s="454"/>
      <c r="G11" s="454"/>
      <c r="H11" s="455"/>
      <c r="I11" s="65">
        <v>37</v>
      </c>
      <c r="J11" s="66"/>
      <c r="K11" s="66"/>
      <c r="L11" s="66"/>
      <c r="M11" s="67"/>
    </row>
    <row r="12" spans="1:14" ht="12.75" customHeight="1">
      <c r="A12" s="453" t="s">
        <v>33</v>
      </c>
      <c r="B12" s="454"/>
      <c r="C12" s="454"/>
      <c r="D12" s="454"/>
      <c r="E12" s="454"/>
      <c r="F12" s="454"/>
      <c r="G12" s="454"/>
      <c r="H12" s="455"/>
      <c r="I12" s="68">
        <v>38</v>
      </c>
      <c r="J12" s="66">
        <v>6271497</v>
      </c>
      <c r="K12" s="66">
        <v>2068174</v>
      </c>
      <c r="L12" s="66">
        <v>4982254</v>
      </c>
      <c r="M12" s="67">
        <v>-611361</v>
      </c>
    </row>
    <row r="13" spans="1:14" ht="12.75" customHeight="1">
      <c r="A13" s="440" t="s">
        <v>150</v>
      </c>
      <c r="B13" s="441"/>
      <c r="C13" s="441"/>
      <c r="D13" s="441"/>
      <c r="E13" s="441"/>
      <c r="F13" s="441"/>
      <c r="G13" s="441"/>
      <c r="H13" s="442"/>
      <c r="I13" s="65">
        <v>39</v>
      </c>
      <c r="J13" s="124">
        <f>J14+J15+J16+J17+J18+J19+J20+J21+J22</f>
        <v>489939222</v>
      </c>
      <c r="K13" s="124">
        <f>K14+K15+K16+K17+K18+K19+K20+K21+K22</f>
        <v>127299948</v>
      </c>
      <c r="L13" s="124">
        <f>L14+L15+L16+L17+L18+L19+L20+L21+L22</f>
        <v>451556511</v>
      </c>
      <c r="M13" s="127">
        <f>M14+M15+M16+M17+M18+M19+M20+M21+M22</f>
        <v>116577690</v>
      </c>
    </row>
    <row r="14" spans="1:14" ht="12.75" customHeight="1">
      <c r="A14" s="453" t="s">
        <v>167</v>
      </c>
      <c r="B14" s="454"/>
      <c r="C14" s="454"/>
      <c r="D14" s="454"/>
      <c r="E14" s="454"/>
      <c r="F14" s="454"/>
      <c r="G14" s="454"/>
      <c r="H14" s="455"/>
      <c r="I14" s="68">
        <v>40</v>
      </c>
      <c r="J14" s="66"/>
      <c r="K14" s="66"/>
      <c r="L14" s="66"/>
      <c r="M14" s="67"/>
    </row>
    <row r="15" spans="1:14" ht="12.75" customHeight="1">
      <c r="A15" s="453" t="s">
        <v>168</v>
      </c>
      <c r="B15" s="454"/>
      <c r="C15" s="454"/>
      <c r="D15" s="454"/>
      <c r="E15" s="454"/>
      <c r="F15" s="454"/>
      <c r="G15" s="454"/>
      <c r="H15" s="455"/>
      <c r="I15" s="65">
        <v>41</v>
      </c>
      <c r="J15" s="66"/>
      <c r="K15" s="66"/>
      <c r="L15" s="66"/>
      <c r="M15" s="67"/>
    </row>
    <row r="16" spans="1:14" ht="12.75" customHeight="1">
      <c r="A16" s="453" t="s">
        <v>169</v>
      </c>
      <c r="B16" s="454"/>
      <c r="C16" s="454"/>
      <c r="D16" s="454"/>
      <c r="E16" s="454"/>
      <c r="F16" s="454"/>
      <c r="G16" s="454"/>
      <c r="H16" s="455"/>
      <c r="I16" s="68">
        <v>42</v>
      </c>
      <c r="J16" s="202">
        <v>367398684</v>
      </c>
      <c r="K16" s="203">
        <v>95463430</v>
      </c>
      <c r="L16" s="203">
        <v>321612249</v>
      </c>
      <c r="M16" s="67">
        <v>82021698</v>
      </c>
    </row>
    <row r="17" spans="1:13" ht="12.75" customHeight="1">
      <c r="A17" s="453" t="s">
        <v>8</v>
      </c>
      <c r="B17" s="454"/>
      <c r="C17" s="454"/>
      <c r="D17" s="454"/>
      <c r="E17" s="454"/>
      <c r="F17" s="454"/>
      <c r="G17" s="454"/>
      <c r="H17" s="455"/>
      <c r="I17" s="65">
        <v>43</v>
      </c>
      <c r="J17" s="202">
        <v>51445409</v>
      </c>
      <c r="K17" s="203">
        <v>11569168</v>
      </c>
      <c r="L17" s="203">
        <v>49395270</v>
      </c>
      <c r="M17" s="67">
        <v>10995851</v>
      </c>
    </row>
    <row r="18" spans="1:13" ht="12.75" customHeight="1">
      <c r="A18" s="453" t="s">
        <v>34</v>
      </c>
      <c r="B18" s="454"/>
      <c r="C18" s="454"/>
      <c r="D18" s="454"/>
      <c r="E18" s="454"/>
      <c r="F18" s="454"/>
      <c r="G18" s="454"/>
      <c r="H18" s="455"/>
      <c r="I18" s="68">
        <v>44</v>
      </c>
      <c r="J18" s="66">
        <v>53315535</v>
      </c>
      <c r="K18" s="203">
        <v>13576190</v>
      </c>
      <c r="L18" s="203">
        <v>52259178</v>
      </c>
      <c r="M18" s="67">
        <v>13431238</v>
      </c>
    </row>
    <row r="19" spans="1:13" ht="12.75" customHeight="1">
      <c r="A19" s="453" t="s">
        <v>35</v>
      </c>
      <c r="B19" s="454"/>
      <c r="C19" s="454"/>
      <c r="D19" s="454"/>
      <c r="E19" s="454"/>
      <c r="F19" s="454"/>
      <c r="G19" s="454"/>
      <c r="H19" s="455"/>
      <c r="I19" s="65">
        <v>45</v>
      </c>
      <c r="J19" s="66">
        <v>11219363</v>
      </c>
      <c r="K19" s="203">
        <v>3658255</v>
      </c>
      <c r="L19" s="203">
        <v>11039729</v>
      </c>
      <c r="M19" s="67">
        <v>4745103</v>
      </c>
    </row>
    <row r="20" spans="1:13" ht="12.75" customHeight="1">
      <c r="A20" s="453" t="s">
        <v>7</v>
      </c>
      <c r="B20" s="454"/>
      <c r="C20" s="454"/>
      <c r="D20" s="454"/>
      <c r="E20" s="454"/>
      <c r="F20" s="454"/>
      <c r="G20" s="454"/>
      <c r="H20" s="455"/>
      <c r="I20" s="68">
        <v>46</v>
      </c>
      <c r="J20" s="66">
        <v>5393490</v>
      </c>
      <c r="K20" s="203">
        <v>1866164</v>
      </c>
      <c r="L20" s="203">
        <v>16027978</v>
      </c>
      <c r="M20" s="67">
        <v>4161693</v>
      </c>
    </row>
    <row r="21" spans="1:13" ht="12.75" customHeight="1">
      <c r="A21" s="453" t="s">
        <v>36</v>
      </c>
      <c r="B21" s="454"/>
      <c r="C21" s="454"/>
      <c r="D21" s="454"/>
      <c r="E21" s="454"/>
      <c r="F21" s="454"/>
      <c r="G21" s="454"/>
      <c r="H21" s="455"/>
      <c r="I21" s="65">
        <v>47</v>
      </c>
      <c r="J21" s="202">
        <v>1166741</v>
      </c>
      <c r="K21" s="202">
        <v>1166741</v>
      </c>
      <c r="L21" s="202">
        <v>1222107</v>
      </c>
      <c r="M21" s="202">
        <v>1222107</v>
      </c>
    </row>
    <row r="22" spans="1:13" ht="12.75" customHeight="1">
      <c r="A22" s="453" t="s">
        <v>37</v>
      </c>
      <c r="B22" s="454"/>
      <c r="C22" s="454"/>
      <c r="D22" s="454"/>
      <c r="E22" s="454"/>
      <c r="F22" s="454"/>
      <c r="G22" s="454"/>
      <c r="H22" s="455"/>
      <c r="I22" s="68">
        <v>48</v>
      </c>
      <c r="J22" s="66"/>
      <c r="K22" s="66"/>
      <c r="L22" s="66"/>
      <c r="M22" s="67"/>
    </row>
    <row r="23" spans="1:13" ht="12.75" customHeight="1">
      <c r="A23" s="440" t="s">
        <v>151</v>
      </c>
      <c r="B23" s="441"/>
      <c r="C23" s="441"/>
      <c r="D23" s="441"/>
      <c r="E23" s="441"/>
      <c r="F23" s="441"/>
      <c r="G23" s="441"/>
      <c r="H23" s="442"/>
      <c r="I23" s="65">
        <v>49</v>
      </c>
      <c r="J23" s="122">
        <f>J24+J25</f>
        <v>8090671</v>
      </c>
      <c r="K23" s="122">
        <f>K24+K25</f>
        <v>1646086</v>
      </c>
      <c r="L23" s="122">
        <f>L24+L25</f>
        <v>6606649</v>
      </c>
      <c r="M23" s="123">
        <f>M24+M25</f>
        <v>763086</v>
      </c>
    </row>
    <row r="24" spans="1:13" ht="25.5" customHeight="1">
      <c r="A24" s="453" t="s">
        <v>38</v>
      </c>
      <c r="B24" s="454"/>
      <c r="C24" s="454"/>
      <c r="D24" s="454"/>
      <c r="E24" s="454"/>
      <c r="F24" s="454"/>
      <c r="G24" s="454"/>
      <c r="H24" s="455"/>
      <c r="I24" s="68">
        <v>50</v>
      </c>
      <c r="J24" s="202"/>
      <c r="K24" s="202"/>
      <c r="L24" s="202"/>
      <c r="M24" s="203"/>
    </row>
    <row r="25" spans="1:13" ht="24" customHeight="1">
      <c r="A25" s="453" t="s">
        <v>39</v>
      </c>
      <c r="B25" s="454"/>
      <c r="C25" s="454"/>
      <c r="D25" s="454"/>
      <c r="E25" s="454"/>
      <c r="F25" s="454"/>
      <c r="G25" s="454"/>
      <c r="H25" s="455"/>
      <c r="I25" s="65">
        <v>51</v>
      </c>
      <c r="J25" s="202">
        <v>8090671</v>
      </c>
      <c r="K25" s="202">
        <v>1646086</v>
      </c>
      <c r="L25" s="202">
        <v>6606649</v>
      </c>
      <c r="M25" s="67">
        <v>763086</v>
      </c>
    </row>
    <row r="26" spans="1:13">
      <c r="A26" s="453" t="s">
        <v>40</v>
      </c>
      <c r="B26" s="454"/>
      <c r="C26" s="454"/>
      <c r="D26" s="454"/>
      <c r="E26" s="454"/>
      <c r="F26" s="454"/>
      <c r="G26" s="454"/>
      <c r="H26" s="455"/>
      <c r="I26" s="68">
        <v>52</v>
      </c>
      <c r="J26" s="66"/>
      <c r="K26" s="202"/>
      <c r="L26" s="202"/>
      <c r="M26" s="67"/>
    </row>
    <row r="27" spans="1:13" ht="12.75" customHeight="1">
      <c r="A27" s="453" t="s">
        <v>41</v>
      </c>
      <c r="B27" s="454"/>
      <c r="C27" s="454"/>
      <c r="D27" s="454"/>
      <c r="E27" s="454"/>
      <c r="F27" s="454"/>
      <c r="G27" s="454"/>
      <c r="H27" s="455"/>
      <c r="I27" s="65">
        <v>53</v>
      </c>
      <c r="J27" s="66"/>
      <c r="K27" s="202"/>
      <c r="L27" s="202"/>
      <c r="M27" s="67"/>
    </row>
    <row r="28" spans="1:13" ht="12.75" customHeight="1">
      <c r="A28" s="453" t="s">
        <v>42</v>
      </c>
      <c r="B28" s="454"/>
      <c r="C28" s="454"/>
      <c r="D28" s="454"/>
      <c r="E28" s="454"/>
      <c r="F28" s="454"/>
      <c r="G28" s="454"/>
      <c r="H28" s="455"/>
      <c r="I28" s="68">
        <v>54</v>
      </c>
      <c r="J28" s="66"/>
      <c r="K28" s="202"/>
      <c r="L28" s="202"/>
      <c r="M28" s="67"/>
    </row>
    <row r="29" spans="1:13" ht="12.75" customHeight="1">
      <c r="A29" s="440" t="s">
        <v>152</v>
      </c>
      <c r="B29" s="441"/>
      <c r="C29" s="441"/>
      <c r="D29" s="441"/>
      <c r="E29" s="441"/>
      <c r="F29" s="441"/>
      <c r="G29" s="441"/>
      <c r="H29" s="442"/>
      <c r="I29" s="65">
        <v>55</v>
      </c>
      <c r="J29" s="124">
        <f>SUM(J30:J33)</f>
        <v>88578057</v>
      </c>
      <c r="K29" s="124">
        <f>K30+K31</f>
        <v>24895459</v>
      </c>
      <c r="L29" s="124">
        <f>L30+L31</f>
        <v>70148671</v>
      </c>
      <c r="M29" s="127">
        <f>M30+M31</f>
        <v>-1118920</v>
      </c>
    </row>
    <row r="30" spans="1:13" ht="12.6" customHeight="1">
      <c r="A30" s="453" t="s">
        <v>43</v>
      </c>
      <c r="B30" s="454"/>
      <c r="C30" s="454"/>
      <c r="D30" s="454"/>
      <c r="E30" s="454"/>
      <c r="F30" s="454"/>
      <c r="G30" s="454"/>
      <c r="H30" s="455"/>
      <c r="I30" s="68">
        <v>56</v>
      </c>
      <c r="J30" s="202"/>
      <c r="K30" s="66"/>
      <c r="L30" s="66"/>
      <c r="M30" s="67"/>
    </row>
    <row r="31" spans="1:13" ht="24" customHeight="1">
      <c r="A31" s="453" t="s">
        <v>44</v>
      </c>
      <c r="B31" s="454"/>
      <c r="C31" s="454"/>
      <c r="D31" s="454"/>
      <c r="E31" s="454"/>
      <c r="F31" s="454"/>
      <c r="G31" s="454"/>
      <c r="H31" s="455"/>
      <c r="I31" s="65">
        <v>57</v>
      </c>
      <c r="J31" s="202">
        <v>88578057</v>
      </c>
      <c r="K31" s="66">
        <v>24895459</v>
      </c>
      <c r="L31" s="66">
        <v>70148671</v>
      </c>
      <c r="M31" s="67">
        <v>-1118920</v>
      </c>
    </row>
    <row r="32" spans="1:13" ht="12.75" customHeight="1">
      <c r="A32" s="453" t="s">
        <v>45</v>
      </c>
      <c r="B32" s="454"/>
      <c r="C32" s="454"/>
      <c r="D32" s="454"/>
      <c r="E32" s="454"/>
      <c r="F32" s="454"/>
      <c r="G32" s="454"/>
      <c r="H32" s="455"/>
      <c r="I32" s="68">
        <v>58</v>
      </c>
      <c r="J32" s="202"/>
      <c r="K32" s="66"/>
      <c r="L32" s="66"/>
      <c r="M32" s="67"/>
    </row>
    <row r="33" spans="1:13" ht="12.75" customHeight="1">
      <c r="A33" s="453" t="s">
        <v>46</v>
      </c>
      <c r="B33" s="454"/>
      <c r="C33" s="454"/>
      <c r="D33" s="454"/>
      <c r="E33" s="454"/>
      <c r="F33" s="454"/>
      <c r="G33" s="454"/>
      <c r="H33" s="455"/>
      <c r="I33" s="65">
        <v>59</v>
      </c>
      <c r="J33" s="66"/>
      <c r="K33" s="66"/>
      <c r="L33" s="66"/>
      <c r="M33" s="67"/>
    </row>
    <row r="34" spans="1:13" ht="12.75" customHeight="1">
      <c r="A34" s="440" t="s">
        <v>47</v>
      </c>
      <c r="B34" s="441"/>
      <c r="C34" s="441"/>
      <c r="D34" s="441"/>
      <c r="E34" s="441"/>
      <c r="F34" s="441"/>
      <c r="G34" s="441"/>
      <c r="H34" s="442"/>
      <c r="I34" s="68">
        <v>60</v>
      </c>
      <c r="J34" s="122"/>
      <c r="K34" s="66"/>
      <c r="L34" s="66"/>
      <c r="M34" s="67"/>
    </row>
    <row r="35" spans="1:13" ht="12.75" customHeight="1">
      <c r="A35" s="440" t="s">
        <v>48</v>
      </c>
      <c r="B35" s="441"/>
      <c r="C35" s="441"/>
      <c r="D35" s="441"/>
      <c r="E35" s="441"/>
      <c r="F35" s="441"/>
      <c r="G35" s="441"/>
      <c r="H35" s="442"/>
      <c r="I35" s="65">
        <v>61</v>
      </c>
      <c r="J35" s="124"/>
      <c r="K35" s="66"/>
      <c r="L35" s="66"/>
      <c r="M35" s="67"/>
    </row>
    <row r="36" spans="1:13" ht="12.75" customHeight="1">
      <c r="A36" s="440" t="s">
        <v>153</v>
      </c>
      <c r="B36" s="441"/>
      <c r="C36" s="441"/>
      <c r="D36" s="441"/>
      <c r="E36" s="441"/>
      <c r="F36" s="441"/>
      <c r="G36" s="441"/>
      <c r="H36" s="442"/>
      <c r="I36" s="68">
        <v>62</v>
      </c>
      <c r="J36" s="124">
        <f>J9+J23+J34</f>
        <v>467432587</v>
      </c>
      <c r="K36" s="124">
        <f>K9+K23+K34</f>
        <v>119388063</v>
      </c>
      <c r="L36" s="124">
        <f>L9+L23</f>
        <v>460456192</v>
      </c>
      <c r="M36" s="127">
        <f>M9+M23</f>
        <v>113918929</v>
      </c>
    </row>
    <row r="37" spans="1:13" ht="12.75" customHeight="1">
      <c r="A37" s="440" t="s">
        <v>154</v>
      </c>
      <c r="B37" s="441"/>
      <c r="C37" s="441"/>
      <c r="D37" s="441"/>
      <c r="E37" s="441"/>
      <c r="F37" s="441"/>
      <c r="G37" s="441"/>
      <c r="H37" s="442"/>
      <c r="I37" s="65">
        <v>63</v>
      </c>
      <c r="J37" s="124">
        <f>J13+J29+J35</f>
        <v>578517279</v>
      </c>
      <c r="K37" s="124">
        <f>K13+K29+K35</f>
        <v>152195407</v>
      </c>
      <c r="L37" s="124">
        <f>L13+L29+L35</f>
        <v>521705182</v>
      </c>
      <c r="M37" s="127">
        <f>M13+M29+M35</f>
        <v>115458770</v>
      </c>
    </row>
    <row r="38" spans="1:13" ht="12.75" customHeight="1">
      <c r="A38" s="440" t="s">
        <v>155</v>
      </c>
      <c r="B38" s="441"/>
      <c r="C38" s="441"/>
      <c r="D38" s="441"/>
      <c r="E38" s="441"/>
      <c r="F38" s="441"/>
      <c r="G38" s="441"/>
      <c r="H38" s="442"/>
      <c r="I38" s="68">
        <v>64</v>
      </c>
      <c r="J38" s="202"/>
      <c r="K38" s="202"/>
      <c r="L38" s="202"/>
      <c r="M38" s="203"/>
    </row>
    <row r="39" spans="1:13" ht="12.75" customHeight="1">
      <c r="A39" s="440" t="s">
        <v>156</v>
      </c>
      <c r="B39" s="441"/>
      <c r="C39" s="441"/>
      <c r="D39" s="441"/>
      <c r="E39" s="441"/>
      <c r="F39" s="441"/>
      <c r="G39" s="441"/>
      <c r="H39" s="442"/>
      <c r="I39" s="65">
        <v>65</v>
      </c>
      <c r="J39" s="124">
        <f>J36-J37</f>
        <v>-111084692</v>
      </c>
      <c r="K39" s="124">
        <f>K36-K37</f>
        <v>-32807344</v>
      </c>
      <c r="L39" s="124">
        <f>L36-L37</f>
        <v>-61248990</v>
      </c>
      <c r="M39" s="127">
        <f>M36-M37</f>
        <v>-1539841</v>
      </c>
    </row>
    <row r="40" spans="1:13" ht="12.75" customHeight="1">
      <c r="A40" s="440" t="s">
        <v>49</v>
      </c>
      <c r="B40" s="441"/>
      <c r="C40" s="441"/>
      <c r="D40" s="441"/>
      <c r="E40" s="441"/>
      <c r="F40" s="441"/>
      <c r="G40" s="441"/>
      <c r="H40" s="442"/>
      <c r="I40" s="68">
        <v>66</v>
      </c>
      <c r="J40" s="202"/>
      <c r="K40" s="202"/>
      <c r="L40" s="202">
        <v>245278</v>
      </c>
      <c r="M40" s="202">
        <v>245278</v>
      </c>
    </row>
    <row r="41" spans="1:13" ht="12.75" customHeight="1">
      <c r="A41" s="440" t="s">
        <v>157</v>
      </c>
      <c r="B41" s="441"/>
      <c r="C41" s="441"/>
      <c r="D41" s="441"/>
      <c r="E41" s="441"/>
      <c r="F41" s="441"/>
      <c r="G41" s="441"/>
      <c r="H41" s="442"/>
      <c r="I41" s="65">
        <v>67</v>
      </c>
      <c r="J41" s="202"/>
      <c r="K41" s="202"/>
      <c r="L41" s="202"/>
      <c r="M41" s="203"/>
    </row>
    <row r="42" spans="1:13">
      <c r="A42" s="443" t="s">
        <v>158</v>
      </c>
      <c r="B42" s="444"/>
      <c r="C42" s="444"/>
      <c r="D42" s="444"/>
      <c r="E42" s="444"/>
      <c r="F42" s="444"/>
      <c r="G42" s="444"/>
      <c r="H42" s="445"/>
      <c r="I42" s="69">
        <v>68</v>
      </c>
      <c r="J42" s="125">
        <f>J39</f>
        <v>-111084692</v>
      </c>
      <c r="K42" s="125">
        <f>K39</f>
        <v>-32807344</v>
      </c>
      <c r="L42" s="125">
        <f>L39-L40</f>
        <v>-61494268</v>
      </c>
      <c r="M42" s="125">
        <f>M39-M40</f>
        <v>-1785119</v>
      </c>
    </row>
    <row r="43" spans="1:13">
      <c r="A43" s="446" t="s">
        <v>9</v>
      </c>
      <c r="B43" s="447"/>
      <c r="C43" s="447"/>
      <c r="D43" s="447"/>
      <c r="E43" s="447"/>
      <c r="F43" s="447"/>
      <c r="G43" s="447"/>
      <c r="H43" s="447"/>
      <c r="I43" s="448"/>
      <c r="J43" s="448"/>
      <c r="K43" s="448"/>
      <c r="L43" s="448"/>
      <c r="M43" s="449"/>
    </row>
    <row r="44" spans="1:13">
      <c r="A44" s="450" t="s">
        <v>123</v>
      </c>
      <c r="B44" s="451"/>
      <c r="C44" s="451"/>
      <c r="D44" s="451"/>
      <c r="E44" s="451"/>
      <c r="F44" s="451"/>
      <c r="G44" s="451"/>
      <c r="H44" s="452"/>
      <c r="I44" s="70">
        <v>69</v>
      </c>
      <c r="J44" s="80"/>
      <c r="K44" s="80"/>
      <c r="L44" s="80"/>
      <c r="M44" s="81"/>
    </row>
    <row r="45" spans="1:13">
      <c r="A45" s="440" t="s">
        <v>122</v>
      </c>
      <c r="B45" s="441"/>
      <c r="C45" s="441"/>
      <c r="D45" s="441"/>
      <c r="E45" s="441"/>
      <c r="F45" s="441"/>
      <c r="G45" s="441"/>
      <c r="H45" s="442"/>
      <c r="I45" s="68">
        <v>70</v>
      </c>
      <c r="J45" s="202"/>
      <c r="K45" s="202"/>
      <c r="L45" s="202"/>
      <c r="M45" s="203"/>
    </row>
    <row r="46" spans="1:13">
      <c r="A46" s="440" t="s">
        <v>124</v>
      </c>
      <c r="B46" s="441"/>
      <c r="C46" s="441"/>
      <c r="D46" s="441"/>
      <c r="E46" s="441"/>
      <c r="F46" s="441"/>
      <c r="G46" s="441"/>
      <c r="H46" s="442"/>
      <c r="I46" s="68">
        <v>71</v>
      </c>
      <c r="J46" s="202">
        <v>111084692</v>
      </c>
      <c r="K46" s="202">
        <v>32807344</v>
      </c>
      <c r="L46" s="202">
        <v>61494268</v>
      </c>
      <c r="M46" s="203">
        <v>1785118</v>
      </c>
    </row>
    <row r="47" spans="1:13">
      <c r="A47" s="443" t="s">
        <v>10</v>
      </c>
      <c r="B47" s="444"/>
      <c r="C47" s="444"/>
      <c r="D47" s="444"/>
      <c r="E47" s="444"/>
      <c r="F47" s="444"/>
      <c r="G47" s="444"/>
      <c r="H47" s="445"/>
      <c r="I47" s="69">
        <v>72</v>
      </c>
      <c r="J47" s="82">
        <v>354</v>
      </c>
      <c r="K47" s="82"/>
      <c r="L47" s="82"/>
      <c r="M47" s="83"/>
    </row>
    <row r="48" spans="1:13">
      <c r="A48" s="56"/>
      <c r="B48" s="56"/>
      <c r="C48" s="56"/>
      <c r="D48" s="56"/>
      <c r="E48" s="56"/>
      <c r="F48" s="56"/>
      <c r="G48" s="56"/>
      <c r="H48" s="56"/>
      <c r="I48" s="56"/>
      <c r="J48" s="56"/>
      <c r="K48" s="56"/>
      <c r="L48" s="56"/>
      <c r="M48" s="56"/>
    </row>
    <row r="49" spans="9:12" s="56" customFormat="1">
      <c r="I49" s="2"/>
      <c r="J49" s="2"/>
      <c r="K49" s="84"/>
      <c r="L49" s="84"/>
    </row>
    <row r="50" spans="9:12" s="56" customFormat="1">
      <c r="I50" s="2"/>
      <c r="J50" s="2"/>
      <c r="K50" s="84"/>
      <c r="L50" s="84"/>
    </row>
    <row r="51" spans="9:12" s="56" customFormat="1">
      <c r="I51" s="2"/>
      <c r="J51" s="2"/>
      <c r="K51" s="84"/>
      <c r="L51" s="84"/>
    </row>
    <row r="52" spans="9:12" s="56" customFormat="1">
      <c r="I52" s="2"/>
      <c r="J52" s="2"/>
      <c r="K52" s="84"/>
      <c r="L52" s="84"/>
    </row>
    <row r="53" spans="9:12" s="56" customFormat="1">
      <c r="I53" s="2"/>
      <c r="J53" s="2"/>
      <c r="K53" s="84"/>
      <c r="L53" s="84"/>
    </row>
    <row r="54" spans="9:12" s="56" customFormat="1">
      <c r="I54" s="2"/>
      <c r="J54" s="2"/>
      <c r="K54" s="84"/>
      <c r="L54" s="84"/>
    </row>
    <row r="55" spans="9:12" s="56" customFormat="1">
      <c r="I55" s="2"/>
      <c r="J55" s="2"/>
      <c r="K55" s="84"/>
      <c r="L55" s="84"/>
    </row>
    <row r="56" spans="9:12" s="56" customFormat="1">
      <c r="I56" s="2"/>
      <c r="J56" s="2"/>
      <c r="K56" s="84"/>
      <c r="L56" s="84"/>
    </row>
    <row r="57" spans="9:12" s="56" customFormat="1">
      <c r="I57" s="2"/>
      <c r="J57" s="2"/>
      <c r="K57" s="84"/>
      <c r="L57" s="84"/>
    </row>
    <row r="58" spans="9:12" s="56" customFormat="1">
      <c r="I58" s="2"/>
      <c r="J58" s="2"/>
      <c r="K58" s="84"/>
      <c r="L58" s="84"/>
    </row>
    <row r="59" spans="9:12" s="56" customFormat="1">
      <c r="I59" s="2"/>
      <c r="J59" s="2"/>
      <c r="K59" s="84"/>
      <c r="L59" s="84"/>
    </row>
    <row r="60" spans="9:12" s="56" customFormat="1">
      <c r="I60" s="2"/>
      <c r="J60" s="2"/>
      <c r="K60" s="84"/>
      <c r="L60" s="84"/>
    </row>
    <row r="61" spans="9:12" s="56" customFormat="1">
      <c r="I61" s="2"/>
      <c r="J61" s="2"/>
      <c r="K61" s="84"/>
      <c r="L61" s="84"/>
    </row>
    <row r="62" spans="9:12" s="56" customFormat="1">
      <c r="I62" s="2"/>
      <c r="J62" s="2"/>
      <c r="K62" s="84"/>
      <c r="L62" s="84"/>
    </row>
    <row r="63" spans="9:12" s="56" customFormat="1">
      <c r="I63" s="2"/>
      <c r="J63" s="2"/>
      <c r="K63" s="84"/>
      <c r="L63" s="84"/>
    </row>
    <row r="64" spans="9:12" s="56" customFormat="1">
      <c r="I64" s="2"/>
      <c r="J64" s="2"/>
      <c r="K64" s="84"/>
      <c r="L64" s="84"/>
    </row>
    <row r="65" spans="9:12" s="56" customFormat="1">
      <c r="I65" s="2"/>
      <c r="J65" s="2"/>
      <c r="K65" s="84"/>
      <c r="L65" s="84"/>
    </row>
    <row r="66" spans="9:12" s="56" customFormat="1">
      <c r="I66" s="2"/>
      <c r="J66" s="2"/>
      <c r="K66" s="84"/>
      <c r="L66" s="84"/>
    </row>
    <row r="67" spans="9:12" s="56" customFormat="1">
      <c r="I67" s="2"/>
      <c r="J67" s="2"/>
      <c r="K67" s="84"/>
      <c r="L67" s="84"/>
    </row>
    <row r="68" spans="9:12" s="56" customFormat="1">
      <c r="I68" s="2"/>
      <c r="J68" s="2"/>
      <c r="K68" s="84"/>
      <c r="L68" s="84"/>
    </row>
    <row r="69" spans="9:12" s="56" customFormat="1">
      <c r="I69" s="2"/>
      <c r="J69" s="2"/>
      <c r="K69" s="84"/>
      <c r="L69" s="84"/>
    </row>
    <row r="70" spans="9:12" s="56" customFormat="1">
      <c r="I70" s="2"/>
      <c r="J70" s="2"/>
      <c r="K70" s="84"/>
      <c r="L70" s="84"/>
    </row>
    <row r="71" spans="9:12" s="56" customFormat="1">
      <c r="I71" s="2"/>
      <c r="J71" s="2"/>
      <c r="K71" s="84"/>
      <c r="L71" s="84"/>
    </row>
    <row r="72" spans="9:12" s="56" customFormat="1">
      <c r="I72" s="2"/>
      <c r="J72" s="2"/>
      <c r="K72" s="84"/>
      <c r="L72" s="84"/>
    </row>
    <row r="73" spans="9:12" s="56" customFormat="1">
      <c r="I73" s="2"/>
      <c r="J73" s="2"/>
      <c r="K73" s="84"/>
      <c r="L73" s="84"/>
    </row>
    <row r="74" spans="9:12" s="56" customFormat="1">
      <c r="I74" s="2"/>
      <c r="J74" s="2"/>
      <c r="K74" s="84"/>
      <c r="L74" s="84"/>
    </row>
    <row r="75" spans="9:12" s="56" customFormat="1">
      <c r="I75" s="2"/>
      <c r="J75" s="2"/>
      <c r="K75" s="84"/>
      <c r="L75" s="84"/>
    </row>
    <row r="76" spans="9:12" s="56" customFormat="1">
      <c r="I76" s="2"/>
      <c r="J76" s="2"/>
      <c r="K76" s="84"/>
      <c r="L76" s="84"/>
    </row>
    <row r="77" spans="9:12" s="56" customFormat="1">
      <c r="I77" s="2"/>
      <c r="J77" s="2"/>
      <c r="K77" s="84"/>
      <c r="L77" s="84"/>
    </row>
    <row r="78" spans="9:12" s="56" customFormat="1">
      <c r="I78" s="2"/>
      <c r="J78" s="2"/>
      <c r="K78" s="84"/>
      <c r="L78" s="84"/>
    </row>
    <row r="79" spans="9:12" s="56" customFormat="1">
      <c r="I79" s="2"/>
      <c r="J79" s="2"/>
      <c r="K79" s="84"/>
      <c r="L79" s="84"/>
    </row>
    <row r="80" spans="9:12" s="56" customFormat="1">
      <c r="I80" s="2"/>
      <c r="J80" s="2"/>
      <c r="K80" s="84"/>
      <c r="L80" s="84"/>
    </row>
    <row r="81" spans="9:12" s="56" customFormat="1">
      <c r="I81" s="2"/>
      <c r="J81" s="2"/>
      <c r="K81" s="84"/>
      <c r="L81" s="84"/>
    </row>
    <row r="82" spans="9:12" s="56" customFormat="1">
      <c r="I82" s="2"/>
      <c r="J82" s="2"/>
      <c r="K82" s="84"/>
      <c r="L82" s="84"/>
    </row>
    <row r="83" spans="9:12" s="56" customFormat="1">
      <c r="I83" s="2"/>
      <c r="J83" s="2"/>
      <c r="K83" s="84"/>
      <c r="L83" s="84"/>
    </row>
    <row r="84" spans="9:12" s="56" customFormat="1">
      <c r="I84" s="2"/>
      <c r="J84" s="2"/>
      <c r="K84" s="84"/>
      <c r="L84" s="84"/>
    </row>
    <row r="85" spans="9:12" s="56" customFormat="1">
      <c r="I85" s="2"/>
      <c r="J85" s="2"/>
      <c r="K85" s="84"/>
      <c r="L85" s="84"/>
    </row>
    <row r="86" spans="9:12" s="56" customFormat="1">
      <c r="I86" s="2"/>
      <c r="J86" s="2"/>
      <c r="K86" s="84"/>
      <c r="L86" s="84"/>
    </row>
    <row r="87" spans="9:12" s="56" customFormat="1">
      <c r="I87" s="2"/>
      <c r="J87" s="2"/>
      <c r="K87" s="84"/>
      <c r="L87" s="84"/>
    </row>
    <row r="88" spans="9:12" s="56" customFormat="1">
      <c r="I88" s="2"/>
      <c r="J88" s="2"/>
      <c r="K88" s="84"/>
      <c r="L88" s="84"/>
    </row>
    <row r="89" spans="9:12" s="56" customFormat="1">
      <c r="I89" s="2"/>
      <c r="J89" s="2"/>
      <c r="K89" s="84"/>
      <c r="L89" s="84"/>
    </row>
    <row r="90" spans="9:12" s="56" customFormat="1">
      <c r="I90" s="2"/>
      <c r="J90" s="2"/>
      <c r="K90" s="84"/>
      <c r="L90" s="84"/>
    </row>
    <row r="91" spans="9:12" s="56" customFormat="1">
      <c r="I91" s="2"/>
      <c r="J91" s="2"/>
      <c r="K91" s="84"/>
      <c r="L91" s="84"/>
    </row>
    <row r="92" spans="9:12" s="56" customFormat="1">
      <c r="I92" s="2"/>
      <c r="J92" s="2"/>
      <c r="K92" s="84"/>
      <c r="L92" s="84"/>
    </row>
    <row r="93" spans="9:12" s="56" customFormat="1">
      <c r="I93" s="2"/>
      <c r="J93" s="2"/>
      <c r="K93" s="84"/>
      <c r="L93" s="84"/>
    </row>
    <row r="94" spans="9:12" s="56" customFormat="1">
      <c r="I94" s="2"/>
      <c r="J94" s="2"/>
      <c r="K94" s="84"/>
      <c r="L94" s="84"/>
    </row>
    <row r="95" spans="9:12" s="56" customFormat="1">
      <c r="I95" s="2"/>
      <c r="J95" s="2"/>
      <c r="K95" s="84"/>
      <c r="L95" s="84"/>
    </row>
    <row r="96" spans="9:12" s="56" customFormat="1">
      <c r="I96" s="2"/>
      <c r="J96" s="2"/>
      <c r="K96" s="84"/>
      <c r="L96" s="84"/>
    </row>
    <row r="97" spans="9:12" s="56" customFormat="1">
      <c r="I97" s="2"/>
      <c r="J97" s="2"/>
      <c r="K97" s="84"/>
      <c r="L97" s="84"/>
    </row>
    <row r="98" spans="9:12" s="56" customFormat="1">
      <c r="I98" s="2"/>
      <c r="J98" s="2"/>
      <c r="K98" s="84"/>
      <c r="L98" s="84"/>
    </row>
    <row r="99" spans="9:12" s="56" customFormat="1">
      <c r="I99" s="2"/>
      <c r="J99" s="2"/>
      <c r="K99" s="84"/>
      <c r="L99" s="84"/>
    </row>
    <row r="100" spans="9:12" s="56" customFormat="1">
      <c r="I100" s="2"/>
      <c r="J100" s="2"/>
      <c r="K100" s="84"/>
      <c r="L100" s="84"/>
    </row>
    <row r="101" spans="9:12" s="56" customFormat="1">
      <c r="I101" s="2"/>
      <c r="J101" s="2"/>
      <c r="K101" s="84"/>
      <c r="L101" s="84"/>
    </row>
    <row r="102" spans="9:12" s="56" customFormat="1">
      <c r="I102" s="2"/>
      <c r="J102" s="2"/>
      <c r="K102" s="84"/>
      <c r="L102" s="84"/>
    </row>
    <row r="103" spans="9:12" s="56" customFormat="1">
      <c r="I103" s="2"/>
      <c r="J103" s="2"/>
      <c r="K103" s="84"/>
      <c r="L103" s="84"/>
    </row>
    <row r="104" spans="9:12" s="56" customFormat="1">
      <c r="I104" s="2"/>
      <c r="J104" s="2"/>
      <c r="K104" s="84"/>
      <c r="L104" s="84"/>
    </row>
    <row r="105" spans="9:12" s="56" customFormat="1">
      <c r="I105" s="2"/>
      <c r="J105" s="2"/>
      <c r="K105" s="84"/>
      <c r="L105" s="84"/>
    </row>
    <row r="106" spans="9:12" s="56" customFormat="1">
      <c r="I106" s="2"/>
      <c r="J106" s="2"/>
      <c r="K106" s="84"/>
      <c r="L106" s="84"/>
    </row>
    <row r="107" spans="9:12" s="56" customFormat="1">
      <c r="I107" s="2"/>
      <c r="J107" s="2"/>
      <c r="K107" s="84"/>
      <c r="L107" s="84"/>
    </row>
    <row r="108" spans="9:12" s="56" customFormat="1">
      <c r="I108" s="2"/>
      <c r="J108" s="2"/>
      <c r="K108" s="84"/>
      <c r="L108" s="84"/>
    </row>
    <row r="109" spans="9:12" s="56" customFormat="1">
      <c r="I109" s="2"/>
      <c r="J109" s="2"/>
      <c r="K109" s="84"/>
      <c r="L109" s="84"/>
    </row>
    <row r="110" spans="9:12" s="56" customFormat="1">
      <c r="I110" s="2"/>
      <c r="J110" s="2"/>
      <c r="K110" s="84"/>
      <c r="L110" s="84"/>
    </row>
    <row r="111" spans="9:12" s="56" customFormat="1">
      <c r="I111" s="2"/>
      <c r="J111" s="2"/>
      <c r="K111" s="84"/>
      <c r="L111" s="84"/>
    </row>
    <row r="112" spans="9:12" s="56" customFormat="1">
      <c r="I112" s="2"/>
      <c r="J112" s="2"/>
      <c r="K112" s="84"/>
      <c r="L112" s="84"/>
    </row>
    <row r="113" spans="9:12" s="56" customFormat="1">
      <c r="I113" s="2"/>
      <c r="J113" s="2"/>
      <c r="K113" s="84"/>
      <c r="L113" s="84"/>
    </row>
    <row r="114" spans="9:12" s="56" customFormat="1">
      <c r="I114" s="2"/>
      <c r="J114" s="2"/>
      <c r="K114" s="84"/>
      <c r="L114" s="84"/>
    </row>
    <row r="115" spans="9:12" s="56" customFormat="1">
      <c r="I115" s="2"/>
      <c r="J115" s="2"/>
      <c r="K115" s="84"/>
      <c r="L115" s="84"/>
    </row>
    <row r="116" spans="9:12" s="56" customFormat="1">
      <c r="I116" s="2"/>
      <c r="J116" s="2"/>
      <c r="K116" s="84"/>
      <c r="L116" s="84"/>
    </row>
    <row r="117" spans="9:12" s="56" customFormat="1">
      <c r="I117" s="2"/>
      <c r="J117" s="2"/>
      <c r="K117" s="84"/>
      <c r="L117" s="84"/>
    </row>
    <row r="118" spans="9:12" s="56" customFormat="1">
      <c r="I118" s="2"/>
      <c r="J118" s="2"/>
      <c r="K118" s="84"/>
      <c r="L118" s="84"/>
    </row>
    <row r="119" spans="9:12" s="56" customFormat="1">
      <c r="I119" s="2"/>
      <c r="J119" s="2"/>
      <c r="K119" s="84"/>
      <c r="L119" s="84"/>
    </row>
    <row r="120" spans="9:12" s="56" customFormat="1">
      <c r="I120" s="2"/>
      <c r="J120" s="2"/>
      <c r="K120" s="84"/>
      <c r="L120" s="84"/>
    </row>
    <row r="121" spans="9:12" s="56" customFormat="1">
      <c r="I121" s="2"/>
      <c r="J121" s="2"/>
      <c r="K121" s="84"/>
      <c r="L121" s="84"/>
    </row>
    <row r="122" spans="9:12" s="56" customFormat="1">
      <c r="I122" s="2"/>
      <c r="J122" s="2"/>
      <c r="K122" s="84"/>
      <c r="L122" s="84"/>
    </row>
    <row r="123" spans="9:12" s="56" customFormat="1">
      <c r="I123" s="2"/>
      <c r="J123" s="2"/>
      <c r="K123" s="84"/>
      <c r="L123" s="84"/>
    </row>
    <row r="124" spans="9:12" s="56" customFormat="1">
      <c r="I124" s="2"/>
      <c r="J124" s="2"/>
      <c r="K124" s="84"/>
      <c r="L124" s="84"/>
    </row>
    <row r="125" spans="9:12" s="56" customFormat="1">
      <c r="I125" s="2"/>
      <c r="J125" s="2"/>
      <c r="K125" s="84"/>
      <c r="L125" s="84"/>
    </row>
    <row r="126" spans="9:12" s="56" customFormat="1">
      <c r="I126" s="2"/>
      <c r="J126" s="2"/>
      <c r="K126" s="84"/>
      <c r="L126" s="84"/>
    </row>
    <row r="127" spans="9:12" s="56" customFormat="1">
      <c r="I127" s="2"/>
      <c r="J127" s="2"/>
      <c r="K127" s="84"/>
      <c r="L127" s="84"/>
    </row>
    <row r="128" spans="9:12" s="56" customFormat="1">
      <c r="I128" s="2"/>
      <c r="J128" s="2"/>
      <c r="K128" s="84"/>
      <c r="L128" s="84"/>
    </row>
    <row r="129" spans="9:12" s="56" customFormat="1">
      <c r="I129" s="2"/>
      <c r="J129" s="2"/>
      <c r="K129" s="84"/>
      <c r="L129" s="84"/>
    </row>
    <row r="130" spans="9:12" s="56" customFormat="1">
      <c r="I130" s="2"/>
      <c r="J130" s="2"/>
      <c r="K130" s="84"/>
      <c r="L130" s="84"/>
    </row>
    <row r="131" spans="9:12" s="56" customFormat="1">
      <c r="I131" s="2"/>
      <c r="J131" s="2"/>
      <c r="K131" s="84"/>
      <c r="L131" s="84"/>
    </row>
    <row r="132" spans="9:12" s="56" customFormat="1">
      <c r="I132" s="2"/>
      <c r="J132" s="2"/>
      <c r="K132" s="84"/>
      <c r="L132" s="84"/>
    </row>
    <row r="133" spans="9:12" s="56" customFormat="1">
      <c r="I133" s="2"/>
      <c r="J133" s="2"/>
      <c r="K133" s="84"/>
      <c r="L133" s="84"/>
    </row>
    <row r="134" spans="9:12" s="56" customFormat="1">
      <c r="I134" s="2"/>
      <c r="J134" s="2"/>
      <c r="K134" s="84"/>
      <c r="L134" s="84"/>
    </row>
    <row r="135" spans="9:12" s="56" customFormat="1">
      <c r="I135" s="2"/>
      <c r="J135" s="2"/>
      <c r="K135" s="84"/>
      <c r="L135" s="84"/>
    </row>
    <row r="136" spans="9:12" s="56" customFormat="1">
      <c r="I136" s="2"/>
      <c r="J136" s="2"/>
      <c r="K136" s="84"/>
      <c r="L136" s="84"/>
    </row>
    <row r="137" spans="9:12" s="56" customFormat="1">
      <c r="I137" s="2"/>
      <c r="J137" s="2"/>
      <c r="K137" s="84"/>
      <c r="L137" s="84"/>
    </row>
    <row r="138" spans="9:12" s="56" customFormat="1">
      <c r="I138" s="2"/>
      <c r="J138" s="2"/>
      <c r="K138" s="84"/>
      <c r="L138" s="84"/>
    </row>
    <row r="139" spans="9:12" s="56" customFormat="1">
      <c r="I139" s="2"/>
      <c r="J139" s="2"/>
      <c r="K139" s="84"/>
      <c r="L139" s="84"/>
    </row>
    <row r="140" spans="9:12" s="56" customFormat="1">
      <c r="I140" s="2"/>
      <c r="J140" s="2"/>
      <c r="K140" s="84"/>
      <c r="L140" s="84"/>
    </row>
    <row r="141" spans="9:12" s="56" customFormat="1">
      <c r="I141" s="2"/>
      <c r="J141" s="2"/>
      <c r="K141" s="84"/>
      <c r="L141" s="84"/>
    </row>
    <row r="142" spans="9:12" s="56" customFormat="1">
      <c r="I142" s="2"/>
      <c r="J142" s="2"/>
      <c r="K142" s="84"/>
      <c r="L142" s="84"/>
    </row>
    <row r="143" spans="9:12" s="56" customFormat="1">
      <c r="I143" s="2"/>
      <c r="J143" s="2"/>
      <c r="K143" s="84"/>
      <c r="L143" s="84"/>
    </row>
    <row r="144" spans="9:12" s="56" customFormat="1">
      <c r="I144" s="2"/>
      <c r="J144" s="2"/>
      <c r="K144" s="84"/>
      <c r="L144" s="84"/>
    </row>
    <row r="145" spans="9:12" s="56" customFormat="1">
      <c r="I145" s="2"/>
      <c r="J145" s="2"/>
      <c r="K145" s="84"/>
      <c r="L145" s="84"/>
    </row>
    <row r="146" spans="9:12" s="56" customFormat="1">
      <c r="I146" s="2"/>
      <c r="J146" s="2"/>
      <c r="K146" s="84"/>
      <c r="L146" s="84"/>
    </row>
    <row r="147" spans="9:12" s="56" customFormat="1">
      <c r="I147" s="2"/>
      <c r="J147" s="2"/>
      <c r="K147" s="84"/>
      <c r="L147" s="84"/>
    </row>
    <row r="148" spans="9:12" s="56" customFormat="1">
      <c r="I148" s="2"/>
      <c r="J148" s="2"/>
      <c r="K148" s="84"/>
      <c r="L148" s="84"/>
    </row>
    <row r="149" spans="9:12" s="56" customFormat="1">
      <c r="I149" s="2"/>
      <c r="J149" s="2"/>
      <c r="K149" s="84"/>
      <c r="L149" s="84"/>
    </row>
    <row r="150" spans="9:12" s="56" customFormat="1">
      <c r="I150" s="2"/>
      <c r="J150" s="2"/>
      <c r="K150" s="84"/>
      <c r="L150" s="84"/>
    </row>
    <row r="151" spans="9:12" s="56" customFormat="1">
      <c r="I151" s="2"/>
      <c r="J151" s="2"/>
      <c r="K151" s="84"/>
      <c r="L151" s="84"/>
    </row>
    <row r="152" spans="9:12" s="56" customFormat="1">
      <c r="I152" s="2"/>
      <c r="J152" s="2"/>
      <c r="K152" s="84"/>
      <c r="L152" s="84"/>
    </row>
    <row r="153" spans="9:12" s="56" customFormat="1">
      <c r="I153" s="2"/>
      <c r="J153" s="2"/>
      <c r="K153" s="84"/>
      <c r="L153" s="84"/>
    </row>
    <row r="154" spans="9:12" s="56" customFormat="1">
      <c r="I154" s="2"/>
      <c r="J154" s="2"/>
      <c r="K154" s="84"/>
      <c r="L154" s="84"/>
    </row>
    <row r="155" spans="9:12" s="56" customFormat="1">
      <c r="I155" s="2"/>
      <c r="J155" s="2"/>
      <c r="K155" s="84"/>
      <c r="L155" s="84"/>
    </row>
    <row r="156" spans="9:12" s="56" customFormat="1">
      <c r="I156" s="2"/>
      <c r="J156" s="2"/>
      <c r="K156" s="84"/>
      <c r="L156" s="84"/>
    </row>
    <row r="157" spans="9:12" s="56" customFormat="1">
      <c r="I157" s="2"/>
      <c r="J157" s="2"/>
      <c r="K157" s="84"/>
      <c r="L157" s="84"/>
    </row>
    <row r="158" spans="9:12" s="56" customFormat="1">
      <c r="I158" s="2"/>
      <c r="J158" s="2"/>
      <c r="K158" s="84"/>
      <c r="L158" s="84"/>
    </row>
    <row r="159" spans="9:12" s="56" customFormat="1">
      <c r="I159" s="2"/>
      <c r="J159" s="2"/>
      <c r="K159" s="84"/>
      <c r="L159" s="84"/>
    </row>
    <row r="160" spans="9:12" s="56" customFormat="1">
      <c r="I160" s="2"/>
      <c r="J160" s="2"/>
      <c r="K160" s="84"/>
      <c r="L160" s="84"/>
    </row>
    <row r="161" spans="9:12" s="56" customFormat="1">
      <c r="I161" s="2"/>
      <c r="J161" s="2"/>
      <c r="K161" s="84"/>
      <c r="L161" s="84"/>
    </row>
    <row r="162" spans="9:12" s="56" customFormat="1">
      <c r="I162" s="2"/>
      <c r="J162" s="2"/>
      <c r="K162" s="84"/>
      <c r="L162" s="84"/>
    </row>
    <row r="163" spans="9:12" s="56" customFormat="1">
      <c r="I163" s="2"/>
      <c r="J163" s="2"/>
      <c r="K163" s="84"/>
      <c r="L163" s="84"/>
    </row>
    <row r="164" spans="9:12" s="56" customFormat="1">
      <c r="I164" s="2"/>
      <c r="J164" s="2"/>
      <c r="K164" s="84"/>
      <c r="L164" s="84"/>
    </row>
    <row r="165" spans="9:12" s="56" customFormat="1">
      <c r="I165" s="2"/>
      <c r="J165" s="2"/>
      <c r="K165" s="84"/>
      <c r="L165" s="84"/>
    </row>
    <row r="166" spans="9:12" s="56" customFormat="1">
      <c r="I166" s="2"/>
      <c r="J166" s="2"/>
      <c r="K166" s="84"/>
      <c r="L166" s="84"/>
    </row>
    <row r="167" spans="9:12" s="56" customFormat="1">
      <c r="I167" s="2"/>
      <c r="J167" s="2"/>
      <c r="K167" s="84"/>
      <c r="L167" s="84"/>
    </row>
    <row r="168" spans="9:12" s="56" customFormat="1">
      <c r="I168" s="2"/>
      <c r="J168" s="2"/>
      <c r="K168" s="84"/>
      <c r="L168" s="84"/>
    </row>
    <row r="169" spans="9:12" s="56" customFormat="1">
      <c r="I169" s="2"/>
      <c r="J169" s="2"/>
      <c r="K169" s="84"/>
      <c r="L169" s="84"/>
    </row>
    <row r="170" spans="9:12" s="56" customFormat="1">
      <c r="I170" s="2"/>
      <c r="J170" s="2"/>
      <c r="K170" s="84"/>
      <c r="L170" s="84"/>
    </row>
    <row r="171" spans="9:12" s="56" customFormat="1">
      <c r="I171" s="2"/>
      <c r="J171" s="2"/>
      <c r="K171" s="84"/>
      <c r="L171" s="84"/>
    </row>
    <row r="172" spans="9:12" s="56" customFormat="1">
      <c r="I172" s="2"/>
      <c r="J172" s="2"/>
      <c r="K172" s="84"/>
      <c r="L172" s="84"/>
    </row>
    <row r="173" spans="9:12" s="56" customFormat="1">
      <c r="I173" s="2"/>
      <c r="J173" s="2"/>
      <c r="K173" s="84"/>
      <c r="L173" s="84"/>
    </row>
    <row r="174" spans="9:12" s="56" customFormat="1">
      <c r="I174" s="2"/>
      <c r="J174" s="2"/>
      <c r="K174" s="84"/>
      <c r="L174" s="84"/>
    </row>
    <row r="175" spans="9:12" s="56" customFormat="1">
      <c r="I175" s="2"/>
      <c r="J175" s="2"/>
      <c r="K175" s="84"/>
      <c r="L175" s="84"/>
    </row>
    <row r="176" spans="9:12" s="56" customFormat="1">
      <c r="I176" s="2"/>
      <c r="J176" s="2"/>
      <c r="K176" s="84"/>
      <c r="L176" s="84"/>
    </row>
    <row r="177" spans="9:12" s="56" customFormat="1">
      <c r="I177" s="2"/>
      <c r="J177" s="2"/>
      <c r="K177" s="84"/>
      <c r="L177" s="84"/>
    </row>
    <row r="178" spans="9:12" s="56" customFormat="1">
      <c r="I178" s="2"/>
      <c r="J178" s="2"/>
      <c r="K178" s="84"/>
      <c r="L178" s="84"/>
    </row>
    <row r="179" spans="9:12" s="56" customFormat="1">
      <c r="I179" s="2"/>
      <c r="J179" s="2"/>
      <c r="K179" s="84"/>
      <c r="L179" s="84"/>
    </row>
    <row r="180" spans="9:12" s="56" customFormat="1">
      <c r="I180" s="2"/>
      <c r="J180" s="2"/>
      <c r="K180" s="84"/>
      <c r="L180" s="84"/>
    </row>
    <row r="181" spans="9:12" s="56" customFormat="1">
      <c r="I181" s="2"/>
      <c r="J181" s="2"/>
      <c r="K181" s="84"/>
      <c r="L181" s="84"/>
    </row>
    <row r="182" spans="9:12" s="56" customFormat="1">
      <c r="I182" s="2"/>
      <c r="J182" s="2"/>
      <c r="K182" s="84"/>
      <c r="L182" s="84"/>
    </row>
    <row r="183" spans="9:12" s="56" customFormat="1">
      <c r="I183" s="2"/>
      <c r="J183" s="2"/>
      <c r="K183" s="84"/>
      <c r="L183" s="84"/>
    </row>
    <row r="184" spans="9:12" s="56" customFormat="1">
      <c r="I184" s="2"/>
      <c r="J184" s="2"/>
      <c r="K184" s="84"/>
      <c r="L184" s="84"/>
    </row>
    <row r="185" spans="9:12" s="56" customFormat="1">
      <c r="I185" s="2"/>
      <c r="J185" s="2"/>
      <c r="K185" s="84"/>
      <c r="L185" s="84"/>
    </row>
    <row r="186" spans="9:12" s="56" customFormat="1">
      <c r="I186" s="2"/>
      <c r="J186" s="2"/>
      <c r="K186" s="84"/>
      <c r="L186" s="84"/>
    </row>
    <row r="187" spans="9:12" s="56" customFormat="1">
      <c r="I187" s="2"/>
      <c r="J187" s="2"/>
      <c r="K187" s="84"/>
      <c r="L187" s="84"/>
    </row>
    <row r="188" spans="9:12" s="56" customFormat="1">
      <c r="I188" s="2"/>
      <c r="J188" s="2"/>
      <c r="K188" s="84"/>
      <c r="L188" s="84"/>
    </row>
    <row r="189" spans="9:12" s="56" customFormat="1">
      <c r="I189" s="2"/>
      <c r="J189" s="2"/>
      <c r="K189" s="84"/>
      <c r="L189" s="84"/>
    </row>
    <row r="190" spans="9:12" s="56" customFormat="1">
      <c r="I190" s="2"/>
      <c r="J190" s="2"/>
      <c r="K190" s="84"/>
      <c r="L190" s="84"/>
    </row>
    <row r="191" spans="9:12" s="56" customFormat="1">
      <c r="I191" s="2"/>
      <c r="J191" s="2"/>
      <c r="K191" s="84"/>
      <c r="L191" s="84"/>
    </row>
    <row r="192" spans="9:12" s="56" customFormat="1">
      <c r="I192" s="2"/>
      <c r="J192" s="2"/>
      <c r="K192" s="84"/>
      <c r="L192" s="84"/>
    </row>
    <row r="193" spans="9:12" s="56" customFormat="1">
      <c r="I193" s="2"/>
      <c r="J193" s="2"/>
      <c r="K193" s="84"/>
      <c r="L193" s="84"/>
    </row>
    <row r="194" spans="9:12" s="56" customFormat="1">
      <c r="I194" s="2"/>
      <c r="J194" s="2"/>
      <c r="K194" s="84"/>
      <c r="L194" s="84"/>
    </row>
    <row r="195" spans="9:12" s="56" customFormat="1">
      <c r="I195" s="2"/>
      <c r="J195" s="2"/>
      <c r="K195" s="84"/>
      <c r="L195" s="84"/>
    </row>
    <row r="196" spans="9:12" s="56" customFormat="1">
      <c r="I196" s="2"/>
      <c r="J196" s="2"/>
      <c r="K196" s="84"/>
      <c r="L196" s="84"/>
    </row>
    <row r="197" spans="9:12" s="56" customFormat="1">
      <c r="I197" s="2"/>
      <c r="J197" s="2"/>
      <c r="K197" s="84"/>
      <c r="L197" s="84"/>
    </row>
    <row r="198" spans="9:12" s="56" customFormat="1">
      <c r="I198" s="2"/>
      <c r="J198" s="2"/>
      <c r="K198" s="84"/>
      <c r="L198" s="84"/>
    </row>
    <row r="199" spans="9:12" s="56" customFormat="1">
      <c r="I199" s="2"/>
      <c r="J199" s="2"/>
      <c r="K199" s="84"/>
      <c r="L199" s="84"/>
    </row>
    <row r="200" spans="9:12" s="56" customFormat="1">
      <c r="I200" s="2"/>
      <c r="J200" s="2"/>
      <c r="K200" s="84"/>
      <c r="L200" s="84"/>
    </row>
    <row r="201" spans="9:12" s="56" customFormat="1">
      <c r="I201" s="2"/>
      <c r="J201" s="2"/>
      <c r="K201" s="84"/>
      <c r="L201" s="84"/>
    </row>
    <row r="202" spans="9:12" s="56" customFormat="1">
      <c r="I202" s="2"/>
      <c r="J202" s="2"/>
      <c r="K202" s="84"/>
      <c r="L202" s="84"/>
    </row>
    <row r="203" spans="9:12" s="56" customFormat="1">
      <c r="I203" s="2"/>
      <c r="J203" s="2"/>
      <c r="K203" s="84"/>
      <c r="L203" s="84"/>
    </row>
    <row r="204" spans="9:12" s="56" customFormat="1">
      <c r="I204" s="2"/>
      <c r="J204" s="2"/>
      <c r="K204" s="84"/>
      <c r="L204" s="84"/>
    </row>
    <row r="205" spans="9:12" s="56" customFormat="1">
      <c r="I205" s="2"/>
      <c r="J205" s="2"/>
      <c r="K205" s="84"/>
      <c r="L205" s="84"/>
    </row>
    <row r="206" spans="9:12" s="56" customFormat="1">
      <c r="I206" s="2"/>
      <c r="J206" s="2"/>
      <c r="K206" s="84"/>
      <c r="L206" s="84"/>
    </row>
    <row r="207" spans="9:12" s="56" customFormat="1">
      <c r="I207" s="2"/>
      <c r="J207" s="2"/>
      <c r="K207" s="84"/>
      <c r="L207" s="84"/>
    </row>
    <row r="208" spans="9:12" s="56" customFormat="1">
      <c r="I208" s="2"/>
      <c r="J208" s="2"/>
      <c r="K208" s="84"/>
      <c r="L208" s="84"/>
    </row>
    <row r="209" spans="9:12" s="56" customFormat="1">
      <c r="I209" s="2"/>
      <c r="J209" s="2"/>
      <c r="K209" s="84"/>
      <c r="L209" s="84"/>
    </row>
    <row r="210" spans="9:12" s="56" customFormat="1">
      <c r="I210" s="2"/>
      <c r="J210" s="2"/>
      <c r="K210" s="84"/>
      <c r="L210" s="84"/>
    </row>
    <row r="211" spans="9:12" s="56" customFormat="1">
      <c r="I211" s="2"/>
      <c r="J211" s="2"/>
      <c r="K211" s="84"/>
      <c r="L211" s="84"/>
    </row>
    <row r="212" spans="9:12" s="56" customFormat="1">
      <c r="I212" s="2"/>
      <c r="J212" s="2"/>
      <c r="K212" s="84"/>
      <c r="L212" s="84"/>
    </row>
    <row r="213" spans="9:12" s="56" customFormat="1">
      <c r="I213" s="2"/>
      <c r="J213" s="2"/>
      <c r="K213" s="84"/>
      <c r="L213" s="84"/>
    </row>
    <row r="214" spans="9:12" s="56" customFormat="1">
      <c r="I214" s="2"/>
      <c r="J214" s="2"/>
      <c r="K214" s="84"/>
      <c r="L214" s="84"/>
    </row>
    <row r="215" spans="9:12" s="56" customFormat="1">
      <c r="I215" s="2"/>
      <c r="J215" s="2"/>
      <c r="K215" s="84"/>
      <c r="L215" s="84"/>
    </row>
    <row r="216" spans="9:12" s="56" customFormat="1">
      <c r="I216" s="2"/>
      <c r="J216" s="2"/>
      <c r="K216" s="84"/>
      <c r="L216" s="84"/>
    </row>
    <row r="217" spans="9:12" s="56" customFormat="1">
      <c r="I217" s="2"/>
      <c r="J217" s="2"/>
      <c r="K217" s="84"/>
      <c r="L217" s="84"/>
    </row>
    <row r="218" spans="9:12" s="56" customFormat="1">
      <c r="I218" s="2"/>
      <c r="J218" s="2"/>
      <c r="K218" s="84"/>
      <c r="L218" s="84"/>
    </row>
    <row r="219" spans="9:12" s="56" customFormat="1">
      <c r="I219" s="2"/>
      <c r="J219" s="2"/>
      <c r="K219" s="84"/>
      <c r="L219" s="84"/>
    </row>
    <row r="220" spans="9:12" s="56" customFormat="1">
      <c r="I220" s="2"/>
      <c r="J220" s="2"/>
      <c r="K220" s="84"/>
      <c r="L220" s="84"/>
    </row>
    <row r="221" spans="9:12" s="56" customFormat="1">
      <c r="I221" s="2"/>
      <c r="J221" s="2"/>
      <c r="K221" s="84"/>
      <c r="L221" s="84"/>
    </row>
    <row r="222" spans="9:12" s="56" customFormat="1">
      <c r="I222" s="2"/>
      <c r="J222" s="2"/>
      <c r="K222" s="84"/>
      <c r="L222" s="84"/>
    </row>
    <row r="223" spans="9:12" s="56" customFormat="1">
      <c r="I223" s="2"/>
      <c r="J223" s="2"/>
      <c r="K223" s="84"/>
      <c r="L223" s="84"/>
    </row>
    <row r="224" spans="9:12" s="56" customFormat="1">
      <c r="I224" s="2"/>
      <c r="J224" s="2"/>
      <c r="K224" s="84"/>
      <c r="L224" s="84"/>
    </row>
    <row r="225" spans="9:12" s="56" customFormat="1">
      <c r="I225" s="2"/>
      <c r="J225" s="2"/>
      <c r="K225" s="84"/>
      <c r="L225" s="84"/>
    </row>
    <row r="226" spans="9:12" s="56" customFormat="1">
      <c r="I226" s="2"/>
      <c r="J226" s="2"/>
      <c r="K226" s="84"/>
      <c r="L226" s="84"/>
    </row>
    <row r="227" spans="9:12" s="56" customFormat="1">
      <c r="I227" s="2"/>
      <c r="J227" s="2"/>
      <c r="K227" s="84"/>
      <c r="L227" s="84"/>
    </row>
    <row r="228" spans="9:12" s="56" customFormat="1">
      <c r="I228" s="2"/>
      <c r="J228" s="2"/>
      <c r="K228" s="84"/>
      <c r="L228" s="84"/>
    </row>
    <row r="229" spans="9:12" s="56" customFormat="1">
      <c r="I229" s="2"/>
      <c r="J229" s="2"/>
      <c r="K229" s="84"/>
      <c r="L229" s="84"/>
    </row>
    <row r="230" spans="9:12" s="56" customFormat="1">
      <c r="I230" s="2"/>
      <c r="J230" s="2"/>
      <c r="K230" s="84"/>
      <c r="L230" s="84"/>
    </row>
    <row r="231" spans="9:12" s="56" customFormat="1">
      <c r="I231" s="2"/>
      <c r="J231" s="2"/>
      <c r="K231" s="84"/>
      <c r="L231" s="84"/>
    </row>
    <row r="232" spans="9:12" s="56" customFormat="1">
      <c r="I232" s="2"/>
      <c r="J232" s="2"/>
      <c r="K232" s="84"/>
      <c r="L232" s="84"/>
    </row>
    <row r="233" spans="9:12" s="56" customFormat="1">
      <c r="I233" s="2"/>
      <c r="J233" s="2"/>
      <c r="K233" s="84"/>
      <c r="L233" s="84"/>
    </row>
    <row r="234" spans="9:12" s="56" customFormat="1">
      <c r="I234" s="2"/>
      <c r="J234" s="2"/>
      <c r="K234" s="84"/>
      <c r="L234" s="84"/>
    </row>
    <row r="235" spans="9:12" s="56" customFormat="1">
      <c r="I235" s="2"/>
      <c r="J235" s="2"/>
      <c r="K235" s="84"/>
      <c r="L235" s="84"/>
    </row>
    <row r="236" spans="9:12" s="56" customFormat="1">
      <c r="I236" s="2"/>
      <c r="J236" s="2"/>
      <c r="K236" s="84"/>
      <c r="L236" s="84"/>
    </row>
    <row r="237" spans="9:12" s="56" customFormat="1">
      <c r="I237" s="2"/>
      <c r="J237" s="2"/>
      <c r="K237" s="84"/>
      <c r="L237" s="84"/>
    </row>
    <row r="238" spans="9:12" s="56" customFormat="1">
      <c r="I238" s="2"/>
      <c r="J238" s="2"/>
      <c r="K238" s="84"/>
      <c r="L238" s="84"/>
    </row>
    <row r="239" spans="9:12" s="56" customFormat="1">
      <c r="I239" s="2"/>
      <c r="J239" s="2"/>
      <c r="K239" s="84"/>
      <c r="L239" s="84"/>
    </row>
    <row r="240" spans="9:12" s="56" customFormat="1">
      <c r="I240" s="2"/>
      <c r="J240" s="2"/>
      <c r="K240" s="84"/>
      <c r="L240" s="84"/>
    </row>
    <row r="241" spans="9:12" s="56" customFormat="1">
      <c r="I241" s="2"/>
      <c r="J241" s="2"/>
      <c r="K241" s="84"/>
      <c r="L241" s="84"/>
    </row>
    <row r="242" spans="9:12" s="56" customFormat="1">
      <c r="I242" s="2"/>
      <c r="J242" s="2"/>
      <c r="K242" s="84"/>
      <c r="L242" s="84"/>
    </row>
    <row r="243" spans="9:12" s="56" customFormat="1">
      <c r="I243" s="2"/>
      <c r="J243" s="2"/>
      <c r="K243" s="84"/>
      <c r="L243" s="84"/>
    </row>
    <row r="244" spans="9:12" s="56" customFormat="1">
      <c r="I244" s="2"/>
      <c r="J244" s="2"/>
      <c r="K244" s="84"/>
      <c r="L244" s="84"/>
    </row>
    <row r="245" spans="9:12" s="56" customFormat="1">
      <c r="I245" s="2"/>
      <c r="J245" s="2"/>
      <c r="K245" s="84"/>
      <c r="L245" s="84"/>
    </row>
    <row r="246" spans="9:12" s="56" customFormat="1">
      <c r="I246" s="2"/>
      <c r="J246" s="2"/>
      <c r="K246" s="84"/>
      <c r="L246" s="84"/>
    </row>
    <row r="247" spans="9:12" s="56" customFormat="1">
      <c r="I247" s="2"/>
      <c r="J247" s="2"/>
      <c r="K247" s="84"/>
      <c r="L247" s="84"/>
    </row>
    <row r="248" spans="9:12" s="56" customFormat="1">
      <c r="I248" s="2"/>
      <c r="J248" s="2"/>
      <c r="K248" s="84"/>
      <c r="L248" s="84"/>
    </row>
    <row r="249" spans="9:12" s="56" customFormat="1">
      <c r="I249" s="2"/>
      <c r="J249" s="2"/>
      <c r="K249" s="84"/>
      <c r="L249" s="84"/>
    </row>
    <row r="250" spans="9:12" s="56" customFormat="1">
      <c r="I250" s="2"/>
      <c r="J250" s="2"/>
      <c r="K250" s="84"/>
      <c r="L250" s="84"/>
    </row>
    <row r="251" spans="9:12" s="56" customFormat="1">
      <c r="I251" s="2"/>
      <c r="J251" s="2"/>
      <c r="K251" s="84"/>
      <c r="L251" s="84"/>
    </row>
    <row r="252" spans="9:12" s="56" customFormat="1">
      <c r="I252" s="2"/>
      <c r="J252" s="2"/>
      <c r="K252" s="84"/>
      <c r="L252" s="84"/>
    </row>
    <row r="253" spans="9:12" s="56" customFormat="1">
      <c r="I253" s="2"/>
      <c r="J253" s="2"/>
      <c r="K253" s="84"/>
      <c r="L253" s="84"/>
    </row>
    <row r="254" spans="9:12" s="56" customFormat="1">
      <c r="I254" s="2"/>
      <c r="J254" s="2"/>
      <c r="K254" s="84"/>
      <c r="L254" s="84"/>
    </row>
    <row r="255" spans="9:12" s="56" customFormat="1">
      <c r="I255" s="2"/>
      <c r="J255" s="2"/>
      <c r="K255" s="84"/>
      <c r="L255" s="84"/>
    </row>
    <row r="256" spans="9:12" s="56" customFormat="1">
      <c r="I256" s="2"/>
      <c r="J256" s="2"/>
      <c r="K256" s="84"/>
      <c r="L256" s="84"/>
    </row>
    <row r="257" spans="9:12" s="56" customFormat="1">
      <c r="I257" s="2"/>
      <c r="J257" s="2"/>
      <c r="K257" s="84"/>
      <c r="L257" s="84"/>
    </row>
    <row r="258" spans="9:12" s="56" customFormat="1">
      <c r="I258" s="2"/>
      <c r="J258" s="2"/>
      <c r="K258" s="84"/>
      <c r="L258" s="84"/>
    </row>
    <row r="259" spans="9:12" s="56" customFormat="1">
      <c r="I259" s="2"/>
      <c r="J259" s="2"/>
      <c r="K259" s="84"/>
      <c r="L259" s="84"/>
    </row>
    <row r="260" spans="9:12" s="56" customFormat="1">
      <c r="I260" s="2"/>
      <c r="J260" s="2"/>
      <c r="K260" s="84"/>
      <c r="L260" s="84"/>
    </row>
    <row r="261" spans="9:12" s="56" customFormat="1">
      <c r="I261" s="2"/>
      <c r="J261" s="2"/>
      <c r="K261" s="84"/>
      <c r="L261" s="84"/>
    </row>
    <row r="262" spans="9:12" s="56" customFormat="1">
      <c r="I262" s="2"/>
      <c r="J262" s="2"/>
      <c r="K262" s="84"/>
      <c r="L262" s="84"/>
    </row>
    <row r="263" spans="9:12" s="56" customFormat="1">
      <c r="I263" s="2"/>
      <c r="J263" s="2"/>
      <c r="K263" s="84"/>
      <c r="L263" s="84"/>
    </row>
    <row r="264" spans="9:12" s="56" customFormat="1">
      <c r="I264" s="2"/>
      <c r="J264" s="2"/>
      <c r="K264" s="84"/>
      <c r="L264" s="84"/>
    </row>
    <row r="265" spans="9:12" s="56" customFormat="1">
      <c r="I265" s="2"/>
      <c r="J265" s="2"/>
      <c r="K265" s="84"/>
      <c r="L265" s="84"/>
    </row>
    <row r="266" spans="9:12" s="56" customFormat="1">
      <c r="I266" s="2"/>
      <c r="J266" s="2"/>
      <c r="K266" s="84"/>
      <c r="L266" s="84"/>
    </row>
    <row r="267" spans="9:12" s="56" customFormat="1">
      <c r="I267" s="2"/>
      <c r="J267" s="2"/>
      <c r="K267" s="84"/>
      <c r="L267" s="84"/>
    </row>
    <row r="268" spans="9:12" s="56" customFormat="1">
      <c r="I268" s="2"/>
      <c r="J268" s="2"/>
      <c r="K268" s="84"/>
      <c r="L268" s="84"/>
    </row>
    <row r="269" spans="9:12" s="56" customFormat="1">
      <c r="I269" s="2"/>
      <c r="J269" s="2"/>
      <c r="K269" s="84"/>
      <c r="L269" s="84"/>
    </row>
    <row r="270" spans="9:12" s="56" customFormat="1">
      <c r="I270" s="2"/>
      <c r="J270" s="2"/>
      <c r="K270" s="84"/>
      <c r="L270" s="84"/>
    </row>
    <row r="271" spans="9:12" s="56" customFormat="1">
      <c r="I271" s="2"/>
      <c r="J271" s="2"/>
      <c r="K271" s="84"/>
      <c r="L271" s="84"/>
    </row>
    <row r="272" spans="9:12" s="56" customFormat="1">
      <c r="I272" s="2"/>
      <c r="J272" s="2"/>
      <c r="K272" s="84"/>
      <c r="L272" s="84"/>
    </row>
    <row r="273" spans="9:12" s="56" customFormat="1">
      <c r="I273" s="2"/>
      <c r="J273" s="2"/>
      <c r="K273" s="84"/>
      <c r="L273" s="84"/>
    </row>
    <row r="274" spans="9:12" s="56" customFormat="1">
      <c r="I274" s="2"/>
      <c r="J274" s="2"/>
      <c r="K274" s="84"/>
      <c r="L274" s="84"/>
    </row>
    <row r="275" spans="9:12" s="56" customFormat="1">
      <c r="I275" s="2"/>
      <c r="J275" s="2"/>
      <c r="K275" s="84"/>
      <c r="L275" s="84"/>
    </row>
    <row r="276" spans="9:12" s="56" customFormat="1">
      <c r="I276" s="2"/>
      <c r="J276" s="2"/>
      <c r="K276" s="84"/>
      <c r="L276" s="84"/>
    </row>
    <row r="277" spans="9:12" s="56" customFormat="1">
      <c r="I277" s="2"/>
      <c r="J277" s="2"/>
      <c r="K277" s="84"/>
      <c r="L277" s="84"/>
    </row>
    <row r="278" spans="9:12" s="56" customFormat="1">
      <c r="I278" s="2"/>
      <c r="J278" s="2"/>
      <c r="K278" s="84"/>
      <c r="L278" s="84"/>
    </row>
    <row r="279" spans="9:12" s="56" customFormat="1">
      <c r="I279" s="2"/>
      <c r="J279" s="2"/>
      <c r="K279" s="84"/>
      <c r="L279" s="84"/>
    </row>
    <row r="280" spans="9:12" s="56" customFormat="1">
      <c r="I280" s="2"/>
      <c r="J280" s="2"/>
      <c r="K280" s="84"/>
      <c r="L280" s="84"/>
    </row>
    <row r="281" spans="9:12" s="56" customFormat="1">
      <c r="I281" s="2"/>
      <c r="J281" s="2"/>
      <c r="K281" s="84"/>
      <c r="L281" s="84"/>
    </row>
    <row r="282" spans="9:12" s="56" customFormat="1">
      <c r="I282" s="2"/>
      <c r="J282" s="2"/>
      <c r="K282" s="84"/>
      <c r="L282" s="84"/>
    </row>
    <row r="283" spans="9:12" s="56" customFormat="1">
      <c r="I283" s="2"/>
      <c r="J283" s="2"/>
      <c r="K283" s="84"/>
      <c r="L283" s="84"/>
    </row>
    <row r="284" spans="9:12" s="56" customFormat="1">
      <c r="I284" s="2"/>
      <c r="J284" s="2"/>
      <c r="K284" s="84"/>
      <c r="L284" s="84"/>
    </row>
    <row r="285" spans="9:12" s="56" customFormat="1">
      <c r="I285" s="2"/>
      <c r="J285" s="2"/>
      <c r="K285" s="84"/>
      <c r="L285" s="84"/>
    </row>
    <row r="286" spans="9:12" s="56" customFormat="1">
      <c r="I286" s="2"/>
      <c r="J286" s="2"/>
      <c r="K286" s="84"/>
      <c r="L286" s="84"/>
    </row>
    <row r="287" spans="9:12" s="56" customFormat="1">
      <c r="I287" s="2"/>
      <c r="J287" s="2"/>
      <c r="K287" s="84"/>
      <c r="L287" s="84"/>
    </row>
    <row r="288" spans="9:12" s="56" customFormat="1">
      <c r="I288" s="2"/>
      <c r="J288" s="2"/>
      <c r="K288" s="84"/>
      <c r="L288" s="84"/>
    </row>
    <row r="289" spans="9:12" s="56" customFormat="1">
      <c r="I289" s="2"/>
      <c r="J289" s="2"/>
      <c r="K289" s="84"/>
      <c r="L289" s="84"/>
    </row>
    <row r="290" spans="9:12" s="56" customFormat="1">
      <c r="I290" s="2"/>
      <c r="J290" s="2"/>
      <c r="K290" s="84"/>
      <c r="L290" s="84"/>
    </row>
    <row r="291" spans="9:12" s="56" customFormat="1">
      <c r="I291" s="2"/>
      <c r="J291" s="2"/>
      <c r="K291" s="84"/>
      <c r="L291" s="84"/>
    </row>
    <row r="292" spans="9:12" s="56" customFormat="1">
      <c r="I292" s="2"/>
      <c r="J292" s="2"/>
      <c r="K292" s="84"/>
      <c r="L292" s="84"/>
    </row>
    <row r="293" spans="9:12" s="56" customFormat="1">
      <c r="I293" s="2"/>
      <c r="J293" s="2"/>
      <c r="K293" s="84"/>
      <c r="L293" s="84"/>
    </row>
    <row r="294" spans="9:12" s="56" customFormat="1">
      <c r="I294" s="2"/>
      <c r="J294" s="2"/>
      <c r="K294" s="84"/>
      <c r="L294" s="84"/>
    </row>
    <row r="295" spans="9:12" s="56" customFormat="1">
      <c r="I295" s="2"/>
      <c r="J295" s="2"/>
      <c r="K295" s="84"/>
      <c r="L295" s="84"/>
    </row>
    <row r="296" spans="9:12" s="56" customFormat="1">
      <c r="I296" s="2"/>
      <c r="J296" s="2"/>
      <c r="K296" s="84"/>
      <c r="L296" s="84"/>
    </row>
    <row r="297" spans="9:12" s="56" customFormat="1">
      <c r="I297" s="2"/>
      <c r="J297" s="2"/>
      <c r="K297" s="84"/>
      <c r="L297" s="84"/>
    </row>
    <row r="298" spans="9:12" s="56" customFormat="1">
      <c r="I298" s="2"/>
      <c r="J298" s="2"/>
      <c r="K298" s="84"/>
      <c r="L298" s="84"/>
    </row>
    <row r="299" spans="9:12" s="56" customFormat="1">
      <c r="I299" s="2"/>
      <c r="J299" s="2"/>
      <c r="K299" s="84"/>
      <c r="L299" s="84"/>
    </row>
    <row r="300" spans="9:12" s="56" customFormat="1">
      <c r="I300" s="2"/>
      <c r="J300" s="2"/>
      <c r="K300" s="84"/>
      <c r="L300" s="84"/>
    </row>
    <row r="301" spans="9:12" s="56" customFormat="1">
      <c r="I301" s="2"/>
      <c r="J301" s="2"/>
      <c r="K301" s="84"/>
      <c r="L301" s="84"/>
    </row>
    <row r="302" spans="9:12" s="56" customFormat="1">
      <c r="I302" s="2"/>
      <c r="J302" s="2"/>
      <c r="K302" s="84"/>
      <c r="L302" s="84"/>
    </row>
    <row r="303" spans="9:12" s="56" customFormat="1">
      <c r="I303" s="2"/>
      <c r="J303" s="2"/>
      <c r="K303" s="84"/>
      <c r="L303" s="84"/>
    </row>
    <row r="304" spans="9:12" s="56" customFormat="1">
      <c r="I304" s="2"/>
      <c r="J304" s="2"/>
      <c r="K304" s="84"/>
      <c r="L304" s="84"/>
    </row>
    <row r="305" spans="9:12" s="56" customFormat="1">
      <c r="I305" s="2"/>
      <c r="J305" s="2"/>
      <c r="K305" s="84"/>
      <c r="L305" s="84"/>
    </row>
    <row r="306" spans="9:12" s="56" customFormat="1">
      <c r="I306" s="2"/>
      <c r="J306" s="2"/>
      <c r="K306" s="84"/>
      <c r="L306" s="84"/>
    </row>
    <row r="307" spans="9:12" s="56" customFormat="1">
      <c r="I307" s="2"/>
      <c r="J307" s="2"/>
      <c r="K307" s="84"/>
      <c r="L307" s="84"/>
    </row>
    <row r="308" spans="9:12" s="56" customFormat="1">
      <c r="I308" s="2"/>
      <c r="J308" s="2"/>
      <c r="K308" s="84"/>
      <c r="L308" s="84"/>
    </row>
    <row r="309" spans="9:12" s="56" customFormat="1">
      <c r="I309" s="2"/>
      <c r="J309" s="2"/>
      <c r="K309" s="84"/>
      <c r="L309" s="84"/>
    </row>
    <row r="310" spans="9:12" s="56" customFormat="1">
      <c r="I310" s="2"/>
      <c r="J310" s="2"/>
      <c r="K310" s="84"/>
      <c r="L310" s="84"/>
    </row>
    <row r="311" spans="9:12" s="56" customFormat="1">
      <c r="I311" s="2"/>
      <c r="J311" s="2"/>
      <c r="K311" s="84"/>
      <c r="L311" s="84"/>
    </row>
    <row r="312" spans="9:12" s="56" customFormat="1">
      <c r="I312" s="2"/>
      <c r="J312" s="2"/>
      <c r="K312" s="84"/>
      <c r="L312" s="84"/>
    </row>
    <row r="313" spans="9:12" s="56" customFormat="1">
      <c r="I313" s="2"/>
      <c r="J313" s="2"/>
      <c r="K313" s="84"/>
      <c r="L313" s="84"/>
    </row>
    <row r="314" spans="9:12" s="56" customFormat="1">
      <c r="I314" s="2"/>
      <c r="J314" s="2"/>
      <c r="K314" s="84"/>
      <c r="L314" s="84"/>
    </row>
    <row r="315" spans="9:12" s="56" customFormat="1">
      <c r="I315" s="2"/>
      <c r="J315" s="2"/>
      <c r="K315" s="84"/>
      <c r="L315" s="84"/>
    </row>
    <row r="316" spans="9:12" s="56" customFormat="1">
      <c r="I316" s="2"/>
      <c r="J316" s="2"/>
      <c r="K316" s="84"/>
      <c r="L316" s="84"/>
    </row>
    <row r="317" spans="9:12" s="56" customFormat="1">
      <c r="I317" s="2"/>
      <c r="J317" s="2"/>
      <c r="K317" s="84"/>
      <c r="L317" s="84"/>
    </row>
    <row r="318" spans="9:12" s="56" customFormat="1">
      <c r="I318" s="2"/>
      <c r="J318" s="2"/>
      <c r="K318" s="84"/>
      <c r="L318" s="84"/>
    </row>
    <row r="319" spans="9:12" s="56" customFormat="1">
      <c r="I319" s="2"/>
      <c r="J319" s="2"/>
      <c r="K319" s="84"/>
      <c r="L319" s="84"/>
    </row>
    <row r="320" spans="9:12" s="56" customFormat="1">
      <c r="I320" s="2"/>
      <c r="J320" s="2"/>
      <c r="K320" s="84"/>
      <c r="L320" s="84"/>
    </row>
    <row r="321" spans="9:12" s="56" customFormat="1">
      <c r="I321" s="2"/>
      <c r="J321" s="2"/>
      <c r="K321" s="84"/>
      <c r="L321" s="84"/>
    </row>
    <row r="322" spans="9:12" s="56" customFormat="1">
      <c r="I322" s="2"/>
      <c r="J322" s="2"/>
      <c r="K322" s="84"/>
      <c r="L322" s="84"/>
    </row>
    <row r="323" spans="9:12" s="56" customFormat="1">
      <c r="I323" s="2"/>
      <c r="J323" s="2"/>
      <c r="K323" s="84"/>
      <c r="L323" s="84"/>
    </row>
    <row r="324" spans="9:12" s="56" customFormat="1">
      <c r="I324" s="2"/>
      <c r="J324" s="2"/>
      <c r="K324" s="84"/>
      <c r="L324" s="84"/>
    </row>
    <row r="325" spans="9:12" s="56" customFormat="1">
      <c r="I325" s="2"/>
      <c r="J325" s="2"/>
      <c r="K325" s="84"/>
      <c r="L325" s="84"/>
    </row>
    <row r="326" spans="9:12" s="56" customFormat="1">
      <c r="I326" s="2"/>
      <c r="J326" s="2"/>
      <c r="K326" s="84"/>
      <c r="L326" s="84"/>
    </row>
    <row r="327" spans="9:12" s="56" customFormat="1">
      <c r="I327" s="2"/>
      <c r="J327" s="2"/>
      <c r="K327" s="84"/>
      <c r="L327" s="84"/>
    </row>
    <row r="328" spans="9:12" s="56" customFormat="1">
      <c r="I328" s="2"/>
      <c r="J328" s="2"/>
      <c r="K328" s="84"/>
      <c r="L328" s="84"/>
    </row>
    <row r="329" spans="9:12" s="56" customFormat="1">
      <c r="I329" s="2"/>
      <c r="J329" s="2"/>
      <c r="K329" s="84"/>
      <c r="L329" s="84"/>
    </row>
    <row r="330" spans="9:12" s="56" customFormat="1">
      <c r="I330" s="2"/>
      <c r="J330" s="2"/>
      <c r="K330" s="84"/>
      <c r="L330" s="84"/>
    </row>
    <row r="331" spans="9:12" s="56" customFormat="1">
      <c r="I331" s="2"/>
      <c r="J331" s="2"/>
      <c r="K331" s="84"/>
      <c r="L331" s="84"/>
    </row>
    <row r="332" spans="9:12" s="56" customFormat="1">
      <c r="I332" s="2"/>
      <c r="J332" s="2"/>
      <c r="K332" s="84"/>
      <c r="L332" s="84"/>
    </row>
    <row r="333" spans="9:12" s="56" customFormat="1">
      <c r="I333" s="2"/>
      <c r="J333" s="2"/>
      <c r="K333" s="84"/>
      <c r="L333" s="84"/>
    </row>
    <row r="334" spans="9:12" s="56" customFormat="1">
      <c r="I334" s="2"/>
      <c r="J334" s="2"/>
      <c r="K334" s="84"/>
      <c r="L334" s="84"/>
    </row>
    <row r="335" spans="9:12" s="56" customFormat="1">
      <c r="I335" s="2"/>
      <c r="J335" s="2"/>
      <c r="K335" s="84"/>
      <c r="L335" s="84"/>
    </row>
    <row r="336" spans="9:12" s="56" customFormat="1">
      <c r="I336" s="2"/>
      <c r="J336" s="2"/>
      <c r="K336" s="84"/>
      <c r="L336" s="84"/>
    </row>
    <row r="337" spans="9:12" s="56" customFormat="1">
      <c r="I337" s="2"/>
      <c r="J337" s="2"/>
      <c r="K337" s="84"/>
      <c r="L337" s="84"/>
    </row>
    <row r="338" spans="9:12" s="56" customFormat="1">
      <c r="I338" s="2"/>
      <c r="J338" s="2"/>
      <c r="K338" s="84"/>
      <c r="L338" s="84"/>
    </row>
    <row r="339" spans="9:12" s="56" customFormat="1">
      <c r="I339" s="2"/>
      <c r="J339" s="2"/>
      <c r="K339" s="84"/>
      <c r="L339" s="84"/>
    </row>
    <row r="340" spans="9:12" s="56" customFormat="1">
      <c r="I340" s="2"/>
      <c r="J340" s="2"/>
      <c r="K340" s="84"/>
      <c r="L340" s="84"/>
    </row>
    <row r="341" spans="9:12" s="56" customFormat="1">
      <c r="I341" s="2"/>
      <c r="J341" s="2"/>
      <c r="K341" s="84"/>
      <c r="L341" s="84"/>
    </row>
    <row r="342" spans="9:12" s="56" customFormat="1">
      <c r="I342" s="2"/>
      <c r="J342" s="2"/>
      <c r="K342" s="84"/>
      <c r="L342" s="84"/>
    </row>
    <row r="343" spans="9:12" s="56" customFormat="1">
      <c r="I343" s="2"/>
      <c r="J343" s="2"/>
      <c r="K343" s="84"/>
      <c r="L343" s="84"/>
    </row>
    <row r="344" spans="9:12" s="56" customFormat="1">
      <c r="I344" s="2"/>
      <c r="J344" s="2"/>
      <c r="K344" s="84"/>
      <c r="L344" s="84"/>
    </row>
    <row r="345" spans="9:12" s="56" customFormat="1">
      <c r="I345" s="2"/>
      <c r="J345" s="2"/>
      <c r="K345" s="84"/>
      <c r="L345" s="84"/>
    </row>
    <row r="346" spans="9:12" s="56" customFormat="1">
      <c r="I346" s="2"/>
      <c r="J346" s="2"/>
      <c r="K346" s="84"/>
      <c r="L346" s="84"/>
    </row>
    <row r="347" spans="9:12" s="56" customFormat="1">
      <c r="I347" s="2"/>
      <c r="J347" s="2"/>
      <c r="K347" s="84"/>
      <c r="L347" s="84"/>
    </row>
    <row r="348" spans="9:12" s="56" customFormat="1">
      <c r="I348" s="2"/>
      <c r="J348" s="2"/>
      <c r="K348" s="84"/>
      <c r="L348" s="84"/>
    </row>
    <row r="349" spans="9:12" s="56" customFormat="1">
      <c r="I349" s="2"/>
      <c r="J349" s="2"/>
      <c r="K349" s="84"/>
      <c r="L349" s="84"/>
    </row>
    <row r="350" spans="9:12" s="56" customFormat="1">
      <c r="I350" s="2"/>
      <c r="J350" s="2"/>
      <c r="K350" s="84"/>
      <c r="L350" s="84"/>
    </row>
    <row r="351" spans="9:12" s="56" customFormat="1">
      <c r="I351" s="2"/>
      <c r="J351" s="2"/>
      <c r="K351" s="84"/>
      <c r="L351" s="84"/>
    </row>
    <row r="352" spans="9:12" s="56" customFormat="1">
      <c r="I352" s="2"/>
      <c r="J352" s="2"/>
      <c r="K352" s="84"/>
      <c r="L352" s="84"/>
    </row>
    <row r="353" spans="9:12" s="56" customFormat="1">
      <c r="I353" s="2"/>
      <c r="J353" s="2"/>
      <c r="K353" s="84"/>
      <c r="L353" s="84"/>
    </row>
    <row r="354" spans="9:12" s="56" customFormat="1">
      <c r="I354" s="2"/>
      <c r="J354" s="2"/>
      <c r="K354" s="84"/>
      <c r="L354" s="84"/>
    </row>
    <row r="355" spans="9:12" s="56" customFormat="1">
      <c r="I355" s="2"/>
      <c r="J355" s="2"/>
      <c r="K355" s="84"/>
      <c r="L355" s="84"/>
    </row>
    <row r="356" spans="9:12" s="56" customFormat="1">
      <c r="I356" s="2"/>
      <c r="J356" s="2"/>
      <c r="K356" s="84"/>
      <c r="L356" s="84"/>
    </row>
    <row r="357" spans="9:12" s="56" customFormat="1">
      <c r="I357" s="2"/>
      <c r="J357" s="2"/>
      <c r="K357" s="84"/>
      <c r="L357" s="84"/>
    </row>
    <row r="358" spans="9:12" s="56" customFormat="1">
      <c r="I358" s="2"/>
      <c r="J358" s="2"/>
      <c r="K358" s="84"/>
      <c r="L358" s="84"/>
    </row>
    <row r="359" spans="9:12" s="56" customFormat="1">
      <c r="I359" s="2"/>
      <c r="J359" s="2"/>
      <c r="K359" s="84"/>
      <c r="L359" s="84"/>
    </row>
    <row r="360" spans="9:12" s="56" customFormat="1">
      <c r="I360" s="2"/>
      <c r="J360" s="2"/>
      <c r="K360" s="84"/>
      <c r="L360" s="84"/>
    </row>
    <row r="361" spans="9:12" s="56" customFormat="1">
      <c r="I361" s="2"/>
      <c r="J361" s="2"/>
      <c r="K361" s="84"/>
      <c r="L361" s="84"/>
    </row>
    <row r="362" spans="9:12" s="56" customFormat="1">
      <c r="I362" s="2"/>
      <c r="J362" s="2"/>
      <c r="K362" s="84"/>
      <c r="L362" s="84"/>
    </row>
    <row r="363" spans="9:12" s="56" customFormat="1">
      <c r="I363" s="2"/>
      <c r="J363" s="2"/>
      <c r="K363" s="84"/>
      <c r="L363" s="84"/>
    </row>
    <row r="364" spans="9:12" s="56" customFormat="1">
      <c r="I364" s="2"/>
      <c r="J364" s="2"/>
      <c r="K364" s="84"/>
      <c r="L364" s="84"/>
    </row>
    <row r="365" spans="9:12" s="56" customFormat="1">
      <c r="I365" s="2"/>
      <c r="J365" s="2"/>
      <c r="K365" s="84"/>
      <c r="L365" s="84"/>
    </row>
    <row r="366" spans="9:12" s="56" customFormat="1">
      <c r="I366" s="2"/>
      <c r="J366" s="2"/>
      <c r="K366" s="84"/>
      <c r="L366" s="84"/>
    </row>
    <row r="367" spans="9:12" s="56" customFormat="1">
      <c r="I367" s="2"/>
      <c r="J367" s="2"/>
      <c r="K367" s="84"/>
      <c r="L367" s="84"/>
    </row>
    <row r="368" spans="9:12" s="56" customFormat="1">
      <c r="I368" s="2"/>
      <c r="J368" s="2"/>
      <c r="K368" s="84"/>
      <c r="L368" s="84"/>
    </row>
    <row r="369" spans="9:12" s="56" customFormat="1">
      <c r="I369" s="2"/>
      <c r="J369" s="2"/>
      <c r="K369" s="84"/>
      <c r="L369" s="84"/>
    </row>
    <row r="370" spans="9:12" s="56" customFormat="1">
      <c r="I370" s="2"/>
      <c r="J370" s="2"/>
      <c r="K370" s="84"/>
      <c r="L370" s="84"/>
    </row>
    <row r="371" spans="9:12" s="56" customFormat="1">
      <c r="I371" s="2"/>
      <c r="J371" s="2"/>
      <c r="K371" s="84"/>
      <c r="L371" s="84"/>
    </row>
    <row r="372" spans="9:12" s="56" customFormat="1">
      <c r="I372" s="2"/>
      <c r="J372" s="2"/>
      <c r="K372" s="84"/>
      <c r="L372" s="84"/>
    </row>
    <row r="373" spans="9:12" s="56" customFormat="1">
      <c r="I373" s="2"/>
      <c r="J373" s="2"/>
      <c r="K373" s="84"/>
      <c r="L373" s="84"/>
    </row>
    <row r="374" spans="9:12" s="56" customFormat="1">
      <c r="I374" s="2"/>
      <c r="J374" s="2"/>
      <c r="K374" s="84"/>
      <c r="L374" s="84"/>
    </row>
    <row r="375" spans="9:12" s="56" customFormat="1">
      <c r="I375" s="2"/>
      <c r="J375" s="2"/>
      <c r="K375" s="84"/>
      <c r="L375" s="84"/>
    </row>
    <row r="376" spans="9:12" s="56" customFormat="1">
      <c r="I376" s="2"/>
      <c r="J376" s="2"/>
      <c r="K376" s="84"/>
      <c r="L376" s="84"/>
    </row>
    <row r="377" spans="9:12" s="56" customFormat="1">
      <c r="I377" s="2"/>
      <c r="J377" s="2"/>
      <c r="K377" s="84"/>
      <c r="L377" s="84"/>
    </row>
    <row r="378" spans="9:12" s="56" customFormat="1">
      <c r="I378" s="2"/>
      <c r="J378" s="2"/>
      <c r="K378" s="84"/>
      <c r="L378" s="84"/>
    </row>
    <row r="379" spans="9:12" s="56" customFormat="1">
      <c r="I379" s="2"/>
      <c r="J379" s="2"/>
      <c r="K379" s="84"/>
      <c r="L379" s="84"/>
    </row>
    <row r="380" spans="9:12" s="56" customFormat="1">
      <c r="I380" s="2"/>
      <c r="J380" s="2"/>
      <c r="K380" s="84"/>
      <c r="L380" s="84"/>
    </row>
    <row r="381" spans="9:12" s="56" customFormat="1">
      <c r="I381" s="2"/>
      <c r="J381" s="2"/>
      <c r="K381" s="84"/>
      <c r="L381" s="84"/>
    </row>
    <row r="382" spans="9:12" s="56" customFormat="1">
      <c r="I382" s="2"/>
      <c r="J382" s="2"/>
      <c r="K382" s="84"/>
      <c r="L382" s="84"/>
    </row>
    <row r="383" spans="9:12" s="56" customFormat="1">
      <c r="I383" s="2"/>
      <c r="J383" s="2"/>
      <c r="K383" s="84"/>
      <c r="L383" s="84"/>
    </row>
    <row r="384" spans="9:12" s="56" customFormat="1">
      <c r="I384" s="2"/>
      <c r="J384" s="2"/>
      <c r="K384" s="84"/>
      <c r="L384" s="84"/>
    </row>
    <row r="385" spans="9:12" s="56" customFormat="1">
      <c r="I385" s="2"/>
      <c r="J385" s="2"/>
      <c r="K385" s="84"/>
      <c r="L385" s="84"/>
    </row>
    <row r="386" spans="9:12" s="56" customFormat="1">
      <c r="I386" s="2"/>
      <c r="J386" s="2"/>
      <c r="K386" s="84"/>
      <c r="L386" s="84"/>
    </row>
    <row r="387" spans="9:12" s="56" customFormat="1">
      <c r="I387" s="2"/>
      <c r="J387" s="2"/>
      <c r="K387" s="84"/>
      <c r="L387" s="84"/>
    </row>
    <row r="388" spans="9:12" s="56" customFormat="1">
      <c r="I388" s="2"/>
      <c r="J388" s="2"/>
      <c r="K388" s="84"/>
      <c r="L388" s="84"/>
    </row>
    <row r="389" spans="9:12" s="56" customFormat="1">
      <c r="I389" s="2"/>
      <c r="J389" s="2"/>
      <c r="K389" s="84"/>
      <c r="L389" s="84"/>
    </row>
    <row r="390" spans="9:12" s="56" customFormat="1">
      <c r="I390" s="2"/>
      <c r="J390" s="2"/>
      <c r="K390" s="84"/>
      <c r="L390" s="84"/>
    </row>
    <row r="391" spans="9:12" s="56" customFormat="1">
      <c r="I391" s="2"/>
      <c r="J391" s="2"/>
      <c r="K391" s="84"/>
      <c r="L391" s="84"/>
    </row>
    <row r="392" spans="9:12" s="56" customFormat="1">
      <c r="I392" s="2"/>
      <c r="J392" s="2"/>
      <c r="K392" s="84"/>
      <c r="L392" s="84"/>
    </row>
    <row r="393" spans="9:12" s="56" customFormat="1">
      <c r="I393" s="2"/>
      <c r="J393" s="2"/>
      <c r="K393" s="84"/>
      <c r="L393" s="84"/>
    </row>
    <row r="394" spans="9:12" s="56" customFormat="1">
      <c r="I394" s="2"/>
      <c r="J394" s="2"/>
      <c r="K394" s="84"/>
      <c r="L394" s="84"/>
    </row>
    <row r="395" spans="9:12" s="56" customFormat="1">
      <c r="I395" s="2"/>
      <c r="J395" s="2"/>
      <c r="K395" s="84"/>
      <c r="L395" s="84"/>
    </row>
    <row r="396" spans="9:12" s="56" customFormat="1">
      <c r="I396" s="2"/>
      <c r="J396" s="2"/>
      <c r="K396" s="84"/>
      <c r="L396" s="84"/>
    </row>
    <row r="397" spans="9:12" s="56" customFormat="1">
      <c r="I397" s="2"/>
      <c r="J397" s="2"/>
      <c r="K397" s="84"/>
      <c r="L397" s="84"/>
    </row>
    <row r="398" spans="9:12" s="56" customFormat="1">
      <c r="I398" s="2"/>
      <c r="J398" s="2"/>
      <c r="K398" s="84"/>
      <c r="L398" s="84"/>
    </row>
    <row r="399" spans="9:12" s="56" customFormat="1">
      <c r="I399" s="2"/>
      <c r="J399" s="2"/>
      <c r="K399" s="84"/>
      <c r="L399" s="84"/>
    </row>
    <row r="400" spans="9:12" s="56" customFormat="1">
      <c r="I400" s="2"/>
      <c r="J400" s="2"/>
      <c r="K400" s="84"/>
      <c r="L400" s="84"/>
    </row>
    <row r="401" spans="9:12" s="56" customFormat="1">
      <c r="I401" s="2"/>
      <c r="J401" s="2"/>
      <c r="K401" s="84"/>
      <c r="L401" s="84"/>
    </row>
    <row r="402" spans="9:12" s="56" customFormat="1">
      <c r="I402" s="2"/>
      <c r="J402" s="2"/>
      <c r="K402" s="84"/>
      <c r="L402" s="84"/>
    </row>
    <row r="403" spans="9:12" s="56" customFormat="1">
      <c r="I403" s="2"/>
      <c r="J403" s="2"/>
      <c r="K403" s="84"/>
      <c r="L403" s="84"/>
    </row>
    <row r="404" spans="9:12" s="56" customFormat="1">
      <c r="I404" s="2"/>
      <c r="J404" s="2"/>
      <c r="K404" s="84"/>
      <c r="L404" s="84"/>
    </row>
    <row r="405" spans="9:12" s="56" customFormat="1">
      <c r="I405" s="2"/>
      <c r="J405" s="2"/>
      <c r="K405" s="84"/>
      <c r="L405" s="84"/>
    </row>
    <row r="406" spans="9:12" s="56" customFormat="1">
      <c r="I406" s="2"/>
      <c r="J406" s="2"/>
      <c r="K406" s="84"/>
      <c r="L406" s="84"/>
    </row>
    <row r="407" spans="9:12" s="56" customFormat="1">
      <c r="I407" s="2"/>
      <c r="J407" s="2"/>
      <c r="K407" s="84"/>
      <c r="L407" s="84"/>
    </row>
    <row r="408" spans="9:12" s="56" customFormat="1">
      <c r="I408" s="2"/>
      <c r="J408" s="2"/>
      <c r="K408" s="84"/>
      <c r="L408" s="84"/>
    </row>
    <row r="409" spans="9:12" s="56" customFormat="1">
      <c r="I409" s="2"/>
      <c r="J409" s="2"/>
      <c r="K409" s="84"/>
      <c r="L409" s="84"/>
    </row>
    <row r="410" spans="9:12" s="56" customFormat="1">
      <c r="I410" s="2"/>
      <c r="J410" s="2"/>
      <c r="K410" s="84"/>
      <c r="L410" s="84"/>
    </row>
    <row r="411" spans="9:12" s="56" customFormat="1">
      <c r="I411" s="2"/>
      <c r="J411" s="2"/>
      <c r="K411" s="84"/>
      <c r="L411" s="84"/>
    </row>
    <row r="412" spans="9:12" s="56" customFormat="1">
      <c r="I412" s="2"/>
      <c r="J412" s="2"/>
      <c r="K412" s="84"/>
      <c r="L412" s="84"/>
    </row>
    <row r="413" spans="9:12" s="56" customFormat="1">
      <c r="I413" s="2"/>
      <c r="J413" s="2"/>
      <c r="K413" s="84"/>
      <c r="L413" s="84"/>
    </row>
    <row r="414" spans="9:12" s="56" customFormat="1">
      <c r="I414" s="2"/>
      <c r="J414" s="2"/>
      <c r="K414" s="84"/>
      <c r="L414" s="84"/>
    </row>
    <row r="415" spans="9:12" s="56" customFormat="1">
      <c r="I415" s="2"/>
      <c r="J415" s="2"/>
      <c r="K415" s="84"/>
      <c r="L415" s="84"/>
    </row>
    <row r="416" spans="9:12" s="56" customFormat="1">
      <c r="I416" s="2"/>
      <c r="J416" s="2"/>
      <c r="K416" s="84"/>
      <c r="L416" s="84"/>
    </row>
    <row r="417" spans="9:12" s="56" customFormat="1">
      <c r="I417" s="2"/>
      <c r="J417" s="2"/>
      <c r="K417" s="84"/>
      <c r="L417" s="84"/>
    </row>
    <row r="418" spans="9:12" s="56" customFormat="1">
      <c r="I418" s="2"/>
      <c r="J418" s="2"/>
      <c r="K418" s="84"/>
      <c r="L418" s="84"/>
    </row>
    <row r="419" spans="9:12" s="56" customFormat="1">
      <c r="I419" s="2"/>
      <c r="J419" s="2"/>
      <c r="K419" s="84"/>
      <c r="L419" s="84"/>
    </row>
    <row r="420" spans="9:12" s="56" customFormat="1">
      <c r="I420" s="2"/>
      <c r="J420" s="2"/>
      <c r="K420" s="84"/>
      <c r="L420" s="84"/>
    </row>
    <row r="421" spans="9:12" s="56" customFormat="1">
      <c r="I421" s="2"/>
      <c r="J421" s="2"/>
      <c r="K421" s="84"/>
      <c r="L421" s="84"/>
    </row>
    <row r="422" spans="9:12" s="56" customFormat="1">
      <c r="I422" s="2"/>
      <c r="J422" s="2"/>
      <c r="K422" s="84"/>
      <c r="L422" s="84"/>
    </row>
    <row r="423" spans="9:12" s="56" customFormat="1">
      <c r="I423" s="2"/>
      <c r="J423" s="2"/>
      <c r="K423" s="84"/>
      <c r="L423" s="84"/>
    </row>
    <row r="424" spans="9:12" s="56" customFormat="1">
      <c r="I424" s="2"/>
      <c r="J424" s="2"/>
      <c r="K424" s="84"/>
      <c r="L424" s="84"/>
    </row>
    <row r="425" spans="9:12" s="56" customFormat="1">
      <c r="I425" s="2"/>
      <c r="J425" s="2"/>
      <c r="K425" s="84"/>
      <c r="L425" s="84"/>
    </row>
    <row r="426" spans="9:12" s="56" customFormat="1">
      <c r="I426" s="2"/>
      <c r="J426" s="2"/>
      <c r="K426" s="84"/>
      <c r="L426" s="84"/>
    </row>
    <row r="427" spans="9:12" s="56" customFormat="1">
      <c r="I427" s="2"/>
      <c r="J427" s="2"/>
      <c r="K427" s="84"/>
      <c r="L427" s="84"/>
    </row>
    <row r="428" spans="9:12" s="56" customFormat="1">
      <c r="I428" s="2"/>
      <c r="J428" s="2"/>
      <c r="K428" s="84"/>
      <c r="L428" s="84"/>
    </row>
    <row r="429" spans="9:12" s="56" customFormat="1">
      <c r="I429" s="2"/>
      <c r="J429" s="2"/>
      <c r="K429" s="84"/>
      <c r="L429" s="84"/>
    </row>
    <row r="430" spans="9:12" s="56" customFormat="1">
      <c r="I430" s="2"/>
      <c r="J430" s="2"/>
      <c r="K430" s="84"/>
      <c r="L430" s="84"/>
    </row>
    <row r="431" spans="9:12" s="56" customFormat="1">
      <c r="I431" s="2"/>
      <c r="J431" s="2"/>
      <c r="K431" s="84"/>
      <c r="L431" s="84"/>
    </row>
    <row r="432" spans="9:12" s="56" customFormat="1">
      <c r="I432" s="2"/>
      <c r="J432" s="2"/>
      <c r="K432" s="84"/>
      <c r="L432" s="84"/>
    </row>
    <row r="433" spans="9:12" s="56" customFormat="1">
      <c r="I433" s="2"/>
      <c r="J433" s="2"/>
      <c r="K433" s="84"/>
      <c r="L433" s="84"/>
    </row>
    <row r="434" spans="9:12" s="56" customFormat="1">
      <c r="I434" s="2"/>
      <c r="J434" s="2"/>
      <c r="K434" s="84"/>
      <c r="L434" s="84"/>
    </row>
    <row r="435" spans="9:12" s="56" customFormat="1">
      <c r="I435" s="2"/>
      <c r="J435" s="2"/>
      <c r="K435" s="84"/>
      <c r="L435" s="84"/>
    </row>
    <row r="436" spans="9:12" s="56" customFormat="1">
      <c r="I436" s="2"/>
      <c r="J436" s="2"/>
      <c r="K436" s="84"/>
      <c r="L436" s="84"/>
    </row>
    <row r="437" spans="9:12" s="56" customFormat="1">
      <c r="I437" s="2"/>
      <c r="J437" s="2"/>
      <c r="K437" s="84"/>
      <c r="L437" s="84"/>
    </row>
    <row r="438" spans="9:12" s="56" customFormat="1">
      <c r="I438" s="2"/>
      <c r="J438" s="2"/>
      <c r="K438" s="84"/>
      <c r="L438" s="84"/>
    </row>
    <row r="439" spans="9:12" s="56" customFormat="1">
      <c r="I439" s="2"/>
      <c r="J439" s="2"/>
      <c r="K439" s="84"/>
      <c r="L439" s="84"/>
    </row>
    <row r="440" spans="9:12" s="56" customFormat="1">
      <c r="I440" s="2"/>
      <c r="J440" s="2"/>
      <c r="K440" s="84"/>
      <c r="L440" s="84"/>
    </row>
    <row r="441" spans="9:12" s="56" customFormat="1">
      <c r="I441" s="2"/>
      <c r="J441" s="2"/>
      <c r="K441" s="84"/>
      <c r="L441" s="84"/>
    </row>
    <row r="442" spans="9:12" s="56" customFormat="1">
      <c r="I442" s="2"/>
      <c r="J442" s="2"/>
      <c r="K442" s="84"/>
      <c r="L442" s="84"/>
    </row>
    <row r="443" spans="9:12" s="56" customFormat="1">
      <c r="I443" s="2"/>
      <c r="J443" s="2"/>
      <c r="K443" s="84"/>
      <c r="L443" s="84"/>
    </row>
    <row r="444" spans="9:12" s="56" customFormat="1">
      <c r="I444" s="2"/>
      <c r="J444" s="2"/>
      <c r="K444" s="84"/>
      <c r="L444" s="84"/>
    </row>
    <row r="445" spans="9:12" s="56" customFormat="1">
      <c r="I445" s="2"/>
      <c r="J445" s="2"/>
      <c r="K445" s="84"/>
      <c r="L445" s="84"/>
    </row>
    <row r="446" spans="9:12" s="56" customFormat="1">
      <c r="I446" s="2"/>
      <c r="J446" s="2"/>
      <c r="K446" s="84"/>
      <c r="L446" s="84"/>
    </row>
    <row r="447" spans="9:12" s="56" customFormat="1">
      <c r="I447" s="2"/>
      <c r="J447" s="2"/>
      <c r="K447" s="84"/>
      <c r="L447" s="84"/>
    </row>
    <row r="448" spans="9:12" s="56" customFormat="1">
      <c r="I448" s="2"/>
      <c r="J448" s="2"/>
      <c r="K448" s="84"/>
      <c r="L448" s="84"/>
    </row>
    <row r="449" spans="9:12" s="56" customFormat="1">
      <c r="I449" s="2"/>
      <c r="J449" s="2"/>
      <c r="K449" s="84"/>
      <c r="L449" s="84"/>
    </row>
    <row r="450" spans="9:12" s="56" customFormat="1">
      <c r="I450" s="2"/>
      <c r="J450" s="2"/>
      <c r="K450" s="84"/>
      <c r="L450" s="84"/>
    </row>
    <row r="451" spans="9:12" s="56" customFormat="1">
      <c r="I451" s="2"/>
      <c r="J451" s="2"/>
      <c r="K451" s="84"/>
      <c r="L451" s="84"/>
    </row>
    <row r="452" spans="9:12" s="56" customFormat="1">
      <c r="I452" s="2"/>
      <c r="J452" s="2"/>
      <c r="K452" s="84"/>
      <c r="L452" s="84"/>
    </row>
    <row r="453" spans="9:12" s="56" customFormat="1">
      <c r="I453" s="2"/>
      <c r="J453" s="2"/>
      <c r="K453" s="84"/>
      <c r="L453" s="84"/>
    </row>
    <row r="454" spans="9:12" s="56" customFormat="1">
      <c r="I454" s="2"/>
      <c r="J454" s="2"/>
      <c r="K454" s="84"/>
      <c r="L454" s="84"/>
    </row>
    <row r="455" spans="9:12" s="56" customFormat="1">
      <c r="I455" s="2"/>
      <c r="J455" s="2"/>
      <c r="K455" s="84"/>
      <c r="L455" s="84"/>
    </row>
    <row r="456" spans="9:12" s="56" customFormat="1">
      <c r="I456" s="2"/>
      <c r="J456" s="2"/>
      <c r="K456" s="84"/>
      <c r="L456" s="84"/>
    </row>
    <row r="457" spans="9:12" s="56" customFormat="1">
      <c r="I457" s="2"/>
      <c r="J457" s="2"/>
      <c r="K457" s="84"/>
      <c r="L457" s="84"/>
    </row>
    <row r="458" spans="9:12" s="56" customFormat="1">
      <c r="I458" s="2"/>
      <c r="J458" s="2"/>
      <c r="K458" s="84"/>
      <c r="L458" s="84"/>
    </row>
    <row r="459" spans="9:12" s="56" customFormat="1">
      <c r="I459" s="2"/>
      <c r="J459" s="2"/>
      <c r="K459" s="84"/>
      <c r="L459" s="84"/>
    </row>
    <row r="460" spans="9:12" s="56" customFormat="1">
      <c r="I460" s="2"/>
      <c r="J460" s="2"/>
      <c r="K460" s="84"/>
      <c r="L460" s="84"/>
    </row>
    <row r="461" spans="9:12" s="56" customFormat="1">
      <c r="I461" s="2"/>
      <c r="J461" s="2"/>
      <c r="K461" s="84"/>
      <c r="L461" s="84"/>
    </row>
    <row r="462" spans="9:12" s="56" customFormat="1">
      <c r="I462" s="2"/>
      <c r="J462" s="2"/>
      <c r="K462" s="84"/>
      <c r="L462" s="84"/>
    </row>
    <row r="463" spans="9:12" s="56" customFormat="1">
      <c r="I463" s="2"/>
      <c r="J463" s="2"/>
      <c r="K463" s="84"/>
      <c r="L463" s="84"/>
    </row>
    <row r="464" spans="9:12" s="56" customFormat="1">
      <c r="I464" s="2"/>
      <c r="J464" s="2"/>
      <c r="K464" s="84"/>
      <c r="L464" s="84"/>
    </row>
    <row r="465" spans="9:12" s="56" customFormat="1">
      <c r="I465" s="2"/>
      <c r="J465" s="2"/>
      <c r="K465" s="84"/>
      <c r="L465" s="84"/>
    </row>
    <row r="466" spans="9:12" s="56" customFormat="1">
      <c r="I466" s="2"/>
      <c r="J466" s="2"/>
      <c r="K466" s="84"/>
      <c r="L466" s="84"/>
    </row>
    <row r="467" spans="9:12" s="56" customFormat="1">
      <c r="I467" s="2"/>
      <c r="J467" s="2"/>
      <c r="K467" s="84"/>
      <c r="L467" s="84"/>
    </row>
    <row r="468" spans="9:12" s="56" customFormat="1">
      <c r="I468" s="2"/>
      <c r="J468" s="2"/>
      <c r="K468" s="84"/>
      <c r="L468" s="84"/>
    </row>
    <row r="469" spans="9:12" s="56" customFormat="1">
      <c r="I469" s="2"/>
      <c r="J469" s="2"/>
      <c r="K469" s="84"/>
      <c r="L469" s="84"/>
    </row>
    <row r="470" spans="9:12" s="56" customFormat="1">
      <c r="I470" s="2"/>
      <c r="J470" s="2"/>
      <c r="K470" s="84"/>
      <c r="L470" s="84"/>
    </row>
    <row r="471" spans="9:12" s="56" customFormat="1">
      <c r="I471" s="2"/>
      <c r="J471" s="2"/>
      <c r="K471" s="84"/>
      <c r="L471" s="84"/>
    </row>
    <row r="472" spans="9:12" s="56" customFormat="1">
      <c r="I472" s="2"/>
      <c r="J472" s="2"/>
      <c r="K472" s="84"/>
      <c r="L472" s="84"/>
    </row>
    <row r="473" spans="9:12" s="56" customFormat="1">
      <c r="I473" s="2"/>
      <c r="J473" s="2"/>
      <c r="K473" s="84"/>
      <c r="L473" s="84"/>
    </row>
    <row r="474" spans="9:12" s="56" customFormat="1">
      <c r="I474" s="2"/>
      <c r="J474" s="2"/>
      <c r="K474" s="84"/>
      <c r="L474" s="84"/>
    </row>
    <row r="475" spans="9:12" s="56" customFormat="1">
      <c r="I475" s="2"/>
      <c r="J475" s="2"/>
      <c r="K475" s="84"/>
      <c r="L475" s="84"/>
    </row>
    <row r="476" spans="9:12" s="56" customFormat="1">
      <c r="I476" s="2"/>
      <c r="J476" s="2"/>
      <c r="K476" s="84"/>
      <c r="L476" s="84"/>
    </row>
    <row r="477" spans="9:12" s="56" customFormat="1">
      <c r="I477" s="2"/>
      <c r="J477" s="2"/>
      <c r="K477" s="84"/>
      <c r="L477" s="84"/>
    </row>
    <row r="478" spans="9:12" s="56" customFormat="1">
      <c r="I478" s="2"/>
      <c r="J478" s="2"/>
      <c r="K478" s="84"/>
      <c r="L478" s="84"/>
    </row>
    <row r="479" spans="9:12" s="56" customFormat="1">
      <c r="I479" s="2"/>
      <c r="J479" s="2"/>
      <c r="K479" s="84"/>
      <c r="L479" s="84"/>
    </row>
    <row r="480" spans="9:12" s="56" customFormat="1">
      <c r="I480" s="2"/>
      <c r="J480" s="2"/>
      <c r="K480" s="84"/>
      <c r="L480" s="84"/>
    </row>
    <row r="481" spans="9:12" s="56" customFormat="1">
      <c r="I481" s="2"/>
      <c r="J481" s="2"/>
      <c r="K481" s="84"/>
      <c r="L481" s="84"/>
    </row>
    <row r="482" spans="9:12" s="56" customFormat="1">
      <c r="I482" s="2"/>
      <c r="J482" s="2"/>
      <c r="K482" s="84"/>
      <c r="L482" s="84"/>
    </row>
    <row r="483" spans="9:12" s="56" customFormat="1">
      <c r="I483" s="2"/>
      <c r="J483" s="2"/>
      <c r="K483" s="84"/>
      <c r="L483" s="84"/>
    </row>
    <row r="484" spans="9:12" s="56" customFormat="1">
      <c r="I484" s="2"/>
      <c r="J484" s="2"/>
      <c r="K484" s="84"/>
      <c r="L484" s="84"/>
    </row>
    <row r="485" spans="9:12" s="56" customFormat="1">
      <c r="I485" s="2"/>
      <c r="J485" s="2"/>
      <c r="K485" s="84"/>
      <c r="L485" s="84"/>
    </row>
    <row r="486" spans="9:12" s="56" customFormat="1">
      <c r="I486" s="2"/>
      <c r="J486" s="2"/>
      <c r="K486" s="84"/>
      <c r="L486" s="84"/>
    </row>
    <row r="487" spans="9:12" s="56" customFormat="1">
      <c r="I487" s="2"/>
      <c r="J487" s="2"/>
      <c r="K487" s="84"/>
      <c r="L487" s="84"/>
    </row>
    <row r="488" spans="9:12" s="56" customFormat="1">
      <c r="I488" s="2"/>
      <c r="J488" s="2"/>
      <c r="K488" s="84"/>
      <c r="L488" s="84"/>
    </row>
    <row r="489" spans="9:12" s="56" customFormat="1">
      <c r="I489" s="2"/>
      <c r="J489" s="2"/>
      <c r="K489" s="84"/>
      <c r="L489" s="84"/>
    </row>
    <row r="490" spans="9:12" s="56" customFormat="1">
      <c r="I490" s="2"/>
      <c r="J490" s="2"/>
      <c r="K490" s="84"/>
      <c r="L490" s="84"/>
    </row>
    <row r="491" spans="9:12" s="56" customFormat="1">
      <c r="I491" s="2"/>
      <c r="J491" s="2"/>
      <c r="K491" s="84"/>
      <c r="L491" s="84"/>
    </row>
    <row r="492" spans="9:12" s="56" customFormat="1">
      <c r="I492" s="2"/>
      <c r="J492" s="2"/>
      <c r="K492" s="84"/>
      <c r="L492" s="84"/>
    </row>
    <row r="493" spans="9:12" s="56" customFormat="1">
      <c r="I493" s="2"/>
      <c r="J493" s="2"/>
      <c r="K493" s="84"/>
      <c r="L493" s="84"/>
    </row>
    <row r="494" spans="9:12" s="56" customFormat="1">
      <c r="I494" s="2"/>
      <c r="J494" s="2"/>
      <c r="K494" s="84"/>
      <c r="L494" s="84"/>
    </row>
    <row r="495" spans="9:12" s="56" customFormat="1">
      <c r="I495" s="2"/>
      <c r="J495" s="2"/>
      <c r="K495" s="84"/>
      <c r="L495" s="84"/>
    </row>
    <row r="496" spans="9:12" s="56" customFormat="1">
      <c r="I496" s="2"/>
      <c r="J496" s="2"/>
      <c r="K496" s="84"/>
      <c r="L496" s="84"/>
    </row>
    <row r="497" spans="9:12" s="56" customFormat="1">
      <c r="I497" s="2"/>
      <c r="J497" s="2"/>
      <c r="K497" s="84"/>
      <c r="L497" s="84"/>
    </row>
    <row r="498" spans="9:12" s="56" customFormat="1">
      <c r="I498" s="2"/>
      <c r="J498" s="2"/>
      <c r="K498" s="84"/>
      <c r="L498" s="84"/>
    </row>
    <row r="499" spans="9:12" s="56" customFormat="1">
      <c r="I499" s="2"/>
      <c r="J499" s="2"/>
      <c r="K499" s="84"/>
      <c r="L499" s="84"/>
    </row>
    <row r="500" spans="9:12" s="56" customFormat="1">
      <c r="I500" s="2"/>
      <c r="J500" s="2"/>
      <c r="K500" s="84"/>
      <c r="L500" s="84"/>
    </row>
    <row r="501" spans="9:12" s="56" customFormat="1">
      <c r="I501" s="2"/>
      <c r="J501" s="2"/>
      <c r="K501" s="84"/>
      <c r="L501" s="84"/>
    </row>
    <row r="502" spans="9:12" s="56" customFormat="1">
      <c r="I502" s="2"/>
      <c r="J502" s="2"/>
      <c r="K502" s="84"/>
      <c r="L502" s="84"/>
    </row>
    <row r="503" spans="9:12" s="56" customFormat="1">
      <c r="I503" s="2"/>
      <c r="J503" s="2"/>
      <c r="K503" s="84"/>
      <c r="L503" s="84"/>
    </row>
    <row r="504" spans="9:12" s="56" customFormat="1">
      <c r="I504" s="2"/>
      <c r="J504" s="2"/>
      <c r="K504" s="84"/>
      <c r="L504" s="84"/>
    </row>
    <row r="505" spans="9:12" s="56" customFormat="1">
      <c r="I505" s="2"/>
      <c r="J505" s="2"/>
      <c r="K505" s="84"/>
      <c r="L505" s="84"/>
    </row>
    <row r="506" spans="9:12" s="56" customFormat="1">
      <c r="I506" s="2"/>
      <c r="J506" s="2"/>
      <c r="K506" s="84"/>
      <c r="L506" s="84"/>
    </row>
    <row r="507" spans="9:12" s="56" customFormat="1">
      <c r="I507" s="2"/>
      <c r="J507" s="2"/>
      <c r="K507" s="84"/>
      <c r="L507" s="84"/>
    </row>
    <row r="508" spans="9:12" s="56" customFormat="1">
      <c r="I508" s="2"/>
      <c r="J508" s="2"/>
      <c r="K508" s="84"/>
      <c r="L508" s="84"/>
    </row>
    <row r="509" spans="9:12" s="56" customFormat="1">
      <c r="I509" s="2"/>
      <c r="J509" s="2"/>
      <c r="K509" s="84"/>
      <c r="L509" s="84"/>
    </row>
    <row r="510" spans="9:12" s="56" customFormat="1">
      <c r="I510" s="2"/>
      <c r="J510" s="2"/>
      <c r="K510" s="84"/>
      <c r="L510" s="84"/>
    </row>
    <row r="511" spans="9:12" s="56" customFormat="1">
      <c r="I511" s="2"/>
      <c r="J511" s="2"/>
      <c r="K511" s="84"/>
      <c r="L511" s="84"/>
    </row>
    <row r="512" spans="9:12" s="56" customFormat="1">
      <c r="I512" s="2"/>
      <c r="J512" s="2"/>
      <c r="K512" s="84"/>
      <c r="L512" s="84"/>
    </row>
    <row r="513" spans="9:12" s="56" customFormat="1">
      <c r="I513" s="2"/>
      <c r="J513" s="2"/>
      <c r="K513" s="84"/>
      <c r="L513" s="84"/>
    </row>
    <row r="514" spans="9:12" s="56" customFormat="1">
      <c r="I514" s="2"/>
      <c r="J514" s="2"/>
      <c r="K514" s="84"/>
      <c r="L514" s="84"/>
    </row>
    <row r="515" spans="9:12" s="56" customFormat="1">
      <c r="I515" s="2"/>
      <c r="J515" s="2"/>
      <c r="K515" s="84"/>
      <c r="L515" s="84"/>
    </row>
    <row r="516" spans="9:12" s="56" customFormat="1">
      <c r="I516" s="2"/>
      <c r="J516" s="2"/>
      <c r="K516" s="84"/>
      <c r="L516" s="84"/>
    </row>
    <row r="517" spans="9:12" s="56" customFormat="1">
      <c r="I517" s="2"/>
      <c r="J517" s="2"/>
      <c r="K517" s="84"/>
      <c r="L517" s="84"/>
    </row>
    <row r="518" spans="9:12" s="56" customFormat="1">
      <c r="I518" s="2"/>
      <c r="J518" s="2"/>
      <c r="K518" s="84"/>
      <c r="L518" s="84"/>
    </row>
    <row r="519" spans="9:12" s="56" customFormat="1">
      <c r="I519" s="2"/>
      <c r="J519" s="2"/>
      <c r="K519" s="84"/>
      <c r="L519" s="84"/>
    </row>
    <row r="520" spans="9:12" s="56" customFormat="1">
      <c r="I520" s="2"/>
      <c r="J520" s="2"/>
      <c r="K520" s="84"/>
      <c r="L520" s="84"/>
    </row>
    <row r="521" spans="9:12" s="56" customFormat="1">
      <c r="I521" s="2"/>
      <c r="J521" s="2"/>
      <c r="K521" s="84"/>
      <c r="L521" s="84"/>
    </row>
    <row r="522" spans="9:12" s="56" customFormat="1">
      <c r="I522" s="2"/>
      <c r="J522" s="2"/>
      <c r="K522" s="84"/>
      <c r="L522" s="84"/>
    </row>
    <row r="523" spans="9:12" s="56" customFormat="1">
      <c r="I523" s="2"/>
      <c r="J523" s="2"/>
      <c r="K523" s="84"/>
      <c r="L523" s="84"/>
    </row>
    <row r="524" spans="9:12" s="56" customFormat="1">
      <c r="I524" s="2"/>
      <c r="J524" s="2"/>
      <c r="K524" s="84"/>
      <c r="L524" s="84"/>
    </row>
    <row r="525" spans="9:12" s="56" customFormat="1">
      <c r="I525" s="2"/>
      <c r="J525" s="2"/>
      <c r="K525" s="84"/>
      <c r="L525" s="84"/>
    </row>
    <row r="526" spans="9:12" s="56" customFormat="1">
      <c r="I526" s="2"/>
      <c r="J526" s="2"/>
      <c r="K526" s="84"/>
      <c r="L526" s="84"/>
    </row>
    <row r="527" spans="9:12" s="56" customFormat="1">
      <c r="I527" s="2"/>
      <c r="J527" s="2"/>
      <c r="K527" s="84"/>
      <c r="L527" s="84"/>
    </row>
    <row r="528" spans="9:12" s="56" customFormat="1">
      <c r="I528" s="2"/>
      <c r="J528" s="2"/>
      <c r="K528" s="84"/>
      <c r="L528" s="84"/>
    </row>
    <row r="529" spans="9:12" s="56" customFormat="1">
      <c r="I529" s="2"/>
      <c r="J529" s="2"/>
      <c r="K529" s="84"/>
      <c r="L529" s="84"/>
    </row>
    <row r="530" spans="9:12" s="56" customFormat="1">
      <c r="I530" s="2"/>
      <c r="J530" s="2"/>
      <c r="K530" s="84"/>
      <c r="L530" s="84"/>
    </row>
    <row r="531" spans="9:12" s="56" customFormat="1">
      <c r="I531" s="2"/>
      <c r="J531" s="2"/>
      <c r="K531" s="84"/>
      <c r="L531" s="84"/>
    </row>
    <row r="532" spans="9:12" s="56" customFormat="1">
      <c r="I532" s="2"/>
      <c r="J532" s="2"/>
      <c r="K532" s="84"/>
      <c r="L532" s="84"/>
    </row>
    <row r="533" spans="9:12" s="56" customFormat="1">
      <c r="I533" s="2"/>
      <c r="J533" s="2"/>
      <c r="K533" s="84"/>
      <c r="L533" s="84"/>
    </row>
    <row r="534" spans="9:12" s="56" customFormat="1">
      <c r="I534" s="2"/>
      <c r="J534" s="2"/>
      <c r="K534" s="84"/>
      <c r="L534" s="84"/>
    </row>
    <row r="535" spans="9:12" s="56" customFormat="1">
      <c r="I535" s="2"/>
      <c r="J535" s="2"/>
      <c r="K535" s="84"/>
      <c r="L535" s="84"/>
    </row>
    <row r="536" spans="9:12" s="56" customFormat="1">
      <c r="I536" s="2"/>
      <c r="J536" s="2"/>
      <c r="K536" s="84"/>
      <c r="L536" s="84"/>
    </row>
    <row r="537" spans="9:12" s="56" customFormat="1">
      <c r="I537" s="2"/>
      <c r="J537" s="2"/>
      <c r="K537" s="84"/>
      <c r="L537" s="84"/>
    </row>
    <row r="538" spans="9:12" s="56" customFormat="1">
      <c r="I538" s="2"/>
      <c r="J538" s="2"/>
      <c r="K538" s="84"/>
      <c r="L538" s="84"/>
    </row>
    <row r="539" spans="9:12" s="56" customFormat="1">
      <c r="I539" s="2"/>
      <c r="J539" s="2"/>
      <c r="K539" s="84"/>
      <c r="L539" s="84"/>
    </row>
    <row r="540" spans="9:12" s="56" customFormat="1">
      <c r="I540" s="2"/>
      <c r="J540" s="2"/>
      <c r="K540" s="84"/>
      <c r="L540" s="84"/>
    </row>
    <row r="541" spans="9:12" s="56" customFormat="1">
      <c r="I541" s="2"/>
      <c r="J541" s="2"/>
      <c r="K541" s="84"/>
      <c r="L541" s="84"/>
    </row>
    <row r="542" spans="9:12" s="56" customFormat="1">
      <c r="I542" s="2"/>
      <c r="J542" s="2"/>
      <c r="K542" s="84"/>
      <c r="L542" s="84"/>
    </row>
    <row r="543" spans="9:12" s="56" customFormat="1">
      <c r="I543" s="2"/>
      <c r="J543" s="2"/>
      <c r="K543" s="84"/>
      <c r="L543" s="84"/>
    </row>
    <row r="544" spans="9:12" s="56" customFormat="1">
      <c r="I544" s="2"/>
      <c r="J544" s="2"/>
      <c r="K544" s="84"/>
      <c r="L544" s="84"/>
    </row>
    <row r="545" spans="9:12" s="56" customFormat="1">
      <c r="I545" s="2"/>
      <c r="J545" s="2"/>
      <c r="K545" s="84"/>
      <c r="L545" s="84"/>
    </row>
    <row r="546" spans="9:12" s="56" customFormat="1">
      <c r="I546" s="2"/>
      <c r="J546" s="2"/>
      <c r="K546" s="84"/>
      <c r="L546" s="84"/>
    </row>
    <row r="547" spans="9:12" s="56" customFormat="1">
      <c r="I547" s="2"/>
      <c r="J547" s="2"/>
      <c r="K547" s="84"/>
      <c r="L547" s="84"/>
    </row>
    <row r="548" spans="9:12" s="56" customFormat="1">
      <c r="I548" s="2"/>
      <c r="J548" s="2"/>
      <c r="K548" s="84"/>
      <c r="L548" s="84"/>
    </row>
    <row r="549" spans="9:12" s="56" customFormat="1">
      <c r="I549" s="2"/>
      <c r="J549" s="2"/>
      <c r="K549" s="84"/>
      <c r="L549" s="84"/>
    </row>
    <row r="550" spans="9:12" s="56" customFormat="1">
      <c r="I550" s="2"/>
      <c r="J550" s="2"/>
      <c r="K550" s="84"/>
      <c r="L550" s="84"/>
    </row>
    <row r="551" spans="9:12" s="56" customFormat="1">
      <c r="I551" s="2"/>
      <c r="J551" s="2"/>
      <c r="K551" s="84"/>
      <c r="L551" s="84"/>
    </row>
    <row r="552" spans="9:12" s="56" customFormat="1">
      <c r="I552" s="2"/>
      <c r="J552" s="2"/>
      <c r="K552" s="84"/>
      <c r="L552" s="84"/>
    </row>
    <row r="553" spans="9:12" s="56" customFormat="1">
      <c r="I553" s="2"/>
      <c r="J553" s="2"/>
      <c r="K553" s="84"/>
      <c r="L553" s="84"/>
    </row>
    <row r="554" spans="9:12" s="56" customFormat="1">
      <c r="I554" s="2"/>
      <c r="J554" s="2"/>
      <c r="K554" s="84"/>
      <c r="L554" s="84"/>
    </row>
    <row r="555" spans="9:12" s="56" customFormat="1">
      <c r="I555" s="2"/>
      <c r="J555" s="2"/>
      <c r="K555" s="84"/>
      <c r="L555" s="84"/>
    </row>
    <row r="556" spans="9:12" s="56" customFormat="1">
      <c r="I556" s="2"/>
      <c r="J556" s="2"/>
      <c r="K556" s="84"/>
      <c r="L556" s="84"/>
    </row>
    <row r="557" spans="9:12" s="56" customFormat="1">
      <c r="I557" s="2"/>
      <c r="J557" s="2"/>
      <c r="K557" s="84"/>
      <c r="L557" s="84"/>
    </row>
    <row r="558" spans="9:12" s="56" customFormat="1">
      <c r="I558" s="2"/>
      <c r="J558" s="2"/>
      <c r="K558" s="84"/>
      <c r="L558" s="84"/>
    </row>
    <row r="559" spans="9:12" s="56" customFormat="1">
      <c r="I559" s="2"/>
      <c r="J559" s="2"/>
      <c r="K559" s="84"/>
      <c r="L559" s="84"/>
    </row>
    <row r="560" spans="9:12" s="56" customFormat="1">
      <c r="I560" s="2"/>
      <c r="J560" s="2"/>
      <c r="K560" s="84"/>
      <c r="L560" s="84"/>
    </row>
    <row r="561" spans="9:12" s="56" customFormat="1">
      <c r="I561" s="2"/>
      <c r="J561" s="2"/>
      <c r="K561" s="84"/>
      <c r="L561" s="84"/>
    </row>
    <row r="562" spans="9:12" s="56" customFormat="1">
      <c r="I562" s="2"/>
      <c r="J562" s="2"/>
      <c r="K562" s="84"/>
      <c r="L562" s="84"/>
    </row>
    <row r="563" spans="9:12" s="56" customFormat="1">
      <c r="I563" s="2"/>
      <c r="J563" s="2"/>
      <c r="K563" s="84"/>
      <c r="L563" s="84"/>
    </row>
    <row r="564" spans="9:12" s="56" customFormat="1">
      <c r="I564" s="2"/>
      <c r="J564" s="2"/>
      <c r="K564" s="84"/>
      <c r="L564" s="84"/>
    </row>
    <row r="565" spans="9:12" s="56" customFormat="1">
      <c r="I565" s="2"/>
      <c r="J565" s="2"/>
      <c r="K565" s="84"/>
      <c r="L565" s="84"/>
    </row>
    <row r="566" spans="9:12" s="56" customFormat="1">
      <c r="I566" s="2"/>
      <c r="J566" s="2"/>
      <c r="K566" s="84"/>
      <c r="L566" s="84"/>
    </row>
    <row r="567" spans="9:12" s="56" customFormat="1">
      <c r="I567" s="2"/>
      <c r="J567" s="2"/>
      <c r="K567" s="84"/>
      <c r="L567" s="84"/>
    </row>
    <row r="568" spans="9:12" s="56" customFormat="1">
      <c r="I568" s="2"/>
      <c r="J568" s="2"/>
      <c r="K568" s="84"/>
      <c r="L568" s="84"/>
    </row>
    <row r="569" spans="9:12" s="56" customFormat="1">
      <c r="I569" s="2"/>
      <c r="J569" s="2"/>
      <c r="K569" s="84"/>
      <c r="L569" s="84"/>
    </row>
    <row r="570" spans="9:12" s="56" customFormat="1">
      <c r="I570" s="2"/>
      <c r="J570" s="2"/>
      <c r="K570" s="84"/>
      <c r="L570" s="84"/>
    </row>
    <row r="571" spans="9:12" s="56" customFormat="1">
      <c r="I571" s="2"/>
      <c r="J571" s="2"/>
      <c r="K571" s="84"/>
      <c r="L571" s="84"/>
    </row>
    <row r="572" spans="9:12" s="56" customFormat="1">
      <c r="I572" s="2"/>
      <c r="J572" s="2"/>
      <c r="K572" s="84"/>
      <c r="L572" s="84"/>
    </row>
    <row r="573" spans="9:12" s="56" customFormat="1">
      <c r="I573" s="2"/>
      <c r="J573" s="2"/>
      <c r="K573" s="84"/>
      <c r="L573" s="84"/>
    </row>
    <row r="574" spans="9:12" s="56" customFormat="1">
      <c r="I574" s="2"/>
      <c r="J574" s="2"/>
      <c r="K574" s="84"/>
      <c r="L574" s="84"/>
    </row>
    <row r="575" spans="9:12" s="56" customFormat="1">
      <c r="I575" s="2"/>
      <c r="J575" s="2"/>
      <c r="K575" s="84"/>
      <c r="L575" s="84"/>
    </row>
    <row r="576" spans="9:12" s="56" customFormat="1">
      <c r="I576" s="2"/>
      <c r="J576" s="2"/>
      <c r="K576" s="84"/>
      <c r="L576" s="84"/>
    </row>
    <row r="577" spans="9:12" s="56" customFormat="1">
      <c r="I577" s="2"/>
      <c r="J577" s="2"/>
      <c r="K577" s="84"/>
      <c r="L577" s="84"/>
    </row>
    <row r="578" spans="9:12" s="56" customFormat="1">
      <c r="I578" s="2"/>
      <c r="J578" s="2"/>
      <c r="K578" s="84"/>
      <c r="L578" s="84"/>
    </row>
    <row r="579" spans="9:12" s="56" customFormat="1">
      <c r="I579" s="2"/>
      <c r="J579" s="2"/>
      <c r="K579" s="84"/>
      <c r="L579" s="84"/>
    </row>
    <row r="580" spans="9:12" s="56" customFormat="1">
      <c r="I580" s="2"/>
      <c r="J580" s="2"/>
      <c r="K580" s="84"/>
      <c r="L580" s="84"/>
    </row>
    <row r="581" spans="9:12" s="56" customFormat="1">
      <c r="I581" s="2"/>
      <c r="J581" s="2"/>
      <c r="K581" s="84"/>
      <c r="L581" s="84"/>
    </row>
    <row r="582" spans="9:12" s="56" customFormat="1">
      <c r="I582" s="2"/>
      <c r="J582" s="2"/>
      <c r="K582" s="84"/>
      <c r="L582" s="84"/>
    </row>
    <row r="583" spans="9:12" s="56" customFormat="1">
      <c r="I583" s="2"/>
      <c r="J583" s="2"/>
      <c r="K583" s="84"/>
      <c r="L583" s="84"/>
    </row>
    <row r="584" spans="9:12" s="56" customFormat="1">
      <c r="I584" s="2"/>
      <c r="J584" s="2"/>
      <c r="K584" s="84"/>
      <c r="L584" s="84"/>
    </row>
    <row r="585" spans="9:12" s="56" customFormat="1">
      <c r="I585" s="2"/>
      <c r="J585" s="2"/>
      <c r="K585" s="84"/>
      <c r="L585" s="84"/>
    </row>
    <row r="586" spans="9:12" s="56" customFormat="1">
      <c r="I586" s="2"/>
      <c r="J586" s="2"/>
      <c r="K586" s="84"/>
      <c r="L586" s="84"/>
    </row>
    <row r="587" spans="9:12" s="56" customFormat="1">
      <c r="I587" s="2"/>
      <c r="J587" s="2"/>
      <c r="K587" s="84"/>
      <c r="L587" s="84"/>
    </row>
    <row r="588" spans="9:12" s="56" customFormat="1">
      <c r="I588" s="2"/>
      <c r="J588" s="2"/>
      <c r="K588" s="84"/>
      <c r="L588" s="84"/>
    </row>
    <row r="589" spans="9:12" s="56" customFormat="1">
      <c r="I589" s="2"/>
      <c r="J589" s="2"/>
      <c r="K589" s="84"/>
      <c r="L589" s="84"/>
    </row>
    <row r="590" spans="9:12" s="56" customFormat="1">
      <c r="I590" s="2"/>
      <c r="J590" s="2"/>
      <c r="K590" s="84"/>
      <c r="L590" s="84"/>
    </row>
    <row r="591" spans="9:12" s="56" customFormat="1">
      <c r="I591" s="2"/>
      <c r="J591" s="2"/>
      <c r="K591" s="84"/>
      <c r="L591" s="84"/>
    </row>
    <row r="592" spans="9:12" s="56" customFormat="1">
      <c r="I592" s="2"/>
      <c r="J592" s="2"/>
      <c r="K592" s="84"/>
      <c r="L592" s="84"/>
    </row>
    <row r="593" spans="9:12" s="56" customFormat="1">
      <c r="I593" s="2"/>
      <c r="J593" s="2"/>
      <c r="K593" s="84"/>
      <c r="L593" s="84"/>
    </row>
    <row r="594" spans="9:12" s="56" customFormat="1">
      <c r="I594" s="2"/>
      <c r="J594" s="2"/>
      <c r="K594" s="84"/>
      <c r="L594" s="84"/>
    </row>
    <row r="595" spans="9:12" s="56" customFormat="1">
      <c r="I595" s="2"/>
      <c r="J595" s="2"/>
      <c r="K595" s="84"/>
      <c r="L595" s="84"/>
    </row>
    <row r="596" spans="9:12" s="56" customFormat="1">
      <c r="I596" s="2"/>
      <c r="J596" s="2"/>
      <c r="K596" s="84"/>
      <c r="L596" s="84"/>
    </row>
    <row r="597" spans="9:12" s="56" customFormat="1">
      <c r="I597" s="2"/>
      <c r="J597" s="2"/>
      <c r="K597" s="84"/>
      <c r="L597" s="84"/>
    </row>
    <row r="598" spans="9:12" s="56" customFormat="1">
      <c r="I598" s="2"/>
      <c r="J598" s="2"/>
      <c r="K598" s="84"/>
      <c r="L598" s="84"/>
    </row>
    <row r="599" spans="9:12" s="56" customFormat="1">
      <c r="I599" s="2"/>
      <c r="J599" s="2"/>
      <c r="K599" s="84"/>
      <c r="L599" s="84"/>
    </row>
    <row r="600" spans="9:12" s="56" customFormat="1">
      <c r="I600" s="2"/>
      <c r="J600" s="2"/>
      <c r="K600" s="84"/>
      <c r="L600" s="84"/>
    </row>
    <row r="601" spans="9:12" s="56" customFormat="1">
      <c r="I601" s="2"/>
      <c r="J601" s="2"/>
      <c r="K601" s="84"/>
      <c r="L601" s="84"/>
    </row>
    <row r="602" spans="9:12" s="56" customFormat="1">
      <c r="I602" s="2"/>
      <c r="J602" s="2"/>
      <c r="K602" s="84"/>
      <c r="L602" s="84"/>
    </row>
    <row r="603" spans="9:12" s="56" customFormat="1">
      <c r="I603" s="2"/>
      <c r="J603" s="2"/>
      <c r="K603" s="84"/>
      <c r="L603" s="84"/>
    </row>
    <row r="604" spans="9:12" s="56" customFormat="1">
      <c r="I604" s="2"/>
      <c r="J604" s="2"/>
      <c r="K604" s="84"/>
      <c r="L604" s="84"/>
    </row>
    <row r="605" spans="9:12" s="56" customFormat="1">
      <c r="I605" s="2"/>
      <c r="J605" s="2"/>
      <c r="K605" s="84"/>
      <c r="L605" s="84"/>
    </row>
    <row r="606" spans="9:12" s="56" customFormat="1">
      <c r="I606" s="2"/>
      <c r="J606" s="2"/>
      <c r="K606" s="84"/>
      <c r="L606" s="84"/>
    </row>
    <row r="607" spans="9:12" s="56" customFormat="1">
      <c r="I607" s="2"/>
      <c r="J607" s="2"/>
      <c r="K607" s="84"/>
      <c r="L607" s="84"/>
    </row>
    <row r="608" spans="9:12" s="56" customFormat="1">
      <c r="I608" s="2"/>
      <c r="J608" s="2"/>
      <c r="K608" s="84"/>
      <c r="L608" s="84"/>
    </row>
    <row r="609" spans="9:12" s="56" customFormat="1">
      <c r="I609" s="2"/>
      <c r="J609" s="2"/>
      <c r="K609" s="84"/>
      <c r="L609" s="84"/>
    </row>
    <row r="610" spans="9:12" s="56" customFormat="1">
      <c r="I610" s="2"/>
      <c r="J610" s="2"/>
      <c r="K610" s="84"/>
      <c r="L610" s="84"/>
    </row>
    <row r="611" spans="9:12" s="56" customFormat="1">
      <c r="I611" s="2"/>
      <c r="J611" s="2"/>
      <c r="K611" s="84"/>
      <c r="L611" s="84"/>
    </row>
    <row r="612" spans="9:12" s="56" customFormat="1">
      <c r="I612" s="2"/>
      <c r="J612" s="2"/>
      <c r="K612" s="84"/>
      <c r="L612" s="84"/>
    </row>
    <row r="613" spans="9:12" s="56" customFormat="1">
      <c r="I613" s="2"/>
      <c r="J613" s="2"/>
      <c r="K613" s="84"/>
      <c r="L613" s="84"/>
    </row>
    <row r="614" spans="9:12" s="56" customFormat="1">
      <c r="I614" s="2"/>
      <c r="J614" s="2"/>
      <c r="K614" s="84"/>
      <c r="L614" s="84"/>
    </row>
    <row r="615" spans="9:12" s="56" customFormat="1">
      <c r="I615" s="2"/>
      <c r="J615" s="2"/>
      <c r="K615" s="84"/>
      <c r="L615" s="84"/>
    </row>
    <row r="616" spans="9:12" s="56" customFormat="1">
      <c r="I616" s="2"/>
      <c r="J616" s="2"/>
      <c r="K616" s="84"/>
      <c r="L616" s="84"/>
    </row>
    <row r="617" spans="9:12" s="56" customFormat="1">
      <c r="I617" s="2"/>
      <c r="J617" s="2"/>
      <c r="K617" s="84"/>
      <c r="L617" s="84"/>
    </row>
    <row r="618" spans="9:12" s="56" customFormat="1">
      <c r="I618" s="2"/>
      <c r="J618" s="2"/>
      <c r="K618" s="84"/>
      <c r="L618" s="84"/>
    </row>
    <row r="619" spans="9:12" s="56" customFormat="1">
      <c r="I619" s="2"/>
      <c r="J619" s="2"/>
      <c r="K619" s="84"/>
      <c r="L619" s="84"/>
    </row>
    <row r="620" spans="9:12" s="56" customFormat="1">
      <c r="I620" s="2"/>
      <c r="J620" s="2"/>
      <c r="K620" s="84"/>
      <c r="L620" s="84"/>
    </row>
    <row r="621" spans="9:12" s="56" customFormat="1">
      <c r="I621" s="2"/>
      <c r="J621" s="2"/>
      <c r="K621" s="84"/>
      <c r="L621" s="84"/>
    </row>
    <row r="622" spans="9:12" s="56" customFormat="1">
      <c r="I622" s="2"/>
      <c r="J622" s="2"/>
      <c r="K622" s="84"/>
      <c r="L622" s="84"/>
    </row>
    <row r="623" spans="9:12" s="56" customFormat="1">
      <c r="I623" s="2"/>
      <c r="J623" s="2"/>
      <c r="K623" s="84"/>
      <c r="L623" s="84"/>
    </row>
    <row r="624" spans="9:12" s="56" customFormat="1">
      <c r="I624" s="2"/>
      <c r="J624" s="2"/>
      <c r="K624" s="84"/>
      <c r="L624" s="84"/>
    </row>
    <row r="625" spans="9:12" s="56" customFormat="1">
      <c r="I625" s="2"/>
      <c r="J625" s="2"/>
      <c r="K625" s="84"/>
      <c r="L625" s="84"/>
    </row>
    <row r="626" spans="9:12" s="56" customFormat="1">
      <c r="I626" s="2"/>
      <c r="J626" s="2"/>
      <c r="K626" s="84"/>
      <c r="L626" s="84"/>
    </row>
    <row r="627" spans="9:12" s="56" customFormat="1">
      <c r="I627" s="2"/>
      <c r="J627" s="2"/>
      <c r="K627" s="84"/>
      <c r="L627" s="84"/>
    </row>
    <row r="628" spans="9:12" s="56" customFormat="1">
      <c r="I628" s="2"/>
      <c r="J628" s="2"/>
      <c r="K628" s="84"/>
      <c r="L628" s="84"/>
    </row>
    <row r="629" spans="9:12" s="56" customFormat="1">
      <c r="I629" s="2"/>
      <c r="J629" s="2"/>
      <c r="K629" s="84"/>
      <c r="L629" s="84"/>
    </row>
    <row r="630" spans="9:12" s="56" customFormat="1">
      <c r="I630" s="2"/>
      <c r="J630" s="2"/>
      <c r="K630" s="84"/>
      <c r="L630" s="84"/>
    </row>
    <row r="631" spans="9:12" s="56" customFormat="1">
      <c r="I631" s="2"/>
      <c r="J631" s="2"/>
      <c r="K631" s="84"/>
      <c r="L631" s="84"/>
    </row>
    <row r="632" spans="9:12" s="56" customFormat="1">
      <c r="I632" s="2"/>
      <c r="J632" s="2"/>
      <c r="K632" s="84"/>
      <c r="L632" s="84"/>
    </row>
    <row r="633" spans="9:12" s="56" customFormat="1">
      <c r="I633" s="2"/>
      <c r="J633" s="2"/>
      <c r="K633" s="84"/>
      <c r="L633" s="84"/>
    </row>
    <row r="634" spans="9:12" s="56" customFormat="1">
      <c r="I634" s="2"/>
      <c r="J634" s="2"/>
      <c r="K634" s="84"/>
      <c r="L634" s="84"/>
    </row>
    <row r="635" spans="9:12" s="56" customFormat="1">
      <c r="I635" s="2"/>
      <c r="J635" s="2"/>
      <c r="K635" s="84"/>
      <c r="L635" s="84"/>
    </row>
    <row r="636" spans="9:12" s="56" customFormat="1">
      <c r="I636" s="2"/>
      <c r="J636" s="2"/>
      <c r="K636" s="84"/>
      <c r="L636" s="84"/>
    </row>
    <row r="637" spans="9:12" s="56" customFormat="1">
      <c r="I637" s="2"/>
      <c r="J637" s="2"/>
      <c r="K637" s="84"/>
      <c r="L637" s="84"/>
    </row>
    <row r="638" spans="9:12" s="56" customFormat="1">
      <c r="I638" s="2"/>
      <c r="J638" s="2"/>
      <c r="K638" s="84"/>
      <c r="L638" s="84"/>
    </row>
    <row r="639" spans="9:12" s="56" customFormat="1">
      <c r="I639" s="2"/>
      <c r="J639" s="2"/>
      <c r="K639" s="84"/>
      <c r="L639" s="84"/>
    </row>
    <row r="640" spans="9:12" s="56" customFormat="1">
      <c r="I640" s="2"/>
      <c r="J640" s="2"/>
      <c r="K640" s="84"/>
      <c r="L640" s="84"/>
    </row>
    <row r="641" spans="9:12" s="56" customFormat="1">
      <c r="I641" s="2"/>
      <c r="J641" s="2"/>
      <c r="K641" s="84"/>
      <c r="L641" s="84"/>
    </row>
    <row r="642" spans="9:12" s="56" customFormat="1">
      <c r="I642" s="2"/>
      <c r="J642" s="2"/>
      <c r="K642" s="84"/>
      <c r="L642" s="84"/>
    </row>
    <row r="643" spans="9:12" s="56" customFormat="1">
      <c r="I643" s="2"/>
      <c r="J643" s="2"/>
      <c r="K643" s="84"/>
      <c r="L643" s="84"/>
    </row>
    <row r="644" spans="9:12" s="56" customFormat="1">
      <c r="I644" s="2"/>
      <c r="J644" s="2"/>
      <c r="K644" s="84"/>
      <c r="L644" s="84"/>
    </row>
    <row r="645" spans="9:12" s="56" customFormat="1">
      <c r="I645" s="2"/>
      <c r="J645" s="2"/>
      <c r="K645" s="84"/>
      <c r="L645" s="84"/>
    </row>
    <row r="646" spans="9:12" s="56" customFormat="1">
      <c r="I646" s="2"/>
      <c r="J646" s="2"/>
      <c r="K646" s="84"/>
      <c r="L646" s="84"/>
    </row>
    <row r="647" spans="9:12" s="56" customFormat="1">
      <c r="I647" s="2"/>
      <c r="J647" s="2"/>
      <c r="K647" s="84"/>
      <c r="L647" s="84"/>
    </row>
    <row r="648" spans="9:12" s="56" customFormat="1">
      <c r="I648" s="2"/>
      <c r="J648" s="2"/>
      <c r="K648" s="84"/>
      <c r="L648" s="84"/>
    </row>
    <row r="649" spans="9:12" s="56" customFormat="1">
      <c r="I649" s="2"/>
      <c r="J649" s="2"/>
      <c r="K649" s="84"/>
      <c r="L649" s="84"/>
    </row>
    <row r="650" spans="9:12" s="56" customFormat="1">
      <c r="I650" s="2"/>
      <c r="J650" s="2"/>
      <c r="K650" s="84"/>
      <c r="L650" s="84"/>
    </row>
    <row r="651" spans="9:12" s="56" customFormat="1">
      <c r="I651" s="2"/>
      <c r="J651" s="2"/>
      <c r="K651" s="84"/>
      <c r="L651" s="84"/>
    </row>
    <row r="652" spans="9:12" s="56" customFormat="1">
      <c r="I652" s="2"/>
      <c r="J652" s="2"/>
      <c r="K652" s="84"/>
      <c r="L652" s="84"/>
    </row>
    <row r="653" spans="9:12" s="56" customFormat="1">
      <c r="I653" s="2"/>
      <c r="J653" s="2"/>
      <c r="K653" s="84"/>
      <c r="L653" s="84"/>
    </row>
    <row r="654" spans="9:12" s="56" customFormat="1">
      <c r="I654" s="2"/>
      <c r="J654" s="2"/>
      <c r="K654" s="84"/>
      <c r="L654" s="84"/>
    </row>
    <row r="655" spans="9:12" s="56" customFormat="1">
      <c r="I655" s="2"/>
      <c r="J655" s="2"/>
      <c r="K655" s="84"/>
      <c r="L655" s="84"/>
    </row>
    <row r="656" spans="9:12" s="56" customFormat="1">
      <c r="I656" s="2"/>
      <c r="J656" s="2"/>
      <c r="K656" s="84"/>
      <c r="L656" s="84"/>
    </row>
    <row r="657" spans="9:12" s="56" customFormat="1">
      <c r="I657" s="2"/>
      <c r="J657" s="2"/>
      <c r="K657" s="84"/>
      <c r="L657" s="84"/>
    </row>
    <row r="658" spans="9:12" s="56" customFormat="1">
      <c r="I658" s="2"/>
      <c r="J658" s="2"/>
      <c r="K658" s="84"/>
      <c r="L658" s="84"/>
    </row>
    <row r="659" spans="9:12" s="56" customFormat="1">
      <c r="I659" s="2"/>
      <c r="J659" s="2"/>
      <c r="K659" s="84"/>
      <c r="L659" s="84"/>
    </row>
    <row r="660" spans="9:12" s="56" customFormat="1">
      <c r="I660" s="2"/>
      <c r="J660" s="2"/>
      <c r="K660" s="84"/>
      <c r="L660" s="84"/>
    </row>
    <row r="661" spans="9:12" s="56" customFormat="1">
      <c r="I661" s="2"/>
      <c r="J661" s="2"/>
      <c r="K661" s="84"/>
      <c r="L661" s="84"/>
    </row>
    <row r="662" spans="9:12" s="56" customFormat="1">
      <c r="I662" s="2"/>
      <c r="J662" s="2"/>
      <c r="K662" s="84"/>
      <c r="L662" s="84"/>
    </row>
    <row r="663" spans="9:12" s="56" customFormat="1">
      <c r="I663" s="2"/>
      <c r="J663" s="2"/>
      <c r="K663" s="84"/>
      <c r="L663" s="84"/>
    </row>
    <row r="664" spans="9:12" s="56" customFormat="1">
      <c r="I664" s="2"/>
      <c r="J664" s="2"/>
      <c r="K664" s="84"/>
      <c r="L664" s="84"/>
    </row>
    <row r="665" spans="9:12" s="56" customFormat="1">
      <c r="I665" s="2"/>
      <c r="J665" s="2"/>
      <c r="K665" s="84"/>
      <c r="L665" s="84"/>
    </row>
    <row r="666" spans="9:12" s="56" customFormat="1">
      <c r="I666" s="2"/>
      <c r="J666" s="2"/>
      <c r="K666" s="84"/>
      <c r="L666" s="84"/>
    </row>
    <row r="667" spans="9:12" s="56" customFormat="1">
      <c r="I667" s="2"/>
      <c r="J667" s="2"/>
      <c r="K667" s="84"/>
      <c r="L667" s="84"/>
    </row>
    <row r="668" spans="9:12" s="56" customFormat="1">
      <c r="I668" s="2"/>
      <c r="J668" s="2"/>
      <c r="K668" s="84"/>
      <c r="L668" s="84"/>
    </row>
    <row r="669" spans="9:12" s="56" customFormat="1">
      <c r="I669" s="2"/>
      <c r="J669" s="2"/>
      <c r="K669" s="84"/>
      <c r="L669" s="84"/>
    </row>
    <row r="670" spans="9:12" s="56" customFormat="1">
      <c r="I670" s="2"/>
      <c r="J670" s="2"/>
      <c r="K670" s="84"/>
      <c r="L670" s="84"/>
    </row>
    <row r="671" spans="9:12" s="56" customFormat="1">
      <c r="I671" s="2"/>
      <c r="J671" s="2"/>
      <c r="K671" s="84"/>
      <c r="L671" s="84"/>
    </row>
    <row r="672" spans="9:12" s="56" customFormat="1">
      <c r="I672" s="2"/>
      <c r="J672" s="2"/>
      <c r="K672" s="84"/>
      <c r="L672" s="84"/>
    </row>
    <row r="673" spans="9:12" s="56" customFormat="1">
      <c r="I673" s="2"/>
      <c r="J673" s="2"/>
      <c r="K673" s="84"/>
      <c r="L673" s="84"/>
    </row>
    <row r="674" spans="9:12" s="56" customFormat="1">
      <c r="I674" s="2"/>
      <c r="J674" s="2"/>
      <c r="K674" s="84"/>
      <c r="L674" s="84"/>
    </row>
    <row r="675" spans="9:12" s="56" customFormat="1">
      <c r="I675" s="2"/>
      <c r="J675" s="2"/>
      <c r="K675" s="84"/>
      <c r="L675" s="84"/>
    </row>
    <row r="676" spans="9:12" s="56" customFormat="1">
      <c r="I676" s="2"/>
      <c r="J676" s="2"/>
      <c r="K676" s="84"/>
      <c r="L676" s="84"/>
    </row>
    <row r="677" spans="9:12" s="56" customFormat="1">
      <c r="I677" s="2"/>
      <c r="J677" s="2"/>
      <c r="K677" s="84"/>
      <c r="L677" s="84"/>
    </row>
    <row r="678" spans="9:12" s="56" customFormat="1">
      <c r="I678" s="2"/>
      <c r="J678" s="2"/>
      <c r="K678" s="84"/>
      <c r="L678" s="84"/>
    </row>
    <row r="679" spans="9:12" s="56" customFormat="1">
      <c r="I679" s="2"/>
      <c r="J679" s="2"/>
      <c r="K679" s="84"/>
      <c r="L679" s="84"/>
    </row>
    <row r="680" spans="9:12" s="56" customFormat="1">
      <c r="I680" s="2"/>
      <c r="J680" s="2"/>
      <c r="K680" s="84"/>
      <c r="L680" s="84"/>
    </row>
    <row r="681" spans="9:12" s="56" customFormat="1">
      <c r="I681" s="2"/>
      <c r="J681" s="2"/>
      <c r="K681" s="84"/>
      <c r="L681" s="84"/>
    </row>
    <row r="682" spans="9:12" s="56" customFormat="1">
      <c r="I682" s="2"/>
      <c r="J682" s="2"/>
      <c r="K682" s="84"/>
      <c r="L682" s="84"/>
    </row>
    <row r="683" spans="9:12" s="56" customFormat="1">
      <c r="I683" s="2"/>
      <c r="J683" s="2"/>
      <c r="K683" s="84"/>
      <c r="L683" s="84"/>
    </row>
    <row r="684" spans="9:12" s="56" customFormat="1">
      <c r="I684" s="2"/>
      <c r="J684" s="2"/>
      <c r="K684" s="84"/>
      <c r="L684" s="84"/>
    </row>
    <row r="685" spans="9:12" s="56" customFormat="1">
      <c r="I685" s="2"/>
      <c r="J685" s="2"/>
      <c r="K685" s="84"/>
      <c r="L685" s="84"/>
    </row>
    <row r="686" spans="9:12" s="56" customFormat="1">
      <c r="I686" s="2"/>
      <c r="J686" s="2"/>
      <c r="K686" s="84"/>
      <c r="L686" s="84"/>
    </row>
    <row r="687" spans="9:12" s="56" customFormat="1">
      <c r="I687" s="2"/>
      <c r="J687" s="2"/>
      <c r="K687" s="84"/>
      <c r="L687" s="84"/>
    </row>
    <row r="688" spans="9:12" s="56" customFormat="1">
      <c r="I688" s="2"/>
      <c r="J688" s="2"/>
      <c r="K688" s="84"/>
      <c r="L688" s="84"/>
    </row>
    <row r="689" spans="9:12" s="56" customFormat="1">
      <c r="I689" s="2"/>
      <c r="J689" s="2"/>
      <c r="K689" s="84"/>
      <c r="L689" s="84"/>
    </row>
    <row r="690" spans="9:12" s="56" customFormat="1">
      <c r="I690" s="2"/>
      <c r="J690" s="2"/>
      <c r="K690" s="84"/>
      <c r="L690" s="84"/>
    </row>
    <row r="691" spans="9:12" s="56" customFormat="1">
      <c r="I691" s="2"/>
      <c r="J691" s="2"/>
      <c r="K691" s="84"/>
      <c r="L691" s="84"/>
    </row>
    <row r="692" spans="9:12" s="56" customFormat="1">
      <c r="I692" s="2"/>
      <c r="J692" s="2"/>
      <c r="K692" s="84"/>
      <c r="L692" s="84"/>
    </row>
    <row r="693" spans="9:12" s="56" customFormat="1">
      <c r="I693" s="2"/>
      <c r="J693" s="2"/>
      <c r="K693" s="84"/>
      <c r="L693" s="84"/>
    </row>
    <row r="694" spans="9:12" s="56" customFormat="1">
      <c r="I694" s="2"/>
      <c r="J694" s="2"/>
      <c r="K694" s="84"/>
      <c r="L694" s="84"/>
    </row>
    <row r="695" spans="9:12" s="56" customFormat="1">
      <c r="I695" s="2"/>
      <c r="J695" s="2"/>
      <c r="K695" s="84"/>
      <c r="L695" s="84"/>
    </row>
    <row r="696" spans="9:12" s="56" customFormat="1">
      <c r="I696" s="2"/>
      <c r="J696" s="2"/>
      <c r="K696" s="84"/>
      <c r="L696" s="84"/>
    </row>
    <row r="697" spans="9:12" s="56" customFormat="1">
      <c r="I697" s="2"/>
      <c r="J697" s="2"/>
      <c r="K697" s="84"/>
      <c r="L697" s="84"/>
    </row>
    <row r="698" spans="9:12" s="56" customFormat="1">
      <c r="I698" s="2"/>
      <c r="J698" s="2"/>
      <c r="K698" s="84"/>
      <c r="L698" s="84"/>
    </row>
    <row r="699" spans="9:12" s="56" customFormat="1">
      <c r="I699" s="2"/>
      <c r="J699" s="2"/>
      <c r="K699" s="84"/>
      <c r="L699" s="84"/>
    </row>
    <row r="700" spans="9:12" s="56" customFormat="1">
      <c r="I700" s="2"/>
      <c r="J700" s="2"/>
      <c r="K700" s="84"/>
      <c r="L700" s="84"/>
    </row>
    <row r="701" spans="9:12" s="56" customFormat="1">
      <c r="I701" s="2"/>
      <c r="J701" s="2"/>
      <c r="K701" s="84"/>
      <c r="L701" s="84"/>
    </row>
    <row r="702" spans="9:12" s="56" customFormat="1">
      <c r="I702" s="2"/>
      <c r="J702" s="2"/>
      <c r="K702" s="84"/>
      <c r="L702" s="84"/>
    </row>
    <row r="703" spans="9:12" s="56" customFormat="1">
      <c r="I703" s="2"/>
      <c r="J703" s="2"/>
      <c r="K703" s="84"/>
      <c r="L703" s="84"/>
    </row>
    <row r="704" spans="9:12" s="56" customFormat="1">
      <c r="I704" s="2"/>
      <c r="J704" s="2"/>
      <c r="K704" s="84"/>
      <c r="L704" s="84"/>
    </row>
    <row r="705" spans="9:12" s="56" customFormat="1">
      <c r="I705" s="2"/>
      <c r="J705" s="2"/>
      <c r="K705" s="84"/>
      <c r="L705" s="84"/>
    </row>
    <row r="706" spans="9:12" s="56" customFormat="1">
      <c r="I706" s="2"/>
      <c r="J706" s="2"/>
      <c r="K706" s="84"/>
      <c r="L706" s="84"/>
    </row>
    <row r="707" spans="9:12" s="56" customFormat="1">
      <c r="I707" s="2"/>
      <c r="J707" s="2"/>
      <c r="K707" s="84"/>
      <c r="L707" s="84"/>
    </row>
    <row r="708" spans="9:12" s="56" customFormat="1">
      <c r="I708" s="2"/>
      <c r="J708" s="2"/>
      <c r="K708" s="84"/>
      <c r="L708" s="84"/>
    </row>
    <row r="709" spans="9:12" s="56" customFormat="1">
      <c r="I709" s="2"/>
      <c r="J709" s="2"/>
      <c r="K709" s="84"/>
      <c r="L709" s="84"/>
    </row>
    <row r="710" spans="9:12" s="56" customFormat="1">
      <c r="I710" s="2"/>
      <c r="J710" s="2"/>
      <c r="K710" s="84"/>
      <c r="L710" s="84"/>
    </row>
    <row r="711" spans="9:12" s="56" customFormat="1">
      <c r="I711" s="2"/>
      <c r="J711" s="2"/>
      <c r="K711" s="84"/>
      <c r="L711" s="84"/>
    </row>
    <row r="712" spans="9:12" s="56" customFormat="1">
      <c r="I712" s="2"/>
      <c r="J712" s="2"/>
      <c r="K712" s="84"/>
      <c r="L712" s="84"/>
    </row>
    <row r="713" spans="9:12" s="56" customFormat="1">
      <c r="I713" s="2"/>
      <c r="J713" s="2"/>
      <c r="K713" s="84"/>
      <c r="L713" s="84"/>
    </row>
    <row r="714" spans="9:12" s="56" customFormat="1">
      <c r="I714" s="2"/>
      <c r="J714" s="2"/>
      <c r="K714" s="84"/>
      <c r="L714" s="84"/>
    </row>
    <row r="715" spans="9:12" s="56" customFormat="1">
      <c r="I715" s="2"/>
      <c r="J715" s="2"/>
      <c r="K715" s="84"/>
      <c r="L715" s="84"/>
    </row>
    <row r="716" spans="9:12" s="56" customFormat="1">
      <c r="I716" s="2"/>
      <c r="J716" s="2"/>
      <c r="K716" s="84"/>
      <c r="L716" s="84"/>
    </row>
    <row r="717" spans="9:12" s="56" customFormat="1">
      <c r="I717" s="2"/>
      <c r="J717" s="2"/>
      <c r="K717" s="84"/>
      <c r="L717" s="84"/>
    </row>
    <row r="718" spans="9:12" s="56" customFormat="1">
      <c r="I718" s="2"/>
      <c r="J718" s="2"/>
      <c r="K718" s="84"/>
      <c r="L718" s="84"/>
    </row>
    <row r="719" spans="9:12" s="56" customFormat="1">
      <c r="I719" s="2"/>
      <c r="J719" s="2"/>
      <c r="K719" s="84"/>
      <c r="L719" s="84"/>
    </row>
    <row r="720" spans="9:12" s="56" customFormat="1">
      <c r="I720" s="2"/>
      <c r="J720" s="2"/>
      <c r="K720" s="84"/>
      <c r="L720" s="84"/>
    </row>
    <row r="721" spans="9:12" s="56" customFormat="1">
      <c r="I721" s="2"/>
      <c r="J721" s="2"/>
      <c r="K721" s="84"/>
      <c r="L721" s="84"/>
    </row>
    <row r="722" spans="9:12" s="56" customFormat="1">
      <c r="I722" s="2"/>
      <c r="J722" s="2"/>
      <c r="K722" s="84"/>
      <c r="L722" s="84"/>
    </row>
    <row r="723" spans="9:12" s="56" customFormat="1">
      <c r="I723" s="2"/>
      <c r="J723" s="2"/>
      <c r="K723" s="84"/>
      <c r="L723" s="84"/>
    </row>
    <row r="724" spans="9:12" s="56" customFormat="1">
      <c r="I724" s="2"/>
      <c r="J724" s="2"/>
      <c r="K724" s="84"/>
      <c r="L724" s="84"/>
    </row>
    <row r="725" spans="9:12" s="56" customFormat="1">
      <c r="I725" s="2"/>
      <c r="J725" s="2"/>
      <c r="K725" s="84"/>
      <c r="L725" s="84"/>
    </row>
    <row r="726" spans="9:12" s="56" customFormat="1">
      <c r="I726" s="2"/>
      <c r="J726" s="2"/>
      <c r="K726" s="84"/>
      <c r="L726" s="84"/>
    </row>
    <row r="727" spans="9:12" s="56" customFormat="1">
      <c r="I727" s="2"/>
      <c r="J727" s="2"/>
      <c r="K727" s="84"/>
      <c r="L727" s="84"/>
    </row>
    <row r="728" spans="9:12" s="56" customFormat="1">
      <c r="I728" s="2"/>
      <c r="J728" s="2"/>
      <c r="K728" s="84"/>
      <c r="L728" s="84"/>
    </row>
    <row r="729" spans="9:12" s="56" customFormat="1">
      <c r="I729" s="2"/>
      <c r="J729" s="2"/>
      <c r="K729" s="84"/>
      <c r="L729" s="84"/>
    </row>
    <row r="730" spans="9:12" s="56" customFormat="1">
      <c r="I730" s="2"/>
      <c r="J730" s="2"/>
      <c r="K730" s="84"/>
      <c r="L730" s="84"/>
    </row>
    <row r="731" spans="9:12" s="56" customFormat="1">
      <c r="I731" s="2"/>
      <c r="J731" s="2"/>
      <c r="K731" s="84"/>
      <c r="L731" s="84"/>
    </row>
    <row r="732" spans="9:12" s="56" customFormat="1">
      <c r="I732" s="2"/>
      <c r="J732" s="2"/>
      <c r="K732" s="84"/>
      <c r="L732" s="84"/>
    </row>
    <row r="733" spans="9:12" s="56" customFormat="1">
      <c r="I733" s="2"/>
      <c r="J733" s="2"/>
      <c r="K733" s="84"/>
      <c r="L733" s="84"/>
    </row>
    <row r="734" spans="9:12" s="56" customFormat="1">
      <c r="I734" s="2"/>
      <c r="J734" s="2"/>
      <c r="K734" s="84"/>
      <c r="L734" s="84"/>
    </row>
    <row r="735" spans="9:12" s="56" customFormat="1">
      <c r="I735" s="2"/>
      <c r="J735" s="2"/>
      <c r="K735" s="84"/>
      <c r="L735" s="84"/>
    </row>
    <row r="736" spans="9:12" s="56" customFormat="1">
      <c r="I736" s="2"/>
      <c r="J736" s="2"/>
      <c r="K736" s="84"/>
      <c r="L736" s="84"/>
    </row>
    <row r="737" spans="9:12" s="56" customFormat="1">
      <c r="I737" s="2"/>
      <c r="J737" s="2"/>
      <c r="K737" s="84"/>
      <c r="L737" s="84"/>
    </row>
    <row r="738" spans="9:12" s="56" customFormat="1">
      <c r="I738" s="2"/>
      <c r="J738" s="2"/>
      <c r="K738" s="84"/>
      <c r="L738" s="84"/>
    </row>
    <row r="739" spans="9:12" s="56" customFormat="1">
      <c r="I739" s="2"/>
      <c r="J739" s="2"/>
      <c r="K739" s="84"/>
      <c r="L739" s="84"/>
    </row>
    <row r="740" spans="9:12" s="56" customFormat="1">
      <c r="I740" s="2"/>
      <c r="J740" s="2"/>
      <c r="K740" s="84"/>
      <c r="L740" s="84"/>
    </row>
    <row r="741" spans="9:12" s="56" customFormat="1">
      <c r="I741" s="2"/>
      <c r="J741" s="2"/>
      <c r="K741" s="84"/>
      <c r="L741" s="84"/>
    </row>
    <row r="742" spans="9:12" s="56" customFormat="1">
      <c r="I742" s="2"/>
      <c r="J742" s="2"/>
      <c r="K742" s="84"/>
      <c r="L742" s="84"/>
    </row>
    <row r="743" spans="9:12" s="56" customFormat="1">
      <c r="I743" s="2"/>
      <c r="J743" s="2"/>
      <c r="K743" s="84"/>
      <c r="L743" s="84"/>
    </row>
    <row r="744" spans="9:12" s="56" customFormat="1">
      <c r="I744" s="2"/>
      <c r="J744" s="2"/>
      <c r="K744" s="84"/>
      <c r="L744" s="84"/>
    </row>
    <row r="745" spans="9:12" s="56" customFormat="1">
      <c r="I745" s="2"/>
      <c r="J745" s="2"/>
      <c r="K745" s="84"/>
      <c r="L745" s="84"/>
    </row>
    <row r="746" spans="9:12" s="56" customFormat="1">
      <c r="I746" s="2"/>
      <c r="J746" s="2"/>
      <c r="K746" s="84"/>
      <c r="L746" s="84"/>
    </row>
    <row r="747" spans="9:12" s="56" customFormat="1">
      <c r="I747" s="2"/>
      <c r="J747" s="2"/>
      <c r="K747" s="84"/>
      <c r="L747" s="84"/>
    </row>
    <row r="748" spans="9:12" s="56" customFormat="1">
      <c r="I748" s="2"/>
      <c r="J748" s="2"/>
      <c r="K748" s="84"/>
      <c r="L748" s="84"/>
    </row>
    <row r="749" spans="9:12" s="56" customFormat="1">
      <c r="I749" s="2"/>
      <c r="J749" s="2"/>
      <c r="K749" s="84"/>
      <c r="L749" s="84"/>
    </row>
    <row r="750" spans="9:12" s="56" customFormat="1">
      <c r="I750" s="2"/>
      <c r="J750" s="2"/>
      <c r="K750" s="84"/>
      <c r="L750" s="84"/>
    </row>
    <row r="751" spans="9:12" s="56" customFormat="1">
      <c r="I751" s="2"/>
      <c r="J751" s="2"/>
      <c r="K751" s="84"/>
      <c r="L751" s="84"/>
    </row>
    <row r="752" spans="9:12" s="56" customFormat="1">
      <c r="I752" s="2"/>
      <c r="J752" s="2"/>
      <c r="K752" s="84"/>
      <c r="L752" s="84"/>
    </row>
    <row r="753" spans="9:12" s="56" customFormat="1">
      <c r="I753" s="2"/>
      <c r="J753" s="2"/>
      <c r="K753" s="84"/>
      <c r="L753" s="84"/>
    </row>
    <row r="754" spans="9:12" s="56" customFormat="1">
      <c r="I754" s="2"/>
      <c r="J754" s="2"/>
      <c r="K754" s="84"/>
      <c r="L754" s="84"/>
    </row>
    <row r="755" spans="9:12" s="56" customFormat="1">
      <c r="I755" s="2"/>
      <c r="J755" s="2"/>
      <c r="K755" s="84"/>
      <c r="L755" s="84"/>
    </row>
    <row r="756" spans="9:12" s="56" customFormat="1">
      <c r="I756" s="2"/>
      <c r="J756" s="2"/>
      <c r="K756" s="84"/>
      <c r="L756" s="84"/>
    </row>
    <row r="757" spans="9:12" s="56" customFormat="1">
      <c r="I757" s="2"/>
      <c r="J757" s="2"/>
      <c r="K757" s="84"/>
      <c r="L757" s="84"/>
    </row>
    <row r="758" spans="9:12" s="56" customFormat="1">
      <c r="I758" s="2"/>
      <c r="J758" s="2"/>
      <c r="K758" s="84"/>
      <c r="L758" s="84"/>
    </row>
    <row r="759" spans="9:12" s="56" customFormat="1">
      <c r="I759" s="2"/>
      <c r="J759" s="2"/>
      <c r="K759" s="84"/>
      <c r="L759" s="84"/>
    </row>
    <row r="760" spans="9:12" s="56" customFormat="1">
      <c r="I760" s="2"/>
      <c r="J760" s="2"/>
      <c r="K760" s="84"/>
      <c r="L760" s="84"/>
    </row>
    <row r="761" spans="9:12" s="56" customFormat="1">
      <c r="I761" s="2"/>
      <c r="J761" s="2"/>
      <c r="K761" s="84"/>
      <c r="L761" s="84"/>
    </row>
    <row r="762" spans="9:12" s="56" customFormat="1">
      <c r="I762" s="2"/>
      <c r="J762" s="2"/>
      <c r="K762" s="84"/>
      <c r="L762" s="84"/>
    </row>
    <row r="763" spans="9:12" s="56" customFormat="1">
      <c r="I763" s="2"/>
      <c r="J763" s="2"/>
      <c r="K763" s="84"/>
      <c r="L763" s="84"/>
    </row>
    <row r="764" spans="9:12" s="56" customFormat="1">
      <c r="I764" s="2"/>
      <c r="J764" s="2"/>
      <c r="K764" s="84"/>
      <c r="L764" s="84"/>
    </row>
    <row r="765" spans="9:12" s="56" customFormat="1">
      <c r="I765" s="2"/>
      <c r="J765" s="2"/>
      <c r="K765" s="84"/>
      <c r="L765" s="84"/>
    </row>
    <row r="766" spans="9:12" s="56" customFormat="1">
      <c r="I766" s="2"/>
      <c r="J766" s="2"/>
      <c r="K766" s="84"/>
      <c r="L766" s="84"/>
    </row>
    <row r="767" spans="9:12" s="56" customFormat="1">
      <c r="I767" s="2"/>
      <c r="J767" s="2"/>
      <c r="K767" s="84"/>
      <c r="L767" s="84"/>
    </row>
    <row r="768" spans="9:12" s="56" customFormat="1">
      <c r="I768" s="2"/>
      <c r="J768" s="2"/>
      <c r="K768" s="84"/>
      <c r="L768" s="84"/>
    </row>
    <row r="769" spans="9:12" s="56" customFormat="1">
      <c r="I769" s="2"/>
      <c r="J769" s="2"/>
      <c r="K769" s="84"/>
      <c r="L769" s="84"/>
    </row>
    <row r="770" spans="9:12" s="56" customFormat="1">
      <c r="I770" s="2"/>
      <c r="J770" s="2"/>
      <c r="K770" s="84"/>
      <c r="L770" s="84"/>
    </row>
    <row r="771" spans="9:12" s="56" customFormat="1">
      <c r="I771" s="2"/>
      <c r="J771" s="2"/>
      <c r="K771" s="84"/>
      <c r="L771" s="84"/>
    </row>
    <row r="772" spans="9:12" s="56" customFormat="1">
      <c r="I772" s="2"/>
      <c r="J772" s="2"/>
      <c r="K772" s="84"/>
      <c r="L772" s="84"/>
    </row>
    <row r="773" spans="9:12" s="56" customFormat="1">
      <c r="I773" s="2"/>
      <c r="J773" s="2"/>
      <c r="K773" s="84"/>
      <c r="L773" s="84"/>
    </row>
    <row r="774" spans="9:12" s="56" customFormat="1">
      <c r="I774" s="2"/>
      <c r="J774" s="2"/>
      <c r="K774" s="84"/>
      <c r="L774" s="84"/>
    </row>
    <row r="775" spans="9:12" s="56" customFormat="1">
      <c r="I775" s="2"/>
      <c r="J775" s="2"/>
      <c r="K775" s="84"/>
      <c r="L775" s="84"/>
    </row>
    <row r="776" spans="9:12" s="56" customFormat="1">
      <c r="I776" s="2"/>
      <c r="J776" s="2"/>
      <c r="K776" s="84"/>
      <c r="L776" s="84"/>
    </row>
    <row r="777" spans="9:12" s="56" customFormat="1">
      <c r="I777" s="2"/>
      <c r="J777" s="2"/>
      <c r="K777" s="84"/>
      <c r="L777" s="84"/>
    </row>
    <row r="778" spans="9:12" s="56" customFormat="1">
      <c r="I778" s="2"/>
      <c r="J778" s="2"/>
      <c r="K778" s="84"/>
      <c r="L778" s="84"/>
    </row>
    <row r="779" spans="9:12" s="56" customFormat="1">
      <c r="I779" s="2"/>
      <c r="J779" s="2"/>
      <c r="K779" s="84"/>
      <c r="L779" s="84"/>
    </row>
    <row r="780" spans="9:12" s="56" customFormat="1">
      <c r="I780" s="2"/>
      <c r="J780" s="2"/>
      <c r="K780" s="84"/>
      <c r="L780" s="84"/>
    </row>
    <row r="781" spans="9:12" s="56" customFormat="1">
      <c r="I781" s="2"/>
      <c r="J781" s="2"/>
      <c r="K781" s="84"/>
      <c r="L781" s="84"/>
    </row>
    <row r="782" spans="9:12" s="56" customFormat="1">
      <c r="I782" s="2"/>
      <c r="J782" s="2"/>
      <c r="K782" s="84"/>
      <c r="L782" s="84"/>
    </row>
    <row r="783" spans="9:12" s="56" customFormat="1">
      <c r="I783" s="2"/>
      <c r="J783" s="2"/>
      <c r="K783" s="84"/>
      <c r="L783" s="84"/>
    </row>
    <row r="784" spans="9:12" s="56" customFormat="1">
      <c r="I784" s="2"/>
      <c r="J784" s="2"/>
      <c r="K784" s="84"/>
      <c r="L784" s="84"/>
    </row>
    <row r="785" spans="9:12" s="56" customFormat="1">
      <c r="I785" s="2"/>
      <c r="J785" s="2"/>
      <c r="K785" s="84"/>
      <c r="L785" s="84"/>
    </row>
    <row r="786" spans="9:12" s="56" customFormat="1">
      <c r="I786" s="2"/>
      <c r="J786" s="2"/>
      <c r="K786" s="84"/>
      <c r="L786" s="84"/>
    </row>
    <row r="787" spans="9:12" s="56" customFormat="1">
      <c r="I787" s="2"/>
      <c r="J787" s="2"/>
      <c r="K787" s="84"/>
      <c r="L787" s="84"/>
    </row>
    <row r="788" spans="9:12" s="56" customFormat="1">
      <c r="I788" s="2"/>
      <c r="J788" s="2"/>
      <c r="K788" s="84"/>
      <c r="L788" s="84"/>
    </row>
    <row r="789" spans="9:12" s="56" customFormat="1">
      <c r="I789" s="2"/>
      <c r="J789" s="2"/>
      <c r="K789" s="84"/>
      <c r="L789" s="84"/>
    </row>
    <row r="790" spans="9:12" s="56" customFormat="1">
      <c r="I790" s="2"/>
      <c r="J790" s="2"/>
      <c r="K790" s="84"/>
      <c r="L790" s="84"/>
    </row>
    <row r="791" spans="9:12" s="56" customFormat="1">
      <c r="I791" s="2"/>
      <c r="J791" s="2"/>
      <c r="K791" s="84"/>
      <c r="L791" s="84"/>
    </row>
    <row r="792" spans="9:12" s="56" customFormat="1">
      <c r="I792" s="2"/>
      <c r="J792" s="2"/>
      <c r="K792" s="84"/>
      <c r="L792" s="84"/>
    </row>
    <row r="793" spans="9:12" s="56" customFormat="1">
      <c r="I793" s="2"/>
      <c r="J793" s="2"/>
      <c r="K793" s="84"/>
      <c r="L793" s="84"/>
    </row>
    <row r="794" spans="9:12" s="56" customFormat="1">
      <c r="I794" s="2"/>
      <c r="J794" s="2"/>
      <c r="K794" s="84"/>
      <c r="L794" s="84"/>
    </row>
    <row r="795" spans="9:12" s="56" customFormat="1">
      <c r="I795" s="2"/>
      <c r="J795" s="2"/>
      <c r="K795" s="84"/>
      <c r="L795" s="84"/>
    </row>
    <row r="796" spans="9:12" s="56" customFormat="1">
      <c r="I796" s="2"/>
      <c r="J796" s="2"/>
      <c r="K796" s="84"/>
      <c r="L796" s="84"/>
    </row>
    <row r="797" spans="9:12" s="56" customFormat="1">
      <c r="I797" s="2"/>
      <c r="J797" s="2"/>
      <c r="K797" s="84"/>
      <c r="L797" s="84"/>
    </row>
    <row r="798" spans="9:12" s="56" customFormat="1">
      <c r="I798" s="2"/>
      <c r="J798" s="2"/>
      <c r="K798" s="84"/>
      <c r="L798" s="84"/>
    </row>
    <row r="799" spans="9:12" s="56" customFormat="1">
      <c r="I799" s="2"/>
      <c r="J799" s="2"/>
      <c r="K799" s="84"/>
      <c r="L799" s="84"/>
    </row>
    <row r="800" spans="9:12" s="56" customFormat="1">
      <c r="I800" s="2"/>
      <c r="J800" s="2"/>
      <c r="K800" s="84"/>
      <c r="L800" s="84"/>
    </row>
    <row r="801" spans="9:12" s="56" customFormat="1">
      <c r="I801" s="2"/>
      <c r="J801" s="2"/>
      <c r="K801" s="84"/>
      <c r="L801" s="84"/>
    </row>
    <row r="802" spans="9:12" s="56" customFormat="1">
      <c r="I802" s="2"/>
      <c r="J802" s="2"/>
      <c r="K802" s="84"/>
      <c r="L802" s="84"/>
    </row>
    <row r="803" spans="9:12" s="56" customFormat="1">
      <c r="I803" s="2"/>
      <c r="J803" s="2"/>
      <c r="K803" s="84"/>
      <c r="L803" s="84"/>
    </row>
    <row r="804" spans="9:12" s="56" customFormat="1">
      <c r="I804" s="2"/>
      <c r="J804" s="2"/>
      <c r="K804" s="84"/>
      <c r="L804" s="84"/>
    </row>
    <row r="805" spans="9:12" s="56" customFormat="1">
      <c r="I805" s="2"/>
      <c r="J805" s="2"/>
      <c r="K805" s="84"/>
      <c r="L805" s="84"/>
    </row>
    <row r="806" spans="9:12" s="56" customFormat="1">
      <c r="I806" s="2"/>
      <c r="J806" s="2"/>
      <c r="K806" s="84"/>
      <c r="L806" s="84"/>
    </row>
    <row r="807" spans="9:12" s="56" customFormat="1">
      <c r="I807" s="2"/>
      <c r="J807" s="2"/>
      <c r="K807" s="84"/>
      <c r="L807" s="84"/>
    </row>
    <row r="808" spans="9:12" s="56" customFormat="1">
      <c r="I808" s="2"/>
      <c r="J808" s="2"/>
      <c r="K808" s="84"/>
      <c r="L808" s="84"/>
    </row>
    <row r="809" spans="9:12" s="56" customFormat="1">
      <c r="I809" s="2"/>
      <c r="J809" s="2"/>
      <c r="K809" s="84"/>
      <c r="L809" s="84"/>
    </row>
    <row r="810" spans="9:12" s="56" customFormat="1">
      <c r="I810" s="2"/>
      <c r="J810" s="2"/>
      <c r="K810" s="84"/>
      <c r="L810" s="84"/>
    </row>
    <row r="811" spans="9:12" s="56" customFormat="1">
      <c r="I811" s="2"/>
      <c r="J811" s="2"/>
      <c r="K811" s="84"/>
      <c r="L811" s="84"/>
    </row>
    <row r="812" spans="9:12" s="56" customFormat="1">
      <c r="I812" s="2"/>
      <c r="J812" s="2"/>
      <c r="K812" s="84"/>
      <c r="L812" s="84"/>
    </row>
    <row r="813" spans="9:12" s="56" customFormat="1">
      <c r="I813" s="2"/>
      <c r="J813" s="2"/>
      <c r="K813" s="84"/>
      <c r="L813" s="84"/>
    </row>
    <row r="814" spans="9:12" s="56" customFormat="1">
      <c r="I814" s="2"/>
      <c r="J814" s="2"/>
      <c r="K814" s="84"/>
      <c r="L814" s="84"/>
    </row>
    <row r="815" spans="9:12" s="56" customFormat="1">
      <c r="I815" s="2"/>
      <c r="J815" s="2"/>
      <c r="K815" s="84"/>
      <c r="L815" s="84"/>
    </row>
    <row r="816" spans="9:12" s="56" customFormat="1">
      <c r="I816" s="2"/>
      <c r="J816" s="2"/>
      <c r="K816" s="84"/>
      <c r="L816" s="84"/>
    </row>
    <row r="817" spans="9:12" s="56" customFormat="1">
      <c r="I817" s="2"/>
      <c r="J817" s="2"/>
      <c r="K817" s="84"/>
      <c r="L817" s="84"/>
    </row>
    <row r="818" spans="9:12" s="56" customFormat="1">
      <c r="I818" s="2"/>
      <c r="J818" s="2"/>
      <c r="K818" s="84"/>
      <c r="L818" s="84"/>
    </row>
    <row r="819" spans="9:12" s="56" customFormat="1">
      <c r="I819" s="2"/>
      <c r="J819" s="2"/>
      <c r="K819" s="84"/>
      <c r="L819" s="84"/>
    </row>
    <row r="820" spans="9:12" s="56" customFormat="1">
      <c r="I820" s="2"/>
      <c r="J820" s="2"/>
      <c r="K820" s="84"/>
      <c r="L820" s="84"/>
    </row>
    <row r="821" spans="9:12" s="56" customFormat="1">
      <c r="I821" s="2"/>
      <c r="J821" s="2"/>
      <c r="K821" s="84"/>
      <c r="L821" s="84"/>
    </row>
    <row r="822" spans="9:12" s="56" customFormat="1">
      <c r="I822" s="2"/>
      <c r="J822" s="2"/>
      <c r="K822" s="84"/>
      <c r="L822" s="84"/>
    </row>
    <row r="823" spans="9:12" s="56" customFormat="1">
      <c r="I823" s="2"/>
      <c r="J823" s="2"/>
      <c r="K823" s="84"/>
      <c r="L823" s="84"/>
    </row>
    <row r="824" spans="9:12" s="56" customFormat="1">
      <c r="I824" s="2"/>
      <c r="J824" s="2"/>
      <c r="K824" s="84"/>
      <c r="L824" s="84"/>
    </row>
    <row r="825" spans="9:12" s="56" customFormat="1">
      <c r="I825" s="2"/>
      <c r="J825" s="2"/>
      <c r="K825" s="84"/>
      <c r="L825" s="84"/>
    </row>
    <row r="826" spans="9:12" s="56" customFormat="1">
      <c r="I826" s="2"/>
      <c r="J826" s="2"/>
      <c r="K826" s="84"/>
      <c r="L826" s="84"/>
    </row>
    <row r="827" spans="9:12" s="56" customFormat="1">
      <c r="I827" s="2"/>
      <c r="J827" s="2"/>
      <c r="K827" s="84"/>
      <c r="L827" s="84"/>
    </row>
    <row r="828" spans="9:12" s="56" customFormat="1">
      <c r="I828" s="2"/>
      <c r="J828" s="2"/>
      <c r="K828" s="84"/>
      <c r="L828" s="84"/>
    </row>
    <row r="829" spans="9:12" s="56" customFormat="1">
      <c r="I829" s="2"/>
      <c r="J829" s="2"/>
      <c r="K829" s="84"/>
      <c r="L829" s="84"/>
    </row>
    <row r="830" spans="9:12" s="56" customFormat="1">
      <c r="I830" s="2"/>
      <c r="J830" s="2"/>
      <c r="K830" s="84"/>
      <c r="L830" s="84"/>
    </row>
    <row r="831" spans="9:12" s="56" customFormat="1">
      <c r="I831" s="2"/>
      <c r="J831" s="2"/>
      <c r="K831" s="84"/>
      <c r="L831" s="84"/>
    </row>
    <row r="832" spans="9:12" s="56" customFormat="1">
      <c r="I832" s="2"/>
      <c r="J832" s="2"/>
      <c r="K832" s="84"/>
      <c r="L832" s="84"/>
    </row>
    <row r="833" spans="9:12" s="56" customFormat="1">
      <c r="I833" s="2"/>
      <c r="J833" s="2"/>
      <c r="K833" s="84"/>
      <c r="L833" s="84"/>
    </row>
    <row r="834" spans="9:12" s="56" customFormat="1">
      <c r="I834" s="2"/>
      <c r="J834" s="2"/>
      <c r="K834" s="84"/>
      <c r="L834" s="84"/>
    </row>
    <row r="835" spans="9:12" s="56" customFormat="1">
      <c r="I835" s="2"/>
      <c r="J835" s="2"/>
      <c r="K835" s="84"/>
      <c r="L835" s="84"/>
    </row>
    <row r="836" spans="9:12" s="56" customFormat="1">
      <c r="I836" s="2"/>
      <c r="J836" s="2"/>
      <c r="K836" s="84"/>
      <c r="L836" s="84"/>
    </row>
    <row r="837" spans="9:12" s="56" customFormat="1">
      <c r="I837" s="2"/>
      <c r="J837" s="2"/>
      <c r="K837" s="84"/>
      <c r="L837" s="84"/>
    </row>
    <row r="838" spans="9:12" s="56" customFormat="1">
      <c r="I838" s="2"/>
      <c r="J838" s="2"/>
      <c r="K838" s="84"/>
      <c r="L838" s="84"/>
    </row>
    <row r="839" spans="9:12" s="56" customFormat="1">
      <c r="I839" s="2"/>
      <c r="J839" s="2"/>
      <c r="K839" s="84"/>
      <c r="L839" s="84"/>
    </row>
    <row r="840" spans="9:12" s="56" customFormat="1">
      <c r="I840" s="2"/>
      <c r="J840" s="2"/>
      <c r="K840" s="84"/>
      <c r="L840" s="84"/>
    </row>
    <row r="841" spans="9:12" s="56" customFormat="1">
      <c r="I841" s="2"/>
      <c r="J841" s="2"/>
      <c r="K841" s="84"/>
      <c r="L841" s="84"/>
    </row>
    <row r="842" spans="9:12" s="56" customFormat="1">
      <c r="I842" s="2"/>
      <c r="J842" s="2"/>
      <c r="K842" s="84"/>
      <c r="L842" s="84"/>
    </row>
    <row r="843" spans="9:12" s="56" customFormat="1">
      <c r="I843" s="2"/>
      <c r="J843" s="2"/>
      <c r="K843" s="84"/>
      <c r="L843" s="84"/>
    </row>
    <row r="844" spans="9:12" s="56" customFormat="1">
      <c r="I844" s="2"/>
      <c r="J844" s="2"/>
      <c r="K844" s="84"/>
      <c r="L844" s="84"/>
    </row>
    <row r="845" spans="9:12" s="56" customFormat="1">
      <c r="I845" s="2"/>
      <c r="J845" s="2"/>
      <c r="K845" s="84"/>
      <c r="L845" s="84"/>
    </row>
    <row r="846" spans="9:12" s="56" customFormat="1">
      <c r="I846" s="2"/>
      <c r="J846" s="2"/>
      <c r="K846" s="84"/>
      <c r="L846" s="84"/>
    </row>
    <row r="847" spans="9:12" s="56" customFormat="1">
      <c r="I847" s="2"/>
      <c r="J847" s="2"/>
      <c r="K847" s="84"/>
      <c r="L847" s="84"/>
    </row>
    <row r="848" spans="9:12" s="56" customFormat="1">
      <c r="I848" s="2"/>
      <c r="J848" s="2"/>
      <c r="K848" s="84"/>
      <c r="L848" s="84"/>
    </row>
    <row r="849" spans="9:12" s="56" customFormat="1">
      <c r="I849" s="2"/>
      <c r="J849" s="2"/>
      <c r="K849" s="84"/>
      <c r="L849" s="84"/>
    </row>
    <row r="850" spans="9:12" s="56" customFormat="1">
      <c r="I850" s="2"/>
      <c r="J850" s="2"/>
      <c r="K850" s="84"/>
      <c r="L850" s="84"/>
    </row>
    <row r="851" spans="9:12" s="56" customFormat="1">
      <c r="I851" s="2"/>
      <c r="J851" s="2"/>
      <c r="K851" s="84"/>
      <c r="L851" s="84"/>
    </row>
    <row r="852" spans="9:12" s="56" customFormat="1">
      <c r="I852" s="2"/>
      <c r="J852" s="2"/>
      <c r="K852" s="84"/>
      <c r="L852" s="84"/>
    </row>
    <row r="853" spans="9:12" s="56" customFormat="1">
      <c r="I853" s="2"/>
      <c r="J853" s="2"/>
      <c r="K853" s="84"/>
      <c r="L853" s="84"/>
    </row>
    <row r="854" spans="9:12" s="56" customFormat="1">
      <c r="I854" s="2"/>
      <c r="J854" s="2"/>
      <c r="K854" s="84"/>
      <c r="L854" s="84"/>
    </row>
    <row r="855" spans="9:12" s="56" customFormat="1">
      <c r="I855" s="2"/>
      <c r="J855" s="2"/>
      <c r="K855" s="84"/>
      <c r="L855" s="84"/>
    </row>
    <row r="856" spans="9:12" s="56" customFormat="1">
      <c r="I856" s="2"/>
      <c r="J856" s="2"/>
      <c r="K856" s="84"/>
      <c r="L856" s="84"/>
    </row>
    <row r="857" spans="9:12" s="56" customFormat="1">
      <c r="I857" s="2"/>
      <c r="J857" s="2"/>
      <c r="K857" s="84"/>
      <c r="L857" s="84"/>
    </row>
    <row r="858" spans="9:12" s="56" customFormat="1">
      <c r="I858" s="2"/>
      <c r="J858" s="2"/>
      <c r="K858" s="84"/>
      <c r="L858" s="84"/>
    </row>
    <row r="859" spans="9:12" s="56" customFormat="1">
      <c r="I859" s="2"/>
      <c r="J859" s="2"/>
      <c r="K859" s="84"/>
      <c r="L859" s="84"/>
    </row>
    <row r="860" spans="9:12" s="56" customFormat="1">
      <c r="I860" s="2"/>
      <c r="J860" s="2"/>
      <c r="K860" s="84"/>
      <c r="L860" s="84"/>
    </row>
    <row r="861" spans="9:12" s="56" customFormat="1">
      <c r="I861" s="2"/>
      <c r="J861" s="2"/>
      <c r="K861" s="84"/>
      <c r="L861" s="84"/>
    </row>
    <row r="862" spans="9:12" s="56" customFormat="1">
      <c r="I862" s="2"/>
      <c r="J862" s="2"/>
      <c r="K862" s="84"/>
      <c r="L862" s="84"/>
    </row>
    <row r="863" spans="9:12" s="56" customFormat="1">
      <c r="I863" s="2"/>
      <c r="J863" s="2"/>
      <c r="K863" s="84"/>
      <c r="L863" s="84"/>
    </row>
    <row r="864" spans="9:12" s="56" customFormat="1">
      <c r="I864" s="2"/>
      <c r="J864" s="2"/>
      <c r="K864" s="84"/>
      <c r="L864" s="84"/>
    </row>
    <row r="865" spans="9:12" s="56" customFormat="1">
      <c r="I865" s="2"/>
      <c r="J865" s="2"/>
      <c r="K865" s="84"/>
      <c r="L865" s="84"/>
    </row>
    <row r="866" spans="9:12" s="56" customFormat="1">
      <c r="I866" s="2"/>
      <c r="J866" s="2"/>
      <c r="K866" s="84"/>
      <c r="L866" s="84"/>
    </row>
    <row r="867" spans="9:12" s="56" customFormat="1">
      <c r="I867" s="2"/>
      <c r="J867" s="2"/>
      <c r="K867" s="84"/>
      <c r="L867" s="84"/>
    </row>
    <row r="868" spans="9:12" s="56" customFormat="1">
      <c r="I868" s="2"/>
      <c r="J868" s="2"/>
      <c r="K868" s="84"/>
      <c r="L868" s="84"/>
    </row>
    <row r="869" spans="9:12" s="56" customFormat="1">
      <c r="I869" s="2"/>
      <c r="J869" s="2"/>
      <c r="K869" s="84"/>
      <c r="L869" s="84"/>
    </row>
    <row r="870" spans="9:12" s="56" customFormat="1">
      <c r="I870" s="2"/>
      <c r="J870" s="2"/>
      <c r="K870" s="84"/>
      <c r="L870" s="84"/>
    </row>
    <row r="871" spans="9:12" s="56" customFormat="1">
      <c r="I871" s="2"/>
      <c r="J871" s="2"/>
      <c r="K871" s="84"/>
      <c r="L871" s="84"/>
    </row>
    <row r="872" spans="9:12" s="56" customFormat="1">
      <c r="I872" s="2"/>
      <c r="J872" s="2"/>
      <c r="K872" s="84"/>
      <c r="L872" s="84"/>
    </row>
    <row r="873" spans="9:12" s="56" customFormat="1">
      <c r="I873" s="2"/>
      <c r="J873" s="2"/>
      <c r="K873" s="84"/>
      <c r="L873" s="84"/>
    </row>
    <row r="874" spans="9:12" s="56" customFormat="1">
      <c r="I874" s="2"/>
      <c r="J874" s="2"/>
      <c r="K874" s="84"/>
      <c r="L874" s="84"/>
    </row>
    <row r="875" spans="9:12" s="56" customFormat="1">
      <c r="I875" s="2"/>
      <c r="J875" s="2"/>
      <c r="K875" s="84"/>
      <c r="L875" s="84"/>
    </row>
    <row r="876" spans="9:12" s="56" customFormat="1">
      <c r="I876" s="2"/>
      <c r="J876" s="2"/>
      <c r="K876" s="84"/>
      <c r="L876" s="84"/>
    </row>
    <row r="877" spans="9:12" s="56" customFormat="1">
      <c r="I877" s="2"/>
      <c r="J877" s="2"/>
      <c r="K877" s="84"/>
      <c r="L877" s="84"/>
    </row>
    <row r="878" spans="9:12" s="56" customFormat="1">
      <c r="I878" s="2"/>
      <c r="J878" s="2"/>
      <c r="K878" s="84"/>
      <c r="L878" s="84"/>
    </row>
    <row r="879" spans="9:12" s="56" customFormat="1">
      <c r="I879" s="2"/>
      <c r="J879" s="2"/>
      <c r="K879" s="84"/>
      <c r="L879" s="84"/>
    </row>
    <row r="880" spans="9:12" s="56" customFormat="1">
      <c r="I880" s="2"/>
      <c r="J880" s="2"/>
      <c r="K880" s="84"/>
      <c r="L880" s="84"/>
    </row>
    <row r="881" spans="9:12" s="56" customFormat="1">
      <c r="I881" s="2"/>
      <c r="J881" s="2"/>
      <c r="K881" s="84"/>
      <c r="L881" s="84"/>
    </row>
    <row r="882" spans="9:12" s="56" customFormat="1">
      <c r="I882" s="2"/>
      <c r="J882" s="2"/>
      <c r="K882" s="84"/>
      <c r="L882" s="84"/>
    </row>
    <row r="883" spans="9:12" s="56" customFormat="1">
      <c r="I883" s="2"/>
      <c r="J883" s="2"/>
      <c r="K883" s="84"/>
      <c r="L883" s="84"/>
    </row>
    <row r="884" spans="9:12" s="56" customFormat="1">
      <c r="I884" s="2"/>
      <c r="J884" s="2"/>
      <c r="K884" s="84"/>
      <c r="L884" s="84"/>
    </row>
    <row r="885" spans="9:12" s="56" customFormat="1">
      <c r="I885" s="2"/>
      <c r="J885" s="2"/>
      <c r="K885" s="84"/>
      <c r="L885" s="84"/>
    </row>
    <row r="886" spans="9:12" s="56" customFormat="1">
      <c r="I886" s="2"/>
      <c r="J886" s="2"/>
      <c r="K886" s="84"/>
      <c r="L886" s="84"/>
    </row>
    <row r="887" spans="9:12" s="56" customFormat="1">
      <c r="I887" s="2"/>
      <c r="J887" s="2"/>
      <c r="K887" s="84"/>
      <c r="L887" s="84"/>
    </row>
    <row r="888" spans="9:12" s="56" customFormat="1">
      <c r="I888" s="2"/>
      <c r="J888" s="2"/>
      <c r="K888" s="84"/>
      <c r="L888" s="84"/>
    </row>
    <row r="889" spans="9:12" s="56" customFormat="1">
      <c r="I889" s="2"/>
      <c r="J889" s="2"/>
      <c r="K889" s="84"/>
      <c r="L889" s="84"/>
    </row>
    <row r="890" spans="9:12" s="56" customFormat="1">
      <c r="I890" s="2"/>
      <c r="J890" s="2"/>
      <c r="K890" s="84"/>
      <c r="L890" s="84"/>
    </row>
    <row r="891" spans="9:12" s="56" customFormat="1">
      <c r="I891" s="2"/>
      <c r="J891" s="2"/>
      <c r="K891" s="84"/>
      <c r="L891" s="84"/>
    </row>
    <row r="892" spans="9:12" s="56" customFormat="1">
      <c r="I892" s="2"/>
      <c r="J892" s="2"/>
      <c r="K892" s="84"/>
      <c r="L892" s="84"/>
    </row>
    <row r="893" spans="9:12" s="56" customFormat="1">
      <c r="I893" s="2"/>
      <c r="J893" s="2"/>
      <c r="K893" s="84"/>
      <c r="L893" s="84"/>
    </row>
    <row r="894" spans="9:12" s="56" customFormat="1">
      <c r="I894" s="2"/>
      <c r="J894" s="2"/>
      <c r="K894" s="84"/>
      <c r="L894" s="84"/>
    </row>
    <row r="895" spans="9:12" s="56" customFormat="1">
      <c r="I895" s="2"/>
      <c r="J895" s="2"/>
      <c r="K895" s="84"/>
      <c r="L895" s="84"/>
    </row>
    <row r="896" spans="9:12" s="56" customFormat="1">
      <c r="I896" s="2"/>
      <c r="J896" s="2"/>
      <c r="K896" s="84"/>
      <c r="L896" s="84"/>
    </row>
    <row r="897" spans="9:12" s="56" customFormat="1">
      <c r="I897" s="2"/>
      <c r="J897" s="2"/>
      <c r="K897" s="84"/>
      <c r="L897" s="84"/>
    </row>
    <row r="898" spans="9:12" s="56" customFormat="1">
      <c r="I898" s="2"/>
      <c r="J898" s="2"/>
      <c r="K898" s="84"/>
      <c r="L898" s="84"/>
    </row>
    <row r="899" spans="9:12" s="56" customFormat="1">
      <c r="I899" s="2"/>
      <c r="J899" s="2"/>
      <c r="K899" s="84"/>
      <c r="L899" s="84"/>
    </row>
    <row r="900" spans="9:12" s="56" customFormat="1">
      <c r="I900" s="2"/>
      <c r="J900" s="2"/>
      <c r="K900" s="84"/>
      <c r="L900" s="84"/>
    </row>
    <row r="901" spans="9:12" s="56" customFormat="1">
      <c r="I901" s="2"/>
      <c r="J901" s="2"/>
      <c r="K901" s="84"/>
      <c r="L901" s="84"/>
    </row>
    <row r="902" spans="9:12" s="56" customFormat="1">
      <c r="I902" s="2"/>
      <c r="J902" s="2"/>
      <c r="K902" s="84"/>
      <c r="L902" s="84"/>
    </row>
    <row r="903" spans="9:12" s="56" customFormat="1">
      <c r="I903" s="2"/>
      <c r="J903" s="2"/>
      <c r="K903" s="84"/>
      <c r="L903" s="84"/>
    </row>
    <row r="904" spans="9:12" s="56" customFormat="1">
      <c r="I904" s="2"/>
      <c r="J904" s="2"/>
      <c r="K904" s="84"/>
      <c r="L904" s="84"/>
    </row>
    <row r="905" spans="9:12" s="56" customFormat="1">
      <c r="I905" s="2"/>
      <c r="J905" s="2"/>
      <c r="K905" s="84"/>
      <c r="L905" s="84"/>
    </row>
    <row r="906" spans="9:12" s="56" customFormat="1">
      <c r="I906" s="2"/>
      <c r="J906" s="2"/>
      <c r="K906" s="84"/>
      <c r="L906" s="84"/>
    </row>
    <row r="907" spans="9:12" s="56" customFormat="1">
      <c r="I907" s="2"/>
      <c r="J907" s="2"/>
      <c r="K907" s="84"/>
      <c r="L907" s="84"/>
    </row>
    <row r="908" spans="9:12" s="56" customFormat="1">
      <c r="I908" s="2"/>
      <c r="J908" s="2"/>
      <c r="K908" s="84"/>
      <c r="L908" s="84"/>
    </row>
    <row r="909" spans="9:12" s="56" customFormat="1">
      <c r="I909" s="2"/>
      <c r="J909" s="2"/>
      <c r="K909" s="84"/>
      <c r="L909" s="84"/>
    </row>
    <row r="910" spans="9:12" s="56" customFormat="1">
      <c r="I910" s="2"/>
      <c r="J910" s="2"/>
      <c r="K910" s="84"/>
      <c r="L910" s="84"/>
    </row>
    <row r="911" spans="9:12" s="56" customFormat="1">
      <c r="I911" s="2"/>
      <c r="J911" s="2"/>
      <c r="K911" s="84"/>
      <c r="L911" s="84"/>
    </row>
    <row r="912" spans="9:12" s="56" customFormat="1">
      <c r="I912" s="2"/>
      <c r="J912" s="2"/>
      <c r="K912" s="84"/>
      <c r="L912" s="84"/>
    </row>
    <row r="913" spans="9:12" s="56" customFormat="1">
      <c r="I913" s="2"/>
      <c r="J913" s="2"/>
      <c r="K913" s="84"/>
      <c r="L913" s="84"/>
    </row>
    <row r="914" spans="9:12" s="56" customFormat="1">
      <c r="I914" s="2"/>
      <c r="J914" s="2"/>
      <c r="K914" s="84"/>
      <c r="L914" s="84"/>
    </row>
    <row r="915" spans="9:12" s="56" customFormat="1">
      <c r="I915" s="2"/>
      <c r="J915" s="2"/>
      <c r="K915" s="84"/>
      <c r="L915" s="84"/>
    </row>
    <row r="916" spans="9:12" s="56" customFormat="1">
      <c r="I916" s="2"/>
      <c r="J916" s="2"/>
      <c r="K916" s="84"/>
      <c r="L916" s="84"/>
    </row>
    <row r="917" spans="9:12" s="56" customFormat="1">
      <c r="I917" s="2"/>
      <c r="J917" s="2"/>
      <c r="K917" s="84"/>
      <c r="L917" s="84"/>
    </row>
    <row r="918" spans="9:12" s="56" customFormat="1">
      <c r="I918" s="2"/>
      <c r="J918" s="2"/>
      <c r="K918" s="84"/>
      <c r="L918" s="84"/>
    </row>
    <row r="919" spans="9:12" s="56" customFormat="1">
      <c r="I919" s="2"/>
      <c r="J919" s="2"/>
      <c r="K919" s="84"/>
      <c r="L919" s="84"/>
    </row>
    <row r="920" spans="9:12" s="56" customFormat="1">
      <c r="I920" s="2"/>
      <c r="J920" s="2"/>
      <c r="K920" s="84"/>
      <c r="L920" s="84"/>
    </row>
    <row r="921" spans="9:12" s="56" customFormat="1">
      <c r="I921" s="2"/>
      <c r="J921" s="2"/>
      <c r="K921" s="84"/>
      <c r="L921" s="84"/>
    </row>
    <row r="922" spans="9:12" s="56" customFormat="1">
      <c r="I922" s="2"/>
      <c r="J922" s="2"/>
      <c r="K922" s="84"/>
      <c r="L922" s="84"/>
    </row>
    <row r="923" spans="9:12" s="56" customFormat="1">
      <c r="I923" s="2"/>
      <c r="J923" s="2"/>
      <c r="K923" s="84"/>
      <c r="L923" s="84"/>
    </row>
    <row r="924" spans="9:12" s="56" customFormat="1">
      <c r="I924" s="2"/>
      <c r="J924" s="2"/>
      <c r="K924" s="84"/>
      <c r="L924" s="84"/>
    </row>
    <row r="925" spans="9:12" s="56" customFormat="1">
      <c r="I925" s="2"/>
      <c r="J925" s="2"/>
      <c r="K925" s="84"/>
      <c r="L925" s="84"/>
    </row>
    <row r="926" spans="9:12" s="56" customFormat="1">
      <c r="I926" s="2"/>
      <c r="J926" s="2"/>
      <c r="K926" s="84"/>
      <c r="L926" s="84"/>
    </row>
    <row r="927" spans="9:12" s="56" customFormat="1">
      <c r="I927" s="2"/>
      <c r="J927" s="2"/>
      <c r="K927" s="84"/>
      <c r="L927" s="84"/>
    </row>
    <row r="928" spans="9:12" s="56" customFormat="1">
      <c r="I928" s="2"/>
      <c r="J928" s="2"/>
      <c r="K928" s="84"/>
      <c r="L928" s="84"/>
    </row>
    <row r="929" spans="9:12" s="56" customFormat="1">
      <c r="I929" s="2"/>
      <c r="J929" s="2"/>
      <c r="K929" s="84"/>
      <c r="L929" s="84"/>
    </row>
    <row r="930" spans="9:12" s="56" customFormat="1">
      <c r="I930" s="2"/>
      <c r="J930" s="2"/>
      <c r="K930" s="84"/>
      <c r="L930" s="84"/>
    </row>
    <row r="931" spans="9:12" s="56" customFormat="1">
      <c r="I931" s="2"/>
      <c r="J931" s="2"/>
      <c r="K931" s="84"/>
      <c r="L931" s="84"/>
    </row>
    <row r="932" spans="9:12" s="56" customFormat="1">
      <c r="I932" s="2"/>
      <c r="J932" s="2"/>
      <c r="K932" s="84"/>
      <c r="L932" s="84"/>
    </row>
    <row r="933" spans="9:12" s="56" customFormat="1">
      <c r="I933" s="2"/>
      <c r="J933" s="2"/>
      <c r="K933" s="84"/>
      <c r="L933" s="84"/>
    </row>
    <row r="934" spans="9:12" s="56" customFormat="1">
      <c r="I934" s="2"/>
      <c r="J934" s="2"/>
      <c r="K934" s="84"/>
      <c r="L934" s="84"/>
    </row>
    <row r="935" spans="9:12" s="56" customFormat="1">
      <c r="I935" s="2"/>
      <c r="J935" s="2"/>
      <c r="K935" s="84"/>
      <c r="L935" s="84"/>
    </row>
    <row r="936" spans="9:12" s="56" customFormat="1">
      <c r="I936" s="2"/>
      <c r="J936" s="2"/>
      <c r="K936" s="84"/>
      <c r="L936" s="84"/>
    </row>
    <row r="937" spans="9:12" s="56" customFormat="1">
      <c r="I937" s="2"/>
      <c r="J937" s="2"/>
      <c r="K937" s="84"/>
      <c r="L937" s="84"/>
    </row>
    <row r="938" spans="9:12" s="56" customFormat="1">
      <c r="I938" s="2"/>
      <c r="J938" s="2"/>
      <c r="K938" s="84"/>
      <c r="L938" s="84"/>
    </row>
    <row r="939" spans="9:12" s="56" customFormat="1">
      <c r="I939" s="2"/>
      <c r="J939" s="2"/>
      <c r="K939" s="84"/>
      <c r="L939" s="84"/>
    </row>
    <row r="940" spans="9:12" s="56" customFormat="1">
      <c r="I940" s="2"/>
      <c r="J940" s="2"/>
      <c r="K940" s="84"/>
      <c r="L940" s="84"/>
    </row>
    <row r="941" spans="9:12" s="56" customFormat="1">
      <c r="I941" s="2"/>
      <c r="J941" s="2"/>
      <c r="K941" s="84"/>
      <c r="L941" s="84"/>
    </row>
    <row r="942" spans="9:12" s="56" customFormat="1">
      <c r="I942" s="2"/>
      <c r="J942" s="2"/>
      <c r="K942" s="84"/>
      <c r="L942" s="84"/>
    </row>
    <row r="943" spans="9:12" s="56" customFormat="1">
      <c r="I943" s="2"/>
      <c r="J943" s="2"/>
      <c r="K943" s="84"/>
      <c r="L943" s="84"/>
    </row>
    <row r="944" spans="9:12" s="56" customFormat="1">
      <c r="I944" s="2"/>
      <c r="J944" s="2"/>
      <c r="K944" s="84"/>
      <c r="L944" s="84"/>
    </row>
    <row r="945" spans="9:12" s="56" customFormat="1">
      <c r="I945" s="2"/>
      <c r="J945" s="2"/>
      <c r="K945" s="84"/>
      <c r="L945" s="84"/>
    </row>
    <row r="946" spans="9:12" s="56" customFormat="1">
      <c r="I946" s="2"/>
      <c r="J946" s="2"/>
      <c r="K946" s="84"/>
      <c r="L946" s="84"/>
    </row>
    <row r="947" spans="9:12" s="56" customFormat="1">
      <c r="I947" s="2"/>
      <c r="J947" s="2"/>
      <c r="K947" s="84"/>
      <c r="L947" s="84"/>
    </row>
    <row r="948" spans="9:12" s="56" customFormat="1">
      <c r="I948" s="2"/>
      <c r="J948" s="2"/>
      <c r="K948" s="84"/>
      <c r="L948" s="84"/>
    </row>
    <row r="949" spans="9:12" s="56" customFormat="1">
      <c r="I949" s="2"/>
      <c r="J949" s="2"/>
      <c r="K949" s="84"/>
      <c r="L949" s="84"/>
    </row>
    <row r="950" spans="9:12" s="56" customFormat="1">
      <c r="I950" s="2"/>
      <c r="J950" s="2"/>
      <c r="K950" s="84"/>
      <c r="L950" s="84"/>
    </row>
    <row r="951" spans="9:12" s="56" customFormat="1">
      <c r="I951" s="2"/>
      <c r="J951" s="2"/>
      <c r="K951" s="84"/>
      <c r="L951" s="84"/>
    </row>
    <row r="952" spans="9:12" s="56" customFormat="1">
      <c r="I952" s="2"/>
      <c r="J952" s="2"/>
      <c r="K952" s="84"/>
      <c r="L952" s="84"/>
    </row>
    <row r="953" spans="9:12" s="56" customFormat="1">
      <c r="I953" s="2"/>
      <c r="J953" s="2"/>
      <c r="K953" s="84"/>
      <c r="L953" s="84"/>
    </row>
    <row r="954" spans="9:12" s="56" customFormat="1">
      <c r="I954" s="2"/>
      <c r="J954" s="2"/>
      <c r="K954" s="84"/>
      <c r="L954" s="84"/>
    </row>
    <row r="955" spans="9:12" s="56" customFormat="1">
      <c r="I955" s="2"/>
      <c r="J955" s="2"/>
      <c r="K955" s="84"/>
      <c r="L955" s="84"/>
    </row>
    <row r="956" spans="9:12" s="56" customFormat="1">
      <c r="I956" s="2"/>
      <c r="J956" s="2"/>
      <c r="K956" s="84"/>
      <c r="L956" s="84"/>
    </row>
    <row r="957" spans="9:12" s="56" customFormat="1">
      <c r="I957" s="2"/>
      <c r="J957" s="2"/>
      <c r="K957" s="84"/>
      <c r="L957" s="84"/>
    </row>
    <row r="958" spans="9:12" s="56" customFormat="1">
      <c r="I958" s="2"/>
      <c r="J958" s="2"/>
      <c r="K958" s="84"/>
      <c r="L958" s="84"/>
    </row>
    <row r="959" spans="9:12" s="56" customFormat="1">
      <c r="I959" s="2"/>
      <c r="J959" s="2"/>
      <c r="K959" s="84"/>
      <c r="L959" s="84"/>
    </row>
    <row r="960" spans="9:12" s="56" customFormat="1">
      <c r="I960" s="2"/>
      <c r="J960" s="2"/>
      <c r="K960" s="84"/>
      <c r="L960" s="84"/>
    </row>
    <row r="961" spans="9:12" s="56" customFormat="1">
      <c r="I961" s="2"/>
      <c r="J961" s="2"/>
      <c r="K961" s="84"/>
      <c r="L961" s="84"/>
    </row>
    <row r="962" spans="9:12" s="56" customFormat="1">
      <c r="I962" s="2"/>
      <c r="J962" s="2"/>
      <c r="K962" s="84"/>
      <c r="L962" s="84"/>
    </row>
    <row r="963" spans="9:12" s="56" customFormat="1">
      <c r="I963" s="2"/>
      <c r="J963" s="2"/>
      <c r="K963" s="84"/>
      <c r="L963" s="84"/>
    </row>
    <row r="964" spans="9:12" s="56" customFormat="1">
      <c r="I964" s="2"/>
      <c r="J964" s="2"/>
      <c r="K964" s="84"/>
      <c r="L964" s="84"/>
    </row>
    <row r="965" spans="9:12" s="56" customFormat="1">
      <c r="I965" s="2"/>
      <c r="J965" s="2"/>
      <c r="K965" s="84"/>
      <c r="L965" s="84"/>
    </row>
    <row r="966" spans="9:12" s="56" customFormat="1">
      <c r="I966" s="2"/>
      <c r="J966" s="2"/>
      <c r="K966" s="84"/>
      <c r="L966" s="84"/>
    </row>
    <row r="967" spans="9:12" s="56" customFormat="1">
      <c r="I967" s="2"/>
      <c r="J967" s="2"/>
      <c r="K967" s="84"/>
      <c r="L967" s="84"/>
    </row>
    <row r="968" spans="9:12" s="56" customFormat="1">
      <c r="I968" s="2"/>
      <c r="J968" s="2"/>
      <c r="K968" s="84"/>
      <c r="L968" s="84"/>
    </row>
    <row r="969" spans="9:12" s="56" customFormat="1">
      <c r="I969" s="2"/>
      <c r="J969" s="2"/>
      <c r="K969" s="84"/>
      <c r="L969" s="84"/>
    </row>
    <row r="970" spans="9:12" s="56" customFormat="1">
      <c r="I970" s="2"/>
      <c r="J970" s="2"/>
      <c r="K970" s="84"/>
      <c r="L970" s="84"/>
    </row>
    <row r="971" spans="9:12" s="56" customFormat="1">
      <c r="I971" s="2"/>
      <c r="J971" s="2"/>
      <c r="K971" s="84"/>
      <c r="L971" s="84"/>
    </row>
    <row r="972" spans="9:12" s="56" customFormat="1">
      <c r="I972" s="2"/>
      <c r="J972" s="2"/>
      <c r="K972" s="84"/>
      <c r="L972" s="84"/>
    </row>
    <row r="973" spans="9:12" s="56" customFormat="1">
      <c r="I973" s="2"/>
      <c r="J973" s="2"/>
      <c r="K973" s="84"/>
      <c r="L973" s="84"/>
    </row>
    <row r="974" spans="9:12" s="56" customFormat="1">
      <c r="I974" s="2"/>
      <c r="J974" s="2"/>
      <c r="K974" s="84"/>
      <c r="L974" s="84"/>
    </row>
    <row r="975" spans="9:12" s="56" customFormat="1">
      <c r="I975" s="2"/>
      <c r="J975" s="2"/>
      <c r="K975" s="84"/>
      <c r="L975" s="84"/>
    </row>
    <row r="976" spans="9:12" s="56" customFormat="1">
      <c r="I976" s="2"/>
      <c r="J976" s="2"/>
      <c r="K976" s="84"/>
      <c r="L976" s="84"/>
    </row>
    <row r="977" spans="9:12" s="56" customFormat="1">
      <c r="I977" s="2"/>
      <c r="J977" s="2"/>
      <c r="K977" s="84"/>
      <c r="L977" s="84"/>
    </row>
    <row r="978" spans="9:12" s="56" customFormat="1">
      <c r="I978" s="2"/>
      <c r="J978" s="2"/>
      <c r="K978" s="84"/>
      <c r="L978" s="84"/>
    </row>
    <row r="979" spans="9:12" s="56" customFormat="1">
      <c r="I979" s="2"/>
      <c r="J979" s="2"/>
      <c r="K979" s="84"/>
      <c r="L979" s="84"/>
    </row>
    <row r="980" spans="9:12" s="56" customFormat="1">
      <c r="I980" s="2"/>
      <c r="J980" s="2"/>
      <c r="K980" s="84"/>
      <c r="L980" s="84"/>
    </row>
    <row r="981" spans="9:12" s="56" customFormat="1">
      <c r="I981" s="2"/>
      <c r="J981" s="2"/>
      <c r="K981" s="84"/>
      <c r="L981" s="84"/>
    </row>
    <row r="982" spans="9:12" s="56" customFormat="1">
      <c r="I982" s="2"/>
      <c r="J982" s="2"/>
      <c r="K982" s="84"/>
      <c r="L982" s="84"/>
    </row>
    <row r="983" spans="9:12" s="56" customFormat="1">
      <c r="I983" s="2"/>
      <c r="J983" s="2"/>
      <c r="K983" s="84"/>
      <c r="L983" s="84"/>
    </row>
    <row r="984" spans="9:12" s="56" customFormat="1">
      <c r="I984" s="2"/>
      <c r="J984" s="2"/>
      <c r="K984" s="84"/>
      <c r="L984" s="84"/>
    </row>
    <row r="985" spans="9:12" s="56" customFormat="1">
      <c r="I985" s="2"/>
      <c r="J985" s="2"/>
      <c r="K985" s="84"/>
      <c r="L985" s="84"/>
    </row>
    <row r="986" spans="9:12" s="56" customFormat="1">
      <c r="I986" s="2"/>
      <c r="J986" s="2"/>
      <c r="K986" s="84"/>
      <c r="L986" s="84"/>
    </row>
    <row r="987" spans="9:12" s="56" customFormat="1">
      <c r="I987" s="2"/>
      <c r="J987" s="2"/>
      <c r="K987" s="84"/>
      <c r="L987" s="84"/>
    </row>
    <row r="988" spans="9:12" s="56" customFormat="1">
      <c r="I988" s="2"/>
      <c r="J988" s="2"/>
      <c r="K988" s="84"/>
      <c r="L988" s="84"/>
    </row>
    <row r="989" spans="9:12" s="56" customFormat="1">
      <c r="I989" s="2"/>
      <c r="J989" s="2"/>
      <c r="K989" s="84"/>
      <c r="L989" s="84"/>
    </row>
    <row r="990" spans="9:12" s="56" customFormat="1">
      <c r="I990" s="2"/>
      <c r="J990" s="2"/>
      <c r="K990" s="84"/>
      <c r="L990" s="84"/>
    </row>
    <row r="991" spans="9:12" s="56" customFormat="1">
      <c r="I991" s="2"/>
      <c r="J991" s="2"/>
      <c r="K991" s="84"/>
      <c r="L991" s="84"/>
    </row>
    <row r="992" spans="9:12" s="56" customFormat="1">
      <c r="I992" s="2"/>
      <c r="J992" s="2"/>
      <c r="K992" s="84"/>
      <c r="L992" s="84"/>
    </row>
    <row r="993" spans="9:12" s="56" customFormat="1">
      <c r="I993" s="2"/>
      <c r="J993" s="2"/>
      <c r="K993" s="84"/>
      <c r="L993" s="84"/>
    </row>
    <row r="994" spans="9:12" s="56" customFormat="1">
      <c r="I994" s="2"/>
      <c r="J994" s="2"/>
      <c r="K994" s="84"/>
      <c r="L994" s="84"/>
    </row>
    <row r="995" spans="9:12" s="56" customFormat="1">
      <c r="I995" s="2"/>
      <c r="J995" s="2"/>
      <c r="K995" s="84"/>
      <c r="L995" s="84"/>
    </row>
    <row r="996" spans="9:12" s="56" customFormat="1">
      <c r="I996" s="2"/>
      <c r="J996" s="2"/>
      <c r="K996" s="84"/>
      <c r="L996" s="84"/>
    </row>
    <row r="997" spans="9:12" s="56" customFormat="1">
      <c r="I997" s="2"/>
      <c r="J997" s="2"/>
      <c r="K997" s="84"/>
      <c r="L997" s="84"/>
    </row>
    <row r="998" spans="9:12" s="56" customFormat="1">
      <c r="I998" s="2"/>
      <c r="J998" s="2"/>
      <c r="K998" s="84"/>
      <c r="L998" s="84"/>
    </row>
    <row r="999" spans="9:12" s="56" customFormat="1">
      <c r="I999" s="2"/>
      <c r="J999" s="2"/>
      <c r="K999" s="84"/>
      <c r="L999" s="84"/>
    </row>
    <row r="1000" spans="9:12" s="56" customFormat="1">
      <c r="I1000" s="2"/>
      <c r="J1000" s="2"/>
      <c r="K1000" s="84"/>
      <c r="L1000" s="84"/>
    </row>
    <row r="1001" spans="9:12" s="56" customFormat="1">
      <c r="I1001" s="2"/>
      <c r="J1001" s="2"/>
      <c r="K1001" s="84"/>
      <c r="L1001" s="84"/>
    </row>
    <row r="1002" spans="9:12" s="56" customFormat="1">
      <c r="I1002" s="2"/>
      <c r="J1002" s="2"/>
      <c r="K1002" s="84"/>
      <c r="L1002" s="84"/>
    </row>
    <row r="1003" spans="9:12" s="56" customFormat="1">
      <c r="I1003" s="2"/>
      <c r="J1003" s="2"/>
      <c r="K1003" s="84"/>
      <c r="L1003" s="84"/>
    </row>
    <row r="1004" spans="9:12" s="56" customFormat="1">
      <c r="I1004" s="2"/>
      <c r="J1004" s="2"/>
      <c r="K1004" s="84"/>
      <c r="L1004" s="84"/>
    </row>
    <row r="1005" spans="9:12" s="56" customFormat="1">
      <c r="I1005" s="2"/>
      <c r="J1005" s="2"/>
      <c r="K1005" s="84"/>
      <c r="L1005" s="84"/>
    </row>
    <row r="1006" spans="9:12" s="56" customFormat="1">
      <c r="I1006" s="2"/>
      <c r="J1006" s="2"/>
      <c r="K1006" s="84"/>
      <c r="L1006" s="84"/>
    </row>
    <row r="1007" spans="9:12" s="56" customFormat="1">
      <c r="I1007" s="2"/>
      <c r="J1007" s="2"/>
      <c r="K1007" s="84"/>
      <c r="L1007" s="84"/>
    </row>
    <row r="1008" spans="9:12" s="56" customFormat="1">
      <c r="I1008" s="2"/>
      <c r="J1008" s="2"/>
      <c r="K1008" s="84"/>
      <c r="L1008" s="84"/>
    </row>
    <row r="1009" spans="9:12" s="56" customFormat="1">
      <c r="I1009" s="2"/>
      <c r="J1009" s="2"/>
      <c r="K1009" s="84"/>
      <c r="L1009" s="84"/>
    </row>
    <row r="1010" spans="9:12" s="56" customFormat="1">
      <c r="I1010" s="2"/>
      <c r="J1010" s="2"/>
      <c r="K1010" s="84"/>
      <c r="L1010" s="84"/>
    </row>
    <row r="1011" spans="9:12" s="56" customFormat="1">
      <c r="I1011" s="2"/>
      <c r="J1011" s="2"/>
      <c r="K1011" s="84"/>
      <c r="L1011" s="84"/>
    </row>
    <row r="1012" spans="9:12" s="56" customFormat="1">
      <c r="I1012" s="2"/>
      <c r="J1012" s="2"/>
      <c r="K1012" s="84"/>
      <c r="L1012" s="84"/>
    </row>
    <row r="1013" spans="9:12" s="56" customFormat="1">
      <c r="I1013" s="2"/>
      <c r="J1013" s="2"/>
      <c r="K1013" s="84"/>
      <c r="L1013" s="84"/>
    </row>
    <row r="1014" spans="9:12" s="56" customFormat="1">
      <c r="I1014" s="2"/>
      <c r="J1014" s="2"/>
      <c r="K1014" s="84"/>
      <c r="L1014" s="84"/>
    </row>
    <row r="1015" spans="9:12" s="56" customFormat="1">
      <c r="I1015" s="2"/>
      <c r="J1015" s="2"/>
      <c r="K1015" s="84"/>
      <c r="L1015" s="84"/>
    </row>
    <row r="1016" spans="9:12" s="56" customFormat="1">
      <c r="I1016" s="2"/>
      <c r="J1016" s="2"/>
      <c r="K1016" s="84"/>
      <c r="L1016" s="84"/>
    </row>
    <row r="1017" spans="9:12" s="56" customFormat="1">
      <c r="I1017" s="2"/>
      <c r="J1017" s="2"/>
      <c r="K1017" s="84"/>
      <c r="L1017" s="84"/>
    </row>
    <row r="1018" spans="9:12" s="56" customFormat="1">
      <c r="I1018" s="2"/>
      <c r="J1018" s="2"/>
      <c r="K1018" s="84"/>
      <c r="L1018" s="84"/>
    </row>
    <row r="1019" spans="9:12" s="56" customFormat="1">
      <c r="I1019" s="2"/>
      <c r="J1019" s="2"/>
      <c r="K1019" s="84"/>
      <c r="L1019" s="84"/>
    </row>
    <row r="1020" spans="9:12" s="56" customFormat="1">
      <c r="I1020" s="2"/>
      <c r="J1020" s="2"/>
      <c r="K1020" s="84"/>
      <c r="L1020" s="84"/>
    </row>
    <row r="1021" spans="9:12" s="56" customFormat="1">
      <c r="I1021" s="2"/>
      <c r="J1021" s="2"/>
      <c r="K1021" s="84"/>
      <c r="L1021" s="84"/>
    </row>
    <row r="1022" spans="9:12" s="56" customFormat="1">
      <c r="I1022" s="2"/>
      <c r="J1022" s="2"/>
      <c r="K1022" s="84"/>
      <c r="L1022" s="84"/>
    </row>
    <row r="1023" spans="9:12" s="56" customFormat="1">
      <c r="I1023" s="2"/>
      <c r="J1023" s="2"/>
      <c r="K1023" s="84"/>
      <c r="L1023" s="84"/>
    </row>
    <row r="1024" spans="9:12" s="56" customFormat="1">
      <c r="I1024" s="2"/>
      <c r="J1024" s="2"/>
      <c r="K1024" s="84"/>
      <c r="L1024" s="84"/>
    </row>
    <row r="1025" spans="9:12" s="56" customFormat="1">
      <c r="I1025" s="2"/>
      <c r="J1025" s="2"/>
      <c r="K1025" s="84"/>
      <c r="L1025" s="84"/>
    </row>
    <row r="1026" spans="9:12" s="56" customFormat="1">
      <c r="I1026" s="2"/>
      <c r="J1026" s="2"/>
      <c r="K1026" s="84"/>
      <c r="L1026" s="84"/>
    </row>
    <row r="1027" spans="9:12" s="56" customFormat="1">
      <c r="I1027" s="2"/>
      <c r="J1027" s="2"/>
      <c r="K1027" s="84"/>
      <c r="L1027" s="84"/>
    </row>
    <row r="1028" spans="9:12" s="56" customFormat="1">
      <c r="I1028" s="2"/>
      <c r="J1028" s="2"/>
      <c r="K1028" s="84"/>
      <c r="L1028" s="84"/>
    </row>
    <row r="1029" spans="9:12" s="56" customFormat="1">
      <c r="I1029" s="2"/>
      <c r="J1029" s="2"/>
      <c r="K1029" s="84"/>
      <c r="L1029" s="84"/>
    </row>
    <row r="1030" spans="9:12" s="56" customFormat="1">
      <c r="I1030" s="2"/>
      <c r="J1030" s="2"/>
      <c r="K1030" s="84"/>
      <c r="L1030" s="84"/>
    </row>
    <row r="1031" spans="9:12" s="56" customFormat="1">
      <c r="I1031" s="2"/>
      <c r="J1031" s="2"/>
      <c r="K1031" s="84"/>
      <c r="L1031" s="84"/>
    </row>
    <row r="1032" spans="9:12" s="56" customFormat="1">
      <c r="I1032" s="2"/>
      <c r="J1032" s="2"/>
      <c r="K1032" s="84"/>
      <c r="L1032" s="84"/>
    </row>
    <row r="1033" spans="9:12" s="56" customFormat="1">
      <c r="I1033" s="2"/>
      <c r="J1033" s="2"/>
      <c r="K1033" s="84"/>
      <c r="L1033" s="84"/>
    </row>
    <row r="1034" spans="9:12" s="56" customFormat="1">
      <c r="I1034" s="2"/>
      <c r="J1034" s="2"/>
      <c r="K1034" s="84"/>
      <c r="L1034" s="84"/>
    </row>
    <row r="1035" spans="9:12" s="56" customFormat="1">
      <c r="I1035" s="2"/>
      <c r="J1035" s="2"/>
      <c r="K1035" s="84"/>
      <c r="L1035" s="84"/>
    </row>
    <row r="1036" spans="9:12" s="56" customFormat="1">
      <c r="I1036" s="2"/>
      <c r="J1036" s="2"/>
      <c r="K1036" s="84"/>
      <c r="L1036" s="84"/>
    </row>
    <row r="1037" spans="9:12" s="56" customFormat="1">
      <c r="I1037" s="2"/>
      <c r="J1037" s="2"/>
      <c r="K1037" s="84"/>
      <c r="L1037" s="84"/>
    </row>
    <row r="1038" spans="9:12" s="56" customFormat="1">
      <c r="I1038" s="2"/>
      <c r="J1038" s="2"/>
      <c r="K1038" s="84"/>
      <c r="L1038" s="84"/>
    </row>
    <row r="1039" spans="9:12" s="56" customFormat="1">
      <c r="I1039" s="2"/>
      <c r="J1039" s="2"/>
      <c r="K1039" s="84"/>
      <c r="L1039" s="84"/>
    </row>
    <row r="1040" spans="9:12" s="56" customFormat="1">
      <c r="I1040" s="2"/>
      <c r="J1040" s="2"/>
      <c r="K1040" s="84"/>
      <c r="L1040" s="84"/>
    </row>
    <row r="1041" spans="9:12" s="56" customFormat="1">
      <c r="I1041" s="2"/>
      <c r="J1041" s="2"/>
      <c r="K1041" s="84"/>
      <c r="L1041" s="84"/>
    </row>
    <row r="1042" spans="9:12" s="56" customFormat="1">
      <c r="I1042" s="2"/>
      <c r="J1042" s="2"/>
      <c r="K1042" s="84"/>
      <c r="L1042" s="84"/>
    </row>
    <row r="1043" spans="9:12" s="56" customFormat="1">
      <c r="I1043" s="2"/>
      <c r="J1043" s="2"/>
      <c r="K1043" s="84"/>
      <c r="L1043" s="84"/>
    </row>
    <row r="1044" spans="9:12" s="56" customFormat="1">
      <c r="I1044" s="2"/>
      <c r="J1044" s="2"/>
      <c r="K1044" s="84"/>
      <c r="L1044" s="84"/>
    </row>
    <row r="1045" spans="9:12" s="56" customFormat="1">
      <c r="I1045" s="2"/>
      <c r="J1045" s="2"/>
      <c r="K1045" s="84"/>
      <c r="L1045" s="84"/>
    </row>
    <row r="1046" spans="9:12" s="56" customFormat="1">
      <c r="I1046" s="2"/>
      <c r="J1046" s="2"/>
      <c r="K1046" s="84"/>
      <c r="L1046" s="84"/>
    </row>
    <row r="1047" spans="9:12" s="56" customFormat="1">
      <c r="I1047" s="2"/>
      <c r="J1047" s="2"/>
      <c r="K1047" s="84"/>
      <c r="L1047" s="84"/>
    </row>
    <row r="1048" spans="9:12" s="56" customFormat="1">
      <c r="I1048" s="2"/>
      <c r="J1048" s="2"/>
      <c r="K1048" s="84"/>
      <c r="L1048" s="84"/>
    </row>
    <row r="1049" spans="9:12" s="56" customFormat="1">
      <c r="I1049" s="2"/>
      <c r="J1049" s="2"/>
      <c r="K1049" s="84"/>
      <c r="L1049" s="84"/>
    </row>
    <row r="1050" spans="9:12" s="56" customFormat="1">
      <c r="I1050" s="2"/>
      <c r="J1050" s="2"/>
      <c r="K1050" s="84"/>
      <c r="L1050" s="84"/>
    </row>
    <row r="1051" spans="9:12" s="56" customFormat="1">
      <c r="I1051" s="2"/>
      <c r="J1051" s="2"/>
      <c r="K1051" s="84"/>
      <c r="L1051" s="84"/>
    </row>
    <row r="1052" spans="9:12" s="56" customFormat="1">
      <c r="I1052" s="2"/>
      <c r="J1052" s="2"/>
      <c r="K1052" s="84"/>
      <c r="L1052" s="84"/>
    </row>
    <row r="1053" spans="9:12" s="56" customFormat="1">
      <c r="I1053" s="2"/>
      <c r="J1053" s="2"/>
      <c r="K1053" s="84"/>
      <c r="L1053" s="84"/>
    </row>
    <row r="1054" spans="9:12" s="56" customFormat="1">
      <c r="I1054" s="2"/>
      <c r="J1054" s="2"/>
      <c r="K1054" s="84"/>
      <c r="L1054" s="84"/>
    </row>
    <row r="1055" spans="9:12" s="56" customFormat="1">
      <c r="I1055" s="2"/>
      <c r="J1055" s="2"/>
      <c r="K1055" s="84"/>
      <c r="L1055" s="84"/>
    </row>
    <row r="1056" spans="9:12" s="56" customFormat="1">
      <c r="I1056" s="2"/>
      <c r="J1056" s="2"/>
      <c r="K1056" s="84"/>
      <c r="L1056" s="84"/>
    </row>
    <row r="1057" spans="9:12" s="56" customFormat="1">
      <c r="I1057" s="2"/>
      <c r="J1057" s="2"/>
      <c r="K1057" s="84"/>
      <c r="L1057" s="84"/>
    </row>
    <row r="1058" spans="9:12" s="56" customFormat="1">
      <c r="I1058" s="2"/>
      <c r="J1058" s="2"/>
      <c r="K1058" s="84"/>
      <c r="L1058" s="84"/>
    </row>
    <row r="1059" spans="9:12" s="56" customFormat="1">
      <c r="I1059" s="2"/>
      <c r="J1059" s="2"/>
      <c r="K1059" s="84"/>
      <c r="L1059" s="84"/>
    </row>
    <row r="1060" spans="9:12" s="56" customFormat="1">
      <c r="I1060" s="2"/>
      <c r="J1060" s="2"/>
      <c r="K1060" s="84"/>
      <c r="L1060" s="84"/>
    </row>
    <row r="1061" spans="9:12" s="56" customFormat="1">
      <c r="I1061" s="2"/>
      <c r="J1061" s="2"/>
      <c r="K1061" s="84"/>
      <c r="L1061" s="84"/>
    </row>
    <row r="1062" spans="9:12" s="56" customFormat="1">
      <c r="I1062" s="2"/>
      <c r="J1062" s="2"/>
      <c r="K1062" s="84"/>
      <c r="L1062" s="84"/>
    </row>
    <row r="1063" spans="9:12" s="56" customFormat="1">
      <c r="I1063" s="2"/>
      <c r="J1063" s="2"/>
      <c r="K1063" s="84"/>
      <c r="L1063" s="84"/>
    </row>
    <row r="1064" spans="9:12" s="56" customFormat="1">
      <c r="I1064" s="2"/>
      <c r="J1064" s="2"/>
      <c r="K1064" s="84"/>
      <c r="L1064" s="84"/>
    </row>
    <row r="1065" spans="9:12" s="56" customFormat="1">
      <c r="I1065" s="2"/>
      <c r="J1065" s="2"/>
      <c r="K1065" s="84"/>
      <c r="L1065" s="84"/>
    </row>
    <row r="1066" spans="9:12" s="56" customFormat="1">
      <c r="I1066" s="2"/>
      <c r="J1066" s="2"/>
      <c r="K1066" s="84"/>
      <c r="L1066" s="84"/>
    </row>
    <row r="1067" spans="9:12" s="56" customFormat="1">
      <c r="I1067" s="2"/>
      <c r="J1067" s="2"/>
      <c r="K1067" s="84"/>
      <c r="L1067" s="84"/>
    </row>
    <row r="1068" spans="9:12" s="56" customFormat="1">
      <c r="I1068" s="2"/>
      <c r="J1068" s="2"/>
      <c r="K1068" s="84"/>
      <c r="L1068" s="84"/>
    </row>
    <row r="1069" spans="9:12" s="56" customFormat="1">
      <c r="I1069" s="2"/>
      <c r="J1069" s="2"/>
      <c r="K1069" s="84"/>
      <c r="L1069" s="84"/>
    </row>
    <row r="1070" spans="9:12" s="56" customFormat="1">
      <c r="I1070" s="2"/>
      <c r="J1070" s="2"/>
      <c r="K1070" s="84"/>
      <c r="L1070" s="84"/>
    </row>
    <row r="1071" spans="9:12" s="56" customFormat="1">
      <c r="I1071" s="2"/>
      <c r="J1071" s="2"/>
      <c r="K1071" s="84"/>
      <c r="L1071" s="84"/>
    </row>
    <row r="1072" spans="9:12" s="56" customFormat="1">
      <c r="I1072" s="2"/>
      <c r="J1072" s="2"/>
      <c r="K1072" s="84"/>
      <c r="L1072" s="84"/>
    </row>
    <row r="1073" spans="9:12" s="56" customFormat="1">
      <c r="I1073" s="2"/>
      <c r="J1073" s="2"/>
      <c r="K1073" s="84"/>
      <c r="L1073" s="84"/>
    </row>
    <row r="1074" spans="9:12" s="56" customFormat="1">
      <c r="I1074" s="2"/>
      <c r="J1074" s="2"/>
      <c r="K1074" s="84"/>
      <c r="L1074" s="84"/>
    </row>
    <row r="1075" spans="9:12" s="56" customFormat="1">
      <c r="I1075" s="2"/>
      <c r="J1075" s="2"/>
      <c r="K1075" s="84"/>
      <c r="L1075" s="84"/>
    </row>
    <row r="1076" spans="9:12" s="56" customFormat="1">
      <c r="I1076" s="2"/>
      <c r="J1076" s="2"/>
      <c r="K1076" s="84"/>
      <c r="L1076" s="84"/>
    </row>
    <row r="1077" spans="9:12" s="56" customFormat="1">
      <c r="I1077" s="2"/>
      <c r="J1077" s="2"/>
      <c r="K1077" s="84"/>
      <c r="L1077" s="84"/>
    </row>
    <row r="1078" spans="9:12" s="56" customFormat="1">
      <c r="I1078" s="2"/>
      <c r="J1078" s="2"/>
      <c r="K1078" s="84"/>
      <c r="L1078" s="84"/>
    </row>
    <row r="1079" spans="9:12" s="56" customFormat="1">
      <c r="I1079" s="2"/>
      <c r="J1079" s="2"/>
      <c r="K1079" s="84"/>
      <c r="L1079" s="84"/>
    </row>
    <row r="1080" spans="9:12" s="56" customFormat="1">
      <c r="I1080" s="2"/>
      <c r="J1080" s="2"/>
      <c r="K1080" s="84"/>
      <c r="L1080" s="84"/>
    </row>
    <row r="1081" spans="9:12" s="56" customFormat="1">
      <c r="I1081" s="2"/>
      <c r="J1081" s="2"/>
      <c r="K1081" s="84"/>
      <c r="L1081" s="84"/>
    </row>
    <row r="1082" spans="9:12" s="56" customFormat="1">
      <c r="I1082" s="2"/>
      <c r="J1082" s="2"/>
      <c r="K1082" s="84"/>
      <c r="L1082" s="84"/>
    </row>
    <row r="1083" spans="9:12" s="56" customFormat="1">
      <c r="I1083" s="2"/>
      <c r="J1083" s="2"/>
      <c r="K1083" s="84"/>
      <c r="L1083" s="84"/>
    </row>
    <row r="1084" spans="9:12" s="56" customFormat="1">
      <c r="I1084" s="2"/>
      <c r="J1084" s="2"/>
      <c r="K1084" s="84"/>
      <c r="L1084" s="84"/>
    </row>
    <row r="1085" spans="9:12" s="56" customFormat="1">
      <c r="I1085" s="2"/>
      <c r="J1085" s="2"/>
      <c r="K1085" s="84"/>
      <c r="L1085" s="84"/>
    </row>
    <row r="1086" spans="9:12" s="56" customFormat="1">
      <c r="I1086" s="2"/>
      <c r="J1086" s="2"/>
      <c r="K1086" s="84"/>
      <c r="L1086" s="84"/>
    </row>
    <row r="1087" spans="9:12" s="56" customFormat="1">
      <c r="I1087" s="2"/>
      <c r="J1087" s="2"/>
      <c r="K1087" s="84"/>
      <c r="L1087" s="84"/>
    </row>
    <row r="1088" spans="9:12" s="56" customFormat="1">
      <c r="I1088" s="2"/>
      <c r="J1088" s="2"/>
      <c r="K1088" s="84"/>
      <c r="L1088" s="84"/>
    </row>
    <row r="1089" spans="9:12" s="56" customFormat="1">
      <c r="I1089" s="2"/>
      <c r="J1089" s="2"/>
      <c r="K1089" s="84"/>
      <c r="L1089" s="84"/>
    </row>
    <row r="1090" spans="9:12" s="56" customFormat="1">
      <c r="I1090" s="2"/>
      <c r="J1090" s="2"/>
      <c r="K1090" s="84"/>
      <c r="L1090" s="84"/>
    </row>
    <row r="1091" spans="9:12" s="56" customFormat="1">
      <c r="I1091" s="2"/>
      <c r="J1091" s="2"/>
      <c r="K1091" s="84"/>
      <c r="L1091" s="84"/>
    </row>
    <row r="1092" spans="9:12" s="56" customFormat="1">
      <c r="I1092" s="2"/>
      <c r="J1092" s="2"/>
      <c r="K1092" s="84"/>
      <c r="L1092" s="84"/>
    </row>
    <row r="1093" spans="9:12" s="56" customFormat="1">
      <c r="I1093" s="2"/>
      <c r="J1093" s="2"/>
      <c r="K1093" s="84"/>
      <c r="L1093" s="84"/>
    </row>
    <row r="1094" spans="9:12" s="56" customFormat="1">
      <c r="I1094" s="2"/>
      <c r="J1094" s="2"/>
      <c r="K1094" s="84"/>
      <c r="L1094" s="84"/>
    </row>
    <row r="1095" spans="9:12" s="56" customFormat="1">
      <c r="I1095" s="2"/>
      <c r="J1095" s="2"/>
      <c r="K1095" s="84"/>
      <c r="L1095" s="84"/>
    </row>
    <row r="1096" spans="9:12" s="56" customFormat="1">
      <c r="I1096" s="2"/>
      <c r="J1096" s="2"/>
      <c r="K1096" s="84"/>
      <c r="L1096" s="84"/>
    </row>
    <row r="1097" spans="9:12" s="56" customFormat="1">
      <c r="I1097" s="2"/>
      <c r="J1097" s="2"/>
      <c r="K1097" s="84"/>
      <c r="L1097" s="84"/>
    </row>
    <row r="1098" spans="9:12" s="56" customFormat="1">
      <c r="I1098" s="2"/>
      <c r="J1098" s="2"/>
      <c r="K1098" s="84"/>
      <c r="L1098" s="84"/>
    </row>
    <row r="1099" spans="9:12" s="56" customFormat="1">
      <c r="I1099" s="2"/>
      <c r="J1099" s="2"/>
      <c r="K1099" s="84"/>
      <c r="L1099" s="84"/>
    </row>
    <row r="1100" spans="9:12" s="56" customFormat="1">
      <c r="I1100" s="2"/>
      <c r="J1100" s="2"/>
      <c r="K1100" s="84"/>
      <c r="L1100" s="84"/>
    </row>
    <row r="1101" spans="9:12" s="56" customFormat="1">
      <c r="I1101" s="2"/>
      <c r="J1101" s="2"/>
      <c r="K1101" s="84"/>
      <c r="L1101" s="84"/>
    </row>
    <row r="1102" spans="9:12" s="56" customFormat="1">
      <c r="I1102" s="2"/>
      <c r="J1102" s="2"/>
      <c r="K1102" s="84"/>
      <c r="L1102" s="84"/>
    </row>
    <row r="1103" spans="9:12" s="56" customFormat="1">
      <c r="I1103" s="2"/>
      <c r="J1103" s="2"/>
      <c r="K1103" s="84"/>
      <c r="L1103" s="84"/>
    </row>
    <row r="1104" spans="9:12" s="56" customFormat="1">
      <c r="I1104" s="2"/>
      <c r="J1104" s="2"/>
      <c r="K1104" s="84"/>
      <c r="L1104" s="84"/>
    </row>
    <row r="1105" spans="9:12" s="56" customFormat="1">
      <c r="I1105" s="2"/>
      <c r="J1105" s="2"/>
      <c r="K1105" s="84"/>
      <c r="L1105" s="84"/>
    </row>
    <row r="1106" spans="9:12" s="56" customFormat="1">
      <c r="I1106" s="2"/>
      <c r="J1106" s="2"/>
      <c r="K1106" s="84"/>
      <c r="L1106" s="84"/>
    </row>
    <row r="1107" spans="9:12" s="56" customFormat="1">
      <c r="I1107" s="2"/>
      <c r="J1107" s="2"/>
      <c r="K1107" s="84"/>
      <c r="L1107" s="84"/>
    </row>
    <row r="1108" spans="9:12" s="56" customFormat="1">
      <c r="I1108" s="2"/>
      <c r="J1108" s="2"/>
      <c r="K1108" s="84"/>
      <c r="L1108" s="84"/>
    </row>
    <row r="1109" spans="9:12" s="56" customFormat="1">
      <c r="I1109" s="2"/>
      <c r="J1109" s="2"/>
      <c r="K1109" s="84"/>
      <c r="L1109" s="84"/>
    </row>
    <row r="1110" spans="9:12" s="56" customFormat="1">
      <c r="I1110" s="2"/>
      <c r="J1110" s="2"/>
      <c r="K1110" s="84"/>
      <c r="L1110" s="84"/>
    </row>
    <row r="1111" spans="9:12" s="56" customFormat="1">
      <c r="I1111" s="2"/>
      <c r="J1111" s="2"/>
      <c r="K1111" s="84"/>
      <c r="L1111" s="84"/>
    </row>
    <row r="1112" spans="9:12" s="56" customFormat="1">
      <c r="I1112" s="2"/>
      <c r="J1112" s="2"/>
      <c r="K1112" s="84"/>
      <c r="L1112" s="84"/>
    </row>
    <row r="1113" spans="9:12" s="56" customFormat="1">
      <c r="I1113" s="2"/>
      <c r="J1113" s="2"/>
      <c r="K1113" s="84"/>
      <c r="L1113" s="84"/>
    </row>
    <row r="1114" spans="9:12" s="56" customFormat="1">
      <c r="I1114" s="2"/>
      <c r="J1114" s="2"/>
      <c r="K1114" s="84"/>
      <c r="L1114" s="84"/>
    </row>
    <row r="1115" spans="9:12" s="56" customFormat="1">
      <c r="I1115" s="2"/>
      <c r="J1115" s="2"/>
      <c r="K1115" s="84"/>
      <c r="L1115" s="84"/>
    </row>
    <row r="1116" spans="9:12" s="56" customFormat="1">
      <c r="I1116" s="2"/>
      <c r="J1116" s="2"/>
      <c r="K1116" s="84"/>
      <c r="L1116" s="84"/>
    </row>
    <row r="1117" spans="9:12" s="56" customFormat="1">
      <c r="I1117" s="2"/>
      <c r="J1117" s="2"/>
      <c r="K1117" s="84"/>
      <c r="L1117" s="84"/>
    </row>
    <row r="1118" spans="9:12" s="56" customFormat="1">
      <c r="I1118" s="2"/>
      <c r="J1118" s="2"/>
      <c r="K1118" s="84"/>
      <c r="L1118" s="84"/>
    </row>
    <row r="1119" spans="9:12" s="56" customFormat="1">
      <c r="I1119" s="2"/>
      <c r="J1119" s="2"/>
      <c r="K1119" s="84"/>
      <c r="L1119" s="84"/>
    </row>
    <row r="1120" spans="9:12" s="56" customFormat="1">
      <c r="I1120" s="2"/>
      <c r="J1120" s="2"/>
      <c r="K1120" s="84"/>
      <c r="L1120" s="84"/>
    </row>
    <row r="1121" spans="9:12" s="56" customFormat="1">
      <c r="I1121" s="2"/>
      <c r="J1121" s="2"/>
      <c r="K1121" s="84"/>
      <c r="L1121" s="84"/>
    </row>
    <row r="1122" spans="9:12" s="56" customFormat="1">
      <c r="I1122" s="2"/>
      <c r="J1122" s="2"/>
      <c r="K1122" s="84"/>
      <c r="L1122" s="84"/>
    </row>
    <row r="1123" spans="9:12" s="56" customFormat="1">
      <c r="I1123" s="2"/>
      <c r="J1123" s="2"/>
      <c r="K1123" s="84"/>
      <c r="L1123" s="84"/>
    </row>
    <row r="1124" spans="9:12" s="56" customFormat="1">
      <c r="I1124" s="2"/>
      <c r="J1124" s="2"/>
      <c r="K1124" s="84"/>
      <c r="L1124" s="84"/>
    </row>
    <row r="1125" spans="9:12" s="56" customFormat="1">
      <c r="I1125" s="2"/>
      <c r="J1125" s="2"/>
      <c r="K1125" s="84"/>
      <c r="L1125" s="84"/>
    </row>
    <row r="1126" spans="9:12" s="56" customFormat="1">
      <c r="I1126" s="2"/>
      <c r="J1126" s="2"/>
      <c r="K1126" s="84"/>
      <c r="L1126" s="84"/>
    </row>
    <row r="1127" spans="9:12" s="56" customFormat="1">
      <c r="I1127" s="2"/>
      <c r="J1127" s="2"/>
      <c r="K1127" s="84"/>
      <c r="L1127" s="84"/>
    </row>
    <row r="1128" spans="9:12" s="56" customFormat="1">
      <c r="I1128" s="2"/>
      <c r="J1128" s="2"/>
      <c r="K1128" s="84"/>
      <c r="L1128" s="84"/>
    </row>
    <row r="1129" spans="9:12" s="56" customFormat="1">
      <c r="I1129" s="2"/>
      <c r="J1129" s="2"/>
      <c r="K1129" s="84"/>
      <c r="L1129" s="84"/>
    </row>
    <row r="1130" spans="9:12" s="56" customFormat="1">
      <c r="I1130" s="2"/>
      <c r="J1130" s="2"/>
      <c r="K1130" s="84"/>
      <c r="L1130" s="84"/>
    </row>
    <row r="1131" spans="9:12" s="56" customFormat="1">
      <c r="I1131" s="2"/>
      <c r="J1131" s="2"/>
      <c r="K1131" s="84"/>
      <c r="L1131" s="84"/>
    </row>
    <row r="1132" spans="9:12" s="56" customFormat="1">
      <c r="I1132" s="2"/>
      <c r="J1132" s="2"/>
      <c r="K1132" s="84"/>
      <c r="L1132" s="84"/>
    </row>
    <row r="1133" spans="9:12" s="56" customFormat="1">
      <c r="I1133" s="2"/>
      <c r="J1133" s="2"/>
      <c r="K1133" s="84"/>
      <c r="L1133" s="84"/>
    </row>
    <row r="1134" spans="9:12" s="56" customFormat="1">
      <c r="I1134" s="2"/>
      <c r="J1134" s="2"/>
      <c r="K1134" s="84"/>
      <c r="L1134" s="84"/>
    </row>
    <row r="1135" spans="9:12" s="56" customFormat="1">
      <c r="I1135" s="2"/>
      <c r="J1135" s="2"/>
      <c r="K1135" s="84"/>
      <c r="L1135" s="84"/>
    </row>
    <row r="1136" spans="9:12" s="56" customFormat="1">
      <c r="I1136" s="2"/>
      <c r="J1136" s="2"/>
      <c r="K1136" s="84"/>
      <c r="L1136" s="84"/>
    </row>
    <row r="1137" spans="9:12" s="56" customFormat="1">
      <c r="I1137" s="2"/>
      <c r="J1137" s="2"/>
      <c r="K1137" s="84"/>
      <c r="L1137" s="84"/>
    </row>
    <row r="1138" spans="9:12" s="56" customFormat="1">
      <c r="I1138" s="2"/>
      <c r="J1138" s="2"/>
      <c r="K1138" s="84"/>
      <c r="L1138" s="84"/>
    </row>
    <row r="1139" spans="9:12" s="56" customFormat="1">
      <c r="I1139" s="2"/>
      <c r="J1139" s="2"/>
      <c r="K1139" s="84"/>
      <c r="L1139" s="84"/>
    </row>
    <row r="1140" spans="9:12" s="56" customFormat="1">
      <c r="I1140" s="2"/>
      <c r="J1140" s="2"/>
      <c r="K1140" s="84"/>
      <c r="L1140" s="84"/>
    </row>
    <row r="1141" spans="9:12" s="56" customFormat="1">
      <c r="I1141" s="2"/>
      <c r="J1141" s="2"/>
      <c r="K1141" s="84"/>
      <c r="L1141" s="84"/>
    </row>
    <row r="1142" spans="9:12" s="56" customFormat="1">
      <c r="I1142" s="2"/>
      <c r="J1142" s="2"/>
      <c r="K1142" s="84"/>
      <c r="L1142" s="84"/>
    </row>
    <row r="1143" spans="9:12" s="56" customFormat="1">
      <c r="I1143" s="2"/>
      <c r="J1143" s="2"/>
      <c r="K1143" s="84"/>
      <c r="L1143" s="84"/>
    </row>
    <row r="1144" spans="9:12" s="56" customFormat="1">
      <c r="I1144" s="2"/>
      <c r="J1144" s="2"/>
      <c r="K1144" s="84"/>
      <c r="L1144" s="84"/>
    </row>
    <row r="1145" spans="9:12" s="56" customFormat="1">
      <c r="I1145" s="2"/>
      <c r="J1145" s="2"/>
      <c r="K1145" s="84"/>
      <c r="L1145" s="84"/>
    </row>
    <row r="1146" spans="9:12" s="56" customFormat="1">
      <c r="I1146" s="2"/>
      <c r="J1146" s="2"/>
      <c r="K1146" s="84"/>
      <c r="L1146" s="84"/>
    </row>
    <row r="1147" spans="9:12" s="56" customFormat="1">
      <c r="I1147" s="2"/>
      <c r="J1147" s="2"/>
      <c r="K1147" s="84"/>
      <c r="L1147" s="84"/>
    </row>
    <row r="1148" spans="9:12" s="56" customFormat="1">
      <c r="I1148" s="2"/>
      <c r="J1148" s="2"/>
      <c r="K1148" s="84"/>
      <c r="L1148" s="84"/>
    </row>
    <row r="1149" spans="9:12" s="56" customFormat="1">
      <c r="I1149" s="2"/>
      <c r="J1149" s="2"/>
      <c r="K1149" s="84"/>
      <c r="L1149" s="84"/>
    </row>
    <row r="1150" spans="9:12" s="56" customFormat="1">
      <c r="I1150" s="2"/>
      <c r="J1150" s="2"/>
      <c r="K1150" s="84"/>
      <c r="L1150" s="84"/>
    </row>
    <row r="1151" spans="9:12" s="56" customFormat="1">
      <c r="I1151" s="2"/>
      <c r="J1151" s="2"/>
      <c r="K1151" s="84"/>
      <c r="L1151" s="84"/>
    </row>
    <row r="1152" spans="9:12" s="56" customFormat="1">
      <c r="I1152" s="2"/>
      <c r="J1152" s="2"/>
      <c r="K1152" s="84"/>
      <c r="L1152" s="84"/>
    </row>
    <row r="1153" spans="9:12" s="56" customFormat="1">
      <c r="I1153" s="2"/>
      <c r="J1153" s="2"/>
      <c r="K1153" s="84"/>
      <c r="L1153" s="84"/>
    </row>
    <row r="1154" spans="9:12" s="56" customFormat="1">
      <c r="I1154" s="2"/>
      <c r="J1154" s="2"/>
      <c r="K1154" s="84"/>
      <c r="L1154" s="84"/>
    </row>
    <row r="1155" spans="9:12" s="56" customFormat="1">
      <c r="I1155" s="2"/>
      <c r="J1155" s="2"/>
      <c r="K1155" s="84"/>
      <c r="L1155" s="84"/>
    </row>
    <row r="1156" spans="9:12" s="56" customFormat="1">
      <c r="I1156" s="2"/>
      <c r="J1156" s="2"/>
      <c r="K1156" s="84"/>
      <c r="L1156" s="84"/>
    </row>
    <row r="1157" spans="9:12" s="56" customFormat="1">
      <c r="I1157" s="2"/>
      <c r="J1157" s="2"/>
      <c r="K1157" s="84"/>
      <c r="L1157" s="84"/>
    </row>
    <row r="1158" spans="9:12" s="56" customFormat="1">
      <c r="I1158" s="2"/>
      <c r="J1158" s="2"/>
      <c r="K1158" s="84"/>
      <c r="L1158" s="84"/>
    </row>
    <row r="1159" spans="9:12" s="56" customFormat="1">
      <c r="I1159" s="2"/>
      <c r="J1159" s="2"/>
      <c r="K1159" s="84"/>
      <c r="L1159" s="84"/>
    </row>
    <row r="1160" spans="9:12" s="56" customFormat="1">
      <c r="I1160" s="2"/>
      <c r="J1160" s="2"/>
      <c r="K1160" s="84"/>
      <c r="L1160" s="84"/>
    </row>
    <row r="1161" spans="9:12" s="56" customFormat="1">
      <c r="I1161" s="2"/>
      <c r="J1161" s="2"/>
      <c r="K1161" s="84"/>
      <c r="L1161" s="84"/>
    </row>
    <row r="1162" spans="9:12" s="56" customFormat="1">
      <c r="I1162" s="2"/>
      <c r="J1162" s="2"/>
      <c r="K1162" s="84"/>
      <c r="L1162" s="84"/>
    </row>
    <row r="1163" spans="9:12" s="56" customFormat="1">
      <c r="I1163" s="2"/>
      <c r="J1163" s="2"/>
      <c r="K1163" s="84"/>
      <c r="L1163" s="84"/>
    </row>
    <row r="1164" spans="9:12" s="56" customFormat="1">
      <c r="I1164" s="2"/>
      <c r="J1164" s="2"/>
      <c r="K1164" s="84"/>
      <c r="L1164" s="84"/>
    </row>
    <row r="1165" spans="9:12" s="56" customFormat="1">
      <c r="I1165" s="2"/>
      <c r="J1165" s="2"/>
      <c r="K1165" s="84"/>
      <c r="L1165" s="84"/>
    </row>
    <row r="1166" spans="9:12" s="56" customFormat="1">
      <c r="I1166" s="2"/>
      <c r="J1166" s="2"/>
      <c r="K1166" s="84"/>
      <c r="L1166" s="84"/>
    </row>
    <row r="1167" spans="9:12" s="56" customFormat="1">
      <c r="I1167" s="2"/>
      <c r="J1167" s="2"/>
      <c r="K1167" s="84"/>
      <c r="L1167" s="84"/>
    </row>
    <row r="1168" spans="9:12" s="56" customFormat="1">
      <c r="I1168" s="2"/>
      <c r="J1168" s="2"/>
      <c r="K1168" s="84"/>
      <c r="L1168" s="84"/>
    </row>
    <row r="1169" spans="9:12" s="56" customFormat="1">
      <c r="I1169" s="2"/>
      <c r="J1169" s="2"/>
      <c r="K1169" s="84"/>
      <c r="L1169" s="84"/>
    </row>
    <row r="1170" spans="9:12" s="56" customFormat="1">
      <c r="I1170" s="2"/>
      <c r="J1170" s="2"/>
      <c r="K1170" s="84"/>
      <c r="L1170" s="84"/>
    </row>
    <row r="1171" spans="9:12" s="56" customFormat="1">
      <c r="I1171" s="2"/>
      <c r="J1171" s="2"/>
      <c r="K1171" s="84"/>
      <c r="L1171" s="84"/>
    </row>
    <row r="1172" spans="9:12" s="56" customFormat="1">
      <c r="I1172" s="2"/>
      <c r="J1172" s="2"/>
      <c r="K1172" s="84"/>
      <c r="L1172" s="84"/>
    </row>
    <row r="1173" spans="9:12" s="56" customFormat="1">
      <c r="I1173" s="2"/>
      <c r="J1173" s="2"/>
      <c r="K1173" s="84"/>
      <c r="L1173" s="84"/>
    </row>
    <row r="1174" spans="9:12" s="56" customFormat="1">
      <c r="I1174" s="2"/>
      <c r="J1174" s="2"/>
      <c r="K1174" s="84"/>
      <c r="L1174" s="84"/>
    </row>
    <row r="1175" spans="9:12" s="56" customFormat="1">
      <c r="I1175" s="2"/>
      <c r="J1175" s="2"/>
      <c r="K1175" s="84"/>
      <c r="L1175" s="84"/>
    </row>
    <row r="1176" spans="9:12" s="56" customFormat="1">
      <c r="I1176" s="2"/>
      <c r="J1176" s="2"/>
      <c r="K1176" s="84"/>
      <c r="L1176" s="84"/>
    </row>
    <row r="1177" spans="9:12" s="56" customFormat="1">
      <c r="I1177" s="2"/>
      <c r="J1177" s="2"/>
      <c r="K1177" s="84"/>
      <c r="L1177" s="84"/>
    </row>
    <row r="1178" spans="9:12" s="56" customFormat="1">
      <c r="I1178" s="2"/>
      <c r="J1178" s="2"/>
      <c r="K1178" s="84"/>
      <c r="L1178" s="84"/>
    </row>
    <row r="1179" spans="9:12" s="56" customFormat="1">
      <c r="I1179" s="2"/>
      <c r="J1179" s="2"/>
      <c r="K1179" s="84"/>
      <c r="L1179" s="84"/>
    </row>
    <row r="1180" spans="9:12" s="56" customFormat="1">
      <c r="I1180" s="2"/>
      <c r="J1180" s="2"/>
      <c r="K1180" s="84"/>
      <c r="L1180" s="84"/>
    </row>
    <row r="1181" spans="9:12" s="56" customFormat="1">
      <c r="I1181" s="2"/>
      <c r="J1181" s="2"/>
      <c r="K1181" s="84"/>
      <c r="L1181" s="84"/>
    </row>
    <row r="1182" spans="9:12" s="56" customFormat="1">
      <c r="I1182" s="2"/>
      <c r="J1182" s="2"/>
      <c r="K1182" s="84"/>
      <c r="L1182" s="84"/>
    </row>
    <row r="1183" spans="9:12" s="56" customFormat="1">
      <c r="I1183" s="2"/>
      <c r="J1183" s="2"/>
      <c r="K1183" s="84"/>
      <c r="L1183" s="84"/>
    </row>
    <row r="1184" spans="9:12" s="56" customFormat="1">
      <c r="I1184" s="2"/>
      <c r="J1184" s="2"/>
      <c r="K1184" s="84"/>
      <c r="L1184" s="84"/>
    </row>
    <row r="1185" spans="9:12" s="56" customFormat="1">
      <c r="I1185" s="2"/>
      <c r="J1185" s="2"/>
      <c r="K1185" s="84"/>
      <c r="L1185" s="84"/>
    </row>
    <row r="1186" spans="9:12" s="56" customFormat="1">
      <c r="I1186" s="2"/>
      <c r="J1186" s="2"/>
      <c r="K1186" s="84"/>
      <c r="L1186" s="84"/>
    </row>
    <row r="1187" spans="9:12" s="56" customFormat="1">
      <c r="I1187" s="2"/>
      <c r="J1187" s="2"/>
      <c r="K1187" s="84"/>
      <c r="L1187" s="84"/>
    </row>
    <row r="1188" spans="9:12" s="56" customFormat="1">
      <c r="I1188" s="2"/>
      <c r="J1188" s="2"/>
      <c r="K1188" s="84"/>
      <c r="L1188" s="84"/>
    </row>
    <row r="1189" spans="9:12" s="56" customFormat="1">
      <c r="I1189" s="2"/>
      <c r="J1189" s="2"/>
      <c r="K1189" s="84"/>
      <c r="L1189" s="84"/>
    </row>
    <row r="1190" spans="9:12" s="56" customFormat="1">
      <c r="I1190" s="2"/>
      <c r="J1190" s="2"/>
      <c r="K1190" s="84"/>
      <c r="L1190" s="84"/>
    </row>
    <row r="1191" spans="9:12" s="56" customFormat="1">
      <c r="I1191" s="2"/>
      <c r="J1191" s="2"/>
      <c r="K1191" s="84"/>
      <c r="L1191" s="84"/>
    </row>
    <row r="1192" spans="9:12" s="56" customFormat="1">
      <c r="I1192" s="2"/>
      <c r="J1192" s="2"/>
      <c r="K1192" s="84"/>
      <c r="L1192" s="84"/>
    </row>
    <row r="1193" spans="9:12" s="56" customFormat="1">
      <c r="I1193" s="2"/>
      <c r="J1193" s="2"/>
      <c r="K1193" s="84"/>
      <c r="L1193" s="84"/>
    </row>
    <row r="1194" spans="9:12" s="56" customFormat="1">
      <c r="I1194" s="2"/>
      <c r="J1194" s="2"/>
      <c r="K1194" s="84"/>
      <c r="L1194" s="84"/>
    </row>
    <row r="1195" spans="9:12" s="56" customFormat="1">
      <c r="I1195" s="2"/>
      <c r="J1195" s="2"/>
      <c r="K1195" s="84"/>
      <c r="L1195" s="84"/>
    </row>
    <row r="1196" spans="9:12" s="56" customFormat="1">
      <c r="I1196" s="2"/>
      <c r="J1196" s="2"/>
      <c r="K1196" s="84"/>
      <c r="L1196" s="84"/>
    </row>
    <row r="1197" spans="9:12" s="56" customFormat="1">
      <c r="I1197" s="2"/>
      <c r="J1197" s="2"/>
      <c r="K1197" s="84"/>
      <c r="L1197" s="84"/>
    </row>
    <row r="1198" spans="9:12" s="56" customFormat="1">
      <c r="I1198" s="2"/>
      <c r="J1198" s="2"/>
      <c r="K1198" s="84"/>
      <c r="L1198" s="84"/>
    </row>
    <row r="1199" spans="9:12" s="56" customFormat="1">
      <c r="I1199" s="2"/>
      <c r="J1199" s="2"/>
      <c r="K1199" s="84"/>
      <c r="L1199" s="84"/>
    </row>
    <row r="1200" spans="9:12" s="56" customFormat="1">
      <c r="I1200" s="2"/>
      <c r="J1200" s="2"/>
      <c r="K1200" s="84"/>
      <c r="L1200" s="84"/>
    </row>
    <row r="1201" spans="9:12" s="56" customFormat="1">
      <c r="I1201" s="2"/>
      <c r="J1201" s="2"/>
      <c r="K1201" s="84"/>
      <c r="L1201" s="84"/>
    </row>
    <row r="1202" spans="9:12" s="56" customFormat="1">
      <c r="I1202" s="2"/>
      <c r="J1202" s="2"/>
      <c r="K1202" s="84"/>
      <c r="L1202" s="84"/>
    </row>
    <row r="1203" spans="9:12" s="56" customFormat="1">
      <c r="I1203" s="2"/>
      <c r="J1203" s="2"/>
      <c r="K1203" s="84"/>
      <c r="L1203" s="84"/>
    </row>
    <row r="1204" spans="9:12" s="56" customFormat="1">
      <c r="I1204" s="2"/>
      <c r="J1204" s="2"/>
      <c r="K1204" s="84"/>
      <c r="L1204" s="84"/>
    </row>
    <row r="1205" spans="9:12" s="56" customFormat="1">
      <c r="I1205" s="2"/>
      <c r="J1205" s="2"/>
      <c r="K1205" s="84"/>
      <c r="L1205" s="84"/>
    </row>
    <row r="1206" spans="9:12" s="56" customFormat="1">
      <c r="I1206" s="2"/>
      <c r="J1206" s="2"/>
      <c r="K1206" s="84"/>
      <c r="L1206" s="84"/>
    </row>
    <row r="1207" spans="9:12" s="56" customFormat="1">
      <c r="I1207" s="2"/>
      <c r="J1207" s="2"/>
      <c r="K1207" s="84"/>
      <c r="L1207" s="84"/>
    </row>
    <row r="1208" spans="9:12" s="56" customFormat="1">
      <c r="I1208" s="2"/>
      <c r="J1208" s="2"/>
      <c r="K1208" s="84"/>
      <c r="L1208" s="84"/>
    </row>
    <row r="1209" spans="9:12" s="56" customFormat="1">
      <c r="I1209" s="2"/>
      <c r="J1209" s="2"/>
      <c r="K1209" s="84"/>
      <c r="L1209" s="84"/>
    </row>
    <row r="1210" spans="9:12" s="56" customFormat="1">
      <c r="I1210" s="2"/>
      <c r="J1210" s="2"/>
      <c r="K1210" s="84"/>
      <c r="L1210" s="84"/>
    </row>
    <row r="1211" spans="9:12" s="56" customFormat="1">
      <c r="I1211" s="2"/>
      <c r="J1211" s="2"/>
      <c r="K1211" s="84"/>
      <c r="L1211" s="84"/>
    </row>
    <row r="1212" spans="9:12" s="56" customFormat="1">
      <c r="I1212" s="2"/>
      <c r="J1212" s="2"/>
      <c r="K1212" s="84"/>
      <c r="L1212" s="84"/>
    </row>
    <row r="1213" spans="9:12" s="56" customFormat="1">
      <c r="I1213" s="2"/>
      <c r="J1213" s="2"/>
      <c r="K1213" s="84"/>
      <c r="L1213" s="84"/>
    </row>
    <row r="1214" spans="9:12" s="56" customFormat="1">
      <c r="I1214" s="2"/>
      <c r="J1214" s="2"/>
      <c r="K1214" s="84"/>
      <c r="L1214" s="84"/>
    </row>
    <row r="1215" spans="9:12" s="56" customFormat="1">
      <c r="I1215" s="2"/>
      <c r="J1215" s="2"/>
      <c r="K1215" s="84"/>
      <c r="L1215" s="84"/>
    </row>
    <row r="1216" spans="9:12" s="56" customFormat="1">
      <c r="I1216" s="2"/>
      <c r="J1216" s="2"/>
      <c r="K1216" s="84"/>
      <c r="L1216" s="84"/>
    </row>
    <row r="1217" spans="9:12" s="56" customFormat="1">
      <c r="I1217" s="2"/>
      <c r="J1217" s="2"/>
      <c r="K1217" s="84"/>
      <c r="L1217" s="84"/>
    </row>
    <row r="1218" spans="9:12" s="56" customFormat="1">
      <c r="I1218" s="2"/>
      <c r="J1218" s="2"/>
      <c r="K1218" s="84"/>
      <c r="L1218" s="84"/>
    </row>
    <row r="1219" spans="9:12" s="56" customFormat="1">
      <c r="I1219" s="2"/>
      <c r="J1219" s="2"/>
      <c r="K1219" s="84"/>
      <c r="L1219" s="84"/>
    </row>
    <row r="1220" spans="9:12" s="56" customFormat="1">
      <c r="I1220" s="2"/>
      <c r="J1220" s="2"/>
      <c r="K1220" s="84"/>
      <c r="L1220" s="84"/>
    </row>
    <row r="1221" spans="9:12" s="56" customFormat="1">
      <c r="I1221" s="2"/>
      <c r="J1221" s="2"/>
      <c r="K1221" s="84"/>
      <c r="L1221" s="84"/>
    </row>
    <row r="1222" spans="9:12" s="56" customFormat="1">
      <c r="I1222" s="2"/>
      <c r="J1222" s="2"/>
      <c r="K1222" s="84"/>
      <c r="L1222" s="84"/>
    </row>
    <row r="1223" spans="9:12" s="56" customFormat="1">
      <c r="I1223" s="2"/>
      <c r="J1223" s="2"/>
      <c r="K1223" s="84"/>
      <c r="L1223" s="84"/>
    </row>
    <row r="1224" spans="9:12" s="56" customFormat="1">
      <c r="I1224" s="2"/>
      <c r="J1224" s="2"/>
      <c r="K1224" s="84"/>
      <c r="L1224" s="84"/>
    </row>
    <row r="1225" spans="9:12" s="56" customFormat="1">
      <c r="I1225" s="2"/>
      <c r="J1225" s="2"/>
      <c r="K1225" s="84"/>
      <c r="L1225" s="84"/>
    </row>
    <row r="1226" spans="9:12" s="56" customFormat="1">
      <c r="I1226" s="2"/>
      <c r="J1226" s="2"/>
      <c r="K1226" s="84"/>
      <c r="L1226" s="84"/>
    </row>
    <row r="1227" spans="9:12" s="56" customFormat="1">
      <c r="I1227" s="2"/>
      <c r="J1227" s="2"/>
      <c r="K1227" s="84"/>
      <c r="L1227" s="84"/>
    </row>
    <row r="1228" spans="9:12" s="56" customFormat="1">
      <c r="I1228" s="2"/>
      <c r="J1228" s="2"/>
      <c r="K1228" s="84"/>
      <c r="L1228" s="84"/>
    </row>
    <row r="1229" spans="9:12" s="56" customFormat="1">
      <c r="I1229" s="2"/>
      <c r="J1229" s="2"/>
      <c r="K1229" s="84"/>
      <c r="L1229" s="84"/>
    </row>
    <row r="1230" spans="9:12" s="56" customFormat="1">
      <c r="I1230" s="2"/>
      <c r="J1230" s="2"/>
      <c r="K1230" s="84"/>
      <c r="L1230" s="84"/>
    </row>
    <row r="1231" spans="9:12" s="56" customFormat="1">
      <c r="I1231" s="2"/>
      <c r="J1231" s="2"/>
      <c r="K1231" s="84"/>
      <c r="L1231" s="84"/>
    </row>
    <row r="1232" spans="9:12" s="56" customFormat="1">
      <c r="I1232" s="2"/>
      <c r="J1232" s="2"/>
      <c r="K1232" s="84"/>
      <c r="L1232" s="84"/>
    </row>
    <row r="1233" spans="9:12" s="56" customFormat="1">
      <c r="I1233" s="2"/>
      <c r="J1233" s="2"/>
      <c r="K1233" s="84"/>
      <c r="L1233" s="84"/>
    </row>
    <row r="1234" spans="9:12" s="56" customFormat="1">
      <c r="I1234" s="2"/>
      <c r="J1234" s="2"/>
      <c r="K1234" s="84"/>
      <c r="L1234" s="84"/>
    </row>
    <row r="1235" spans="9:12" s="56" customFormat="1">
      <c r="I1235" s="2"/>
      <c r="J1235" s="2"/>
      <c r="K1235" s="84"/>
      <c r="L1235" s="84"/>
    </row>
    <row r="1236" spans="9:12" s="56" customFormat="1">
      <c r="I1236" s="2"/>
      <c r="J1236" s="2"/>
      <c r="K1236" s="84"/>
      <c r="L1236" s="84"/>
    </row>
    <row r="1237" spans="9:12" s="56" customFormat="1">
      <c r="I1237" s="2"/>
      <c r="J1237" s="2"/>
      <c r="K1237" s="84"/>
      <c r="L1237" s="84"/>
    </row>
    <row r="1238" spans="9:12" s="56" customFormat="1">
      <c r="I1238" s="2"/>
      <c r="J1238" s="2"/>
      <c r="K1238" s="84"/>
      <c r="L1238" s="84"/>
    </row>
    <row r="1239" spans="9:12" s="56" customFormat="1">
      <c r="I1239" s="2"/>
      <c r="J1239" s="2"/>
      <c r="K1239" s="84"/>
      <c r="L1239" s="84"/>
    </row>
    <row r="1240" spans="9:12" s="56" customFormat="1">
      <c r="I1240" s="2"/>
      <c r="J1240" s="2"/>
      <c r="K1240" s="84"/>
      <c r="L1240" s="84"/>
    </row>
    <row r="1241" spans="9:12" s="56" customFormat="1">
      <c r="I1241" s="2"/>
      <c r="J1241" s="2"/>
      <c r="K1241" s="84"/>
      <c r="L1241" s="84"/>
    </row>
    <row r="1242" spans="9:12" s="56" customFormat="1">
      <c r="I1242" s="2"/>
      <c r="J1242" s="2"/>
      <c r="K1242" s="84"/>
      <c r="L1242" s="84"/>
    </row>
    <row r="1243" spans="9:12" s="56" customFormat="1">
      <c r="I1243" s="2"/>
      <c r="J1243" s="2"/>
      <c r="K1243" s="84"/>
      <c r="L1243" s="84"/>
    </row>
    <row r="1244" spans="9:12" s="56" customFormat="1">
      <c r="I1244" s="2"/>
      <c r="J1244" s="2"/>
      <c r="K1244" s="84"/>
      <c r="L1244" s="84"/>
    </row>
    <row r="1245" spans="9:12" s="56" customFormat="1">
      <c r="I1245" s="2"/>
      <c r="J1245" s="2"/>
      <c r="K1245" s="84"/>
      <c r="L1245" s="84"/>
    </row>
    <row r="1246" spans="9:12" s="56" customFormat="1">
      <c r="I1246" s="2"/>
      <c r="J1246" s="2"/>
      <c r="K1246" s="84"/>
      <c r="L1246" s="84"/>
    </row>
    <row r="1247" spans="9:12" s="56" customFormat="1">
      <c r="I1247" s="2"/>
      <c r="J1247" s="2"/>
      <c r="K1247" s="84"/>
      <c r="L1247" s="84"/>
    </row>
    <row r="1248" spans="9:12" s="56" customFormat="1">
      <c r="I1248" s="2"/>
      <c r="J1248" s="2"/>
      <c r="K1248" s="84"/>
      <c r="L1248" s="84"/>
    </row>
    <row r="1249" spans="9:12" s="56" customFormat="1">
      <c r="I1249" s="2"/>
      <c r="J1249" s="2"/>
      <c r="K1249" s="84"/>
      <c r="L1249" s="84"/>
    </row>
    <row r="1250" spans="9:12" s="56" customFormat="1">
      <c r="I1250" s="2"/>
      <c r="J1250" s="2"/>
      <c r="K1250" s="84"/>
      <c r="L1250" s="84"/>
    </row>
    <row r="1251" spans="9:12" s="56" customFormat="1">
      <c r="I1251" s="2"/>
      <c r="J1251" s="2"/>
      <c r="K1251" s="84"/>
      <c r="L1251" s="84"/>
    </row>
    <row r="1252" spans="9:12" s="56" customFormat="1">
      <c r="I1252" s="2"/>
      <c r="J1252" s="2"/>
      <c r="K1252" s="84"/>
      <c r="L1252" s="84"/>
    </row>
    <row r="1253" spans="9:12" s="56" customFormat="1">
      <c r="I1253" s="2"/>
      <c r="J1253" s="2"/>
      <c r="K1253" s="84"/>
      <c r="L1253" s="84"/>
    </row>
    <row r="1254" spans="9:12" s="56" customFormat="1">
      <c r="I1254" s="2"/>
      <c r="J1254" s="2"/>
      <c r="K1254" s="84"/>
      <c r="L1254" s="84"/>
    </row>
    <row r="1255" spans="9:12" s="56" customFormat="1">
      <c r="I1255" s="2"/>
      <c r="J1255" s="2"/>
      <c r="K1255" s="84"/>
      <c r="L1255" s="84"/>
    </row>
    <row r="1256" spans="9:12" s="56" customFormat="1">
      <c r="I1256" s="2"/>
      <c r="J1256" s="2"/>
      <c r="K1256" s="84"/>
      <c r="L1256" s="84"/>
    </row>
    <row r="1257" spans="9:12" s="56" customFormat="1">
      <c r="I1257" s="2"/>
      <c r="J1257" s="2"/>
      <c r="K1257" s="84"/>
      <c r="L1257" s="84"/>
    </row>
    <row r="1258" spans="9:12" s="56" customFormat="1">
      <c r="I1258" s="2"/>
      <c r="J1258" s="2"/>
      <c r="K1258" s="84"/>
      <c r="L1258" s="84"/>
    </row>
    <row r="1259" spans="9:12" s="56" customFormat="1">
      <c r="I1259" s="2"/>
      <c r="J1259" s="2"/>
      <c r="K1259" s="84"/>
      <c r="L1259" s="84"/>
    </row>
    <row r="1260" spans="9:12" s="56" customFormat="1">
      <c r="I1260" s="2"/>
      <c r="J1260" s="2"/>
      <c r="K1260" s="84"/>
      <c r="L1260" s="84"/>
    </row>
    <row r="1261" spans="9:12" s="56" customFormat="1">
      <c r="I1261" s="2"/>
      <c r="J1261" s="2"/>
      <c r="K1261" s="84"/>
      <c r="L1261" s="84"/>
    </row>
    <row r="1262" spans="9:12" s="56" customFormat="1">
      <c r="I1262" s="2"/>
      <c r="J1262" s="2"/>
      <c r="K1262" s="84"/>
      <c r="L1262" s="84"/>
    </row>
    <row r="1263" spans="9:12" s="56" customFormat="1">
      <c r="I1263" s="2"/>
      <c r="J1263" s="2"/>
      <c r="K1263" s="84"/>
      <c r="L1263" s="84"/>
    </row>
    <row r="1264" spans="9:12" s="56" customFormat="1">
      <c r="I1264" s="2"/>
      <c r="J1264" s="2"/>
      <c r="K1264" s="84"/>
      <c r="L1264" s="84"/>
    </row>
    <row r="1265" spans="9:12" s="56" customFormat="1">
      <c r="I1265" s="2"/>
      <c r="J1265" s="2"/>
      <c r="K1265" s="84"/>
      <c r="L1265" s="84"/>
    </row>
    <row r="1266" spans="9:12" s="56" customFormat="1">
      <c r="I1266" s="2"/>
      <c r="J1266" s="2"/>
      <c r="K1266" s="84"/>
      <c r="L1266" s="84"/>
    </row>
    <row r="1267" spans="9:12" s="56" customFormat="1">
      <c r="I1267" s="2"/>
      <c r="J1267" s="2"/>
      <c r="K1267" s="84"/>
      <c r="L1267" s="84"/>
    </row>
    <row r="1268" spans="9:12" s="56" customFormat="1">
      <c r="I1268" s="2"/>
      <c r="J1268" s="2"/>
      <c r="K1268" s="84"/>
      <c r="L1268" s="84"/>
    </row>
    <row r="1269" spans="9:12" s="56" customFormat="1">
      <c r="I1269" s="2"/>
      <c r="J1269" s="2"/>
      <c r="K1269" s="84"/>
      <c r="L1269" s="84"/>
    </row>
    <row r="1270" spans="9:12" s="56" customFormat="1">
      <c r="I1270" s="2"/>
      <c r="J1270" s="2"/>
      <c r="K1270" s="84"/>
      <c r="L1270" s="84"/>
    </row>
    <row r="1271" spans="9:12" s="56" customFormat="1">
      <c r="I1271" s="2"/>
      <c r="J1271" s="2"/>
      <c r="K1271" s="84"/>
      <c r="L1271" s="84"/>
    </row>
    <row r="1272" spans="9:12" s="56" customFormat="1">
      <c r="I1272" s="2"/>
      <c r="J1272" s="2"/>
      <c r="K1272" s="84"/>
      <c r="L1272" s="84"/>
    </row>
    <row r="1273" spans="9:12" s="56" customFormat="1">
      <c r="I1273" s="2"/>
      <c r="J1273" s="2"/>
      <c r="K1273" s="84"/>
      <c r="L1273" s="84"/>
    </row>
    <row r="1274" spans="9:12" s="56" customFormat="1">
      <c r="I1274" s="2"/>
      <c r="J1274" s="2"/>
      <c r="K1274" s="84"/>
      <c r="L1274" s="84"/>
    </row>
    <row r="1275" spans="9:12" s="56" customFormat="1">
      <c r="I1275" s="2"/>
      <c r="J1275" s="2"/>
      <c r="K1275" s="84"/>
      <c r="L1275" s="84"/>
    </row>
    <row r="1276" spans="9:12" s="56" customFormat="1">
      <c r="I1276" s="2"/>
      <c r="J1276" s="2"/>
      <c r="K1276" s="84"/>
      <c r="L1276" s="84"/>
    </row>
    <row r="1277" spans="9:12" s="56" customFormat="1">
      <c r="I1277" s="2"/>
      <c r="J1277" s="2"/>
      <c r="K1277" s="84"/>
      <c r="L1277" s="84"/>
    </row>
    <row r="1278" spans="9:12" s="56" customFormat="1">
      <c r="I1278" s="2"/>
      <c r="J1278" s="2"/>
      <c r="K1278" s="84"/>
      <c r="L1278" s="84"/>
    </row>
    <row r="1279" spans="9:12" s="56" customFormat="1">
      <c r="I1279" s="2"/>
      <c r="J1279" s="2"/>
      <c r="K1279" s="84"/>
      <c r="L1279" s="84"/>
    </row>
    <row r="1280" spans="9:12" s="56" customFormat="1">
      <c r="I1280" s="2"/>
      <c r="J1280" s="2"/>
      <c r="K1280" s="84"/>
      <c r="L1280" s="84"/>
    </row>
    <row r="1281" spans="9:12" s="56" customFormat="1">
      <c r="I1281" s="2"/>
      <c r="J1281" s="2"/>
      <c r="K1281" s="84"/>
      <c r="L1281" s="84"/>
    </row>
    <row r="1282" spans="9:12" s="56" customFormat="1">
      <c r="I1282" s="2"/>
      <c r="J1282" s="2"/>
      <c r="K1282" s="84"/>
      <c r="L1282" s="84"/>
    </row>
    <row r="1283" spans="9:12" s="56" customFormat="1">
      <c r="I1283" s="2"/>
      <c r="J1283" s="2"/>
      <c r="K1283" s="84"/>
      <c r="L1283" s="84"/>
    </row>
    <row r="1284" spans="9:12" s="56" customFormat="1">
      <c r="I1284" s="2"/>
      <c r="J1284" s="2"/>
      <c r="K1284" s="84"/>
      <c r="L1284" s="84"/>
    </row>
    <row r="1285" spans="9:12" s="56" customFormat="1">
      <c r="I1285" s="2"/>
      <c r="J1285" s="2"/>
      <c r="K1285" s="84"/>
      <c r="L1285" s="84"/>
    </row>
    <row r="1286" spans="9:12" s="56" customFormat="1">
      <c r="I1286" s="2"/>
      <c r="J1286" s="2"/>
      <c r="K1286" s="84"/>
      <c r="L1286" s="84"/>
    </row>
    <row r="1287" spans="9:12" s="56" customFormat="1">
      <c r="I1287" s="2"/>
      <c r="J1287" s="2"/>
      <c r="K1287" s="84"/>
      <c r="L1287" s="84"/>
    </row>
    <row r="1288" spans="9:12" s="56" customFormat="1">
      <c r="I1288" s="2"/>
      <c r="J1288" s="2"/>
      <c r="K1288" s="84"/>
      <c r="L1288" s="84"/>
    </row>
    <row r="1289" spans="9:12" s="56" customFormat="1">
      <c r="I1289" s="2"/>
      <c r="J1289" s="2"/>
      <c r="K1289" s="84"/>
      <c r="L1289" s="84"/>
    </row>
    <row r="1290" spans="9:12" s="56" customFormat="1">
      <c r="I1290" s="2"/>
      <c r="J1290" s="2"/>
      <c r="K1290" s="84"/>
      <c r="L1290" s="84"/>
    </row>
    <row r="1291" spans="9:12" s="56" customFormat="1">
      <c r="I1291" s="2"/>
      <c r="J1291" s="2"/>
      <c r="K1291" s="84"/>
      <c r="L1291" s="84"/>
    </row>
    <row r="1292" spans="9:12" s="56" customFormat="1">
      <c r="I1292" s="2"/>
      <c r="J1292" s="2"/>
      <c r="K1292" s="84"/>
      <c r="L1292" s="84"/>
    </row>
    <row r="1293" spans="9:12" s="56" customFormat="1">
      <c r="I1293" s="2"/>
      <c r="J1293" s="2"/>
      <c r="K1293" s="84"/>
      <c r="L1293" s="84"/>
    </row>
    <row r="1294" spans="9:12" s="56" customFormat="1">
      <c r="I1294" s="2"/>
      <c r="J1294" s="2"/>
      <c r="K1294" s="84"/>
      <c r="L1294" s="84"/>
    </row>
    <row r="1295" spans="9:12" s="56" customFormat="1">
      <c r="I1295" s="2"/>
      <c r="J1295" s="2"/>
      <c r="K1295" s="84"/>
      <c r="L1295" s="84"/>
    </row>
    <row r="1296" spans="9:12" s="56" customFormat="1">
      <c r="I1296" s="2"/>
      <c r="J1296" s="2"/>
      <c r="K1296" s="84"/>
      <c r="L1296" s="84"/>
    </row>
    <row r="1297" spans="9:12" s="56" customFormat="1">
      <c r="I1297" s="2"/>
      <c r="J1297" s="2"/>
      <c r="K1297" s="84"/>
      <c r="L1297" s="84"/>
    </row>
    <row r="1298" spans="9:12" s="56" customFormat="1">
      <c r="I1298" s="2"/>
      <c r="J1298" s="2"/>
      <c r="K1298" s="84"/>
      <c r="L1298" s="84"/>
    </row>
    <row r="1299" spans="9:12" s="56" customFormat="1">
      <c r="I1299" s="2"/>
      <c r="J1299" s="2"/>
      <c r="K1299" s="84"/>
      <c r="L1299" s="84"/>
    </row>
    <row r="1300" spans="9:12" s="56" customFormat="1">
      <c r="I1300" s="2"/>
      <c r="J1300" s="2"/>
      <c r="K1300" s="84"/>
      <c r="L1300" s="84"/>
    </row>
    <row r="1301" spans="9:12" s="56" customFormat="1">
      <c r="I1301" s="2"/>
      <c r="J1301" s="2"/>
      <c r="K1301" s="84"/>
      <c r="L1301" s="84"/>
    </row>
    <row r="1302" spans="9:12" s="56" customFormat="1">
      <c r="I1302" s="2"/>
      <c r="J1302" s="2"/>
      <c r="K1302" s="84"/>
      <c r="L1302" s="84"/>
    </row>
    <row r="1303" spans="9:12" s="56" customFormat="1">
      <c r="I1303" s="2"/>
      <c r="J1303" s="2"/>
      <c r="K1303" s="84"/>
      <c r="L1303" s="84"/>
    </row>
    <row r="1304" spans="9:12" s="56" customFormat="1">
      <c r="I1304" s="2"/>
      <c r="J1304" s="2"/>
      <c r="K1304" s="84"/>
      <c r="L1304" s="84"/>
    </row>
    <row r="1305" spans="9:12" s="56" customFormat="1">
      <c r="I1305" s="2"/>
      <c r="J1305" s="2"/>
      <c r="K1305" s="84"/>
      <c r="L1305" s="84"/>
    </row>
    <row r="1306" spans="9:12" s="56" customFormat="1">
      <c r="I1306" s="2"/>
      <c r="J1306" s="2"/>
      <c r="K1306" s="84"/>
      <c r="L1306" s="84"/>
    </row>
    <row r="1307" spans="9:12" s="56" customFormat="1">
      <c r="I1307" s="2"/>
      <c r="J1307" s="2"/>
      <c r="K1307" s="84"/>
      <c r="L1307" s="84"/>
    </row>
    <row r="1308" spans="9:12" s="56" customFormat="1">
      <c r="I1308" s="2"/>
      <c r="J1308" s="2"/>
      <c r="K1308" s="84"/>
      <c r="L1308" s="84"/>
    </row>
    <row r="1309" spans="9:12" s="56" customFormat="1">
      <c r="I1309" s="2"/>
      <c r="J1309" s="2"/>
      <c r="K1309" s="84"/>
      <c r="L1309" s="84"/>
    </row>
    <row r="1310" spans="9:12" s="56" customFormat="1">
      <c r="I1310" s="2"/>
      <c r="J1310" s="2"/>
      <c r="K1310" s="84"/>
      <c r="L1310" s="84"/>
    </row>
    <row r="1311" spans="9:12" s="56" customFormat="1">
      <c r="I1311" s="2"/>
      <c r="J1311" s="2"/>
      <c r="K1311" s="84"/>
      <c r="L1311" s="84"/>
    </row>
    <row r="1312" spans="9:12" s="56" customFormat="1">
      <c r="I1312" s="2"/>
      <c r="J1312" s="2"/>
      <c r="K1312" s="84"/>
      <c r="L1312" s="84"/>
    </row>
    <row r="1313" spans="9:12" s="56" customFormat="1">
      <c r="I1313" s="2"/>
      <c r="J1313" s="2"/>
      <c r="K1313" s="84"/>
      <c r="L1313" s="84"/>
    </row>
    <row r="1314" spans="9:12" s="56" customFormat="1">
      <c r="I1314" s="2"/>
      <c r="J1314" s="2"/>
      <c r="K1314" s="84"/>
      <c r="L1314" s="84"/>
    </row>
    <row r="1315" spans="9:12" s="56" customFormat="1">
      <c r="I1315" s="2"/>
      <c r="J1315" s="2"/>
      <c r="K1315" s="84"/>
      <c r="L1315" s="84"/>
    </row>
    <row r="1316" spans="9:12" s="56" customFormat="1">
      <c r="I1316" s="2"/>
      <c r="J1316" s="2"/>
      <c r="K1316" s="84"/>
      <c r="L1316" s="84"/>
    </row>
    <row r="1317" spans="9:12" s="56" customFormat="1">
      <c r="I1317" s="2"/>
      <c r="J1317" s="2"/>
      <c r="K1317" s="84"/>
      <c r="L1317" s="84"/>
    </row>
    <row r="1318" spans="9:12" s="56" customFormat="1">
      <c r="I1318" s="2"/>
      <c r="J1318" s="2"/>
      <c r="K1318" s="84"/>
      <c r="L1318" s="84"/>
    </row>
    <row r="1319" spans="9:12" s="56" customFormat="1">
      <c r="I1319" s="2"/>
      <c r="J1319" s="2"/>
      <c r="K1319" s="84"/>
      <c r="L1319" s="84"/>
    </row>
    <row r="1320" spans="9:12" s="56" customFormat="1">
      <c r="I1320" s="2"/>
      <c r="J1320" s="2"/>
      <c r="K1320" s="84"/>
      <c r="L1320" s="84"/>
    </row>
    <row r="1321" spans="9:12" s="56" customFormat="1">
      <c r="I1321" s="2"/>
      <c r="J1321" s="2"/>
      <c r="K1321" s="84"/>
      <c r="L1321" s="84"/>
    </row>
    <row r="1322" spans="9:12" s="56" customFormat="1">
      <c r="I1322" s="2"/>
      <c r="J1322" s="2"/>
      <c r="K1322" s="84"/>
      <c r="L1322" s="84"/>
    </row>
    <row r="1323" spans="9:12" s="56" customFormat="1">
      <c r="I1323" s="2"/>
      <c r="J1323" s="2"/>
      <c r="K1323" s="84"/>
      <c r="L1323" s="84"/>
    </row>
    <row r="1324" spans="9:12" s="56" customFormat="1">
      <c r="I1324" s="2"/>
      <c r="J1324" s="2"/>
      <c r="K1324" s="84"/>
      <c r="L1324" s="84"/>
    </row>
    <row r="1325" spans="9:12" s="56" customFormat="1">
      <c r="I1325" s="2"/>
      <c r="J1325" s="2"/>
      <c r="K1325" s="84"/>
      <c r="L1325" s="84"/>
    </row>
    <row r="1326" spans="9:12" s="56" customFormat="1">
      <c r="I1326" s="2"/>
      <c r="J1326" s="2"/>
      <c r="K1326" s="84"/>
      <c r="L1326" s="84"/>
    </row>
    <row r="1327" spans="9:12" s="56" customFormat="1">
      <c r="I1327" s="2"/>
      <c r="J1327" s="2"/>
      <c r="K1327" s="84"/>
      <c r="L1327" s="84"/>
    </row>
    <row r="1328" spans="9:12" s="56" customFormat="1">
      <c r="I1328" s="2"/>
      <c r="J1328" s="2"/>
      <c r="K1328" s="84"/>
      <c r="L1328" s="84"/>
    </row>
    <row r="1329" spans="9:12" s="56" customFormat="1">
      <c r="I1329" s="2"/>
      <c r="J1329" s="2"/>
      <c r="K1329" s="84"/>
      <c r="L1329" s="84"/>
    </row>
    <row r="1330" spans="9:12" s="56" customFormat="1">
      <c r="I1330" s="2"/>
      <c r="J1330" s="2"/>
      <c r="K1330" s="84"/>
      <c r="L1330" s="84"/>
    </row>
    <row r="1331" spans="9:12" s="56" customFormat="1">
      <c r="I1331" s="2"/>
      <c r="J1331" s="2"/>
      <c r="K1331" s="84"/>
      <c r="L1331" s="84"/>
    </row>
    <row r="1332" spans="9:12" s="56" customFormat="1">
      <c r="I1332" s="2"/>
      <c r="J1332" s="2"/>
      <c r="K1332" s="84"/>
      <c r="L1332" s="84"/>
    </row>
    <row r="1333" spans="9:12" s="56" customFormat="1">
      <c r="I1333" s="2"/>
      <c r="J1333" s="2"/>
      <c r="K1333" s="84"/>
      <c r="L1333" s="84"/>
    </row>
    <row r="1334" spans="9:12" s="56" customFormat="1">
      <c r="I1334" s="2"/>
      <c r="J1334" s="2"/>
      <c r="K1334" s="84"/>
      <c r="L1334" s="84"/>
    </row>
    <row r="1335" spans="9:12" s="56" customFormat="1">
      <c r="I1335" s="2"/>
      <c r="J1335" s="2"/>
      <c r="K1335" s="84"/>
      <c r="L1335" s="84"/>
    </row>
    <row r="1336" spans="9:12" s="56" customFormat="1">
      <c r="I1336" s="2"/>
      <c r="J1336" s="2"/>
      <c r="K1336" s="84"/>
      <c r="L1336" s="84"/>
    </row>
    <row r="1337" spans="9:12" s="56" customFormat="1">
      <c r="I1337" s="2"/>
      <c r="J1337" s="2"/>
      <c r="K1337" s="84"/>
      <c r="L1337" s="84"/>
    </row>
    <row r="1338" spans="9:12" s="56" customFormat="1">
      <c r="I1338" s="2"/>
      <c r="J1338" s="2"/>
      <c r="K1338" s="84"/>
      <c r="L1338" s="84"/>
    </row>
    <row r="1339" spans="9:12" s="56" customFormat="1">
      <c r="I1339" s="2"/>
      <c r="J1339" s="2"/>
      <c r="K1339" s="84"/>
      <c r="L1339" s="84"/>
    </row>
    <row r="1340" spans="9:12" s="56" customFormat="1">
      <c r="I1340" s="2"/>
      <c r="J1340" s="2"/>
      <c r="K1340" s="84"/>
      <c r="L1340" s="84"/>
    </row>
    <row r="1341" spans="9:12" s="56" customFormat="1">
      <c r="I1341" s="2"/>
      <c r="J1341" s="2"/>
      <c r="K1341" s="84"/>
      <c r="L1341" s="84"/>
    </row>
    <row r="1342" spans="9:12" s="56" customFormat="1">
      <c r="I1342" s="2"/>
      <c r="J1342" s="2"/>
      <c r="K1342" s="84"/>
      <c r="L1342" s="84"/>
    </row>
    <row r="1343" spans="9:12" s="56" customFormat="1">
      <c r="I1343" s="2"/>
      <c r="J1343" s="2"/>
      <c r="K1343" s="84"/>
      <c r="L1343" s="84"/>
    </row>
    <row r="1344" spans="9:12" s="56" customFormat="1">
      <c r="I1344" s="2"/>
      <c r="J1344" s="2"/>
      <c r="K1344" s="84"/>
      <c r="L1344" s="84"/>
    </row>
    <row r="1345" spans="9:12" s="56" customFormat="1">
      <c r="I1345" s="2"/>
      <c r="J1345" s="2"/>
      <c r="K1345" s="84"/>
      <c r="L1345" s="84"/>
    </row>
    <row r="1346" spans="9:12" s="56" customFormat="1">
      <c r="I1346" s="2"/>
      <c r="J1346" s="2"/>
      <c r="K1346" s="84"/>
      <c r="L1346" s="84"/>
    </row>
    <row r="1347" spans="9:12" s="56" customFormat="1">
      <c r="I1347" s="2"/>
      <c r="J1347" s="2"/>
      <c r="K1347" s="84"/>
      <c r="L1347" s="84"/>
    </row>
    <row r="1348" spans="9:12" s="56" customFormat="1">
      <c r="I1348" s="2"/>
      <c r="J1348" s="2"/>
      <c r="K1348" s="84"/>
      <c r="L1348" s="84"/>
    </row>
    <row r="1349" spans="9:12" s="56" customFormat="1">
      <c r="I1349" s="2"/>
      <c r="J1349" s="2"/>
      <c r="K1349" s="84"/>
      <c r="L1349" s="84"/>
    </row>
    <row r="1350" spans="9:12" s="56" customFormat="1">
      <c r="I1350" s="2"/>
      <c r="J1350" s="2"/>
      <c r="K1350" s="84"/>
      <c r="L1350" s="84"/>
    </row>
    <row r="1351" spans="9:12" s="56" customFormat="1">
      <c r="I1351" s="2"/>
      <c r="J1351" s="2"/>
      <c r="K1351" s="84"/>
      <c r="L1351" s="84"/>
    </row>
    <row r="1352" spans="9:12" s="56" customFormat="1">
      <c r="I1352" s="2"/>
      <c r="J1352" s="2"/>
      <c r="K1352" s="84"/>
      <c r="L1352" s="84"/>
    </row>
    <row r="1353" spans="9:12" s="56" customFormat="1">
      <c r="I1353" s="2"/>
      <c r="J1353" s="2"/>
      <c r="K1353" s="84"/>
      <c r="L1353" s="84"/>
    </row>
    <row r="1354" spans="9:12" s="56" customFormat="1">
      <c r="I1354" s="2"/>
      <c r="J1354" s="2"/>
      <c r="K1354" s="84"/>
      <c r="L1354" s="84"/>
    </row>
    <row r="1355" spans="9:12" s="56" customFormat="1">
      <c r="I1355" s="2"/>
      <c r="J1355" s="2"/>
      <c r="K1355" s="84"/>
      <c r="L1355" s="84"/>
    </row>
    <row r="1356" spans="9:12" s="56" customFormat="1">
      <c r="I1356" s="2"/>
      <c r="J1356" s="2"/>
      <c r="K1356" s="84"/>
      <c r="L1356" s="84"/>
    </row>
    <row r="1357" spans="9:12" s="56" customFormat="1">
      <c r="I1357" s="2"/>
      <c r="J1357" s="2"/>
      <c r="K1357" s="84"/>
      <c r="L1357" s="84"/>
    </row>
    <row r="1358" spans="9:12" s="56" customFormat="1">
      <c r="I1358" s="2"/>
      <c r="J1358" s="2"/>
      <c r="K1358" s="84"/>
      <c r="L1358" s="84"/>
    </row>
    <row r="1359" spans="9:12" s="56" customFormat="1">
      <c r="I1359" s="2"/>
      <c r="J1359" s="2"/>
      <c r="K1359" s="84"/>
      <c r="L1359" s="84"/>
    </row>
    <row r="1360" spans="9:12" s="56" customFormat="1">
      <c r="I1360" s="2"/>
      <c r="J1360" s="2"/>
      <c r="K1360" s="84"/>
      <c r="L1360" s="84"/>
    </row>
    <row r="1361" spans="9:12" s="56" customFormat="1">
      <c r="I1361" s="2"/>
      <c r="J1361" s="2"/>
      <c r="K1361" s="84"/>
      <c r="L1361" s="84"/>
    </row>
    <row r="1362" spans="9:12" s="56" customFormat="1">
      <c r="I1362" s="2"/>
      <c r="J1362" s="2"/>
      <c r="K1362" s="84"/>
      <c r="L1362" s="84"/>
    </row>
    <row r="1363" spans="9:12" s="56" customFormat="1">
      <c r="I1363" s="2"/>
      <c r="J1363" s="2"/>
      <c r="K1363" s="84"/>
      <c r="L1363" s="84"/>
    </row>
    <row r="1364" spans="9:12" s="56" customFormat="1">
      <c r="I1364" s="2"/>
      <c r="J1364" s="2"/>
      <c r="K1364" s="84"/>
      <c r="L1364" s="84"/>
    </row>
    <row r="1365" spans="9:12" s="56" customFormat="1">
      <c r="I1365" s="2"/>
      <c r="J1365" s="2"/>
      <c r="K1365" s="84"/>
      <c r="L1365" s="84"/>
    </row>
    <row r="1366" spans="9:12" s="56" customFormat="1">
      <c r="I1366" s="2"/>
      <c r="J1366" s="2"/>
      <c r="K1366" s="84"/>
      <c r="L1366" s="84"/>
    </row>
    <row r="1367" spans="9:12" s="56" customFormat="1">
      <c r="I1367" s="2"/>
      <c r="J1367" s="2"/>
      <c r="K1367" s="84"/>
      <c r="L1367" s="84"/>
    </row>
    <row r="1368" spans="9:12" s="56" customFormat="1">
      <c r="I1368" s="2"/>
      <c r="J1368" s="2"/>
      <c r="K1368" s="84"/>
      <c r="L1368" s="84"/>
    </row>
    <row r="1369" spans="9:12" s="56" customFormat="1">
      <c r="I1369" s="2"/>
      <c r="J1369" s="2"/>
      <c r="K1369" s="84"/>
      <c r="L1369" s="84"/>
    </row>
    <row r="1370" spans="9:12" s="56" customFormat="1">
      <c r="I1370" s="2"/>
      <c r="J1370" s="2"/>
      <c r="K1370" s="84"/>
      <c r="L1370" s="84"/>
    </row>
    <row r="1371" spans="9:12" s="56" customFormat="1">
      <c r="I1371" s="2"/>
      <c r="J1371" s="2"/>
      <c r="K1371" s="84"/>
      <c r="L1371" s="84"/>
    </row>
    <row r="1372" spans="9:12" s="56" customFormat="1">
      <c r="I1372" s="2"/>
      <c r="J1372" s="2"/>
      <c r="K1372" s="84"/>
      <c r="L1372" s="84"/>
    </row>
    <row r="1373" spans="9:12" s="56" customFormat="1">
      <c r="I1373" s="2"/>
      <c r="J1373" s="2"/>
      <c r="K1373" s="84"/>
      <c r="L1373" s="84"/>
    </row>
    <row r="1374" spans="9:12" s="56" customFormat="1">
      <c r="I1374" s="2"/>
      <c r="J1374" s="2"/>
      <c r="K1374" s="84"/>
      <c r="L1374" s="84"/>
    </row>
    <row r="1375" spans="9:12" s="56" customFormat="1">
      <c r="I1375" s="2"/>
      <c r="J1375" s="2"/>
      <c r="K1375" s="84"/>
      <c r="L1375" s="84"/>
    </row>
    <row r="1376" spans="9:12" s="56" customFormat="1">
      <c r="I1376" s="2"/>
      <c r="J1376" s="2"/>
      <c r="K1376" s="84"/>
      <c r="L1376" s="84"/>
    </row>
    <row r="1377" spans="9:12" s="56" customFormat="1">
      <c r="I1377" s="2"/>
      <c r="J1377" s="2"/>
      <c r="K1377" s="84"/>
      <c r="L1377" s="84"/>
    </row>
    <row r="1378" spans="9:12" s="56" customFormat="1">
      <c r="I1378" s="2"/>
      <c r="J1378" s="2"/>
      <c r="K1378" s="84"/>
      <c r="L1378" s="84"/>
    </row>
    <row r="1379" spans="9:12" s="56" customFormat="1">
      <c r="I1379" s="2"/>
      <c r="J1379" s="2"/>
      <c r="K1379" s="84"/>
      <c r="L1379" s="84"/>
    </row>
    <row r="1380" spans="9:12" s="56" customFormat="1">
      <c r="I1380" s="2"/>
      <c r="J1380" s="2"/>
      <c r="K1380" s="84"/>
      <c r="L1380" s="84"/>
    </row>
    <row r="1381" spans="9:12" s="56" customFormat="1">
      <c r="I1381" s="2"/>
      <c r="J1381" s="2"/>
      <c r="K1381" s="84"/>
      <c r="L1381" s="84"/>
    </row>
    <row r="1382" spans="9:12" s="56" customFormat="1">
      <c r="I1382" s="2"/>
      <c r="J1382" s="2"/>
      <c r="K1382" s="84"/>
      <c r="L1382" s="84"/>
    </row>
    <row r="1383" spans="9:12" s="56" customFormat="1">
      <c r="I1383" s="2"/>
      <c r="J1383" s="2"/>
      <c r="K1383" s="84"/>
      <c r="L1383" s="84"/>
    </row>
    <row r="1384" spans="9:12" s="56" customFormat="1">
      <c r="I1384" s="2"/>
      <c r="J1384" s="2"/>
      <c r="K1384" s="84"/>
      <c r="L1384" s="84"/>
    </row>
    <row r="1385" spans="9:12" s="56" customFormat="1">
      <c r="I1385" s="2"/>
      <c r="J1385" s="2"/>
      <c r="K1385" s="84"/>
      <c r="L1385" s="84"/>
    </row>
    <row r="1386" spans="9:12" s="56" customFormat="1">
      <c r="I1386" s="2"/>
      <c r="J1386" s="2"/>
      <c r="K1386" s="84"/>
      <c r="L1386" s="84"/>
    </row>
    <row r="1387" spans="9:12" s="56" customFormat="1">
      <c r="I1387" s="2"/>
      <c r="J1387" s="2"/>
      <c r="K1387" s="84"/>
      <c r="L1387" s="84"/>
    </row>
    <row r="1388" spans="9:12" s="56" customFormat="1">
      <c r="I1388" s="2"/>
      <c r="J1388" s="2"/>
      <c r="K1388" s="84"/>
      <c r="L1388" s="84"/>
    </row>
    <row r="1389" spans="9:12" s="56" customFormat="1">
      <c r="I1389" s="2"/>
      <c r="J1389" s="2"/>
      <c r="K1389" s="84"/>
      <c r="L1389" s="84"/>
    </row>
    <row r="1390" spans="9:12" s="56" customFormat="1">
      <c r="I1390" s="2"/>
      <c r="J1390" s="2"/>
      <c r="K1390" s="84"/>
      <c r="L1390" s="84"/>
    </row>
    <row r="1391" spans="9:12" s="56" customFormat="1">
      <c r="I1391" s="2"/>
      <c r="J1391" s="2"/>
      <c r="K1391" s="84"/>
      <c r="L1391" s="84"/>
    </row>
    <row r="1392" spans="9:12" s="56" customFormat="1">
      <c r="I1392" s="2"/>
      <c r="J1392" s="2"/>
      <c r="K1392" s="84"/>
      <c r="L1392" s="84"/>
    </row>
    <row r="1393" spans="9:12" s="56" customFormat="1">
      <c r="I1393" s="2"/>
      <c r="J1393" s="2"/>
      <c r="K1393" s="84"/>
      <c r="L1393" s="84"/>
    </row>
    <row r="1394" spans="9:12" s="56" customFormat="1">
      <c r="I1394" s="2"/>
      <c r="J1394" s="2"/>
      <c r="K1394" s="84"/>
      <c r="L1394" s="84"/>
    </row>
    <row r="1395" spans="9:12" s="56" customFormat="1">
      <c r="I1395" s="2"/>
      <c r="J1395" s="2"/>
      <c r="K1395" s="84"/>
      <c r="L1395" s="84"/>
    </row>
    <row r="1396" spans="9:12" s="56" customFormat="1">
      <c r="I1396" s="2"/>
      <c r="J1396" s="2"/>
      <c r="K1396" s="84"/>
      <c r="L1396" s="84"/>
    </row>
    <row r="1397" spans="9:12" s="56" customFormat="1">
      <c r="I1397" s="2"/>
      <c r="J1397" s="2"/>
      <c r="K1397" s="84"/>
      <c r="L1397" s="84"/>
    </row>
    <row r="1398" spans="9:12" s="56" customFormat="1">
      <c r="I1398" s="2"/>
      <c r="J1398" s="2"/>
      <c r="K1398" s="84"/>
      <c r="L1398" s="84"/>
    </row>
    <row r="1399" spans="9:12" s="56" customFormat="1">
      <c r="I1399" s="2"/>
      <c r="J1399" s="2"/>
      <c r="K1399" s="84"/>
      <c r="L1399" s="84"/>
    </row>
    <row r="1400" spans="9:12" s="56" customFormat="1">
      <c r="I1400" s="2"/>
      <c r="J1400" s="2"/>
      <c r="K1400" s="84"/>
      <c r="L1400" s="84"/>
    </row>
    <row r="1401" spans="9:12" s="56" customFormat="1">
      <c r="I1401" s="2"/>
      <c r="J1401" s="2"/>
      <c r="K1401" s="84"/>
      <c r="L1401" s="84"/>
    </row>
    <row r="1402" spans="9:12" s="56" customFormat="1">
      <c r="I1402" s="2"/>
      <c r="J1402" s="2"/>
      <c r="K1402" s="84"/>
      <c r="L1402" s="84"/>
    </row>
    <row r="1403" spans="9:12" s="56" customFormat="1">
      <c r="I1403" s="2"/>
      <c r="J1403" s="2"/>
      <c r="K1403" s="84"/>
      <c r="L1403" s="84"/>
    </row>
    <row r="1404" spans="9:12" s="56" customFormat="1">
      <c r="I1404" s="2"/>
      <c r="J1404" s="2"/>
      <c r="K1404" s="84"/>
      <c r="L1404" s="84"/>
    </row>
    <row r="1405" spans="9:12" s="56" customFormat="1">
      <c r="I1405" s="2"/>
      <c r="J1405" s="2"/>
      <c r="K1405" s="84"/>
      <c r="L1405" s="84"/>
    </row>
    <row r="1406" spans="9:12" s="56" customFormat="1">
      <c r="I1406" s="2"/>
      <c r="J1406" s="2"/>
      <c r="K1406" s="84"/>
      <c r="L1406" s="84"/>
    </row>
    <row r="1407" spans="9:12" s="56" customFormat="1">
      <c r="I1407" s="2"/>
      <c r="J1407" s="2"/>
      <c r="K1407" s="84"/>
      <c r="L1407" s="84"/>
    </row>
    <row r="1408" spans="9:12" s="56" customFormat="1">
      <c r="I1408" s="2"/>
      <c r="J1408" s="2"/>
      <c r="K1408" s="84"/>
      <c r="L1408" s="84"/>
    </row>
    <row r="1409" spans="9:12" s="56" customFormat="1">
      <c r="I1409" s="2"/>
      <c r="J1409" s="2"/>
      <c r="K1409" s="84"/>
      <c r="L1409" s="84"/>
    </row>
    <row r="1410" spans="9:12" s="56" customFormat="1">
      <c r="I1410" s="2"/>
      <c r="J1410" s="2"/>
      <c r="K1410" s="84"/>
      <c r="L1410" s="84"/>
    </row>
    <row r="1411" spans="9:12" s="56" customFormat="1">
      <c r="I1411" s="2"/>
      <c r="J1411" s="2"/>
      <c r="K1411" s="84"/>
      <c r="L1411" s="84"/>
    </row>
    <row r="1412" spans="9:12" s="56" customFormat="1">
      <c r="I1412" s="2"/>
      <c r="J1412" s="2"/>
      <c r="K1412" s="84"/>
      <c r="L1412" s="84"/>
    </row>
    <row r="1413" spans="9:12" s="56" customFormat="1">
      <c r="I1413" s="2"/>
      <c r="J1413" s="2"/>
      <c r="K1413" s="84"/>
      <c r="L1413" s="84"/>
    </row>
    <row r="1414" spans="9:12" s="56" customFormat="1">
      <c r="I1414" s="2"/>
      <c r="J1414" s="2"/>
      <c r="K1414" s="84"/>
      <c r="L1414" s="84"/>
    </row>
    <row r="1415" spans="9:12" s="56" customFormat="1">
      <c r="I1415" s="2"/>
      <c r="J1415" s="2"/>
      <c r="K1415" s="84"/>
      <c r="L1415" s="84"/>
    </row>
    <row r="1416" spans="9:12" s="56" customFormat="1">
      <c r="I1416" s="2"/>
      <c r="J1416" s="2"/>
      <c r="K1416" s="84"/>
      <c r="L1416" s="84"/>
    </row>
    <row r="1417" spans="9:12" s="56" customFormat="1">
      <c r="I1417" s="2"/>
      <c r="J1417" s="2"/>
      <c r="K1417" s="84"/>
      <c r="L1417" s="84"/>
    </row>
    <row r="1418" spans="9:12" s="56" customFormat="1">
      <c r="I1418" s="2"/>
      <c r="J1418" s="2"/>
      <c r="K1418" s="84"/>
      <c r="L1418" s="84"/>
    </row>
    <row r="1419" spans="9:12" s="56" customFormat="1">
      <c r="I1419" s="2"/>
      <c r="J1419" s="2"/>
      <c r="K1419" s="84"/>
      <c r="L1419" s="84"/>
    </row>
    <row r="1420" spans="9:12" s="56" customFormat="1">
      <c r="I1420" s="2"/>
      <c r="J1420" s="2"/>
      <c r="K1420" s="84"/>
      <c r="L1420" s="84"/>
    </row>
    <row r="1421" spans="9:12" s="56" customFormat="1">
      <c r="I1421" s="2"/>
      <c r="J1421" s="2"/>
      <c r="K1421" s="84"/>
      <c r="L1421" s="84"/>
    </row>
    <row r="1422" spans="9:12" s="56" customFormat="1">
      <c r="I1422" s="2"/>
      <c r="J1422" s="2"/>
      <c r="K1422" s="84"/>
      <c r="L1422" s="84"/>
    </row>
    <row r="1423" spans="9:12" s="56" customFormat="1">
      <c r="I1423" s="2"/>
      <c r="J1423" s="2"/>
      <c r="K1423" s="84"/>
      <c r="L1423" s="84"/>
    </row>
    <row r="1424" spans="9:12" s="56" customFormat="1">
      <c r="I1424" s="2"/>
      <c r="J1424" s="2"/>
      <c r="K1424" s="84"/>
      <c r="L1424" s="84"/>
    </row>
    <row r="1425" spans="9:12" s="56" customFormat="1">
      <c r="I1425" s="2"/>
      <c r="J1425" s="2"/>
      <c r="K1425" s="84"/>
      <c r="L1425" s="84"/>
    </row>
    <row r="1426" spans="9:12" s="56" customFormat="1">
      <c r="I1426" s="2"/>
      <c r="J1426" s="2"/>
      <c r="K1426" s="84"/>
      <c r="L1426" s="84"/>
    </row>
    <row r="1427" spans="9:12" s="56" customFormat="1">
      <c r="I1427" s="2"/>
      <c r="J1427" s="2"/>
      <c r="K1427" s="84"/>
      <c r="L1427" s="84"/>
    </row>
    <row r="1428" spans="9:12" s="56" customFormat="1">
      <c r="I1428" s="2"/>
      <c r="J1428" s="2"/>
      <c r="K1428" s="84"/>
      <c r="L1428" s="84"/>
    </row>
    <row r="1429" spans="9:12" s="56" customFormat="1">
      <c r="I1429" s="2"/>
      <c r="J1429" s="2"/>
      <c r="K1429" s="84"/>
      <c r="L1429" s="84"/>
    </row>
    <row r="1430" spans="9:12" s="56" customFormat="1">
      <c r="I1430" s="2"/>
      <c r="J1430" s="2"/>
      <c r="K1430" s="84"/>
      <c r="L1430" s="84"/>
    </row>
    <row r="1431" spans="9:12" s="56" customFormat="1">
      <c r="I1431" s="2"/>
      <c r="J1431" s="2"/>
      <c r="K1431" s="84"/>
      <c r="L1431" s="84"/>
    </row>
    <row r="1432" spans="9:12" s="56" customFormat="1">
      <c r="I1432" s="2"/>
      <c r="J1432" s="2"/>
      <c r="K1432" s="84"/>
      <c r="L1432" s="84"/>
    </row>
    <row r="1433" spans="9:12" s="56" customFormat="1">
      <c r="I1433" s="2"/>
      <c r="J1433" s="2"/>
      <c r="K1433" s="84"/>
      <c r="L1433" s="84"/>
    </row>
    <row r="1434" spans="9:12" s="56" customFormat="1">
      <c r="I1434" s="2"/>
      <c r="J1434" s="2"/>
      <c r="K1434" s="84"/>
      <c r="L1434" s="84"/>
    </row>
    <row r="1435" spans="9:12" s="56" customFormat="1">
      <c r="I1435" s="2"/>
      <c r="J1435" s="2"/>
      <c r="K1435" s="84"/>
      <c r="L1435" s="84"/>
    </row>
    <row r="1436" spans="9:12" s="56" customFormat="1">
      <c r="I1436" s="2"/>
      <c r="J1436" s="2"/>
      <c r="K1436" s="84"/>
      <c r="L1436" s="84"/>
    </row>
    <row r="1437" spans="9:12" s="56" customFormat="1">
      <c r="I1437" s="2"/>
      <c r="J1437" s="2"/>
      <c r="K1437" s="84"/>
      <c r="L1437" s="84"/>
    </row>
    <row r="1438" spans="9:12" s="56" customFormat="1">
      <c r="I1438" s="2"/>
      <c r="J1438" s="2"/>
      <c r="K1438" s="84"/>
      <c r="L1438" s="84"/>
    </row>
    <row r="1439" spans="9:12" s="56" customFormat="1">
      <c r="I1439" s="2"/>
      <c r="J1439" s="2"/>
      <c r="K1439" s="84"/>
      <c r="L1439" s="84"/>
    </row>
    <row r="1440" spans="9:12" s="56" customFormat="1">
      <c r="I1440" s="2"/>
      <c r="J1440" s="2"/>
      <c r="K1440" s="84"/>
      <c r="L1440" s="84"/>
    </row>
    <row r="1441" spans="9:12" s="56" customFormat="1">
      <c r="I1441" s="2"/>
      <c r="J1441" s="2"/>
      <c r="K1441" s="84"/>
      <c r="L1441" s="84"/>
    </row>
    <row r="1442" spans="9:12" s="56" customFormat="1">
      <c r="I1442" s="2"/>
      <c r="J1442" s="2"/>
      <c r="K1442" s="84"/>
      <c r="L1442" s="84"/>
    </row>
    <row r="1443" spans="9:12" s="56" customFormat="1">
      <c r="I1443" s="2"/>
      <c r="J1443" s="2"/>
      <c r="K1443" s="84"/>
      <c r="L1443" s="84"/>
    </row>
    <row r="1444" spans="9:12" s="56" customFormat="1">
      <c r="I1444" s="2"/>
      <c r="J1444" s="2"/>
      <c r="K1444" s="84"/>
      <c r="L1444" s="84"/>
    </row>
    <row r="1445" spans="9:12" s="56" customFormat="1">
      <c r="I1445" s="2"/>
      <c r="J1445" s="2"/>
      <c r="K1445" s="84"/>
      <c r="L1445" s="84"/>
    </row>
    <row r="1446" spans="9:12" s="56" customFormat="1">
      <c r="I1446" s="2"/>
      <c r="J1446" s="2"/>
      <c r="K1446" s="84"/>
      <c r="L1446" s="84"/>
    </row>
    <row r="1447" spans="9:12" s="56" customFormat="1">
      <c r="I1447" s="2"/>
      <c r="J1447" s="2"/>
      <c r="K1447" s="84"/>
      <c r="L1447" s="84"/>
    </row>
    <row r="1448" spans="9:12" s="56" customFormat="1">
      <c r="I1448" s="2"/>
      <c r="J1448" s="2"/>
      <c r="K1448" s="84"/>
      <c r="L1448" s="84"/>
    </row>
    <row r="1449" spans="9:12" s="56" customFormat="1">
      <c r="I1449" s="2"/>
      <c r="J1449" s="2"/>
      <c r="K1449" s="84"/>
      <c r="L1449" s="84"/>
    </row>
    <row r="1450" spans="9:12" s="56" customFormat="1">
      <c r="I1450" s="2"/>
      <c r="J1450" s="2"/>
      <c r="K1450" s="84"/>
      <c r="L1450" s="84"/>
    </row>
    <row r="1451" spans="9:12" s="56" customFormat="1">
      <c r="I1451" s="2"/>
      <c r="J1451" s="2"/>
      <c r="K1451" s="84"/>
      <c r="L1451" s="84"/>
    </row>
    <row r="1452" spans="9:12" s="56" customFormat="1">
      <c r="I1452" s="2"/>
      <c r="J1452" s="2"/>
      <c r="K1452" s="84"/>
      <c r="L1452" s="84"/>
    </row>
    <row r="1453" spans="9:12" s="56" customFormat="1">
      <c r="I1453" s="2"/>
      <c r="J1453" s="2"/>
      <c r="K1453" s="84"/>
      <c r="L1453" s="84"/>
    </row>
    <row r="1454" spans="9:12" s="56" customFormat="1">
      <c r="I1454" s="2"/>
      <c r="J1454" s="2"/>
      <c r="K1454" s="84"/>
      <c r="L1454" s="84"/>
    </row>
    <row r="1455" spans="9:12" s="56" customFormat="1">
      <c r="I1455" s="2"/>
      <c r="J1455" s="2"/>
      <c r="K1455" s="84"/>
      <c r="L1455" s="84"/>
    </row>
    <row r="1456" spans="9:12" s="56" customFormat="1">
      <c r="I1456" s="2"/>
      <c r="J1456" s="2"/>
      <c r="K1456" s="84"/>
      <c r="L1456" s="84"/>
    </row>
    <row r="1457" spans="9:12" s="56" customFormat="1">
      <c r="I1457" s="2"/>
      <c r="J1457" s="2"/>
      <c r="K1457" s="84"/>
      <c r="L1457" s="84"/>
    </row>
    <row r="1458" spans="9:12" s="56" customFormat="1">
      <c r="I1458" s="2"/>
      <c r="J1458" s="2"/>
      <c r="K1458" s="84"/>
      <c r="L1458" s="84"/>
    </row>
    <row r="1459" spans="9:12" s="56" customFormat="1">
      <c r="I1459" s="2"/>
      <c r="J1459" s="2"/>
      <c r="K1459" s="84"/>
      <c r="L1459" s="84"/>
    </row>
    <row r="1460" spans="9:12" s="56" customFormat="1">
      <c r="I1460" s="2"/>
      <c r="J1460" s="2"/>
      <c r="K1460" s="84"/>
      <c r="L1460" s="84"/>
    </row>
    <row r="1461" spans="9:12" s="56" customFormat="1">
      <c r="I1461" s="2"/>
      <c r="J1461" s="2"/>
      <c r="K1461" s="84"/>
      <c r="L1461" s="84"/>
    </row>
    <row r="1462" spans="9:12" s="56" customFormat="1">
      <c r="I1462" s="2"/>
      <c r="J1462" s="2"/>
      <c r="K1462" s="84"/>
      <c r="L1462" s="84"/>
    </row>
    <row r="1463" spans="9:12" s="56" customFormat="1">
      <c r="I1463" s="2"/>
      <c r="J1463" s="2"/>
      <c r="K1463" s="84"/>
      <c r="L1463" s="84"/>
    </row>
    <row r="1464" spans="9:12" s="56" customFormat="1">
      <c r="I1464" s="2"/>
      <c r="J1464" s="2"/>
      <c r="K1464" s="84"/>
      <c r="L1464" s="84"/>
    </row>
    <row r="1465" spans="9:12" s="56" customFormat="1">
      <c r="I1465" s="2"/>
      <c r="J1465" s="2"/>
      <c r="K1465" s="84"/>
      <c r="L1465" s="84"/>
    </row>
    <row r="1466" spans="9:12" s="56" customFormat="1">
      <c r="I1466" s="2"/>
      <c r="J1466" s="2"/>
      <c r="K1466" s="84"/>
      <c r="L1466" s="84"/>
    </row>
    <row r="1467" spans="9:12" s="56" customFormat="1">
      <c r="I1467" s="2"/>
      <c r="J1467" s="2"/>
      <c r="K1467" s="84"/>
      <c r="L1467" s="84"/>
    </row>
    <row r="1468" spans="9:12" s="56" customFormat="1">
      <c r="I1468" s="2"/>
      <c r="J1468" s="2"/>
      <c r="K1468" s="84"/>
      <c r="L1468" s="84"/>
    </row>
    <row r="1469" spans="9:12" s="56" customFormat="1">
      <c r="I1469" s="2"/>
      <c r="J1469" s="2"/>
      <c r="K1469" s="84"/>
      <c r="L1469" s="84"/>
    </row>
    <row r="1470" spans="9:12" s="56" customFormat="1">
      <c r="I1470" s="2"/>
      <c r="J1470" s="2"/>
      <c r="K1470" s="84"/>
      <c r="L1470" s="84"/>
    </row>
    <row r="1471" spans="9:12" s="56" customFormat="1">
      <c r="I1471" s="2"/>
      <c r="J1471" s="2"/>
      <c r="K1471" s="84"/>
      <c r="L1471" s="84"/>
    </row>
    <row r="1472" spans="9:12" s="56" customFormat="1">
      <c r="I1472" s="2"/>
      <c r="J1472" s="2"/>
      <c r="K1472" s="84"/>
      <c r="L1472" s="84"/>
    </row>
    <row r="1473" spans="9:12" s="56" customFormat="1">
      <c r="I1473" s="2"/>
      <c r="J1473" s="2"/>
      <c r="K1473" s="84"/>
      <c r="L1473" s="84"/>
    </row>
    <row r="1474" spans="9:12" s="56" customFormat="1">
      <c r="I1474" s="2"/>
      <c r="J1474" s="2"/>
      <c r="K1474" s="84"/>
      <c r="L1474" s="84"/>
    </row>
    <row r="1475" spans="9:12" s="56" customFormat="1">
      <c r="I1475" s="2"/>
      <c r="J1475" s="2"/>
      <c r="K1475" s="84"/>
      <c r="L1475" s="84"/>
    </row>
    <row r="1476" spans="9:12" s="56" customFormat="1">
      <c r="I1476" s="2"/>
      <c r="J1476" s="2"/>
      <c r="K1476" s="84"/>
      <c r="L1476" s="84"/>
    </row>
    <row r="1477" spans="9:12" s="56" customFormat="1">
      <c r="I1477" s="2"/>
      <c r="J1477" s="2"/>
      <c r="K1477" s="84"/>
      <c r="L1477" s="84"/>
    </row>
    <row r="1478" spans="9:12" s="56" customFormat="1">
      <c r="I1478" s="2"/>
      <c r="J1478" s="2"/>
      <c r="K1478" s="84"/>
      <c r="L1478" s="84"/>
    </row>
    <row r="1479" spans="9:12" s="56" customFormat="1">
      <c r="I1479" s="2"/>
      <c r="J1479" s="2"/>
      <c r="K1479" s="84"/>
      <c r="L1479" s="84"/>
    </row>
    <row r="1480" spans="9:12" s="56" customFormat="1">
      <c r="I1480" s="2"/>
      <c r="J1480" s="2"/>
      <c r="K1480" s="84"/>
      <c r="L1480" s="84"/>
    </row>
    <row r="1481" spans="9:12" s="56" customFormat="1">
      <c r="I1481" s="2"/>
      <c r="J1481" s="2"/>
      <c r="K1481" s="84"/>
      <c r="L1481" s="84"/>
    </row>
    <row r="1482" spans="9:12" s="56" customFormat="1">
      <c r="I1482" s="2"/>
      <c r="J1482" s="2"/>
      <c r="K1482" s="84"/>
      <c r="L1482" s="84"/>
    </row>
    <row r="1483" spans="9:12" s="56" customFormat="1">
      <c r="I1483" s="2"/>
      <c r="J1483" s="2"/>
      <c r="K1483" s="84"/>
      <c r="L1483" s="84"/>
    </row>
    <row r="1484" spans="9:12" s="56" customFormat="1">
      <c r="I1484" s="2"/>
      <c r="J1484" s="2"/>
      <c r="K1484" s="84"/>
      <c r="L1484" s="84"/>
    </row>
    <row r="1485" spans="9:12" s="56" customFormat="1">
      <c r="I1485" s="2"/>
      <c r="J1485" s="2"/>
      <c r="K1485" s="84"/>
      <c r="L1485" s="84"/>
    </row>
    <row r="1486" spans="9:12" s="56" customFormat="1">
      <c r="I1486" s="2"/>
      <c r="J1486" s="2"/>
      <c r="K1486" s="84"/>
      <c r="L1486" s="84"/>
    </row>
    <row r="1487" spans="9:12" s="56" customFormat="1">
      <c r="I1487" s="2"/>
      <c r="J1487" s="2"/>
      <c r="K1487" s="84"/>
      <c r="L1487" s="84"/>
    </row>
    <row r="1488" spans="9:12" s="56" customFormat="1">
      <c r="I1488" s="2"/>
      <c r="J1488" s="2"/>
      <c r="K1488" s="84"/>
      <c r="L1488" s="84"/>
    </row>
    <row r="1489" spans="9:12" s="56" customFormat="1">
      <c r="I1489" s="2"/>
      <c r="J1489" s="2"/>
      <c r="K1489" s="84"/>
      <c r="L1489" s="84"/>
    </row>
    <row r="1490" spans="9:12" s="56" customFormat="1">
      <c r="I1490" s="2"/>
      <c r="J1490" s="2"/>
      <c r="K1490" s="84"/>
      <c r="L1490" s="84"/>
    </row>
    <row r="1491" spans="9:12" s="56" customFormat="1">
      <c r="I1491" s="2"/>
      <c r="J1491" s="2"/>
      <c r="K1491" s="84"/>
      <c r="L1491" s="84"/>
    </row>
    <row r="1492" spans="9:12" s="56" customFormat="1">
      <c r="I1492" s="2"/>
      <c r="J1492" s="2"/>
      <c r="K1492" s="84"/>
      <c r="L1492" s="84"/>
    </row>
    <row r="1493" spans="9:12" s="56" customFormat="1">
      <c r="I1493" s="2"/>
      <c r="J1493" s="2"/>
      <c r="K1493" s="84"/>
      <c r="L1493" s="84"/>
    </row>
    <row r="1494" spans="9:12" s="56" customFormat="1">
      <c r="I1494" s="2"/>
      <c r="J1494" s="2"/>
      <c r="K1494" s="84"/>
      <c r="L1494" s="84"/>
    </row>
    <row r="1495" spans="9:12" s="56" customFormat="1">
      <c r="I1495" s="2"/>
      <c r="J1495" s="2"/>
      <c r="K1495" s="84"/>
      <c r="L1495" s="84"/>
    </row>
    <row r="1496" spans="9:12" s="56" customFormat="1">
      <c r="I1496" s="2"/>
      <c r="J1496" s="2"/>
      <c r="K1496" s="84"/>
      <c r="L1496" s="84"/>
    </row>
    <row r="1497" spans="9:12" s="56" customFormat="1">
      <c r="I1497" s="2"/>
      <c r="J1497" s="2"/>
      <c r="K1497" s="84"/>
      <c r="L1497" s="84"/>
    </row>
    <row r="1498" spans="9:12" s="56" customFormat="1">
      <c r="I1498" s="2"/>
      <c r="J1498" s="2"/>
      <c r="K1498" s="84"/>
      <c r="L1498" s="84"/>
    </row>
    <row r="1499" spans="9:12" s="56" customFormat="1">
      <c r="I1499" s="2"/>
      <c r="J1499" s="2"/>
      <c r="K1499" s="84"/>
      <c r="L1499" s="84"/>
    </row>
    <row r="1500" spans="9:12" s="56" customFormat="1">
      <c r="I1500" s="2"/>
      <c r="J1500" s="2"/>
      <c r="K1500" s="84"/>
      <c r="L1500" s="84"/>
    </row>
    <row r="1501" spans="9:12" s="56" customFormat="1">
      <c r="I1501" s="2"/>
      <c r="J1501" s="2"/>
      <c r="K1501" s="84"/>
      <c r="L1501" s="84"/>
    </row>
    <row r="1502" spans="9:12" s="56" customFormat="1">
      <c r="I1502" s="2"/>
      <c r="J1502" s="2"/>
      <c r="K1502" s="84"/>
      <c r="L1502" s="84"/>
    </row>
    <row r="1503" spans="9:12" s="56" customFormat="1">
      <c r="I1503" s="2"/>
      <c r="J1503" s="2"/>
      <c r="K1503" s="84"/>
      <c r="L1503" s="84"/>
    </row>
    <row r="1504" spans="9:12" s="56" customFormat="1">
      <c r="I1504" s="2"/>
      <c r="J1504" s="2"/>
      <c r="K1504" s="84"/>
      <c r="L1504" s="84"/>
    </row>
    <row r="1505" spans="9:12" s="56" customFormat="1">
      <c r="I1505" s="2"/>
      <c r="J1505" s="2"/>
      <c r="K1505" s="84"/>
      <c r="L1505" s="84"/>
    </row>
    <row r="1506" spans="9:12" s="56" customFormat="1">
      <c r="I1506" s="2"/>
      <c r="J1506" s="2"/>
      <c r="K1506" s="84"/>
      <c r="L1506" s="84"/>
    </row>
    <row r="1507" spans="9:12" s="56" customFormat="1">
      <c r="I1507" s="2"/>
      <c r="J1507" s="2"/>
      <c r="K1507" s="84"/>
      <c r="L1507" s="84"/>
    </row>
    <row r="1508" spans="9:12" s="56" customFormat="1">
      <c r="I1508" s="2"/>
      <c r="J1508" s="2"/>
      <c r="K1508" s="84"/>
      <c r="L1508" s="84"/>
    </row>
    <row r="1509" spans="9:12" s="56" customFormat="1">
      <c r="I1509" s="2"/>
      <c r="J1509" s="2"/>
      <c r="K1509" s="84"/>
      <c r="L1509" s="84"/>
    </row>
    <row r="1510" spans="9:12" s="56" customFormat="1">
      <c r="I1510" s="2"/>
      <c r="J1510" s="2"/>
      <c r="K1510" s="84"/>
      <c r="L1510" s="84"/>
    </row>
    <row r="1511" spans="9:12" s="56" customFormat="1">
      <c r="I1511" s="2"/>
      <c r="J1511" s="2"/>
      <c r="K1511" s="84"/>
      <c r="L1511" s="84"/>
    </row>
    <row r="1512" spans="9:12" s="56" customFormat="1">
      <c r="I1512" s="2"/>
      <c r="J1512" s="2"/>
      <c r="K1512" s="84"/>
      <c r="L1512" s="84"/>
    </row>
    <row r="1513" spans="9:12" s="56" customFormat="1">
      <c r="I1513" s="2"/>
      <c r="J1513" s="2"/>
      <c r="K1513" s="84"/>
      <c r="L1513" s="84"/>
    </row>
    <row r="1514" spans="9:12" s="56" customFormat="1">
      <c r="I1514" s="2"/>
      <c r="J1514" s="2"/>
      <c r="K1514" s="84"/>
      <c r="L1514" s="84"/>
    </row>
    <row r="1515" spans="9:12" s="56" customFormat="1">
      <c r="I1515" s="2"/>
      <c r="J1515" s="2"/>
      <c r="K1515" s="84"/>
      <c r="L1515" s="84"/>
    </row>
    <row r="1516" spans="9:12" s="56" customFormat="1">
      <c r="I1516" s="2"/>
      <c r="J1516" s="2"/>
      <c r="K1516" s="84"/>
      <c r="L1516" s="84"/>
    </row>
    <row r="1517" spans="9:12" s="56" customFormat="1">
      <c r="I1517" s="2"/>
      <c r="J1517" s="2"/>
      <c r="K1517" s="84"/>
      <c r="L1517" s="84"/>
    </row>
    <row r="1518" spans="9:12" s="56" customFormat="1">
      <c r="I1518" s="2"/>
      <c r="J1518" s="2"/>
      <c r="K1518" s="84"/>
      <c r="L1518" s="84"/>
    </row>
    <row r="1519" spans="9:12" s="56" customFormat="1">
      <c r="I1519" s="2"/>
      <c r="J1519" s="2"/>
      <c r="K1519" s="84"/>
      <c r="L1519" s="84"/>
    </row>
    <row r="1520" spans="9:12" s="56" customFormat="1">
      <c r="I1520" s="2"/>
      <c r="J1520" s="2"/>
      <c r="K1520" s="84"/>
      <c r="L1520" s="84"/>
    </row>
    <row r="1521" spans="9:12" s="56" customFormat="1">
      <c r="I1521" s="2"/>
      <c r="J1521" s="2"/>
      <c r="K1521" s="84"/>
      <c r="L1521" s="84"/>
    </row>
    <row r="1522" spans="9:12" s="56" customFormat="1">
      <c r="I1522" s="2"/>
      <c r="J1522" s="2"/>
      <c r="K1522" s="84"/>
      <c r="L1522" s="84"/>
    </row>
    <row r="1523" spans="9:12" s="56" customFormat="1">
      <c r="I1523" s="2"/>
      <c r="J1523" s="2"/>
      <c r="K1523" s="84"/>
      <c r="L1523" s="84"/>
    </row>
    <row r="1524" spans="9:12" s="56" customFormat="1">
      <c r="I1524" s="2"/>
      <c r="J1524" s="2"/>
      <c r="K1524" s="84"/>
      <c r="L1524" s="84"/>
    </row>
    <row r="1525" spans="9:12" s="56" customFormat="1">
      <c r="I1525" s="2"/>
      <c r="J1525" s="2"/>
      <c r="K1525" s="84"/>
      <c r="L1525" s="84"/>
    </row>
    <row r="1526" spans="9:12" s="56" customFormat="1">
      <c r="I1526" s="2"/>
      <c r="J1526" s="2"/>
      <c r="K1526" s="84"/>
      <c r="L1526" s="84"/>
    </row>
    <row r="1527" spans="9:12" s="56" customFormat="1">
      <c r="I1527" s="2"/>
      <c r="J1527" s="2"/>
      <c r="K1527" s="84"/>
      <c r="L1527" s="84"/>
    </row>
    <row r="1528" spans="9:12" s="56" customFormat="1">
      <c r="I1528" s="2"/>
      <c r="J1528" s="2"/>
      <c r="K1528" s="84"/>
      <c r="L1528" s="84"/>
    </row>
    <row r="1529" spans="9:12" s="56" customFormat="1">
      <c r="I1529" s="2"/>
      <c r="J1529" s="2"/>
      <c r="K1529" s="84"/>
      <c r="L1529" s="84"/>
    </row>
    <row r="1530" spans="9:12" s="56" customFormat="1">
      <c r="I1530" s="2"/>
      <c r="J1530" s="2"/>
      <c r="K1530" s="84"/>
      <c r="L1530" s="84"/>
    </row>
    <row r="1531" spans="9:12" s="56" customFormat="1">
      <c r="I1531" s="2"/>
      <c r="J1531" s="2"/>
      <c r="K1531" s="84"/>
      <c r="L1531" s="84"/>
    </row>
    <row r="1532" spans="9:12" s="56" customFormat="1">
      <c r="I1532" s="2"/>
      <c r="J1532" s="2"/>
      <c r="K1532" s="84"/>
      <c r="L1532" s="84"/>
    </row>
    <row r="1533" spans="9:12" s="56" customFormat="1">
      <c r="I1533" s="2"/>
      <c r="J1533" s="2"/>
      <c r="K1533" s="84"/>
      <c r="L1533" s="84"/>
    </row>
    <row r="1534" spans="9:12" s="56" customFormat="1">
      <c r="I1534" s="2"/>
      <c r="J1534" s="2"/>
      <c r="K1534" s="84"/>
      <c r="L1534" s="84"/>
    </row>
    <row r="1535" spans="9:12" s="56" customFormat="1">
      <c r="I1535" s="2"/>
      <c r="J1535" s="2"/>
      <c r="K1535" s="84"/>
      <c r="L1535" s="84"/>
    </row>
    <row r="1536" spans="9:12" s="56" customFormat="1">
      <c r="I1536" s="2"/>
      <c r="J1536" s="2"/>
      <c r="K1536" s="84"/>
      <c r="L1536" s="84"/>
    </row>
    <row r="1537" spans="9:12" s="56" customFormat="1">
      <c r="I1537" s="2"/>
      <c r="J1537" s="2"/>
      <c r="K1537" s="84"/>
      <c r="L1537" s="84"/>
    </row>
    <row r="1538" spans="9:12" s="56" customFormat="1">
      <c r="I1538" s="2"/>
      <c r="J1538" s="2"/>
      <c r="K1538" s="84"/>
      <c r="L1538" s="84"/>
    </row>
    <row r="1539" spans="9:12" s="56" customFormat="1">
      <c r="I1539" s="2"/>
      <c r="J1539" s="2"/>
      <c r="K1539" s="84"/>
      <c r="L1539" s="84"/>
    </row>
    <row r="1540" spans="9:12" s="56" customFormat="1">
      <c r="I1540" s="2"/>
      <c r="J1540" s="2"/>
      <c r="K1540" s="84"/>
      <c r="L1540" s="84"/>
    </row>
    <row r="1541" spans="9:12" s="56" customFormat="1">
      <c r="I1541" s="2"/>
      <c r="J1541" s="2"/>
      <c r="K1541" s="84"/>
      <c r="L1541" s="84"/>
    </row>
    <row r="1542" spans="9:12" s="56" customFormat="1">
      <c r="I1542" s="2"/>
      <c r="J1542" s="2"/>
      <c r="K1542" s="84"/>
      <c r="L1542" s="84"/>
    </row>
    <row r="1543" spans="9:12" s="56" customFormat="1">
      <c r="I1543" s="2"/>
      <c r="J1543" s="2"/>
      <c r="K1543" s="84"/>
      <c r="L1543" s="84"/>
    </row>
    <row r="1544" spans="9:12" s="56" customFormat="1">
      <c r="I1544" s="2"/>
      <c r="J1544" s="2"/>
      <c r="K1544" s="84"/>
      <c r="L1544" s="84"/>
    </row>
    <row r="1545" spans="9:12" s="56" customFormat="1">
      <c r="I1545" s="2"/>
      <c r="J1545" s="2"/>
      <c r="K1545" s="84"/>
      <c r="L1545" s="84"/>
    </row>
    <row r="1546" spans="9:12" s="56" customFormat="1">
      <c r="I1546" s="2"/>
      <c r="J1546" s="2"/>
      <c r="K1546" s="84"/>
      <c r="L1546" s="84"/>
    </row>
    <row r="1547" spans="9:12" s="56" customFormat="1">
      <c r="I1547" s="2"/>
      <c r="J1547" s="2"/>
      <c r="K1547" s="84"/>
      <c r="L1547" s="84"/>
    </row>
    <row r="1548" spans="9:12" s="56" customFormat="1">
      <c r="I1548" s="2"/>
      <c r="J1548" s="2"/>
      <c r="K1548" s="84"/>
      <c r="L1548" s="84"/>
    </row>
    <row r="1549" spans="9:12" s="56" customFormat="1">
      <c r="I1549" s="2"/>
      <c r="J1549" s="2"/>
      <c r="K1549" s="84"/>
      <c r="L1549" s="84"/>
    </row>
    <row r="1550" spans="9:12" s="56" customFormat="1">
      <c r="I1550" s="2"/>
      <c r="J1550" s="2"/>
      <c r="K1550" s="84"/>
      <c r="L1550" s="84"/>
    </row>
    <row r="1551" spans="9:12" s="56" customFormat="1">
      <c r="I1551" s="2"/>
      <c r="J1551" s="2"/>
      <c r="K1551" s="84"/>
      <c r="L1551" s="84"/>
    </row>
    <row r="1552" spans="9:12" s="56" customFormat="1">
      <c r="I1552" s="2"/>
      <c r="J1552" s="2"/>
      <c r="K1552" s="84"/>
      <c r="L1552" s="84"/>
    </row>
    <row r="1553" spans="9:12" s="56" customFormat="1">
      <c r="I1553" s="2"/>
      <c r="J1553" s="2"/>
      <c r="K1553" s="84"/>
      <c r="L1553" s="84"/>
    </row>
    <row r="1554" spans="9:12" s="56" customFormat="1">
      <c r="I1554" s="2"/>
      <c r="J1554" s="2"/>
      <c r="K1554" s="84"/>
      <c r="L1554" s="84"/>
    </row>
    <row r="1555" spans="9:12" s="56" customFormat="1">
      <c r="I1555" s="2"/>
      <c r="J1555" s="2"/>
      <c r="K1555" s="84"/>
      <c r="L1555" s="84"/>
    </row>
    <row r="1556" spans="9:12" s="56" customFormat="1">
      <c r="I1556" s="2"/>
      <c r="J1556" s="2"/>
      <c r="K1556" s="84"/>
      <c r="L1556" s="84"/>
    </row>
    <row r="1557" spans="9:12" s="56" customFormat="1">
      <c r="I1557" s="2"/>
      <c r="J1557" s="2"/>
      <c r="K1557" s="84"/>
      <c r="L1557" s="84"/>
    </row>
    <row r="1558" spans="9:12" s="56" customFormat="1">
      <c r="I1558" s="2"/>
      <c r="J1558" s="2"/>
      <c r="K1558" s="84"/>
      <c r="L1558" s="84"/>
    </row>
    <row r="1559" spans="9:12" s="56" customFormat="1">
      <c r="I1559" s="2"/>
      <c r="J1559" s="2"/>
      <c r="K1559" s="84"/>
      <c r="L1559" s="84"/>
    </row>
    <row r="1560" spans="9:12" s="56" customFormat="1">
      <c r="I1560" s="2"/>
      <c r="J1560" s="2"/>
      <c r="K1560" s="84"/>
      <c r="L1560" s="84"/>
    </row>
    <row r="1561" spans="9:12" s="56" customFormat="1">
      <c r="I1561" s="2"/>
      <c r="J1561" s="2"/>
      <c r="K1561" s="84"/>
      <c r="L1561" s="84"/>
    </row>
    <row r="1562" spans="9:12" s="56" customFormat="1">
      <c r="I1562" s="2"/>
      <c r="J1562" s="2"/>
      <c r="K1562" s="84"/>
      <c r="L1562" s="84"/>
    </row>
    <row r="1563" spans="9:12" s="56" customFormat="1">
      <c r="I1563" s="2"/>
      <c r="J1563" s="2"/>
      <c r="K1563" s="84"/>
      <c r="L1563" s="84"/>
    </row>
    <row r="1564" spans="9:12" s="56" customFormat="1">
      <c r="I1564" s="2"/>
      <c r="J1564" s="2"/>
      <c r="K1564" s="84"/>
      <c r="L1564" s="84"/>
    </row>
    <row r="1565" spans="9:12" s="56" customFormat="1">
      <c r="I1565" s="2"/>
      <c r="J1565" s="2"/>
      <c r="K1565" s="84"/>
      <c r="L1565" s="84"/>
    </row>
    <row r="1566" spans="9:12" s="56" customFormat="1">
      <c r="I1566" s="2"/>
      <c r="J1566" s="2"/>
      <c r="K1566" s="84"/>
      <c r="L1566" s="84"/>
    </row>
    <row r="1567" spans="9:12" s="56" customFormat="1">
      <c r="I1567" s="2"/>
      <c r="J1567" s="2"/>
      <c r="K1567" s="84"/>
      <c r="L1567" s="84"/>
    </row>
    <row r="1568" spans="9:12" s="56" customFormat="1">
      <c r="I1568" s="2"/>
      <c r="J1568" s="2"/>
      <c r="K1568" s="84"/>
      <c r="L1568" s="84"/>
    </row>
    <row r="1569" spans="9:12" s="56" customFormat="1">
      <c r="I1569" s="2"/>
      <c r="J1569" s="2"/>
      <c r="K1569" s="84"/>
      <c r="L1569" s="84"/>
    </row>
    <row r="1570" spans="9:12" s="56" customFormat="1">
      <c r="I1570" s="2"/>
      <c r="J1570" s="2"/>
      <c r="K1570" s="84"/>
      <c r="L1570" s="84"/>
    </row>
    <row r="1571" spans="9:12" s="56" customFormat="1">
      <c r="I1571" s="2"/>
      <c r="J1571" s="2"/>
      <c r="K1571" s="84"/>
      <c r="L1571" s="84"/>
    </row>
    <row r="1572" spans="9:12" s="56" customFormat="1">
      <c r="I1572" s="2"/>
      <c r="J1572" s="2"/>
      <c r="K1572" s="84"/>
      <c r="L1572" s="84"/>
    </row>
    <row r="1573" spans="9:12" s="56" customFormat="1">
      <c r="I1573" s="2"/>
      <c r="J1573" s="2"/>
      <c r="K1573" s="84"/>
      <c r="L1573" s="84"/>
    </row>
    <row r="1574" spans="9:12" s="56" customFormat="1">
      <c r="I1574" s="2"/>
      <c r="J1574" s="2"/>
      <c r="K1574" s="84"/>
      <c r="L1574" s="84"/>
    </row>
    <row r="1575" spans="9:12" s="56" customFormat="1">
      <c r="I1575" s="2"/>
      <c r="J1575" s="2"/>
      <c r="K1575" s="84"/>
      <c r="L1575" s="84"/>
    </row>
    <row r="1576" spans="9:12" s="56" customFormat="1">
      <c r="I1576" s="2"/>
      <c r="J1576" s="2"/>
      <c r="K1576" s="84"/>
      <c r="L1576" s="84"/>
    </row>
    <row r="1577" spans="9:12" s="56" customFormat="1">
      <c r="I1577" s="2"/>
      <c r="J1577" s="2"/>
      <c r="K1577" s="84"/>
      <c r="L1577" s="84"/>
    </row>
    <row r="1578" spans="9:12" s="56" customFormat="1">
      <c r="I1578" s="2"/>
      <c r="J1578" s="2"/>
      <c r="K1578" s="84"/>
      <c r="L1578" s="84"/>
    </row>
    <row r="1579" spans="9:12" s="56" customFormat="1">
      <c r="I1579" s="2"/>
      <c r="J1579" s="2"/>
      <c r="K1579" s="84"/>
      <c r="L1579" s="84"/>
    </row>
    <row r="1580" spans="9:12" s="56" customFormat="1">
      <c r="I1580" s="2"/>
      <c r="J1580" s="2"/>
      <c r="K1580" s="84"/>
      <c r="L1580" s="84"/>
    </row>
    <row r="1581" spans="9:12" s="56" customFormat="1">
      <c r="I1581" s="2"/>
      <c r="J1581" s="2"/>
      <c r="K1581" s="84"/>
      <c r="L1581" s="84"/>
    </row>
    <row r="1582" spans="9:12" s="56" customFormat="1">
      <c r="I1582" s="2"/>
      <c r="J1582" s="2"/>
      <c r="K1582" s="84"/>
      <c r="L1582" s="84"/>
    </row>
    <row r="1583" spans="9:12" s="56" customFormat="1">
      <c r="I1583" s="2"/>
      <c r="J1583" s="2"/>
      <c r="K1583" s="84"/>
      <c r="L1583" s="84"/>
    </row>
    <row r="1584" spans="9:12" s="56" customFormat="1">
      <c r="I1584" s="2"/>
      <c r="J1584" s="2"/>
      <c r="K1584" s="84"/>
      <c r="L1584" s="84"/>
    </row>
    <row r="1585" spans="9:12" s="56" customFormat="1">
      <c r="I1585" s="2"/>
      <c r="J1585" s="2"/>
      <c r="K1585" s="84"/>
      <c r="L1585" s="84"/>
    </row>
    <row r="1586" spans="9:12" s="56" customFormat="1">
      <c r="I1586" s="2"/>
      <c r="J1586" s="2"/>
      <c r="K1586" s="84"/>
      <c r="L1586" s="84"/>
    </row>
    <row r="1587" spans="9:12" s="56" customFormat="1">
      <c r="I1587" s="2"/>
      <c r="J1587" s="2"/>
      <c r="K1587" s="84"/>
      <c r="L1587" s="84"/>
    </row>
    <row r="1588" spans="9:12" s="56" customFormat="1">
      <c r="I1588" s="2"/>
      <c r="J1588" s="2"/>
      <c r="K1588" s="84"/>
      <c r="L1588" s="84"/>
    </row>
    <row r="1589" spans="9:12" s="56" customFormat="1">
      <c r="I1589" s="2"/>
      <c r="J1589" s="2"/>
      <c r="K1589" s="84"/>
      <c r="L1589" s="84"/>
    </row>
    <row r="1590" spans="9:12" s="56" customFormat="1">
      <c r="I1590" s="2"/>
      <c r="J1590" s="2"/>
      <c r="K1590" s="84"/>
      <c r="L1590" s="84"/>
    </row>
    <row r="1591" spans="9:12" s="56" customFormat="1">
      <c r="I1591" s="2"/>
      <c r="J1591" s="2"/>
      <c r="K1591" s="84"/>
      <c r="L1591" s="84"/>
    </row>
    <row r="1592" spans="9:12" s="56" customFormat="1">
      <c r="I1592" s="2"/>
      <c r="J1592" s="2"/>
      <c r="K1592" s="84"/>
      <c r="L1592" s="84"/>
    </row>
    <row r="1593" spans="9:12" s="56" customFormat="1">
      <c r="I1593" s="2"/>
      <c r="J1593" s="2"/>
      <c r="K1593" s="84"/>
      <c r="L1593" s="84"/>
    </row>
    <row r="1594" spans="9:12" s="56" customFormat="1">
      <c r="I1594" s="2"/>
      <c r="J1594" s="2"/>
      <c r="K1594" s="84"/>
      <c r="L1594" s="84"/>
    </row>
    <row r="1595" spans="9:12" s="56" customFormat="1">
      <c r="I1595" s="2"/>
      <c r="J1595" s="2"/>
      <c r="K1595" s="84"/>
      <c r="L1595" s="84"/>
    </row>
    <row r="1596" spans="9:12" s="56" customFormat="1">
      <c r="I1596" s="2"/>
      <c r="J1596" s="2"/>
      <c r="K1596" s="84"/>
      <c r="L1596" s="84"/>
    </row>
    <row r="1597" spans="9:12" s="56" customFormat="1">
      <c r="I1597" s="2"/>
      <c r="J1597" s="2"/>
      <c r="K1597" s="84"/>
      <c r="L1597" s="84"/>
    </row>
    <row r="1598" spans="9:12" s="56" customFormat="1">
      <c r="I1598" s="2"/>
      <c r="J1598" s="2"/>
      <c r="K1598" s="84"/>
      <c r="L1598" s="84"/>
    </row>
    <row r="1599" spans="9:12" s="56" customFormat="1">
      <c r="I1599" s="2"/>
      <c r="J1599" s="2"/>
      <c r="K1599" s="84"/>
      <c r="L1599" s="84"/>
    </row>
    <row r="1600" spans="9:12" s="56" customFormat="1">
      <c r="I1600" s="2"/>
      <c r="J1600" s="2"/>
      <c r="K1600" s="84"/>
      <c r="L1600" s="84"/>
    </row>
    <row r="1601" spans="9:12" s="56" customFormat="1">
      <c r="I1601" s="2"/>
      <c r="J1601" s="2"/>
      <c r="K1601" s="84"/>
      <c r="L1601" s="84"/>
    </row>
    <row r="1602" spans="9:12" s="56" customFormat="1">
      <c r="I1602" s="2"/>
      <c r="J1602" s="2"/>
      <c r="K1602" s="84"/>
      <c r="L1602" s="84"/>
    </row>
    <row r="1603" spans="9:12" s="56" customFormat="1">
      <c r="I1603" s="2"/>
      <c r="J1603" s="2"/>
      <c r="K1603" s="84"/>
      <c r="L1603" s="84"/>
    </row>
    <row r="1604" spans="9:12" s="56" customFormat="1">
      <c r="I1604" s="2"/>
      <c r="J1604" s="2"/>
      <c r="K1604" s="84"/>
      <c r="L1604" s="84"/>
    </row>
    <row r="1605" spans="9:12" s="56" customFormat="1">
      <c r="I1605" s="2"/>
      <c r="J1605" s="2"/>
      <c r="K1605" s="84"/>
      <c r="L1605" s="84"/>
    </row>
    <row r="1606" spans="9:12" s="56" customFormat="1">
      <c r="I1606" s="2"/>
      <c r="J1606" s="2"/>
      <c r="K1606" s="84"/>
      <c r="L1606" s="84"/>
    </row>
    <row r="1607" spans="9:12" s="56" customFormat="1">
      <c r="I1607" s="2"/>
      <c r="J1607" s="2"/>
      <c r="K1607" s="84"/>
      <c r="L1607" s="84"/>
    </row>
    <row r="1608" spans="9:12" s="56" customFormat="1">
      <c r="I1608" s="2"/>
      <c r="J1608" s="2"/>
      <c r="K1608" s="84"/>
      <c r="L1608" s="84"/>
    </row>
    <row r="1609" spans="9:12" s="56" customFormat="1">
      <c r="I1609" s="2"/>
      <c r="J1609" s="2"/>
      <c r="K1609" s="84"/>
      <c r="L1609" s="84"/>
    </row>
    <row r="1610" spans="9:12" s="56" customFormat="1">
      <c r="I1610" s="2"/>
      <c r="J1610" s="2"/>
      <c r="K1610" s="84"/>
      <c r="L1610" s="84"/>
    </row>
    <row r="1611" spans="9:12" s="56" customFormat="1">
      <c r="I1611" s="2"/>
      <c r="J1611" s="2"/>
      <c r="K1611" s="84"/>
      <c r="L1611" s="84"/>
    </row>
    <row r="1612" spans="9:12" s="56" customFormat="1">
      <c r="I1612" s="2"/>
      <c r="J1612" s="2"/>
      <c r="K1612" s="84"/>
      <c r="L1612" s="84"/>
    </row>
    <row r="1613" spans="9:12" s="56" customFormat="1">
      <c r="I1613" s="2"/>
      <c r="J1613" s="2"/>
      <c r="K1613" s="84"/>
      <c r="L1613" s="84"/>
    </row>
    <row r="1614" spans="9:12" s="56" customFormat="1">
      <c r="I1614" s="2"/>
      <c r="J1614" s="2"/>
      <c r="K1614" s="84"/>
      <c r="L1614" s="84"/>
    </row>
    <row r="1615" spans="9:12" s="56" customFormat="1">
      <c r="I1615" s="2"/>
      <c r="J1615" s="2"/>
      <c r="K1615" s="84"/>
      <c r="L1615" s="84"/>
    </row>
    <row r="1616" spans="9:12" s="56" customFormat="1">
      <c r="I1616" s="2"/>
      <c r="J1616" s="2"/>
      <c r="K1616" s="84"/>
      <c r="L1616" s="84"/>
    </row>
    <row r="1617" spans="9:12" s="56" customFormat="1">
      <c r="I1617" s="2"/>
      <c r="J1617" s="2"/>
      <c r="K1617" s="84"/>
      <c r="L1617" s="84"/>
    </row>
    <row r="1618" spans="9:12" s="56" customFormat="1">
      <c r="I1618" s="2"/>
      <c r="J1618" s="2"/>
      <c r="K1618" s="84"/>
      <c r="L1618" s="84"/>
    </row>
    <row r="1619" spans="9:12" s="56" customFormat="1">
      <c r="I1619" s="2"/>
      <c r="J1619" s="2"/>
      <c r="K1619" s="84"/>
      <c r="L1619" s="84"/>
    </row>
    <row r="1620" spans="9:12" s="56" customFormat="1">
      <c r="I1620" s="2"/>
      <c r="J1620" s="2"/>
      <c r="K1620" s="84"/>
      <c r="L1620" s="84"/>
    </row>
    <row r="1621" spans="9:12" s="56" customFormat="1">
      <c r="I1621" s="2"/>
      <c r="J1621" s="2"/>
      <c r="K1621" s="84"/>
      <c r="L1621" s="84"/>
    </row>
    <row r="1622" spans="9:12" s="56" customFormat="1">
      <c r="I1622" s="2"/>
      <c r="J1622" s="2"/>
      <c r="K1622" s="84"/>
      <c r="L1622" s="84"/>
    </row>
    <row r="1623" spans="9:12" s="56" customFormat="1">
      <c r="I1623" s="2"/>
      <c r="J1623" s="2"/>
      <c r="K1623" s="84"/>
      <c r="L1623" s="84"/>
    </row>
    <row r="1624" spans="9:12" s="56" customFormat="1">
      <c r="I1624" s="2"/>
      <c r="J1624" s="2"/>
      <c r="K1624" s="84"/>
      <c r="L1624" s="84"/>
    </row>
    <row r="1625" spans="9:12" s="56" customFormat="1">
      <c r="I1625" s="2"/>
      <c r="J1625" s="2"/>
      <c r="K1625" s="84"/>
      <c r="L1625" s="84"/>
    </row>
    <row r="1626" spans="9:12" s="56" customFormat="1">
      <c r="I1626" s="2"/>
      <c r="J1626" s="2"/>
      <c r="K1626" s="84"/>
      <c r="L1626" s="84"/>
    </row>
    <row r="1627" spans="9:12" s="56" customFormat="1">
      <c r="I1627" s="2"/>
      <c r="J1627" s="2"/>
      <c r="K1627" s="84"/>
      <c r="L1627" s="84"/>
    </row>
    <row r="1628" spans="9:12" s="56" customFormat="1">
      <c r="I1628" s="2"/>
      <c r="J1628" s="2"/>
      <c r="K1628" s="84"/>
      <c r="L1628" s="84"/>
    </row>
    <row r="1629" spans="9:12" s="56" customFormat="1">
      <c r="I1629" s="2"/>
      <c r="J1629" s="2"/>
      <c r="K1629" s="84"/>
      <c r="L1629" s="84"/>
    </row>
    <row r="1630" spans="9:12" s="56" customFormat="1">
      <c r="I1630" s="2"/>
      <c r="J1630" s="2"/>
      <c r="K1630" s="84"/>
      <c r="L1630" s="84"/>
    </row>
    <row r="1631" spans="9:12" s="56" customFormat="1">
      <c r="I1631" s="2"/>
      <c r="J1631" s="2"/>
      <c r="K1631" s="84"/>
      <c r="L1631" s="84"/>
    </row>
    <row r="1632" spans="9:12" s="56" customFormat="1">
      <c r="I1632" s="2"/>
      <c r="J1632" s="2"/>
      <c r="K1632" s="84"/>
      <c r="L1632" s="84"/>
    </row>
    <row r="1633" spans="9:12" s="56" customFormat="1">
      <c r="I1633" s="2"/>
      <c r="J1633" s="2"/>
      <c r="K1633" s="84"/>
      <c r="L1633" s="84"/>
    </row>
    <row r="1634" spans="9:12" s="56" customFormat="1">
      <c r="I1634" s="2"/>
      <c r="J1634" s="2"/>
      <c r="K1634" s="84"/>
      <c r="L1634" s="84"/>
    </row>
    <row r="1635" spans="9:12" s="56" customFormat="1">
      <c r="I1635" s="2"/>
      <c r="J1635" s="2"/>
      <c r="K1635" s="84"/>
      <c r="L1635" s="84"/>
    </row>
    <row r="1636" spans="9:12" s="56" customFormat="1">
      <c r="I1636" s="2"/>
      <c r="J1636" s="2"/>
      <c r="K1636" s="84"/>
      <c r="L1636" s="84"/>
    </row>
    <row r="1637" spans="9:12" s="56" customFormat="1">
      <c r="I1637" s="2"/>
      <c r="J1637" s="2"/>
      <c r="K1637" s="84"/>
      <c r="L1637" s="84"/>
    </row>
    <row r="1638" spans="9:12" s="56" customFormat="1">
      <c r="I1638" s="2"/>
      <c r="J1638" s="2"/>
      <c r="K1638" s="84"/>
      <c r="L1638" s="84"/>
    </row>
    <row r="1639" spans="9:12" s="56" customFormat="1">
      <c r="I1639" s="2"/>
      <c r="J1639" s="2"/>
      <c r="K1639" s="84"/>
      <c r="L1639" s="84"/>
    </row>
    <row r="1640" spans="9:12" s="56" customFormat="1">
      <c r="I1640" s="2"/>
      <c r="J1640" s="2"/>
      <c r="K1640" s="84"/>
      <c r="L1640" s="84"/>
    </row>
    <row r="1641" spans="9:12" s="56" customFormat="1">
      <c r="I1641" s="2"/>
      <c r="J1641" s="2"/>
      <c r="K1641" s="84"/>
      <c r="L1641" s="84"/>
    </row>
    <row r="1642" spans="9:12" s="56" customFormat="1">
      <c r="I1642" s="2"/>
      <c r="J1642" s="2"/>
      <c r="K1642" s="84"/>
      <c r="L1642" s="84"/>
    </row>
    <row r="1643" spans="9:12" s="56" customFormat="1">
      <c r="I1643" s="2"/>
      <c r="J1643" s="2"/>
      <c r="K1643" s="84"/>
      <c r="L1643" s="84"/>
    </row>
    <row r="1644" spans="9:12" s="56" customFormat="1">
      <c r="I1644" s="2"/>
      <c r="J1644" s="2"/>
      <c r="K1644" s="84"/>
      <c r="L1644" s="84"/>
    </row>
    <row r="1645" spans="9:12" s="56" customFormat="1">
      <c r="I1645" s="2"/>
      <c r="J1645" s="2"/>
      <c r="K1645" s="84"/>
      <c r="L1645" s="84"/>
    </row>
    <row r="1646" spans="9:12" s="56" customFormat="1">
      <c r="I1646" s="2"/>
      <c r="J1646" s="2"/>
      <c r="K1646" s="84"/>
      <c r="L1646" s="84"/>
    </row>
    <row r="1647" spans="9:12" s="56" customFormat="1">
      <c r="I1647" s="2"/>
      <c r="J1647" s="2"/>
      <c r="K1647" s="84"/>
      <c r="L1647" s="84"/>
    </row>
    <row r="1648" spans="9:12" s="56" customFormat="1">
      <c r="I1648" s="2"/>
      <c r="J1648" s="2"/>
      <c r="K1648" s="84"/>
      <c r="L1648" s="84"/>
    </row>
    <row r="1649" spans="9:12" s="56" customFormat="1">
      <c r="I1649" s="2"/>
      <c r="J1649" s="2"/>
      <c r="K1649" s="84"/>
      <c r="L1649" s="84"/>
    </row>
    <row r="1650" spans="9:12" s="56" customFormat="1">
      <c r="I1650" s="2"/>
      <c r="J1650" s="2"/>
      <c r="K1650" s="84"/>
      <c r="L1650" s="84"/>
    </row>
    <row r="1651" spans="9:12" s="56" customFormat="1">
      <c r="I1651" s="2"/>
      <c r="J1651" s="2"/>
      <c r="K1651" s="84"/>
      <c r="L1651" s="84"/>
    </row>
    <row r="1652" spans="9:12" s="56" customFormat="1">
      <c r="I1652" s="2"/>
      <c r="J1652" s="2"/>
      <c r="K1652" s="84"/>
      <c r="L1652" s="84"/>
    </row>
    <row r="1653" spans="9:12" s="56" customFormat="1">
      <c r="I1653" s="2"/>
      <c r="J1653" s="2"/>
      <c r="K1653" s="84"/>
      <c r="L1653" s="84"/>
    </row>
    <row r="1654" spans="9:12" s="56" customFormat="1">
      <c r="I1654" s="2"/>
      <c r="J1654" s="2"/>
      <c r="K1654" s="84"/>
      <c r="L1654" s="84"/>
    </row>
    <row r="1655" spans="9:12" s="56" customFormat="1">
      <c r="I1655" s="2"/>
      <c r="J1655" s="2"/>
      <c r="K1655" s="84"/>
      <c r="L1655" s="84"/>
    </row>
    <row r="1656" spans="9:12" s="56" customFormat="1">
      <c r="I1656" s="2"/>
      <c r="J1656" s="2"/>
      <c r="K1656" s="84"/>
      <c r="L1656" s="84"/>
    </row>
    <row r="1657" spans="9:12" s="56" customFormat="1">
      <c r="I1657" s="2"/>
      <c r="J1657" s="2"/>
      <c r="K1657" s="84"/>
      <c r="L1657" s="84"/>
    </row>
    <row r="1658" spans="9:12" s="56" customFormat="1">
      <c r="I1658" s="2"/>
      <c r="J1658" s="2"/>
      <c r="K1658" s="84"/>
      <c r="L1658" s="84"/>
    </row>
    <row r="1659" spans="9:12" s="56" customFormat="1">
      <c r="I1659" s="2"/>
      <c r="J1659" s="2"/>
      <c r="K1659" s="84"/>
      <c r="L1659" s="84"/>
    </row>
    <row r="1660" spans="9:12" s="56" customFormat="1">
      <c r="I1660" s="2"/>
      <c r="J1660" s="2"/>
      <c r="K1660" s="84"/>
      <c r="L1660" s="84"/>
    </row>
    <row r="1661" spans="9:12" s="56" customFormat="1">
      <c r="I1661" s="2"/>
      <c r="J1661" s="2"/>
      <c r="K1661" s="84"/>
      <c r="L1661" s="84"/>
    </row>
    <row r="1662" spans="9:12" s="56" customFormat="1">
      <c r="I1662" s="2"/>
      <c r="J1662" s="2"/>
      <c r="K1662" s="84"/>
      <c r="L1662" s="84"/>
    </row>
    <row r="1663" spans="9:12" s="56" customFormat="1">
      <c r="I1663" s="2"/>
      <c r="J1663" s="2"/>
      <c r="K1663" s="84"/>
      <c r="L1663" s="84"/>
    </row>
    <row r="1664" spans="9:12" s="56" customFormat="1">
      <c r="I1664" s="2"/>
      <c r="J1664" s="2"/>
      <c r="K1664" s="84"/>
      <c r="L1664" s="84"/>
    </row>
    <row r="1665" spans="9:12" s="56" customFormat="1">
      <c r="I1665" s="2"/>
      <c r="J1665" s="2"/>
      <c r="K1665" s="84"/>
      <c r="L1665" s="84"/>
    </row>
    <row r="1666" spans="9:12" s="56" customFormat="1">
      <c r="I1666" s="2"/>
      <c r="J1666" s="2"/>
      <c r="K1666" s="84"/>
      <c r="L1666" s="84"/>
    </row>
    <row r="1667" spans="9:12" s="56" customFormat="1">
      <c r="I1667" s="2"/>
      <c r="J1667" s="2"/>
      <c r="K1667" s="84"/>
      <c r="L1667" s="84"/>
    </row>
    <row r="1668" spans="9:12" s="56" customFormat="1">
      <c r="I1668" s="2"/>
      <c r="J1668" s="2"/>
      <c r="K1668" s="84"/>
      <c r="L1668" s="84"/>
    </row>
    <row r="1669" spans="9:12" s="56" customFormat="1">
      <c r="I1669" s="2"/>
      <c r="J1669" s="2"/>
      <c r="K1669" s="84"/>
      <c r="L1669" s="84"/>
    </row>
    <row r="1670" spans="9:12" s="56" customFormat="1">
      <c r="I1670" s="2"/>
      <c r="J1670" s="2"/>
      <c r="K1670" s="84"/>
      <c r="L1670" s="84"/>
    </row>
    <row r="1671" spans="9:12" s="56" customFormat="1">
      <c r="I1671" s="2"/>
      <c r="J1671" s="2"/>
      <c r="K1671" s="84"/>
      <c r="L1671" s="84"/>
    </row>
    <row r="1672" spans="9:12" s="56" customFormat="1">
      <c r="I1672" s="2"/>
      <c r="J1672" s="2"/>
      <c r="K1672" s="84"/>
      <c r="L1672" s="84"/>
    </row>
    <row r="1673" spans="9:12" s="56" customFormat="1">
      <c r="I1673" s="2"/>
      <c r="J1673" s="2"/>
      <c r="K1673" s="84"/>
      <c r="L1673" s="84"/>
    </row>
    <row r="1674" spans="9:12" s="56" customFormat="1">
      <c r="I1674" s="2"/>
      <c r="J1674" s="2"/>
      <c r="K1674" s="84"/>
      <c r="L1674" s="84"/>
    </row>
    <row r="1675" spans="9:12" s="56" customFormat="1">
      <c r="I1675" s="2"/>
      <c r="J1675" s="2"/>
      <c r="K1675" s="84"/>
      <c r="L1675" s="84"/>
    </row>
    <row r="1676" spans="9:12" s="56" customFormat="1">
      <c r="I1676" s="2"/>
      <c r="J1676" s="2"/>
      <c r="K1676" s="84"/>
      <c r="L1676" s="84"/>
    </row>
    <row r="1677" spans="9:12" s="56" customFormat="1">
      <c r="I1677" s="2"/>
      <c r="J1677" s="2"/>
      <c r="K1677" s="84"/>
      <c r="L1677" s="84"/>
    </row>
    <row r="1678" spans="9:12" s="56" customFormat="1">
      <c r="I1678" s="2"/>
      <c r="J1678" s="2"/>
      <c r="K1678" s="84"/>
      <c r="L1678" s="84"/>
    </row>
    <row r="1679" spans="9:12" s="56" customFormat="1">
      <c r="I1679" s="2"/>
      <c r="J1679" s="2"/>
      <c r="K1679" s="84"/>
      <c r="L1679" s="84"/>
    </row>
    <row r="1680" spans="9:12" s="56" customFormat="1">
      <c r="I1680" s="2"/>
      <c r="J1680" s="2"/>
      <c r="K1680" s="84"/>
      <c r="L1680" s="84"/>
    </row>
    <row r="1681" spans="9:12" s="56" customFormat="1">
      <c r="I1681" s="2"/>
      <c r="J1681" s="2"/>
      <c r="K1681" s="84"/>
      <c r="L1681" s="84"/>
    </row>
    <row r="1682" spans="9:12" s="56" customFormat="1">
      <c r="I1682" s="2"/>
      <c r="J1682" s="2"/>
      <c r="K1682" s="84"/>
      <c r="L1682" s="84"/>
    </row>
    <row r="1683" spans="9:12" s="56" customFormat="1">
      <c r="I1683" s="2"/>
      <c r="J1683" s="2"/>
      <c r="K1683" s="84"/>
      <c r="L1683" s="84"/>
    </row>
    <row r="1684" spans="9:12" s="56" customFormat="1">
      <c r="I1684" s="2"/>
      <c r="J1684" s="2"/>
      <c r="K1684" s="84"/>
      <c r="L1684" s="84"/>
    </row>
    <row r="1685" spans="9:12" s="56" customFormat="1">
      <c r="I1685" s="2"/>
      <c r="J1685" s="2"/>
      <c r="K1685" s="84"/>
      <c r="L1685" s="84"/>
    </row>
    <row r="1686" spans="9:12" s="56" customFormat="1">
      <c r="I1686" s="2"/>
      <c r="J1686" s="2"/>
      <c r="K1686" s="84"/>
      <c r="L1686" s="84"/>
    </row>
    <row r="1687" spans="9:12" s="56" customFormat="1">
      <c r="I1687" s="2"/>
      <c r="J1687" s="2"/>
      <c r="K1687" s="84"/>
      <c r="L1687" s="84"/>
    </row>
    <row r="1688" spans="9:12" s="56" customFormat="1">
      <c r="I1688" s="2"/>
      <c r="J1688" s="2"/>
      <c r="K1688" s="84"/>
      <c r="L1688" s="84"/>
    </row>
    <row r="1689" spans="9:12" s="56" customFormat="1">
      <c r="I1689" s="2"/>
      <c r="J1689" s="2"/>
      <c r="K1689" s="84"/>
      <c r="L1689" s="84"/>
    </row>
    <row r="1690" spans="9:12" s="56" customFormat="1">
      <c r="I1690" s="2"/>
      <c r="J1690" s="2"/>
      <c r="K1690" s="84"/>
      <c r="L1690" s="84"/>
    </row>
    <row r="1691" spans="9:12" s="56" customFormat="1">
      <c r="I1691" s="2"/>
      <c r="J1691" s="2"/>
      <c r="K1691" s="84"/>
      <c r="L1691" s="84"/>
    </row>
    <row r="1692" spans="9:12" s="56" customFormat="1">
      <c r="I1692" s="2"/>
      <c r="J1692" s="2"/>
      <c r="K1692" s="84"/>
      <c r="L1692" s="84"/>
    </row>
    <row r="1693" spans="9:12" s="56" customFormat="1">
      <c r="I1693" s="2"/>
      <c r="J1693" s="2"/>
      <c r="K1693" s="84"/>
      <c r="L1693" s="84"/>
    </row>
    <row r="1694" spans="9:12" s="56" customFormat="1">
      <c r="I1694" s="2"/>
      <c r="J1694" s="2"/>
      <c r="K1694" s="84"/>
      <c r="L1694" s="84"/>
    </row>
    <row r="1695" spans="9:12" s="56" customFormat="1">
      <c r="I1695" s="2"/>
      <c r="J1695" s="2"/>
      <c r="K1695" s="84"/>
      <c r="L1695" s="84"/>
    </row>
    <row r="1696" spans="9:12" s="56" customFormat="1">
      <c r="I1696" s="2"/>
      <c r="J1696" s="2"/>
      <c r="K1696" s="84"/>
      <c r="L1696" s="84"/>
    </row>
    <row r="1697" spans="9:12" s="56" customFormat="1">
      <c r="I1697" s="2"/>
      <c r="J1697" s="2"/>
      <c r="K1697" s="84"/>
      <c r="L1697" s="84"/>
    </row>
    <row r="1698" spans="9:12" s="56" customFormat="1">
      <c r="I1698" s="2"/>
      <c r="J1698" s="2"/>
      <c r="K1698" s="84"/>
      <c r="L1698" s="84"/>
    </row>
    <row r="1699" spans="9:12" s="56" customFormat="1">
      <c r="I1699" s="2"/>
      <c r="J1699" s="2"/>
      <c r="K1699" s="84"/>
      <c r="L1699" s="84"/>
    </row>
    <row r="1700" spans="9:12" s="56" customFormat="1">
      <c r="I1700" s="2"/>
      <c r="J1700" s="2"/>
      <c r="K1700" s="84"/>
      <c r="L1700" s="84"/>
    </row>
    <row r="1701" spans="9:12" s="56" customFormat="1">
      <c r="I1701" s="2"/>
      <c r="J1701" s="2"/>
      <c r="K1701" s="84"/>
      <c r="L1701" s="84"/>
    </row>
    <row r="1702" spans="9:12" s="56" customFormat="1">
      <c r="I1702" s="2"/>
      <c r="J1702" s="2"/>
      <c r="K1702" s="84"/>
      <c r="L1702" s="84"/>
    </row>
    <row r="1703" spans="9:12" s="56" customFormat="1">
      <c r="I1703" s="2"/>
      <c r="J1703" s="2"/>
      <c r="K1703" s="84"/>
      <c r="L1703" s="84"/>
    </row>
    <row r="1704" spans="9:12" s="56" customFormat="1">
      <c r="I1704" s="2"/>
      <c r="J1704" s="2"/>
      <c r="K1704" s="84"/>
      <c r="L1704" s="84"/>
    </row>
    <row r="1705" spans="9:12" s="56" customFormat="1">
      <c r="I1705" s="2"/>
      <c r="J1705" s="2"/>
      <c r="K1705" s="84"/>
      <c r="L1705" s="84"/>
    </row>
    <row r="1706" spans="9:12" s="56" customFormat="1">
      <c r="I1706" s="2"/>
      <c r="J1706" s="2"/>
      <c r="K1706" s="84"/>
      <c r="L1706" s="84"/>
    </row>
    <row r="1707" spans="9:12" s="56" customFormat="1">
      <c r="I1707" s="2"/>
      <c r="J1707" s="2"/>
      <c r="K1707" s="84"/>
      <c r="L1707" s="84"/>
    </row>
    <row r="1708" spans="9:12" s="56" customFormat="1">
      <c r="I1708" s="2"/>
      <c r="J1708" s="2"/>
      <c r="K1708" s="84"/>
      <c r="L1708" s="84"/>
    </row>
    <row r="1709" spans="9:12" s="56" customFormat="1">
      <c r="I1709" s="2"/>
      <c r="J1709" s="2"/>
      <c r="K1709" s="84"/>
      <c r="L1709" s="84"/>
    </row>
    <row r="1710" spans="9:12" s="56" customFormat="1">
      <c r="I1710" s="2"/>
      <c r="J1710" s="2"/>
      <c r="K1710" s="84"/>
      <c r="L1710" s="84"/>
    </row>
    <row r="1711" spans="9:12" s="56" customFormat="1">
      <c r="I1711" s="2"/>
      <c r="J1711" s="2"/>
      <c r="K1711" s="84"/>
      <c r="L1711" s="84"/>
    </row>
    <row r="1712" spans="9:12" s="56" customFormat="1">
      <c r="I1712" s="2"/>
      <c r="J1712" s="2"/>
      <c r="K1712" s="84"/>
      <c r="L1712" s="84"/>
    </row>
    <row r="1713" spans="9:12" s="56" customFormat="1">
      <c r="I1713" s="2"/>
      <c r="J1713" s="2"/>
      <c r="K1713" s="84"/>
      <c r="L1713" s="84"/>
    </row>
    <row r="1714" spans="9:12" s="56" customFormat="1">
      <c r="I1714" s="2"/>
      <c r="J1714" s="2"/>
      <c r="K1714" s="84"/>
      <c r="L1714" s="84"/>
    </row>
    <row r="1715" spans="9:12" s="56" customFormat="1">
      <c r="I1715" s="2"/>
      <c r="J1715" s="2"/>
      <c r="K1715" s="84"/>
      <c r="L1715" s="84"/>
    </row>
    <row r="1716" spans="9:12" s="56" customFormat="1">
      <c r="I1716" s="2"/>
      <c r="J1716" s="2"/>
      <c r="K1716" s="84"/>
      <c r="L1716" s="84"/>
    </row>
    <row r="1717" spans="9:12" s="56" customFormat="1">
      <c r="I1717" s="2"/>
      <c r="J1717" s="2"/>
      <c r="K1717" s="84"/>
      <c r="L1717" s="84"/>
    </row>
    <row r="1718" spans="9:12" s="56" customFormat="1">
      <c r="I1718" s="2"/>
      <c r="J1718" s="2"/>
      <c r="K1718" s="84"/>
      <c r="L1718" s="84"/>
    </row>
    <row r="1719" spans="9:12" s="56" customFormat="1">
      <c r="I1719" s="2"/>
      <c r="J1719" s="2"/>
      <c r="K1719" s="84"/>
      <c r="L1719" s="84"/>
    </row>
    <row r="1720" spans="9:12" s="56" customFormat="1">
      <c r="I1720" s="2"/>
      <c r="J1720" s="2"/>
      <c r="K1720" s="84"/>
      <c r="L1720" s="84"/>
    </row>
    <row r="1721" spans="9:12" s="56" customFormat="1">
      <c r="I1721" s="2"/>
      <c r="J1721" s="2"/>
      <c r="K1721" s="84"/>
      <c r="L1721" s="84"/>
    </row>
    <row r="1722" spans="9:12" s="56" customFormat="1">
      <c r="I1722" s="2"/>
      <c r="J1722" s="2"/>
      <c r="K1722" s="84"/>
      <c r="L1722" s="84"/>
    </row>
    <row r="1723" spans="9:12" s="56" customFormat="1">
      <c r="I1723" s="2"/>
      <c r="J1723" s="2"/>
      <c r="K1723" s="84"/>
      <c r="L1723" s="84"/>
    </row>
    <row r="1724" spans="9:12" s="56" customFormat="1">
      <c r="I1724" s="2"/>
      <c r="J1724" s="2"/>
      <c r="K1724" s="84"/>
      <c r="L1724" s="84"/>
    </row>
    <row r="1725" spans="9:12" s="56" customFormat="1">
      <c r="I1725" s="2"/>
      <c r="J1725" s="2"/>
      <c r="K1725" s="84"/>
      <c r="L1725" s="84"/>
    </row>
    <row r="1726" spans="9:12" s="56" customFormat="1">
      <c r="I1726" s="2"/>
      <c r="J1726" s="2"/>
      <c r="K1726" s="84"/>
      <c r="L1726" s="84"/>
    </row>
    <row r="1727" spans="9:12" s="56" customFormat="1">
      <c r="I1727" s="2"/>
      <c r="J1727" s="2"/>
      <c r="K1727" s="84"/>
      <c r="L1727" s="84"/>
    </row>
    <row r="1728" spans="9:12" s="56" customFormat="1">
      <c r="I1728" s="2"/>
      <c r="J1728" s="2"/>
      <c r="K1728" s="84"/>
      <c r="L1728" s="84"/>
    </row>
    <row r="1729" spans="9:12" s="56" customFormat="1">
      <c r="I1729" s="2"/>
      <c r="J1729" s="2"/>
      <c r="K1729" s="84"/>
      <c r="L1729" s="84"/>
    </row>
    <row r="1730" spans="9:12" s="56" customFormat="1">
      <c r="I1730" s="2"/>
      <c r="J1730" s="2"/>
      <c r="K1730" s="84"/>
      <c r="L1730" s="84"/>
    </row>
    <row r="1731" spans="9:12" s="56" customFormat="1">
      <c r="I1731" s="2"/>
      <c r="J1731" s="2"/>
      <c r="K1731" s="84"/>
      <c r="L1731" s="84"/>
    </row>
    <row r="1732" spans="9:12" s="56" customFormat="1">
      <c r="I1732" s="2"/>
      <c r="J1732" s="2"/>
      <c r="K1732" s="84"/>
      <c r="L1732" s="84"/>
    </row>
    <row r="1733" spans="9:12" s="56" customFormat="1">
      <c r="I1733" s="2"/>
      <c r="J1733" s="2"/>
      <c r="K1733" s="84"/>
      <c r="L1733" s="84"/>
    </row>
    <row r="1734" spans="9:12" s="56" customFormat="1">
      <c r="I1734" s="2"/>
      <c r="J1734" s="2"/>
      <c r="K1734" s="84"/>
      <c r="L1734" s="84"/>
    </row>
    <row r="1735" spans="9:12" s="56" customFormat="1">
      <c r="I1735" s="2"/>
      <c r="J1735" s="2"/>
      <c r="K1735" s="84"/>
      <c r="L1735" s="84"/>
    </row>
    <row r="1736" spans="9:12" s="56" customFormat="1">
      <c r="I1736" s="2"/>
      <c r="J1736" s="2"/>
      <c r="K1736" s="84"/>
      <c r="L1736" s="84"/>
    </row>
    <row r="1737" spans="9:12" s="56" customFormat="1">
      <c r="I1737" s="2"/>
      <c r="J1737" s="2"/>
      <c r="K1737" s="84"/>
      <c r="L1737" s="84"/>
    </row>
    <row r="1738" spans="9:12" s="56" customFormat="1">
      <c r="I1738" s="2"/>
      <c r="J1738" s="2"/>
      <c r="K1738" s="84"/>
      <c r="L1738" s="84"/>
    </row>
    <row r="1739" spans="9:12" s="56" customFormat="1">
      <c r="I1739" s="2"/>
      <c r="J1739" s="2"/>
      <c r="K1739" s="84"/>
      <c r="L1739" s="84"/>
    </row>
    <row r="1740" spans="9:12" s="56" customFormat="1">
      <c r="I1740" s="2"/>
      <c r="J1740" s="2"/>
      <c r="K1740" s="84"/>
      <c r="L1740" s="84"/>
    </row>
    <row r="1741" spans="9:12" s="56" customFormat="1">
      <c r="I1741" s="2"/>
      <c r="J1741" s="2"/>
      <c r="K1741" s="84"/>
      <c r="L1741" s="84"/>
    </row>
    <row r="1742" spans="9:12" s="56" customFormat="1">
      <c r="I1742" s="2"/>
      <c r="J1742" s="2"/>
      <c r="K1742" s="84"/>
      <c r="L1742" s="84"/>
    </row>
    <row r="1743" spans="9:12" s="56" customFormat="1">
      <c r="I1743" s="2"/>
      <c r="J1743" s="2"/>
      <c r="K1743" s="84"/>
      <c r="L1743" s="84"/>
    </row>
    <row r="1744" spans="9:12" s="56" customFormat="1">
      <c r="I1744" s="2"/>
      <c r="J1744" s="2"/>
      <c r="K1744" s="84"/>
      <c r="L1744" s="84"/>
    </row>
    <row r="1745" spans="9:12" s="56" customFormat="1">
      <c r="I1745" s="2"/>
      <c r="J1745" s="2"/>
      <c r="K1745" s="84"/>
      <c r="L1745" s="84"/>
    </row>
    <row r="1746" spans="9:12" s="56" customFormat="1">
      <c r="I1746" s="2"/>
      <c r="J1746" s="2"/>
      <c r="K1746" s="84"/>
      <c r="L1746" s="84"/>
    </row>
    <row r="1747" spans="9:12" s="56" customFormat="1">
      <c r="I1747" s="2"/>
      <c r="J1747" s="2"/>
      <c r="K1747" s="84"/>
      <c r="L1747" s="84"/>
    </row>
    <row r="1748" spans="9:12" s="56" customFormat="1">
      <c r="I1748" s="2"/>
      <c r="J1748" s="2"/>
      <c r="K1748" s="84"/>
      <c r="L1748" s="84"/>
    </row>
    <row r="1749" spans="9:12" s="56" customFormat="1">
      <c r="I1749" s="2"/>
      <c r="J1749" s="2"/>
      <c r="K1749" s="84"/>
      <c r="L1749" s="84"/>
    </row>
    <row r="1750" spans="9:12" s="56" customFormat="1">
      <c r="I1750" s="2"/>
      <c r="J1750" s="2"/>
      <c r="K1750" s="84"/>
      <c r="L1750" s="84"/>
    </row>
    <row r="1751" spans="9:12" s="56" customFormat="1">
      <c r="I1751" s="2"/>
      <c r="J1751" s="2"/>
      <c r="K1751" s="84"/>
      <c r="L1751" s="84"/>
    </row>
    <row r="1752" spans="9:12" s="56" customFormat="1">
      <c r="I1752" s="2"/>
      <c r="J1752" s="2"/>
      <c r="K1752" s="84"/>
      <c r="L1752" s="84"/>
    </row>
    <row r="1753" spans="9:12" s="56" customFormat="1">
      <c r="I1753" s="2"/>
      <c r="J1753" s="2"/>
      <c r="K1753" s="84"/>
      <c r="L1753" s="84"/>
    </row>
    <row r="1754" spans="9:12" s="56" customFormat="1">
      <c r="I1754" s="2"/>
      <c r="J1754" s="2"/>
      <c r="K1754" s="84"/>
      <c r="L1754" s="84"/>
    </row>
    <row r="1755" spans="9:12" s="56" customFormat="1">
      <c r="I1755" s="2"/>
      <c r="J1755" s="2"/>
      <c r="K1755" s="84"/>
      <c r="L1755" s="84"/>
    </row>
    <row r="1756" spans="9:12" s="56" customFormat="1">
      <c r="I1756" s="2"/>
      <c r="J1756" s="2"/>
      <c r="K1756" s="84"/>
      <c r="L1756" s="84"/>
    </row>
    <row r="1757" spans="9:12" s="56" customFormat="1">
      <c r="I1757" s="2"/>
      <c r="J1757" s="2"/>
      <c r="K1757" s="84"/>
      <c r="L1757" s="84"/>
    </row>
    <row r="1758" spans="9:12" s="56" customFormat="1">
      <c r="I1758" s="2"/>
      <c r="J1758" s="2"/>
      <c r="K1758" s="84"/>
      <c r="L1758" s="84"/>
    </row>
    <row r="1759" spans="9:12" s="56" customFormat="1">
      <c r="I1759" s="2"/>
      <c r="J1759" s="2"/>
      <c r="K1759" s="84"/>
      <c r="L1759" s="84"/>
    </row>
    <row r="1760" spans="9:12" s="56" customFormat="1">
      <c r="I1760" s="2"/>
      <c r="J1760" s="2"/>
      <c r="K1760" s="84"/>
      <c r="L1760" s="84"/>
    </row>
    <row r="1761" spans="9:12" s="56" customFormat="1">
      <c r="I1761" s="2"/>
      <c r="J1761" s="2"/>
      <c r="K1761" s="84"/>
      <c r="L1761" s="84"/>
    </row>
    <row r="1762" spans="9:12" s="56" customFormat="1">
      <c r="I1762" s="2"/>
      <c r="J1762" s="2"/>
      <c r="K1762" s="84"/>
      <c r="L1762" s="84"/>
    </row>
    <row r="1763" spans="9:12" s="56" customFormat="1">
      <c r="I1763" s="2"/>
      <c r="J1763" s="2"/>
      <c r="K1763" s="84"/>
      <c r="L1763" s="84"/>
    </row>
    <row r="1764" spans="9:12" s="56" customFormat="1">
      <c r="I1764" s="2"/>
      <c r="J1764" s="2"/>
      <c r="K1764" s="84"/>
      <c r="L1764" s="84"/>
    </row>
    <row r="1765" spans="9:12" s="56" customFormat="1">
      <c r="I1765" s="2"/>
      <c r="J1765" s="2"/>
      <c r="K1765" s="84"/>
      <c r="L1765" s="84"/>
    </row>
    <row r="1766" spans="9:12" s="56" customFormat="1">
      <c r="I1766" s="2"/>
      <c r="J1766" s="2"/>
      <c r="K1766" s="84"/>
      <c r="L1766" s="84"/>
    </row>
    <row r="1767" spans="9:12" s="56" customFormat="1">
      <c r="I1767" s="2"/>
      <c r="J1767" s="2"/>
      <c r="K1767" s="84"/>
      <c r="L1767" s="84"/>
    </row>
    <row r="1768" spans="9:12" s="56" customFormat="1">
      <c r="I1768" s="2"/>
      <c r="J1768" s="2"/>
      <c r="K1768" s="84"/>
      <c r="L1768" s="84"/>
    </row>
    <row r="1769" spans="9:12" s="56" customFormat="1">
      <c r="I1769" s="2"/>
      <c r="J1769" s="2"/>
      <c r="K1769" s="84"/>
      <c r="L1769" s="84"/>
    </row>
    <row r="1770" spans="9:12" s="56" customFormat="1">
      <c r="I1770" s="2"/>
      <c r="J1770" s="2"/>
      <c r="K1770" s="84"/>
      <c r="L1770" s="84"/>
    </row>
    <row r="1771" spans="9:12" s="56" customFormat="1">
      <c r="I1771" s="2"/>
      <c r="J1771" s="2"/>
      <c r="K1771" s="84"/>
      <c r="L1771" s="84"/>
    </row>
    <row r="1772" spans="9:12" s="56" customFormat="1">
      <c r="I1772" s="2"/>
      <c r="J1772" s="2"/>
      <c r="K1772" s="84"/>
      <c r="L1772" s="84"/>
    </row>
    <row r="1773" spans="9:12" s="56" customFormat="1">
      <c r="I1773" s="2"/>
      <c r="J1773" s="2"/>
      <c r="K1773" s="84"/>
      <c r="L1773" s="84"/>
    </row>
    <row r="1774" spans="9:12" s="56" customFormat="1">
      <c r="I1774" s="2"/>
      <c r="J1774" s="2"/>
      <c r="K1774" s="84"/>
      <c r="L1774" s="84"/>
    </row>
    <row r="1775" spans="9:12" s="56" customFormat="1">
      <c r="I1775" s="2"/>
      <c r="J1775" s="2"/>
      <c r="K1775" s="84"/>
      <c r="L1775" s="84"/>
    </row>
    <row r="1776" spans="9:12" s="56" customFormat="1">
      <c r="I1776" s="2"/>
      <c r="J1776" s="2"/>
      <c r="K1776" s="84"/>
      <c r="L1776" s="84"/>
    </row>
    <row r="1777" spans="9:12" s="56" customFormat="1">
      <c r="I1777" s="2"/>
      <c r="J1777" s="2"/>
      <c r="K1777" s="84"/>
      <c r="L1777" s="84"/>
    </row>
    <row r="1778" spans="9:12" s="56" customFormat="1">
      <c r="I1778" s="2"/>
      <c r="J1778" s="2"/>
      <c r="K1778" s="84"/>
      <c r="L1778" s="84"/>
    </row>
    <row r="1779" spans="9:12" s="56" customFormat="1">
      <c r="I1779" s="2"/>
      <c r="J1779" s="2"/>
      <c r="K1779" s="84"/>
      <c r="L1779" s="84"/>
    </row>
    <row r="1780" spans="9:12" s="56" customFormat="1">
      <c r="I1780" s="2"/>
      <c r="J1780" s="2"/>
      <c r="K1780" s="84"/>
      <c r="L1780" s="84"/>
    </row>
    <row r="1781" spans="9:12" s="56" customFormat="1">
      <c r="I1781" s="2"/>
      <c r="J1781" s="2"/>
      <c r="K1781" s="84"/>
      <c r="L1781" s="84"/>
    </row>
    <row r="1782" spans="9:12" s="56" customFormat="1">
      <c r="I1782" s="2"/>
      <c r="J1782" s="2"/>
      <c r="K1782" s="84"/>
      <c r="L1782" s="84"/>
    </row>
    <row r="1783" spans="9:12" s="56" customFormat="1">
      <c r="I1783" s="2"/>
      <c r="J1783" s="2"/>
      <c r="K1783" s="84"/>
      <c r="L1783" s="84"/>
    </row>
    <row r="1784" spans="9:12" s="56" customFormat="1">
      <c r="I1784" s="2"/>
      <c r="J1784" s="2"/>
      <c r="K1784" s="84"/>
      <c r="L1784" s="84"/>
    </row>
    <row r="1785" spans="9:12" s="56" customFormat="1">
      <c r="I1785" s="2"/>
      <c r="J1785" s="2"/>
      <c r="K1785" s="84"/>
      <c r="L1785" s="84"/>
    </row>
    <row r="1786" spans="9:12" s="56" customFormat="1">
      <c r="I1786" s="2"/>
      <c r="J1786" s="2"/>
      <c r="K1786" s="84"/>
      <c r="L1786" s="84"/>
    </row>
    <row r="1787" spans="9:12" s="56" customFormat="1">
      <c r="I1787" s="2"/>
      <c r="J1787" s="2"/>
      <c r="K1787" s="84"/>
      <c r="L1787" s="84"/>
    </row>
    <row r="1788" spans="9:12" s="56" customFormat="1">
      <c r="I1788" s="2"/>
      <c r="J1788" s="2"/>
      <c r="K1788" s="84"/>
      <c r="L1788" s="84"/>
    </row>
    <row r="1789" spans="9:12" s="56" customFormat="1">
      <c r="I1789" s="2"/>
      <c r="J1789" s="2"/>
      <c r="K1789" s="84"/>
      <c r="L1789" s="84"/>
    </row>
    <row r="1790" spans="9:12" s="56" customFormat="1">
      <c r="I1790" s="2"/>
      <c r="J1790" s="2"/>
      <c r="K1790" s="84"/>
      <c r="L1790" s="84"/>
    </row>
    <row r="1791" spans="9:12" s="56" customFormat="1">
      <c r="I1791" s="2"/>
      <c r="J1791" s="2"/>
      <c r="K1791" s="84"/>
      <c r="L1791" s="84"/>
    </row>
    <row r="1792" spans="9:12" s="56" customFormat="1">
      <c r="I1792" s="2"/>
      <c r="J1792" s="2"/>
      <c r="K1792" s="84"/>
      <c r="L1792" s="84"/>
    </row>
    <row r="1793" spans="9:12" s="56" customFormat="1">
      <c r="I1793" s="2"/>
      <c r="J1793" s="2"/>
      <c r="K1793" s="84"/>
      <c r="L1793" s="84"/>
    </row>
    <row r="1794" spans="9:12" s="56" customFormat="1">
      <c r="I1794" s="2"/>
      <c r="J1794" s="2"/>
      <c r="K1794" s="84"/>
      <c r="L1794" s="84"/>
    </row>
    <row r="1795" spans="9:12" s="56" customFormat="1">
      <c r="I1795" s="2"/>
      <c r="J1795" s="2"/>
      <c r="K1795" s="84"/>
      <c r="L1795" s="84"/>
    </row>
    <row r="1796" spans="9:12" s="56" customFormat="1">
      <c r="I1796" s="2"/>
      <c r="J1796" s="2"/>
      <c r="K1796" s="84"/>
      <c r="L1796" s="84"/>
    </row>
    <row r="1797" spans="9:12" s="56" customFormat="1">
      <c r="I1797" s="2"/>
      <c r="J1797" s="2"/>
      <c r="K1797" s="84"/>
      <c r="L1797" s="84"/>
    </row>
    <row r="1798" spans="9:12" s="56" customFormat="1">
      <c r="I1798" s="2"/>
      <c r="J1798" s="2"/>
      <c r="K1798" s="84"/>
      <c r="L1798" s="84"/>
    </row>
    <row r="1799" spans="9:12" s="56" customFormat="1">
      <c r="I1799" s="2"/>
      <c r="J1799" s="2"/>
      <c r="K1799" s="84"/>
      <c r="L1799" s="84"/>
    </row>
    <row r="1800" spans="9:12" s="56" customFormat="1">
      <c r="I1800" s="2"/>
      <c r="J1800" s="2"/>
      <c r="K1800" s="84"/>
      <c r="L1800" s="84"/>
    </row>
    <row r="1801" spans="9:12" s="56" customFormat="1">
      <c r="I1801" s="2"/>
      <c r="J1801" s="2"/>
      <c r="K1801" s="84"/>
      <c r="L1801" s="84"/>
    </row>
    <row r="1802" spans="9:12" s="56" customFormat="1">
      <c r="I1802" s="2"/>
      <c r="J1802" s="2"/>
      <c r="K1802" s="84"/>
      <c r="L1802" s="84"/>
    </row>
    <row r="1803" spans="9:12" s="56" customFormat="1">
      <c r="I1803" s="2"/>
      <c r="J1803" s="2"/>
      <c r="K1803" s="84"/>
      <c r="L1803" s="84"/>
    </row>
    <row r="1804" spans="9:12" s="56" customFormat="1">
      <c r="I1804" s="2"/>
      <c r="J1804" s="2"/>
      <c r="K1804" s="84"/>
      <c r="L1804" s="84"/>
    </row>
    <row r="1805" spans="9:12" s="56" customFormat="1">
      <c r="I1805" s="2"/>
      <c r="J1805" s="2"/>
      <c r="K1805" s="84"/>
      <c r="L1805" s="84"/>
    </row>
    <row r="1806" spans="9:12" s="56" customFormat="1">
      <c r="I1806" s="2"/>
      <c r="J1806" s="2"/>
      <c r="K1806" s="84"/>
      <c r="L1806" s="84"/>
    </row>
    <row r="1807" spans="9:12" s="56" customFormat="1">
      <c r="I1807" s="2"/>
      <c r="J1807" s="2"/>
      <c r="K1807" s="84"/>
      <c r="L1807" s="84"/>
    </row>
    <row r="1808" spans="9:12" s="56" customFormat="1">
      <c r="I1808" s="2"/>
      <c r="J1808" s="2"/>
      <c r="K1808" s="84"/>
      <c r="L1808" s="84"/>
    </row>
    <row r="1809" spans="9:12" s="56" customFormat="1">
      <c r="I1809" s="2"/>
      <c r="J1809" s="2"/>
      <c r="K1809" s="84"/>
      <c r="L1809" s="84"/>
    </row>
    <row r="1810" spans="9:12" s="56" customFormat="1">
      <c r="I1810" s="2"/>
      <c r="J1810" s="2"/>
      <c r="K1810" s="84"/>
      <c r="L1810" s="84"/>
    </row>
    <row r="1811" spans="9:12" s="56" customFormat="1">
      <c r="I1811" s="2"/>
      <c r="J1811" s="2"/>
      <c r="K1811" s="84"/>
      <c r="L1811" s="84"/>
    </row>
    <row r="1812" spans="9:12" s="56" customFormat="1">
      <c r="I1812" s="2"/>
      <c r="J1812" s="2"/>
      <c r="K1812" s="84"/>
      <c r="L1812" s="84"/>
    </row>
    <row r="1813" spans="9:12" s="56" customFormat="1">
      <c r="I1813" s="2"/>
      <c r="J1813" s="2"/>
      <c r="K1813" s="84"/>
      <c r="L1813" s="84"/>
    </row>
    <row r="1814" spans="9:12" s="56" customFormat="1">
      <c r="I1814" s="2"/>
      <c r="J1814" s="2"/>
      <c r="K1814" s="84"/>
      <c r="L1814" s="84"/>
    </row>
    <row r="1815" spans="9:12" s="56" customFormat="1">
      <c r="I1815" s="2"/>
      <c r="J1815" s="2"/>
      <c r="K1815" s="84"/>
      <c r="L1815" s="84"/>
    </row>
    <row r="1816" spans="9:12" s="56" customFormat="1">
      <c r="I1816" s="2"/>
      <c r="J1816" s="2"/>
      <c r="K1816" s="84"/>
      <c r="L1816" s="84"/>
    </row>
    <row r="1817" spans="9:12" s="56" customFormat="1">
      <c r="I1817" s="2"/>
      <c r="J1817" s="2"/>
      <c r="K1817" s="84"/>
      <c r="L1817" s="84"/>
    </row>
    <row r="1818" spans="9:12" s="56" customFormat="1">
      <c r="I1818" s="2"/>
      <c r="J1818" s="2"/>
      <c r="K1818" s="84"/>
      <c r="L1818" s="84"/>
    </row>
    <row r="1819" spans="9:12" s="56" customFormat="1">
      <c r="I1819" s="2"/>
      <c r="J1819" s="2"/>
      <c r="K1819" s="84"/>
      <c r="L1819" s="84"/>
    </row>
    <row r="1820" spans="9:12" s="56" customFormat="1">
      <c r="I1820" s="2"/>
      <c r="J1820" s="2"/>
      <c r="K1820" s="84"/>
      <c r="L1820" s="84"/>
    </row>
    <row r="1821" spans="9:12" s="56" customFormat="1">
      <c r="I1821" s="2"/>
      <c r="J1821" s="2"/>
      <c r="K1821" s="84"/>
      <c r="L1821" s="84"/>
    </row>
    <row r="1822" spans="9:12" s="56" customFormat="1">
      <c r="I1822" s="2"/>
      <c r="J1822" s="2"/>
      <c r="K1822" s="84"/>
      <c r="L1822" s="84"/>
    </row>
    <row r="1823" spans="9:12" s="56" customFormat="1">
      <c r="I1823" s="2"/>
      <c r="J1823" s="2"/>
      <c r="K1823" s="84"/>
      <c r="L1823" s="84"/>
    </row>
    <row r="1824" spans="9:12" s="56" customFormat="1">
      <c r="I1824" s="2"/>
      <c r="J1824" s="2"/>
      <c r="K1824" s="84"/>
      <c r="L1824" s="84"/>
    </row>
    <row r="1825" spans="9:12" s="56" customFormat="1">
      <c r="I1825" s="2"/>
      <c r="J1825" s="2"/>
      <c r="K1825" s="84"/>
      <c r="L1825" s="84"/>
    </row>
    <row r="1826" spans="9:12" s="56" customFormat="1">
      <c r="I1826" s="2"/>
      <c r="J1826" s="2"/>
      <c r="K1826" s="84"/>
      <c r="L1826" s="84"/>
    </row>
    <row r="1827" spans="9:12" s="56" customFormat="1">
      <c r="I1827" s="2"/>
      <c r="J1827" s="2"/>
      <c r="K1827" s="84"/>
      <c r="L1827" s="84"/>
    </row>
    <row r="1828" spans="9:12" s="56" customFormat="1">
      <c r="I1828" s="2"/>
      <c r="J1828" s="2"/>
      <c r="K1828" s="84"/>
      <c r="L1828" s="84"/>
    </row>
    <row r="1829" spans="9:12" s="56" customFormat="1">
      <c r="I1829" s="2"/>
      <c r="J1829" s="2"/>
      <c r="K1829" s="84"/>
      <c r="L1829" s="84"/>
    </row>
    <row r="1830" spans="9:12" s="56" customFormat="1">
      <c r="I1830" s="2"/>
      <c r="J1830" s="2"/>
      <c r="K1830" s="84"/>
      <c r="L1830" s="84"/>
    </row>
    <row r="1831" spans="9:12" s="56" customFormat="1">
      <c r="I1831" s="2"/>
      <c r="J1831" s="2"/>
      <c r="K1831" s="84"/>
      <c r="L1831" s="84"/>
    </row>
    <row r="1832" spans="9:12" s="56" customFormat="1">
      <c r="I1832" s="2"/>
      <c r="J1832" s="2"/>
      <c r="K1832" s="84"/>
      <c r="L1832" s="84"/>
    </row>
    <row r="1833" spans="9:12" s="56" customFormat="1">
      <c r="I1833" s="2"/>
      <c r="J1833" s="2"/>
      <c r="K1833" s="84"/>
      <c r="L1833" s="84"/>
    </row>
    <row r="1834" spans="9:12" s="56" customFormat="1">
      <c r="I1834" s="2"/>
      <c r="J1834" s="2"/>
      <c r="K1834" s="84"/>
      <c r="L1834" s="84"/>
    </row>
    <row r="1835" spans="9:12" s="56" customFormat="1">
      <c r="I1835" s="2"/>
      <c r="J1835" s="2"/>
      <c r="K1835" s="84"/>
      <c r="L1835" s="84"/>
    </row>
    <row r="1836" spans="9:12" s="56" customFormat="1">
      <c r="I1836" s="2"/>
      <c r="J1836" s="2"/>
      <c r="K1836" s="84"/>
      <c r="L1836" s="84"/>
    </row>
    <row r="1837" spans="9:12" s="56" customFormat="1">
      <c r="I1837" s="2"/>
      <c r="J1837" s="2"/>
      <c r="K1837" s="84"/>
      <c r="L1837" s="84"/>
    </row>
    <row r="1838" spans="9:12" s="56" customFormat="1">
      <c r="I1838" s="2"/>
      <c r="J1838" s="2"/>
      <c r="K1838" s="84"/>
      <c r="L1838" s="84"/>
    </row>
    <row r="1839" spans="9:12" s="56" customFormat="1">
      <c r="I1839" s="2"/>
      <c r="J1839" s="2"/>
      <c r="K1839" s="84"/>
      <c r="L1839" s="84"/>
    </row>
    <row r="1840" spans="9:12" s="56" customFormat="1">
      <c r="I1840" s="2"/>
      <c r="J1840" s="2"/>
      <c r="K1840" s="84"/>
      <c r="L1840" s="84"/>
    </row>
    <row r="1841" spans="9:12" s="56" customFormat="1">
      <c r="I1841" s="2"/>
      <c r="J1841" s="2"/>
      <c r="K1841" s="84"/>
      <c r="L1841" s="84"/>
    </row>
    <row r="1842" spans="9:12" s="56" customFormat="1">
      <c r="I1842" s="2"/>
      <c r="J1842" s="2"/>
      <c r="K1842" s="84"/>
      <c r="L1842" s="84"/>
    </row>
    <row r="1843" spans="9:12" s="56" customFormat="1">
      <c r="I1843" s="2"/>
      <c r="J1843" s="2"/>
      <c r="K1843" s="84"/>
      <c r="L1843" s="84"/>
    </row>
    <row r="1844" spans="9:12" s="56" customFormat="1">
      <c r="I1844" s="2"/>
      <c r="J1844" s="2"/>
      <c r="K1844" s="84"/>
      <c r="L1844" s="84"/>
    </row>
    <row r="1845" spans="9:12" s="56" customFormat="1">
      <c r="I1845" s="2"/>
      <c r="J1845" s="2"/>
      <c r="K1845" s="84"/>
      <c r="L1845" s="84"/>
    </row>
    <row r="1846" spans="9:12" s="56" customFormat="1">
      <c r="I1846" s="2"/>
      <c r="J1846" s="2"/>
      <c r="K1846" s="84"/>
      <c r="L1846" s="84"/>
    </row>
    <row r="1847" spans="9:12" s="56" customFormat="1">
      <c r="I1847" s="2"/>
      <c r="J1847" s="2"/>
      <c r="K1847" s="84"/>
      <c r="L1847" s="84"/>
    </row>
    <row r="1848" spans="9:12" s="56" customFormat="1">
      <c r="I1848" s="2"/>
      <c r="J1848" s="2"/>
      <c r="K1848" s="84"/>
      <c r="L1848" s="84"/>
    </row>
    <row r="1849" spans="9:12" s="56" customFormat="1">
      <c r="I1849" s="2"/>
      <c r="J1849" s="2"/>
      <c r="K1849" s="84"/>
      <c r="L1849" s="84"/>
    </row>
    <row r="1850" spans="9:12" s="56" customFormat="1">
      <c r="I1850" s="2"/>
      <c r="J1850" s="2"/>
      <c r="K1850" s="84"/>
      <c r="L1850" s="84"/>
    </row>
    <row r="1851" spans="9:12" s="56" customFormat="1">
      <c r="I1851" s="2"/>
      <c r="J1851" s="2"/>
      <c r="K1851" s="84"/>
      <c r="L1851" s="84"/>
    </row>
    <row r="1852" spans="9:12" s="56" customFormat="1">
      <c r="I1852" s="2"/>
      <c r="J1852" s="2"/>
      <c r="K1852" s="84"/>
      <c r="L1852" s="84"/>
    </row>
    <row r="1853" spans="9:12" s="56" customFormat="1">
      <c r="I1853" s="2"/>
      <c r="J1853" s="2"/>
      <c r="K1853" s="84"/>
      <c r="L1853" s="84"/>
    </row>
    <row r="1854" spans="9:12" s="56" customFormat="1">
      <c r="I1854" s="2"/>
      <c r="J1854" s="2"/>
      <c r="K1854" s="84"/>
      <c r="L1854" s="84"/>
    </row>
    <row r="1855" spans="9:12" s="56" customFormat="1">
      <c r="I1855" s="2"/>
      <c r="J1855" s="2"/>
      <c r="K1855" s="84"/>
      <c r="L1855" s="84"/>
    </row>
    <row r="1856" spans="9:12" s="56" customFormat="1">
      <c r="I1856" s="2"/>
      <c r="J1856" s="2"/>
      <c r="K1856" s="84"/>
      <c r="L1856" s="84"/>
    </row>
    <row r="1857" spans="9:12" s="56" customFormat="1">
      <c r="I1857" s="2"/>
      <c r="J1857" s="2"/>
      <c r="K1857" s="84"/>
      <c r="L1857" s="84"/>
    </row>
    <row r="1858" spans="9:12" s="56" customFormat="1">
      <c r="I1858" s="2"/>
      <c r="J1858" s="2"/>
      <c r="K1858" s="84"/>
      <c r="L1858" s="84"/>
    </row>
    <row r="1859" spans="9:12" s="56" customFormat="1">
      <c r="I1859" s="2"/>
      <c r="J1859" s="2"/>
      <c r="K1859" s="84"/>
      <c r="L1859" s="84"/>
    </row>
    <row r="1860" spans="9:12" s="56" customFormat="1">
      <c r="I1860" s="2"/>
      <c r="J1860" s="2"/>
      <c r="K1860" s="84"/>
      <c r="L1860" s="84"/>
    </row>
    <row r="1861" spans="9:12" s="56" customFormat="1">
      <c r="I1861" s="2"/>
      <c r="J1861" s="2"/>
      <c r="K1861" s="84"/>
      <c r="L1861" s="84"/>
    </row>
    <row r="1862" spans="9:12" s="56" customFormat="1">
      <c r="I1862" s="2"/>
      <c r="J1862" s="2"/>
      <c r="K1862" s="84"/>
      <c r="L1862" s="84"/>
    </row>
    <row r="1863" spans="9:12" s="56" customFormat="1">
      <c r="I1863" s="2"/>
      <c r="J1863" s="2"/>
      <c r="K1863" s="84"/>
      <c r="L1863" s="84"/>
    </row>
    <row r="1864" spans="9:12" s="56" customFormat="1">
      <c r="I1864" s="2"/>
      <c r="J1864" s="2"/>
      <c r="K1864" s="84"/>
      <c r="L1864" s="84"/>
    </row>
    <row r="1865" spans="9:12" s="56" customFormat="1">
      <c r="I1865" s="2"/>
      <c r="J1865" s="2"/>
      <c r="K1865" s="84"/>
      <c r="L1865" s="84"/>
    </row>
    <row r="1866" spans="9:12" s="56" customFormat="1">
      <c r="I1866" s="2"/>
      <c r="J1866" s="2"/>
      <c r="K1866" s="84"/>
      <c r="L1866" s="84"/>
    </row>
    <row r="1867" spans="9:12" s="56" customFormat="1">
      <c r="I1867" s="2"/>
      <c r="J1867" s="2"/>
      <c r="K1867" s="84"/>
      <c r="L1867" s="84"/>
    </row>
    <row r="1868" spans="9:12" s="56" customFormat="1">
      <c r="I1868" s="2"/>
      <c r="J1868" s="2"/>
      <c r="K1868" s="84"/>
      <c r="L1868" s="84"/>
    </row>
    <row r="1869" spans="9:12" s="56" customFormat="1">
      <c r="I1869" s="2"/>
      <c r="J1869" s="2"/>
      <c r="K1869" s="84"/>
      <c r="L1869" s="84"/>
    </row>
    <row r="1870" spans="9:12" s="56" customFormat="1">
      <c r="I1870" s="2"/>
      <c r="J1870" s="2"/>
      <c r="K1870" s="84"/>
      <c r="L1870" s="84"/>
    </row>
    <row r="1871" spans="9:12" s="56" customFormat="1">
      <c r="I1871" s="2"/>
      <c r="J1871" s="2"/>
      <c r="K1871" s="84"/>
      <c r="L1871" s="84"/>
    </row>
    <row r="1872" spans="9:12" s="56" customFormat="1">
      <c r="I1872" s="2"/>
      <c r="J1872" s="2"/>
      <c r="K1872" s="84"/>
      <c r="L1872" s="84"/>
    </row>
    <row r="1873" spans="9:12" s="56" customFormat="1">
      <c r="I1873" s="2"/>
      <c r="J1873" s="2"/>
      <c r="K1873" s="84"/>
      <c r="L1873" s="84"/>
    </row>
    <row r="1874" spans="9:12" s="56" customFormat="1">
      <c r="I1874" s="2"/>
      <c r="J1874" s="2"/>
      <c r="K1874" s="84"/>
      <c r="L1874" s="84"/>
    </row>
    <row r="1875" spans="9:12" s="56" customFormat="1">
      <c r="I1875" s="2"/>
      <c r="J1875" s="2"/>
      <c r="K1875" s="84"/>
      <c r="L1875" s="84"/>
    </row>
    <row r="1876" spans="9:12" s="56" customFormat="1">
      <c r="I1876" s="2"/>
      <c r="J1876" s="2"/>
      <c r="K1876" s="84"/>
      <c r="L1876" s="84"/>
    </row>
    <row r="1877" spans="9:12" s="56" customFormat="1">
      <c r="I1877" s="2"/>
      <c r="J1877" s="2"/>
      <c r="K1877" s="84"/>
      <c r="L1877" s="84"/>
    </row>
    <row r="1878" spans="9:12" s="56" customFormat="1">
      <c r="I1878" s="2"/>
      <c r="J1878" s="2"/>
      <c r="K1878" s="84"/>
      <c r="L1878" s="84"/>
    </row>
    <row r="1879" spans="9:12" s="56" customFormat="1">
      <c r="I1879" s="2"/>
      <c r="J1879" s="2"/>
      <c r="K1879" s="84"/>
      <c r="L1879" s="84"/>
    </row>
    <row r="1880" spans="9:12" s="56" customFormat="1">
      <c r="I1880" s="2"/>
      <c r="J1880" s="2"/>
      <c r="K1880" s="84"/>
      <c r="L1880" s="84"/>
    </row>
    <row r="1881" spans="9:12" s="56" customFormat="1">
      <c r="I1881" s="2"/>
      <c r="J1881" s="2"/>
      <c r="K1881" s="84"/>
      <c r="L1881" s="84"/>
    </row>
    <row r="1882" spans="9:12" s="56" customFormat="1">
      <c r="I1882" s="2"/>
      <c r="J1882" s="2"/>
      <c r="K1882" s="84"/>
      <c r="L1882" s="84"/>
    </row>
    <row r="1883" spans="9:12" s="56" customFormat="1">
      <c r="I1883" s="2"/>
      <c r="J1883" s="2"/>
      <c r="K1883" s="84"/>
      <c r="L1883" s="84"/>
    </row>
    <row r="1884" spans="9:12" s="56" customFormat="1">
      <c r="I1884" s="2"/>
      <c r="J1884" s="2"/>
      <c r="K1884" s="84"/>
      <c r="L1884" s="84"/>
    </row>
    <row r="1885" spans="9:12" s="56" customFormat="1">
      <c r="I1885" s="2"/>
      <c r="J1885" s="2"/>
      <c r="K1885" s="84"/>
      <c r="L1885" s="84"/>
    </row>
    <row r="1886" spans="9:12" s="56" customFormat="1">
      <c r="I1886" s="2"/>
      <c r="J1886" s="2"/>
      <c r="K1886" s="84"/>
      <c r="L1886" s="84"/>
    </row>
    <row r="1887" spans="9:12" s="56" customFormat="1">
      <c r="I1887" s="2"/>
      <c r="J1887" s="2"/>
      <c r="K1887" s="84"/>
      <c r="L1887" s="84"/>
    </row>
    <row r="1888" spans="9:12" s="56" customFormat="1">
      <c r="I1888" s="2"/>
      <c r="J1888" s="2"/>
      <c r="K1888" s="84"/>
      <c r="L1888" s="84"/>
    </row>
    <row r="1889" spans="9:12" s="56" customFormat="1">
      <c r="I1889" s="2"/>
      <c r="J1889" s="2"/>
      <c r="K1889" s="84"/>
      <c r="L1889" s="84"/>
    </row>
    <row r="1890" spans="9:12" s="56" customFormat="1">
      <c r="I1890" s="2"/>
      <c r="J1890" s="2"/>
      <c r="K1890" s="84"/>
      <c r="L1890" s="84"/>
    </row>
    <row r="1891" spans="9:12" s="56" customFormat="1">
      <c r="I1891" s="2"/>
      <c r="J1891" s="2"/>
      <c r="K1891" s="84"/>
      <c r="L1891" s="84"/>
    </row>
    <row r="1892" spans="9:12" s="56" customFormat="1">
      <c r="I1892" s="2"/>
      <c r="J1892" s="2"/>
      <c r="K1892" s="84"/>
      <c r="L1892" s="84"/>
    </row>
    <row r="1893" spans="9:12" s="56" customFormat="1">
      <c r="I1893" s="2"/>
      <c r="J1893" s="2"/>
      <c r="K1893" s="84"/>
      <c r="L1893" s="84"/>
    </row>
    <row r="1894" spans="9:12" s="56" customFormat="1">
      <c r="I1894" s="2"/>
      <c r="J1894" s="2"/>
      <c r="K1894" s="84"/>
      <c r="L1894" s="84"/>
    </row>
    <row r="1895" spans="9:12" s="56" customFormat="1">
      <c r="I1895" s="2"/>
      <c r="J1895" s="2"/>
      <c r="K1895" s="84"/>
      <c r="L1895" s="84"/>
    </row>
    <row r="1896" spans="9:12" s="56" customFormat="1">
      <c r="I1896" s="2"/>
      <c r="J1896" s="2"/>
      <c r="K1896" s="84"/>
      <c r="L1896" s="84"/>
    </row>
    <row r="1897" spans="9:12" s="56" customFormat="1">
      <c r="I1897" s="2"/>
      <c r="J1897" s="2"/>
      <c r="K1897" s="84"/>
      <c r="L1897" s="84"/>
    </row>
    <row r="1898" spans="9:12" s="56" customFormat="1">
      <c r="I1898" s="2"/>
      <c r="J1898" s="2"/>
      <c r="K1898" s="84"/>
      <c r="L1898" s="84"/>
    </row>
    <row r="1899" spans="9:12" s="56" customFormat="1">
      <c r="I1899" s="2"/>
      <c r="J1899" s="2"/>
      <c r="K1899" s="84"/>
      <c r="L1899" s="84"/>
    </row>
    <row r="1900" spans="9:12" s="56" customFormat="1">
      <c r="I1900" s="2"/>
      <c r="J1900" s="2"/>
      <c r="K1900" s="84"/>
      <c r="L1900" s="84"/>
    </row>
    <row r="1901" spans="9:12" s="56" customFormat="1">
      <c r="I1901" s="2"/>
      <c r="J1901" s="2"/>
      <c r="K1901" s="84"/>
      <c r="L1901" s="84"/>
    </row>
    <row r="1902" spans="9:12" s="56" customFormat="1">
      <c r="I1902" s="2"/>
      <c r="J1902" s="2"/>
      <c r="K1902" s="84"/>
      <c r="L1902" s="84"/>
    </row>
    <row r="1903" spans="9:12" s="56" customFormat="1">
      <c r="I1903" s="2"/>
      <c r="J1903" s="2"/>
      <c r="K1903" s="84"/>
      <c r="L1903" s="84"/>
    </row>
    <row r="1904" spans="9:12" s="56" customFormat="1">
      <c r="I1904" s="2"/>
      <c r="J1904" s="2"/>
      <c r="K1904" s="84"/>
      <c r="L1904" s="84"/>
    </row>
    <row r="1905" spans="9:12" s="56" customFormat="1">
      <c r="I1905" s="2"/>
      <c r="J1905" s="2"/>
      <c r="K1905" s="84"/>
      <c r="L1905" s="84"/>
    </row>
    <row r="1906" spans="9:12" s="56" customFormat="1">
      <c r="I1906" s="2"/>
      <c r="J1906" s="2"/>
      <c r="K1906" s="84"/>
      <c r="L1906" s="84"/>
    </row>
    <row r="1907" spans="9:12" s="56" customFormat="1">
      <c r="I1907" s="2"/>
      <c r="J1907" s="2"/>
      <c r="K1907" s="84"/>
      <c r="L1907" s="84"/>
    </row>
    <row r="1908" spans="9:12" s="56" customFormat="1">
      <c r="I1908" s="2"/>
      <c r="J1908" s="2"/>
      <c r="K1908" s="84"/>
      <c r="L1908" s="84"/>
    </row>
    <row r="1909" spans="9:12" s="56" customFormat="1">
      <c r="I1909" s="2"/>
      <c r="J1909" s="2"/>
      <c r="K1909" s="84"/>
      <c r="L1909" s="84"/>
    </row>
    <row r="1910" spans="9:12" s="56" customFormat="1">
      <c r="I1910" s="2"/>
      <c r="J1910" s="2"/>
      <c r="K1910" s="84"/>
      <c r="L1910" s="84"/>
    </row>
    <row r="1911" spans="9:12" s="56" customFormat="1">
      <c r="I1911" s="2"/>
      <c r="J1911" s="2"/>
      <c r="K1911" s="84"/>
      <c r="L1911" s="84"/>
    </row>
    <row r="1912" spans="9:12" s="56" customFormat="1">
      <c r="I1912" s="2"/>
      <c r="J1912" s="2"/>
      <c r="K1912" s="84"/>
      <c r="L1912" s="84"/>
    </row>
    <row r="1913" spans="9:12" s="56" customFormat="1">
      <c r="I1913" s="2"/>
      <c r="J1913" s="2"/>
      <c r="K1913" s="84"/>
      <c r="L1913" s="84"/>
    </row>
    <row r="1914" spans="9:12" s="56" customFormat="1">
      <c r="I1914" s="2"/>
      <c r="J1914" s="2"/>
      <c r="K1914" s="84"/>
      <c r="L1914" s="84"/>
    </row>
    <row r="1915" spans="9:12" s="56" customFormat="1">
      <c r="I1915" s="2"/>
      <c r="J1915" s="2"/>
      <c r="K1915" s="84"/>
      <c r="L1915" s="84"/>
    </row>
    <row r="1916" spans="9:12" s="56" customFormat="1">
      <c r="I1916" s="2"/>
      <c r="J1916" s="2"/>
      <c r="K1916" s="84"/>
      <c r="L1916" s="84"/>
    </row>
    <row r="1917" spans="9:12" s="56" customFormat="1">
      <c r="I1917" s="2"/>
      <c r="J1917" s="2"/>
      <c r="K1917" s="84"/>
      <c r="L1917" s="84"/>
    </row>
    <row r="1918" spans="9:12" s="56" customFormat="1">
      <c r="I1918" s="2"/>
      <c r="J1918" s="2"/>
      <c r="K1918" s="84"/>
      <c r="L1918" s="84"/>
    </row>
    <row r="1919" spans="9:12" s="56" customFormat="1">
      <c r="I1919" s="2"/>
      <c r="J1919" s="2"/>
      <c r="K1919" s="84"/>
      <c r="L1919" s="84"/>
    </row>
    <row r="1920" spans="9:12" s="56" customFormat="1">
      <c r="I1920" s="2"/>
      <c r="J1920" s="2"/>
      <c r="K1920" s="84"/>
      <c r="L1920" s="84"/>
    </row>
    <row r="1921" spans="9:12" s="56" customFormat="1">
      <c r="I1921" s="2"/>
      <c r="J1921" s="2"/>
      <c r="K1921" s="84"/>
      <c r="L1921" s="84"/>
    </row>
    <row r="1922" spans="9:12" s="56" customFormat="1">
      <c r="I1922" s="2"/>
      <c r="J1922" s="2"/>
      <c r="K1922" s="84"/>
      <c r="L1922" s="84"/>
    </row>
    <row r="1923" spans="9:12" s="56" customFormat="1">
      <c r="I1923" s="2"/>
      <c r="J1923" s="2"/>
      <c r="K1923" s="84"/>
      <c r="L1923" s="84"/>
    </row>
    <row r="1924" spans="9:12" s="56" customFormat="1">
      <c r="I1924" s="2"/>
      <c r="J1924" s="2"/>
      <c r="K1924" s="84"/>
      <c r="L1924" s="84"/>
    </row>
    <row r="1925" spans="9:12" s="56" customFormat="1">
      <c r="I1925" s="2"/>
      <c r="J1925" s="2"/>
      <c r="K1925" s="84"/>
      <c r="L1925" s="84"/>
    </row>
    <row r="1926" spans="9:12" s="56" customFormat="1">
      <c r="I1926" s="2"/>
      <c r="J1926" s="2"/>
      <c r="K1926" s="84"/>
      <c r="L1926" s="84"/>
    </row>
    <row r="1927" spans="9:12" s="56" customFormat="1">
      <c r="I1927" s="2"/>
      <c r="J1927" s="2"/>
      <c r="K1927" s="84"/>
      <c r="L1927" s="84"/>
    </row>
    <row r="1928" spans="9:12" s="56" customFormat="1">
      <c r="I1928" s="2"/>
      <c r="J1928" s="2"/>
      <c r="K1928" s="84"/>
      <c r="L1928" s="84"/>
    </row>
    <row r="1929" spans="9:12" s="56" customFormat="1">
      <c r="I1929" s="2"/>
      <c r="J1929" s="2"/>
      <c r="K1929" s="84"/>
      <c r="L1929" s="84"/>
    </row>
    <row r="1930" spans="9:12" s="56" customFormat="1">
      <c r="I1930" s="2"/>
      <c r="J1930" s="2"/>
      <c r="K1930" s="84"/>
      <c r="L1930" s="84"/>
    </row>
    <row r="1931" spans="9:12" s="56" customFormat="1">
      <c r="I1931" s="2"/>
      <c r="J1931" s="2"/>
      <c r="K1931" s="84"/>
      <c r="L1931" s="84"/>
    </row>
    <row r="1932" spans="9:12" s="56" customFormat="1">
      <c r="I1932" s="2"/>
      <c r="J1932" s="2"/>
      <c r="K1932" s="84"/>
      <c r="L1932" s="84"/>
    </row>
    <row r="1933" spans="9:12" s="56" customFormat="1">
      <c r="I1933" s="2"/>
      <c r="J1933" s="2"/>
      <c r="K1933" s="84"/>
      <c r="L1933" s="84"/>
    </row>
    <row r="1934" spans="9:12" s="56" customFormat="1">
      <c r="I1934" s="2"/>
      <c r="J1934" s="2"/>
      <c r="K1934" s="84"/>
      <c r="L1934" s="84"/>
    </row>
    <row r="1935" spans="9:12" s="56" customFormat="1">
      <c r="I1935" s="2"/>
      <c r="J1935" s="2"/>
      <c r="K1935" s="84"/>
      <c r="L1935" s="84"/>
    </row>
    <row r="1936" spans="9:12" s="56" customFormat="1">
      <c r="I1936" s="2"/>
      <c r="J1936" s="2"/>
      <c r="K1936" s="84"/>
      <c r="L1936" s="84"/>
    </row>
    <row r="1937" spans="9:12" s="56" customFormat="1">
      <c r="I1937" s="2"/>
      <c r="J1937" s="2"/>
      <c r="K1937" s="84"/>
      <c r="L1937" s="84"/>
    </row>
    <row r="1938" spans="9:12" s="56" customFormat="1">
      <c r="I1938" s="2"/>
      <c r="J1938" s="2"/>
      <c r="K1938" s="84"/>
      <c r="L1938" s="84"/>
    </row>
    <row r="1939" spans="9:12" s="56" customFormat="1">
      <c r="I1939" s="2"/>
      <c r="J1939" s="2"/>
      <c r="K1939" s="84"/>
      <c r="L1939" s="84"/>
    </row>
    <row r="1940" spans="9:12" s="56" customFormat="1">
      <c r="I1940" s="2"/>
      <c r="J1940" s="2"/>
      <c r="K1940" s="84"/>
      <c r="L1940" s="84"/>
    </row>
    <row r="1941" spans="9:12" s="56" customFormat="1">
      <c r="I1941" s="2"/>
      <c r="J1941" s="2"/>
      <c r="K1941" s="84"/>
      <c r="L1941" s="84"/>
    </row>
    <row r="1942" spans="9:12" s="56" customFormat="1">
      <c r="I1942" s="2"/>
      <c r="J1942" s="2"/>
      <c r="K1942" s="84"/>
      <c r="L1942" s="84"/>
    </row>
    <row r="1943" spans="9:12" s="56" customFormat="1">
      <c r="I1943" s="2"/>
      <c r="J1943" s="2"/>
      <c r="K1943" s="84"/>
      <c r="L1943" s="84"/>
    </row>
    <row r="1944" spans="9:12" s="56" customFormat="1">
      <c r="I1944" s="2"/>
      <c r="J1944" s="2"/>
      <c r="K1944" s="84"/>
      <c r="L1944" s="84"/>
    </row>
    <row r="1945" spans="9:12" s="56" customFormat="1">
      <c r="I1945" s="2"/>
      <c r="J1945" s="2"/>
      <c r="K1945" s="84"/>
      <c r="L1945" s="84"/>
    </row>
    <row r="1946" spans="9:12" s="56" customFormat="1">
      <c r="I1946" s="2"/>
      <c r="J1946" s="2"/>
      <c r="K1946" s="84"/>
      <c r="L1946" s="84"/>
    </row>
    <row r="1947" spans="9:12" s="56" customFormat="1">
      <c r="I1947" s="2"/>
      <c r="J1947" s="2"/>
      <c r="K1947" s="84"/>
      <c r="L1947" s="84"/>
    </row>
    <row r="1948" spans="9:12" s="56" customFormat="1">
      <c r="I1948" s="2"/>
      <c r="J1948" s="2"/>
      <c r="K1948" s="84"/>
      <c r="L1948" s="84"/>
    </row>
    <row r="1949" spans="9:12" s="56" customFormat="1">
      <c r="I1949" s="2"/>
      <c r="J1949" s="2"/>
      <c r="K1949" s="84"/>
      <c r="L1949" s="84"/>
    </row>
    <row r="1950" spans="9:12" s="56" customFormat="1">
      <c r="I1950" s="2"/>
      <c r="J1950" s="2"/>
      <c r="K1950" s="84"/>
      <c r="L1950" s="84"/>
    </row>
    <row r="1951" spans="9:12" s="56" customFormat="1">
      <c r="I1951" s="2"/>
      <c r="J1951" s="2"/>
      <c r="K1951" s="84"/>
      <c r="L1951" s="84"/>
    </row>
    <row r="1952" spans="9:12" s="56" customFormat="1">
      <c r="I1952" s="2"/>
      <c r="J1952" s="2"/>
      <c r="K1952" s="84"/>
      <c r="L1952" s="84"/>
    </row>
    <row r="1953" spans="9:12" s="56" customFormat="1">
      <c r="I1953" s="2"/>
      <c r="J1953" s="2"/>
      <c r="K1953" s="84"/>
      <c r="L1953" s="84"/>
    </row>
    <row r="1954" spans="9:12" s="56" customFormat="1">
      <c r="I1954" s="2"/>
      <c r="J1954" s="2"/>
      <c r="K1954" s="84"/>
      <c r="L1954" s="84"/>
    </row>
    <row r="1955" spans="9:12" s="56" customFormat="1">
      <c r="I1955" s="2"/>
      <c r="J1955" s="2"/>
      <c r="K1955" s="84"/>
      <c r="L1955" s="84"/>
    </row>
    <row r="1956" spans="9:12" s="56" customFormat="1">
      <c r="I1956" s="2"/>
      <c r="J1956" s="2"/>
      <c r="K1956" s="84"/>
      <c r="L1956" s="84"/>
    </row>
    <row r="1957" spans="9:12" s="56" customFormat="1">
      <c r="I1957" s="2"/>
      <c r="J1957" s="2"/>
      <c r="K1957" s="84"/>
      <c r="L1957" s="84"/>
    </row>
    <row r="1958" spans="9:12" s="56" customFormat="1">
      <c r="I1958" s="2"/>
      <c r="J1958" s="2"/>
      <c r="K1958" s="84"/>
      <c r="L1958" s="84"/>
    </row>
    <row r="1959" spans="9:12" s="56" customFormat="1">
      <c r="I1959" s="2"/>
      <c r="J1959" s="2"/>
      <c r="K1959" s="84"/>
      <c r="L1959" s="84"/>
    </row>
    <row r="1960" spans="9:12" s="56" customFormat="1">
      <c r="I1960" s="2"/>
      <c r="J1960" s="2"/>
      <c r="K1960" s="84"/>
      <c r="L1960" s="84"/>
    </row>
    <row r="1961" spans="9:12" s="56" customFormat="1">
      <c r="I1961" s="2"/>
      <c r="J1961" s="2"/>
      <c r="K1961" s="84"/>
      <c r="L1961" s="84"/>
    </row>
    <row r="1962" spans="9:12" s="56" customFormat="1">
      <c r="I1962" s="2"/>
      <c r="J1962" s="2"/>
      <c r="K1962" s="84"/>
      <c r="L1962" s="84"/>
    </row>
    <row r="1963" spans="9:12" s="56" customFormat="1">
      <c r="I1963" s="2"/>
      <c r="J1963" s="2"/>
      <c r="K1963" s="84"/>
      <c r="L1963" s="84"/>
    </row>
    <row r="1964" spans="9:12" s="56" customFormat="1">
      <c r="I1964" s="2"/>
      <c r="J1964" s="2"/>
      <c r="K1964" s="84"/>
      <c r="L1964" s="84"/>
    </row>
    <row r="1965" spans="9:12" s="56" customFormat="1">
      <c r="I1965" s="2"/>
      <c r="J1965" s="2"/>
      <c r="K1965" s="84"/>
      <c r="L1965" s="84"/>
    </row>
    <row r="1966" spans="9:12" s="56" customFormat="1">
      <c r="I1966" s="2"/>
      <c r="J1966" s="2"/>
      <c r="K1966" s="84"/>
      <c r="L1966" s="84"/>
    </row>
    <row r="1967" spans="9:12" s="56" customFormat="1">
      <c r="I1967" s="2"/>
      <c r="J1967" s="2"/>
      <c r="K1967" s="84"/>
      <c r="L1967" s="84"/>
    </row>
    <row r="1968" spans="9:12" s="56" customFormat="1">
      <c r="I1968" s="2"/>
      <c r="J1968" s="2"/>
      <c r="K1968" s="84"/>
      <c r="L1968" s="84"/>
    </row>
    <row r="1969" spans="9:12" s="56" customFormat="1">
      <c r="I1969" s="2"/>
      <c r="J1969" s="2"/>
      <c r="K1969" s="84"/>
      <c r="L1969" s="84"/>
    </row>
    <row r="1970" spans="9:12" s="56" customFormat="1">
      <c r="I1970" s="2"/>
      <c r="J1970" s="2"/>
      <c r="K1970" s="84"/>
      <c r="L1970" s="84"/>
    </row>
    <row r="1971" spans="9:12" s="56" customFormat="1">
      <c r="I1971" s="2"/>
      <c r="J1971" s="2"/>
      <c r="K1971" s="84"/>
      <c r="L1971" s="84"/>
    </row>
    <row r="1972" spans="9:12" s="56" customFormat="1">
      <c r="I1972" s="2"/>
      <c r="J1972" s="2"/>
      <c r="K1972" s="84"/>
      <c r="L1972" s="84"/>
    </row>
    <row r="1973" spans="9:12" s="56" customFormat="1">
      <c r="I1973" s="2"/>
      <c r="J1973" s="2"/>
      <c r="K1973" s="84"/>
      <c r="L1973" s="84"/>
    </row>
    <row r="1974" spans="9:12" s="56" customFormat="1">
      <c r="I1974" s="2"/>
      <c r="J1974" s="2"/>
      <c r="K1974" s="84"/>
      <c r="L1974" s="84"/>
    </row>
    <row r="1975" spans="9:12" s="56" customFormat="1">
      <c r="I1975" s="2"/>
      <c r="J1975" s="2"/>
      <c r="K1975" s="84"/>
      <c r="L1975" s="84"/>
    </row>
    <row r="1976" spans="9:12" s="56" customFormat="1">
      <c r="I1976" s="2"/>
      <c r="J1976" s="2"/>
      <c r="K1976" s="84"/>
      <c r="L1976" s="84"/>
    </row>
    <row r="1977" spans="9:12" s="56" customFormat="1">
      <c r="I1977" s="2"/>
      <c r="J1977" s="2"/>
      <c r="K1977" s="84"/>
      <c r="L1977" s="84"/>
    </row>
    <row r="1978" spans="9:12" s="56" customFormat="1">
      <c r="I1978" s="2"/>
      <c r="J1978" s="2"/>
      <c r="K1978" s="84"/>
      <c r="L1978" s="84"/>
    </row>
    <row r="1979" spans="9:12" s="56" customFormat="1">
      <c r="I1979" s="2"/>
      <c r="J1979" s="2"/>
      <c r="K1979" s="84"/>
      <c r="L1979" s="84"/>
    </row>
  </sheetData>
  <mergeCells count="49">
    <mergeCell ref="A8:H8"/>
    <mergeCell ref="A1:M1"/>
    <mergeCell ref="D3:E3"/>
    <mergeCell ref="I3:J3"/>
    <mergeCell ref="L4:M4"/>
    <mergeCell ref="A7:H7"/>
    <mergeCell ref="A5:M5"/>
    <mergeCell ref="A6:H6"/>
    <mergeCell ref="J6:K6"/>
    <mergeCell ref="L6:M6"/>
    <mergeCell ref="A11:H11"/>
    <mergeCell ref="A12:H12"/>
    <mergeCell ref="A13:H13"/>
    <mergeCell ref="A14:H14"/>
    <mergeCell ref="A9:H9"/>
    <mergeCell ref="A10:H10"/>
    <mergeCell ref="A19:H19"/>
    <mergeCell ref="A20:H20"/>
    <mergeCell ref="A21:H21"/>
    <mergeCell ref="A22:H22"/>
    <mergeCell ref="A15:H15"/>
    <mergeCell ref="A16:H16"/>
    <mergeCell ref="A17:H17"/>
    <mergeCell ref="A18:H18"/>
    <mergeCell ref="A27:H27"/>
    <mergeCell ref="A28:H28"/>
    <mergeCell ref="A29:H29"/>
    <mergeCell ref="A30:H30"/>
    <mergeCell ref="A23:H23"/>
    <mergeCell ref="A24:H24"/>
    <mergeCell ref="A25:H25"/>
    <mergeCell ref="A26:H26"/>
    <mergeCell ref="A35:H35"/>
    <mergeCell ref="A36:H36"/>
    <mergeCell ref="A37:H37"/>
    <mergeCell ref="A38:H38"/>
    <mergeCell ref="A31:H31"/>
    <mergeCell ref="A32:H32"/>
    <mergeCell ref="A33:H33"/>
    <mergeCell ref="A34:H34"/>
    <mergeCell ref="A39:H39"/>
    <mergeCell ref="A40:H40"/>
    <mergeCell ref="A41:H41"/>
    <mergeCell ref="A42:H42"/>
    <mergeCell ref="A47:H47"/>
    <mergeCell ref="A43:M43"/>
    <mergeCell ref="A44:H44"/>
    <mergeCell ref="A45:H45"/>
    <mergeCell ref="A46:H46"/>
  </mergeCells>
  <phoneticPr fontId="5" type="noConversion"/>
  <conditionalFormatting sqref="I3">
    <cfRule type="cellIs" dxfId="3" priority="1" stopIfTrue="1" operator="lessThan">
      <formula>#REF!</formula>
    </cfRule>
  </conditionalFormatting>
  <hyperlinks>
    <hyperlink ref="C1" location="Novosti!A1" display="Novosti"/>
    <hyperlink ref="D1" location="Uputa!A1" display="Uputa"/>
    <hyperlink ref="E1" location="Kont!A1" display="Kontrole"/>
    <hyperlink ref="F1" location="Djel!A1" display="Djel"/>
    <hyperlink ref="G1" location="Opcine!A1" display="Opcine"/>
    <hyperlink ref="H1" location="Sifre!A1" display="Sifre"/>
    <hyperlink ref="I1" location="Promjene!A1" display="Prom"/>
  </hyperlinks>
  <pageMargins left="0.41" right="0.23622047244094491" top="0.98425196850393704" bottom="0.98425196850393704" header="0.51181102362204722" footer="0.51181102362204722"/>
  <pageSetup scale="79" orientation="portrait" r:id="rId1"/>
  <headerFooter alignWithMargins="0"/>
  <ignoredErrors>
    <ignoredError sqref="J23:M23 M13:M15 M24 M22 M26:M30" unlockedFormula="1"/>
    <ignoredError sqref="L42"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topLeftCell="A7" workbookViewId="0">
      <selection activeCell="K18" sqref="K18"/>
    </sheetView>
  </sheetViews>
  <sheetFormatPr defaultRowHeight="12.75"/>
  <cols>
    <col min="2" max="2" width="5.7109375" customWidth="1"/>
    <col min="6" max="7" width="7.7109375" customWidth="1"/>
    <col min="8" max="8" width="5.85546875" customWidth="1"/>
    <col min="10" max="10" width="12.140625" customWidth="1"/>
    <col min="11" max="11" width="11.42578125" customWidth="1"/>
    <col min="12" max="12" width="13.85546875" customWidth="1"/>
    <col min="13" max="13" width="12.7109375" bestFit="1" customWidth="1"/>
    <col min="14" max="14" width="11.7109375" bestFit="1" customWidth="1"/>
  </cols>
  <sheetData>
    <row r="1" spans="1:13" ht="15.75">
      <c r="A1" s="496" t="s">
        <v>120</v>
      </c>
      <c r="B1" s="496"/>
      <c r="C1" s="496"/>
      <c r="D1" s="496"/>
      <c r="E1" s="496"/>
      <c r="F1" s="496"/>
      <c r="G1" s="496"/>
      <c r="H1" s="496"/>
      <c r="I1" s="496"/>
      <c r="J1" s="496"/>
      <c r="K1" s="55"/>
    </row>
    <row r="2" spans="1:13">
      <c r="A2" s="55"/>
      <c r="B2" s="57"/>
      <c r="C2" s="57"/>
      <c r="D2" s="57"/>
      <c r="E2" s="58" t="s">
        <v>121</v>
      </c>
      <c r="F2" s="55"/>
      <c r="G2" s="461">
        <v>40543</v>
      </c>
      <c r="H2" s="497"/>
      <c r="I2" s="57"/>
      <c r="J2" s="57"/>
      <c r="K2" s="55"/>
    </row>
    <row r="3" spans="1:13">
      <c r="A3" s="55"/>
      <c r="B3" s="55"/>
      <c r="C3" s="55"/>
      <c r="D3" s="55"/>
      <c r="E3" s="55"/>
      <c r="F3" s="55"/>
      <c r="G3" s="55"/>
      <c r="H3" s="55"/>
      <c r="I3" s="55"/>
      <c r="J3" s="463"/>
      <c r="K3" s="464"/>
    </row>
    <row r="4" spans="1:13">
      <c r="A4" s="468"/>
      <c r="B4" s="469"/>
      <c r="C4" s="469"/>
      <c r="D4" s="469"/>
      <c r="E4" s="469"/>
      <c r="F4" s="469"/>
      <c r="G4" s="469"/>
      <c r="H4" s="469"/>
      <c r="I4" s="469"/>
      <c r="J4" s="469"/>
      <c r="K4" s="498"/>
    </row>
    <row r="5" spans="1:13" ht="34.5" thickBot="1">
      <c r="A5" s="490" t="s">
        <v>51</v>
      </c>
      <c r="B5" s="491"/>
      <c r="C5" s="491"/>
      <c r="D5" s="491"/>
      <c r="E5" s="491"/>
      <c r="F5" s="491"/>
      <c r="G5" s="491"/>
      <c r="H5" s="492"/>
      <c r="I5" s="60" t="s">
        <v>181</v>
      </c>
      <c r="J5" s="61" t="s">
        <v>137</v>
      </c>
      <c r="K5" s="62" t="s">
        <v>138</v>
      </c>
    </row>
    <row r="6" spans="1:13">
      <c r="A6" s="456">
        <v>1</v>
      </c>
      <c r="B6" s="456"/>
      <c r="C6" s="456"/>
      <c r="D6" s="456"/>
      <c r="E6" s="456"/>
      <c r="F6" s="456"/>
      <c r="G6" s="456"/>
      <c r="H6" s="456"/>
      <c r="I6" s="64">
        <v>2</v>
      </c>
      <c r="J6" s="63">
        <v>3</v>
      </c>
      <c r="K6" s="63">
        <v>4</v>
      </c>
    </row>
    <row r="7" spans="1:13">
      <c r="A7" s="493" t="s">
        <v>14</v>
      </c>
      <c r="B7" s="494"/>
      <c r="C7" s="494"/>
      <c r="D7" s="494"/>
      <c r="E7" s="494"/>
      <c r="F7" s="494"/>
      <c r="G7" s="494"/>
      <c r="H7" s="494"/>
      <c r="I7" s="494"/>
      <c r="J7" s="494"/>
      <c r="K7" s="495"/>
    </row>
    <row r="8" spans="1:13">
      <c r="A8" s="450" t="s">
        <v>15</v>
      </c>
      <c r="B8" s="451"/>
      <c r="C8" s="451"/>
      <c r="D8" s="451"/>
      <c r="E8" s="451"/>
      <c r="F8" s="451"/>
      <c r="G8" s="451"/>
      <c r="H8" s="452"/>
      <c r="I8" s="65">
        <v>1</v>
      </c>
      <c r="J8" s="66"/>
      <c r="K8" s="67"/>
    </row>
    <row r="9" spans="1:13">
      <c r="A9" s="440" t="s">
        <v>144</v>
      </c>
      <c r="B9" s="441"/>
      <c r="C9" s="441"/>
      <c r="D9" s="441"/>
      <c r="E9" s="441"/>
      <c r="F9" s="441"/>
      <c r="G9" s="441"/>
      <c r="H9" s="442"/>
      <c r="I9" s="65">
        <v>2</v>
      </c>
      <c r="J9" s="122">
        <f>J10+J11+J12+J13+J14</f>
        <v>462397883</v>
      </c>
      <c r="K9" s="123">
        <f>K10+K11+K12+K13+K14</f>
        <v>465134797</v>
      </c>
    </row>
    <row r="10" spans="1:13">
      <c r="A10" s="453" t="s">
        <v>0</v>
      </c>
      <c r="B10" s="454"/>
      <c r="C10" s="454"/>
      <c r="D10" s="454"/>
      <c r="E10" s="454"/>
      <c r="F10" s="454"/>
      <c r="G10" s="454"/>
      <c r="H10" s="455"/>
      <c r="I10" s="65">
        <v>3</v>
      </c>
      <c r="J10" s="66">
        <v>41577623</v>
      </c>
      <c r="K10" s="67">
        <v>32975159</v>
      </c>
      <c r="L10" s="242"/>
      <c r="M10" s="242"/>
    </row>
    <row r="11" spans="1:13">
      <c r="A11" s="453" t="s">
        <v>1</v>
      </c>
      <c r="B11" s="454"/>
      <c r="C11" s="454"/>
      <c r="D11" s="454"/>
      <c r="E11" s="454"/>
      <c r="F11" s="454"/>
      <c r="G11" s="454"/>
      <c r="H11" s="455"/>
      <c r="I11" s="65">
        <v>4</v>
      </c>
      <c r="J11" s="66">
        <v>403470163</v>
      </c>
      <c r="K11" s="184">
        <v>388385347</v>
      </c>
      <c r="L11" s="237"/>
    </row>
    <row r="12" spans="1:13">
      <c r="A12" s="453" t="s">
        <v>2</v>
      </c>
      <c r="B12" s="454"/>
      <c r="C12" s="454"/>
      <c r="D12" s="454"/>
      <c r="E12" s="454"/>
      <c r="F12" s="454"/>
      <c r="G12" s="454"/>
      <c r="H12" s="455"/>
      <c r="I12" s="65">
        <v>5</v>
      </c>
      <c r="J12" s="66">
        <v>17295088</v>
      </c>
      <c r="K12" s="184">
        <v>43719282</v>
      </c>
      <c r="L12" s="242"/>
      <c r="M12" s="182"/>
    </row>
    <row r="13" spans="1:13">
      <c r="A13" s="453" t="s">
        <v>3</v>
      </c>
      <c r="B13" s="454"/>
      <c r="C13" s="454"/>
      <c r="D13" s="454"/>
      <c r="E13" s="454"/>
      <c r="F13" s="454"/>
      <c r="G13" s="454"/>
      <c r="H13" s="455"/>
      <c r="I13" s="68">
        <v>6</v>
      </c>
      <c r="J13" s="66"/>
      <c r="K13" s="184"/>
    </row>
    <row r="14" spans="1:13">
      <c r="A14" s="453" t="s">
        <v>16</v>
      </c>
      <c r="B14" s="454"/>
      <c r="C14" s="454"/>
      <c r="D14" s="454"/>
      <c r="E14" s="454"/>
      <c r="F14" s="454"/>
      <c r="G14" s="454"/>
      <c r="H14" s="455"/>
      <c r="I14" s="65">
        <v>7</v>
      </c>
      <c r="J14" s="66">
        <v>55009</v>
      </c>
      <c r="K14" s="67">
        <v>55009</v>
      </c>
    </row>
    <row r="15" spans="1:13">
      <c r="A15" s="440" t="s">
        <v>145</v>
      </c>
      <c r="B15" s="441"/>
      <c r="C15" s="441"/>
      <c r="D15" s="441"/>
      <c r="E15" s="441"/>
      <c r="F15" s="441"/>
      <c r="G15" s="441"/>
      <c r="H15" s="442"/>
      <c r="I15" s="65">
        <v>8</v>
      </c>
      <c r="J15" s="122">
        <f>J16+J17+J18+J19</f>
        <v>120139364</v>
      </c>
      <c r="K15" s="123">
        <f>K16+K17+K18+K19</f>
        <v>84564330</v>
      </c>
    </row>
    <row r="16" spans="1:13">
      <c r="A16" s="453" t="s">
        <v>133</v>
      </c>
      <c r="B16" s="454"/>
      <c r="C16" s="454"/>
      <c r="D16" s="454"/>
      <c r="E16" s="454"/>
      <c r="F16" s="454"/>
      <c r="G16" s="454"/>
      <c r="H16" s="455"/>
      <c r="I16" s="65">
        <v>9</v>
      </c>
      <c r="J16" s="66">
        <v>8649173</v>
      </c>
      <c r="K16" s="67">
        <v>3679112</v>
      </c>
      <c r="L16" s="237"/>
    </row>
    <row r="17" spans="1:13">
      <c r="A17" s="453" t="s">
        <v>134</v>
      </c>
      <c r="B17" s="454"/>
      <c r="C17" s="454"/>
      <c r="D17" s="454"/>
      <c r="E17" s="454"/>
      <c r="F17" s="454"/>
      <c r="G17" s="454"/>
      <c r="H17" s="455"/>
      <c r="I17" s="65">
        <v>10</v>
      </c>
      <c r="J17" s="66">
        <v>78642568</v>
      </c>
      <c r="K17" s="67">
        <v>79110088</v>
      </c>
      <c r="L17" s="237"/>
      <c r="M17" s="182"/>
    </row>
    <row r="18" spans="1:13">
      <c r="A18" s="453" t="s">
        <v>135</v>
      </c>
      <c r="B18" s="454"/>
      <c r="C18" s="454"/>
      <c r="D18" s="454"/>
      <c r="E18" s="454"/>
      <c r="F18" s="454"/>
      <c r="G18" s="454"/>
      <c r="H18" s="455"/>
      <c r="I18" s="65">
        <v>11</v>
      </c>
      <c r="J18" s="66">
        <v>30229490</v>
      </c>
      <c r="K18" s="67">
        <v>559213</v>
      </c>
    </row>
    <row r="19" spans="1:13">
      <c r="A19" s="453" t="s">
        <v>17</v>
      </c>
      <c r="B19" s="454"/>
      <c r="C19" s="454"/>
      <c r="D19" s="454"/>
      <c r="E19" s="454"/>
      <c r="F19" s="454"/>
      <c r="G19" s="454"/>
      <c r="H19" s="455"/>
      <c r="I19" s="65">
        <v>12</v>
      </c>
      <c r="J19" s="66">
        <v>2618133</v>
      </c>
      <c r="K19" s="67">
        <v>1215917</v>
      </c>
    </row>
    <row r="20" spans="1:13">
      <c r="A20" s="440" t="s">
        <v>18</v>
      </c>
      <c r="B20" s="441"/>
      <c r="C20" s="441"/>
      <c r="D20" s="441"/>
      <c r="E20" s="441"/>
      <c r="F20" s="441"/>
      <c r="G20" s="441"/>
      <c r="H20" s="442"/>
      <c r="I20" s="65">
        <v>13</v>
      </c>
      <c r="J20" s="122">
        <v>56142190</v>
      </c>
      <c r="K20" s="192">
        <v>54910054.969999999</v>
      </c>
      <c r="M20" s="182"/>
    </row>
    <row r="21" spans="1:13">
      <c r="A21" s="440" t="s">
        <v>19</v>
      </c>
      <c r="B21" s="441"/>
      <c r="C21" s="441"/>
      <c r="D21" s="441"/>
      <c r="E21" s="441"/>
      <c r="F21" s="441"/>
      <c r="G21" s="441"/>
      <c r="H21" s="442"/>
      <c r="I21" s="65">
        <v>14</v>
      </c>
      <c r="J21" s="122"/>
      <c r="K21" s="192"/>
      <c r="L21" s="186"/>
      <c r="M21" s="182"/>
    </row>
    <row r="22" spans="1:13">
      <c r="A22" s="440" t="s">
        <v>146</v>
      </c>
      <c r="B22" s="441"/>
      <c r="C22" s="441"/>
      <c r="D22" s="441"/>
      <c r="E22" s="441"/>
      <c r="F22" s="441"/>
      <c r="G22" s="441"/>
      <c r="H22" s="442"/>
      <c r="I22" s="65">
        <v>15</v>
      </c>
      <c r="J22" s="123">
        <f>J9+J15+J20+J21</f>
        <v>638679437</v>
      </c>
      <c r="K22" s="192">
        <f>K9+K15+K20+K21</f>
        <v>604609181.97000003</v>
      </c>
      <c r="L22" s="185"/>
    </row>
    <row r="23" spans="1:13">
      <c r="A23" s="443" t="s">
        <v>20</v>
      </c>
      <c r="B23" s="444"/>
      <c r="C23" s="444"/>
      <c r="D23" s="444"/>
      <c r="E23" s="444"/>
      <c r="F23" s="444"/>
      <c r="G23" s="444"/>
      <c r="H23" s="445"/>
      <c r="I23" s="65">
        <v>16</v>
      </c>
      <c r="J23" s="67">
        <v>520319085</v>
      </c>
      <c r="K23" s="67">
        <v>581559924</v>
      </c>
    </row>
    <row r="24" spans="1:13">
      <c r="A24" s="474" t="s">
        <v>21</v>
      </c>
      <c r="B24" s="488"/>
      <c r="C24" s="488"/>
      <c r="D24" s="488"/>
      <c r="E24" s="488"/>
      <c r="F24" s="488"/>
      <c r="G24" s="488"/>
      <c r="H24" s="488"/>
      <c r="I24" s="488"/>
      <c r="J24" s="488"/>
      <c r="K24" s="489"/>
      <c r="M24" s="239"/>
    </row>
    <row r="25" spans="1:13">
      <c r="A25" s="450" t="s">
        <v>147</v>
      </c>
      <c r="B25" s="451"/>
      <c r="C25" s="451"/>
      <c r="D25" s="451"/>
      <c r="E25" s="451"/>
      <c r="F25" s="451"/>
      <c r="G25" s="451"/>
      <c r="H25" s="452"/>
      <c r="I25" s="65">
        <v>17</v>
      </c>
      <c r="J25" s="122">
        <f>J26+J27+J28+J29+J30-J31+J32-J33+J34</f>
        <v>-356231897</v>
      </c>
      <c r="K25" s="122">
        <f>K26+K27+K28+K29+K30-K31+K32-K33+K34</f>
        <v>-417812256</v>
      </c>
      <c r="M25" s="182"/>
    </row>
    <row r="26" spans="1:13">
      <c r="A26" s="453" t="s">
        <v>22</v>
      </c>
      <c r="B26" s="454"/>
      <c r="C26" s="454"/>
      <c r="D26" s="454"/>
      <c r="E26" s="454"/>
      <c r="F26" s="454"/>
      <c r="G26" s="454"/>
      <c r="H26" s="455"/>
      <c r="I26" s="68">
        <v>18</v>
      </c>
      <c r="J26" s="66">
        <v>28200700</v>
      </c>
      <c r="K26" s="67">
        <v>28200700</v>
      </c>
    </row>
    <row r="27" spans="1:13">
      <c r="A27" s="453" t="s">
        <v>23</v>
      </c>
      <c r="B27" s="454"/>
      <c r="C27" s="454"/>
      <c r="D27" s="454"/>
      <c r="E27" s="454"/>
      <c r="F27" s="454"/>
      <c r="G27" s="454"/>
      <c r="H27" s="455"/>
      <c r="I27" s="65">
        <v>19</v>
      </c>
      <c r="J27" s="66">
        <v>194354000</v>
      </c>
      <c r="K27" s="67">
        <v>194354000</v>
      </c>
    </row>
    <row r="28" spans="1:13">
      <c r="A28" s="453" t="s">
        <v>136</v>
      </c>
      <c r="B28" s="454"/>
      <c r="C28" s="454"/>
      <c r="D28" s="454"/>
      <c r="E28" s="454"/>
      <c r="F28" s="454"/>
      <c r="G28" s="454"/>
      <c r="H28" s="455"/>
      <c r="I28" s="68">
        <v>20</v>
      </c>
      <c r="J28" s="66"/>
      <c r="K28" s="67"/>
    </row>
    <row r="29" spans="1:13">
      <c r="A29" s="453" t="s">
        <v>24</v>
      </c>
      <c r="B29" s="454"/>
      <c r="C29" s="454"/>
      <c r="D29" s="454"/>
      <c r="E29" s="454"/>
      <c r="F29" s="454"/>
      <c r="G29" s="454"/>
      <c r="H29" s="455"/>
      <c r="I29" s="65">
        <v>21</v>
      </c>
      <c r="J29" s="66"/>
      <c r="K29" s="67"/>
    </row>
    <row r="30" spans="1:13">
      <c r="A30" s="453" t="s">
        <v>25</v>
      </c>
      <c r="B30" s="454"/>
      <c r="C30" s="454"/>
      <c r="D30" s="454"/>
      <c r="E30" s="454"/>
      <c r="F30" s="454"/>
      <c r="G30" s="454"/>
      <c r="H30" s="455"/>
      <c r="I30" s="68">
        <v>22</v>
      </c>
      <c r="J30" s="66"/>
      <c r="K30" s="67"/>
    </row>
    <row r="31" spans="1:13">
      <c r="A31" s="453" t="s">
        <v>26</v>
      </c>
      <c r="B31" s="454"/>
      <c r="C31" s="454"/>
      <c r="D31" s="454"/>
      <c r="E31" s="454"/>
      <c r="F31" s="454"/>
      <c r="G31" s="454"/>
      <c r="H31" s="455"/>
      <c r="I31" s="65">
        <v>23</v>
      </c>
      <c r="J31" s="66">
        <v>467784542</v>
      </c>
      <c r="K31" s="67">
        <v>578872687</v>
      </c>
    </row>
    <row r="32" spans="1:13">
      <c r="A32" s="453" t="s">
        <v>27</v>
      </c>
      <c r="B32" s="454"/>
      <c r="C32" s="454"/>
      <c r="D32" s="454"/>
      <c r="E32" s="454"/>
      <c r="F32" s="454"/>
      <c r="G32" s="454"/>
      <c r="H32" s="455"/>
      <c r="I32" s="68">
        <v>24</v>
      </c>
      <c r="J32" s="66"/>
      <c r="K32" s="67"/>
    </row>
    <row r="33" spans="1:14">
      <c r="A33" s="453" t="s">
        <v>28</v>
      </c>
      <c r="B33" s="454"/>
      <c r="C33" s="454"/>
      <c r="D33" s="454"/>
      <c r="E33" s="454"/>
      <c r="F33" s="454"/>
      <c r="G33" s="454"/>
      <c r="H33" s="455"/>
      <c r="I33" s="65">
        <v>25</v>
      </c>
      <c r="J33" s="66">
        <v>111084692</v>
      </c>
      <c r="K33" s="67">
        <v>61494269</v>
      </c>
      <c r="M33" s="182"/>
      <c r="N33" s="182"/>
    </row>
    <row r="34" spans="1:14">
      <c r="A34" s="453" t="s">
        <v>29</v>
      </c>
      <c r="B34" s="454"/>
      <c r="C34" s="454"/>
      <c r="D34" s="454"/>
      <c r="E34" s="454"/>
      <c r="F34" s="454"/>
      <c r="G34" s="454"/>
      <c r="H34" s="455"/>
      <c r="I34" s="68">
        <v>26</v>
      </c>
      <c r="J34" s="66">
        <v>82637</v>
      </c>
      <c r="K34" s="67"/>
    </row>
    <row r="35" spans="1:14">
      <c r="A35" s="440" t="s">
        <v>4</v>
      </c>
      <c r="B35" s="441"/>
      <c r="C35" s="441"/>
      <c r="D35" s="441"/>
      <c r="E35" s="441"/>
      <c r="F35" s="441"/>
      <c r="G35" s="441"/>
      <c r="H35" s="442"/>
      <c r="I35" s="65">
        <v>27</v>
      </c>
      <c r="J35" s="66">
        <v>1338578</v>
      </c>
      <c r="K35" s="67">
        <v>2308645</v>
      </c>
    </row>
    <row r="36" spans="1:14">
      <c r="A36" s="440" t="s">
        <v>5</v>
      </c>
      <c r="B36" s="441"/>
      <c r="C36" s="441"/>
      <c r="D36" s="441"/>
      <c r="E36" s="441"/>
      <c r="F36" s="441"/>
      <c r="G36" s="441"/>
      <c r="H36" s="442"/>
      <c r="I36" s="68">
        <v>28</v>
      </c>
      <c r="J36" s="66">
        <v>276114029</v>
      </c>
      <c r="K36" s="67">
        <v>587734327</v>
      </c>
      <c r="L36" s="237"/>
      <c r="M36" s="182"/>
    </row>
    <row r="37" spans="1:14">
      <c r="A37" s="440" t="s">
        <v>6</v>
      </c>
      <c r="B37" s="441"/>
      <c r="C37" s="441"/>
      <c r="D37" s="441"/>
      <c r="E37" s="441"/>
      <c r="F37" s="441"/>
      <c r="G37" s="441"/>
      <c r="H37" s="442"/>
      <c r="I37" s="65">
        <v>29</v>
      </c>
      <c r="J37" s="66">
        <v>695685030</v>
      </c>
      <c r="K37" s="67">
        <v>412641951</v>
      </c>
      <c r="L37" s="241"/>
      <c r="M37" s="182"/>
    </row>
    <row r="38" spans="1:14">
      <c r="A38" s="440" t="s">
        <v>30</v>
      </c>
      <c r="B38" s="441"/>
      <c r="C38" s="441"/>
      <c r="D38" s="441"/>
      <c r="E38" s="441"/>
      <c r="F38" s="441"/>
      <c r="G38" s="441"/>
      <c r="H38" s="442"/>
      <c r="I38" s="68">
        <v>30</v>
      </c>
      <c r="J38" s="122">
        <v>21773697</v>
      </c>
      <c r="K38" s="192">
        <v>19736515</v>
      </c>
      <c r="N38" s="186"/>
    </row>
    <row r="39" spans="1:14">
      <c r="A39" s="440" t="s">
        <v>148</v>
      </c>
      <c r="B39" s="441"/>
      <c r="C39" s="441"/>
      <c r="D39" s="441"/>
      <c r="E39" s="441"/>
      <c r="F39" s="441"/>
      <c r="G39" s="441"/>
      <c r="H39" s="442"/>
      <c r="I39" s="65">
        <v>31</v>
      </c>
      <c r="J39" s="122">
        <f>J25+J35+J36+J37+J38</f>
        <v>638679437</v>
      </c>
      <c r="K39" s="192">
        <f>K25+K35+K36+K37+K38</f>
        <v>604609182</v>
      </c>
      <c r="L39" s="182"/>
      <c r="M39" s="182"/>
    </row>
    <row r="40" spans="1:14">
      <c r="A40" s="443" t="s">
        <v>20</v>
      </c>
      <c r="B40" s="444"/>
      <c r="C40" s="444"/>
      <c r="D40" s="444"/>
      <c r="E40" s="444"/>
      <c r="F40" s="444"/>
      <c r="G40" s="444"/>
      <c r="H40" s="445"/>
      <c r="I40" s="69">
        <v>32</v>
      </c>
      <c r="J40" s="66">
        <v>520319085</v>
      </c>
      <c r="K40" s="67">
        <v>581559924</v>
      </c>
      <c r="N40" s="186"/>
    </row>
    <row r="41" spans="1:14">
      <c r="A41" s="474" t="s">
        <v>182</v>
      </c>
      <c r="B41" s="475"/>
      <c r="C41" s="475"/>
      <c r="D41" s="475"/>
      <c r="E41" s="475"/>
      <c r="F41" s="475"/>
      <c r="G41" s="475"/>
      <c r="H41" s="475"/>
      <c r="I41" s="476"/>
      <c r="J41" s="476"/>
      <c r="K41" s="477"/>
      <c r="L41" s="182"/>
      <c r="M41" s="239"/>
    </row>
    <row r="42" spans="1:14">
      <c r="A42" s="478" t="s">
        <v>11</v>
      </c>
      <c r="B42" s="479"/>
      <c r="C42" s="479"/>
      <c r="D42" s="479"/>
      <c r="E42" s="479"/>
      <c r="F42" s="479"/>
      <c r="G42" s="479"/>
      <c r="H42" s="479"/>
      <c r="I42" s="480"/>
      <c r="J42" s="480"/>
      <c r="K42" s="481"/>
    </row>
    <row r="43" spans="1:14">
      <c r="A43" s="482" t="s">
        <v>12</v>
      </c>
      <c r="B43" s="483"/>
      <c r="C43" s="483"/>
      <c r="D43" s="483"/>
      <c r="E43" s="483"/>
      <c r="F43" s="483"/>
      <c r="G43" s="483"/>
      <c r="H43" s="484"/>
      <c r="I43" s="70">
        <v>33</v>
      </c>
      <c r="J43" s="71">
        <v>111084692</v>
      </c>
      <c r="K43" s="72">
        <v>61494267</v>
      </c>
    </row>
    <row r="44" spans="1:14">
      <c r="A44" s="485" t="s">
        <v>13</v>
      </c>
      <c r="B44" s="486"/>
      <c r="C44" s="486"/>
      <c r="D44" s="486"/>
      <c r="E44" s="486"/>
      <c r="F44" s="486"/>
      <c r="G44" s="486"/>
      <c r="H44" s="487"/>
      <c r="I44" s="69">
        <v>34</v>
      </c>
      <c r="J44" s="73">
        <v>82637</v>
      </c>
      <c r="K44" s="74"/>
    </row>
    <row r="46" spans="1:14">
      <c r="K46" s="182"/>
    </row>
    <row r="48" spans="1:14">
      <c r="K48" s="183"/>
    </row>
  </sheetData>
  <protectedRanges>
    <protectedRange sqref="J43:K44 G2:H2 J25:K40" name="Range2"/>
    <protectedRange sqref="J8:K23" name="Range1"/>
  </protectedRanges>
  <mergeCells count="44">
    <mergeCell ref="A1:J1"/>
    <mergeCell ref="G2:H2"/>
    <mergeCell ref="J3:K3"/>
    <mergeCell ref="A4:K4"/>
    <mergeCell ref="A9:H9"/>
    <mergeCell ref="A12:H12"/>
    <mergeCell ref="A5:H5"/>
    <mergeCell ref="A6:H6"/>
    <mergeCell ref="A7:K7"/>
    <mergeCell ref="A8:H8"/>
    <mergeCell ref="A10:H10"/>
    <mergeCell ref="A11:H11"/>
    <mergeCell ref="A17:H17"/>
    <mergeCell ref="A18:H18"/>
    <mergeCell ref="A19:H19"/>
    <mergeCell ref="A20:H20"/>
    <mergeCell ref="A13:H13"/>
    <mergeCell ref="A14:H14"/>
    <mergeCell ref="A15:H15"/>
    <mergeCell ref="A16:H16"/>
    <mergeCell ref="A25:H25"/>
    <mergeCell ref="A26:H26"/>
    <mergeCell ref="A27:H27"/>
    <mergeCell ref="A28:H28"/>
    <mergeCell ref="A21:H21"/>
    <mergeCell ref="A22:H22"/>
    <mergeCell ref="A23:H23"/>
    <mergeCell ref="A24:K24"/>
    <mergeCell ref="A33:H33"/>
    <mergeCell ref="A34:H34"/>
    <mergeCell ref="A35:H35"/>
    <mergeCell ref="A36:H36"/>
    <mergeCell ref="A29:H29"/>
    <mergeCell ref="A30:H30"/>
    <mergeCell ref="A31:H31"/>
    <mergeCell ref="A32:H32"/>
    <mergeCell ref="A41:K41"/>
    <mergeCell ref="A42:K42"/>
    <mergeCell ref="A43:H43"/>
    <mergeCell ref="A44:H44"/>
    <mergeCell ref="A37:H37"/>
    <mergeCell ref="A38:H38"/>
    <mergeCell ref="A39:H39"/>
    <mergeCell ref="A40:H40"/>
  </mergeCells>
  <phoneticPr fontId="5" type="noConversion"/>
  <pageMargins left="0.41" right="0.24" top="0.98425196850393704" bottom="0.98425196850393704" header="0.51181102362204722" footer="0.51181102362204722"/>
  <pageSetup orientation="portrait" r:id="rId1"/>
  <headerFooter alignWithMargins="0"/>
  <ignoredErrors>
    <ignoredError sqref="J22 J15 J39:K39 J9:K9"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EO1449"/>
  <sheetViews>
    <sheetView topLeftCell="A22" zoomScaleNormal="100" workbookViewId="0">
      <selection activeCell="K40" sqref="K40"/>
    </sheetView>
  </sheetViews>
  <sheetFormatPr defaultRowHeight="12.75"/>
  <cols>
    <col min="1" max="4" width="9.140625" style="55"/>
    <col min="5" max="5" width="7.7109375" style="55" customWidth="1"/>
    <col min="6" max="6" width="9.140625" style="55"/>
    <col min="7" max="7" width="9.7109375" style="55" customWidth="1"/>
    <col min="8" max="8" width="5.28515625" style="55" customWidth="1"/>
    <col min="9" max="9" width="6.7109375" style="55" customWidth="1"/>
    <col min="10" max="10" width="12.7109375" style="55" customWidth="1"/>
    <col min="11" max="11" width="13.42578125" style="55" bestFit="1" customWidth="1"/>
    <col min="12" max="13" width="9.140625" style="56"/>
    <col min="14" max="14" width="19" style="56" customWidth="1"/>
    <col min="15" max="15" width="9.140625" style="56"/>
    <col min="16" max="16" width="15.140625" style="56" customWidth="1"/>
    <col min="17" max="145" width="9.140625" style="56"/>
    <col min="146" max="16384" width="9.140625" style="55"/>
  </cols>
  <sheetData>
    <row r="1" spans="1:145" s="209" customFormat="1">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E1" s="210"/>
      <c r="EF1" s="210"/>
      <c r="EG1" s="210"/>
      <c r="EH1" s="210"/>
      <c r="EI1" s="210"/>
      <c r="EJ1" s="210"/>
      <c r="EK1" s="210"/>
      <c r="EL1" s="210"/>
      <c r="EM1" s="210"/>
      <c r="EN1" s="210"/>
      <c r="EO1" s="210"/>
    </row>
    <row r="2" spans="1:145" ht="15.75">
      <c r="A2" s="507" t="s">
        <v>50</v>
      </c>
      <c r="B2" s="508"/>
      <c r="C2" s="508"/>
      <c r="D2" s="508"/>
      <c r="E2" s="508"/>
      <c r="F2" s="508"/>
      <c r="G2" s="508"/>
      <c r="H2" s="508"/>
      <c r="I2" s="508"/>
      <c r="J2" s="509"/>
      <c r="K2" s="510"/>
    </row>
    <row r="3" spans="1:145" ht="15.75">
      <c r="A3" s="211"/>
      <c r="B3" s="212"/>
      <c r="C3" s="212"/>
      <c r="D3" s="212"/>
      <c r="E3" s="212"/>
      <c r="F3" s="212"/>
      <c r="G3" s="212"/>
      <c r="H3" s="212"/>
      <c r="I3" s="212"/>
      <c r="J3" s="213"/>
    </row>
    <row r="4" spans="1:145">
      <c r="A4" s="214"/>
      <c r="B4" s="208"/>
      <c r="D4" s="459" t="s">
        <v>117</v>
      </c>
      <c r="E4" s="460"/>
      <c r="F4" s="59">
        <v>40179</v>
      </c>
      <c r="G4" s="215" t="s">
        <v>96</v>
      </c>
      <c r="H4" s="461">
        <v>40543</v>
      </c>
      <c r="I4" s="511"/>
      <c r="J4" s="216"/>
    </row>
    <row r="5" spans="1:145" ht="22.5" customHeight="1">
      <c r="A5" s="512"/>
      <c r="B5" s="512"/>
      <c r="C5" s="512"/>
      <c r="D5" s="512"/>
      <c r="E5" s="512"/>
      <c r="F5" s="512"/>
      <c r="G5" s="217"/>
      <c r="H5" s="217"/>
      <c r="I5" s="217"/>
      <c r="J5" s="463"/>
      <c r="K5" s="464"/>
    </row>
    <row r="6" spans="1:145" ht="12.75" customHeight="1">
      <c r="A6" s="468"/>
      <c r="B6" s="503"/>
      <c r="C6" s="503"/>
      <c r="D6" s="503"/>
      <c r="E6" s="503"/>
      <c r="F6" s="503"/>
      <c r="G6" s="503"/>
      <c r="H6" s="503"/>
      <c r="I6" s="503"/>
      <c r="J6" s="503"/>
      <c r="K6" s="504"/>
    </row>
    <row r="7" spans="1:145" ht="24" customHeight="1" thickBot="1">
      <c r="A7" s="505" t="s">
        <v>51</v>
      </c>
      <c r="B7" s="505"/>
      <c r="C7" s="505"/>
      <c r="D7" s="505"/>
      <c r="E7" s="505"/>
      <c r="F7" s="505"/>
      <c r="G7" s="505"/>
      <c r="H7" s="505"/>
      <c r="I7" s="218" t="s">
        <v>183</v>
      </c>
      <c r="J7" s="219" t="s">
        <v>139</v>
      </c>
      <c r="K7" s="219" t="s">
        <v>140</v>
      </c>
    </row>
    <row r="8" spans="1:145">
      <c r="A8" s="506">
        <v>1</v>
      </c>
      <c r="B8" s="506"/>
      <c r="C8" s="506"/>
      <c r="D8" s="506"/>
      <c r="E8" s="506"/>
      <c r="F8" s="506"/>
      <c r="G8" s="506"/>
      <c r="H8" s="506"/>
      <c r="I8" s="220">
        <v>2</v>
      </c>
      <c r="J8" s="221" t="s">
        <v>115</v>
      </c>
      <c r="K8" s="221" t="s">
        <v>116</v>
      </c>
    </row>
    <row r="9" spans="1:145" ht="12.75" customHeight="1">
      <c r="A9" s="499" t="s">
        <v>52</v>
      </c>
      <c r="B9" s="500"/>
      <c r="C9" s="500"/>
      <c r="D9" s="500"/>
      <c r="E9" s="500"/>
      <c r="F9" s="500"/>
      <c r="G9" s="500"/>
      <c r="H9" s="500"/>
      <c r="I9" s="501"/>
      <c r="J9" s="501"/>
      <c r="K9" s="502"/>
    </row>
    <row r="10" spans="1:145" ht="12.75" customHeight="1">
      <c r="A10" s="453" t="s">
        <v>53</v>
      </c>
      <c r="B10" s="454"/>
      <c r="C10" s="454"/>
      <c r="D10" s="454"/>
      <c r="E10" s="454"/>
      <c r="F10" s="454"/>
      <c r="G10" s="454"/>
      <c r="H10" s="454"/>
      <c r="I10" s="68">
        <v>73</v>
      </c>
      <c r="J10" s="202">
        <v>-111084692</v>
      </c>
      <c r="K10" s="203">
        <v>-61494268</v>
      </c>
    </row>
    <row r="11" spans="1:145" ht="12.75" customHeight="1">
      <c r="A11" s="453" t="s">
        <v>54</v>
      </c>
      <c r="B11" s="454"/>
      <c r="C11" s="454"/>
      <c r="D11" s="454"/>
      <c r="E11" s="454"/>
      <c r="F11" s="454"/>
      <c r="G11" s="454"/>
      <c r="H11" s="454"/>
      <c r="I11" s="68">
        <v>74</v>
      </c>
      <c r="J11" s="202">
        <v>53315535</v>
      </c>
      <c r="K11" s="203">
        <v>52259178</v>
      </c>
    </row>
    <row r="12" spans="1:145" ht="12.75" customHeight="1">
      <c r="A12" s="453" t="s">
        <v>55</v>
      </c>
      <c r="B12" s="454"/>
      <c r="C12" s="454"/>
      <c r="D12" s="454"/>
      <c r="E12" s="454"/>
      <c r="F12" s="454"/>
      <c r="G12" s="454"/>
      <c r="H12" s="454"/>
      <c r="I12" s="68">
        <v>75</v>
      </c>
      <c r="J12" s="202">
        <v>294205169</v>
      </c>
      <c r="K12" s="203">
        <v>12358197</v>
      </c>
    </row>
    <row r="13" spans="1:145" ht="12.75" customHeight="1">
      <c r="A13" s="453" t="s">
        <v>56</v>
      </c>
      <c r="B13" s="454"/>
      <c r="C13" s="454"/>
      <c r="D13" s="454"/>
      <c r="E13" s="454"/>
      <c r="F13" s="454"/>
      <c r="G13" s="454"/>
      <c r="H13" s="454"/>
      <c r="I13" s="68">
        <v>76</v>
      </c>
      <c r="J13" s="202">
        <v>14007498</v>
      </c>
      <c r="K13" s="203"/>
    </row>
    <row r="14" spans="1:145" ht="12.75" customHeight="1">
      <c r="A14" s="453" t="s">
        <v>57</v>
      </c>
      <c r="B14" s="454"/>
      <c r="C14" s="454"/>
      <c r="D14" s="454"/>
      <c r="E14" s="454"/>
      <c r="F14" s="454"/>
      <c r="G14" s="454"/>
      <c r="H14" s="454"/>
      <c r="I14" s="68">
        <v>77</v>
      </c>
      <c r="J14" s="202">
        <v>19757133</v>
      </c>
      <c r="K14" s="203">
        <v>4970061</v>
      </c>
    </row>
    <row r="15" spans="1:145" ht="12.75" customHeight="1">
      <c r="A15" s="453" t="s">
        <v>58</v>
      </c>
      <c r="B15" s="454"/>
      <c r="C15" s="454"/>
      <c r="D15" s="454"/>
      <c r="E15" s="454"/>
      <c r="F15" s="454"/>
      <c r="G15" s="454"/>
      <c r="H15" s="454"/>
      <c r="I15" s="68">
        <v>78</v>
      </c>
      <c r="J15" s="202"/>
      <c r="K15" s="203">
        <v>2202202</v>
      </c>
    </row>
    <row r="16" spans="1:145" ht="12.75" customHeight="1">
      <c r="A16" s="440" t="s">
        <v>159</v>
      </c>
      <c r="B16" s="441"/>
      <c r="C16" s="441"/>
      <c r="D16" s="441"/>
      <c r="E16" s="441"/>
      <c r="F16" s="441"/>
      <c r="G16" s="441"/>
      <c r="H16" s="441"/>
      <c r="I16" s="68">
        <v>79</v>
      </c>
      <c r="J16" s="223">
        <f>SUM(J10:J15)</f>
        <v>270200643</v>
      </c>
      <c r="K16" s="223">
        <f>SUM(K10:K15)</f>
        <v>10295370</v>
      </c>
    </row>
    <row r="17" spans="1:11" ht="12.75" customHeight="1">
      <c r="A17" s="453" t="s">
        <v>59</v>
      </c>
      <c r="B17" s="454"/>
      <c r="C17" s="454"/>
      <c r="D17" s="454"/>
      <c r="E17" s="454"/>
      <c r="F17" s="454"/>
      <c r="G17" s="454"/>
      <c r="H17" s="454"/>
      <c r="I17" s="68">
        <v>80</v>
      </c>
      <c r="J17" s="202"/>
      <c r="K17" s="203"/>
    </row>
    <row r="18" spans="1:11" ht="12.75" customHeight="1">
      <c r="A18" s="453" t="s">
        <v>60</v>
      </c>
      <c r="B18" s="454"/>
      <c r="C18" s="454"/>
      <c r="D18" s="454"/>
      <c r="E18" s="454"/>
      <c r="F18" s="454"/>
      <c r="G18" s="454"/>
      <c r="H18" s="454"/>
      <c r="I18" s="68">
        <v>81</v>
      </c>
      <c r="J18" s="202">
        <v>2474944</v>
      </c>
      <c r="K18" s="203">
        <v>481156</v>
      </c>
    </row>
    <row r="19" spans="1:11" ht="12.75" customHeight="1">
      <c r="A19" s="453" t="s">
        <v>61</v>
      </c>
      <c r="B19" s="454"/>
      <c r="C19" s="454"/>
      <c r="D19" s="454"/>
      <c r="E19" s="454"/>
      <c r="F19" s="454"/>
      <c r="G19" s="454"/>
      <c r="H19" s="454"/>
      <c r="I19" s="68">
        <v>82</v>
      </c>
      <c r="J19" s="202"/>
      <c r="K19" s="203"/>
    </row>
    <row r="20" spans="1:11" ht="12.75" customHeight="1">
      <c r="A20" s="453" t="s">
        <v>62</v>
      </c>
      <c r="B20" s="454"/>
      <c r="C20" s="454"/>
      <c r="D20" s="454"/>
      <c r="E20" s="454"/>
      <c r="F20" s="454"/>
      <c r="G20" s="454"/>
      <c r="H20" s="454"/>
      <c r="I20" s="68">
        <v>83</v>
      </c>
      <c r="J20" s="202">
        <v>1493249</v>
      </c>
      <c r="K20" s="203">
        <v>2109635</v>
      </c>
    </row>
    <row r="21" spans="1:11" ht="12.75" customHeight="1">
      <c r="A21" s="440" t="s">
        <v>160</v>
      </c>
      <c r="B21" s="441"/>
      <c r="C21" s="441"/>
      <c r="D21" s="441"/>
      <c r="E21" s="441"/>
      <c r="F21" s="441"/>
      <c r="G21" s="441"/>
      <c r="H21" s="441"/>
      <c r="I21" s="68">
        <v>84</v>
      </c>
      <c r="J21" s="224">
        <f>SUM(J17:J20)</f>
        <v>3968193</v>
      </c>
      <c r="K21" s="224">
        <f>SUM(K17:K20)</f>
        <v>2590791</v>
      </c>
    </row>
    <row r="22" spans="1:11" ht="12.75" customHeight="1">
      <c r="A22" s="440" t="s">
        <v>185</v>
      </c>
      <c r="B22" s="441"/>
      <c r="C22" s="441"/>
      <c r="D22" s="441"/>
      <c r="E22" s="441"/>
      <c r="F22" s="441"/>
      <c r="G22" s="441"/>
      <c r="H22" s="441"/>
      <c r="I22" s="68">
        <v>85</v>
      </c>
      <c r="J22" s="202">
        <f>IF(J16&gt;J21,J16-J21,0)</f>
        <v>266232450</v>
      </c>
      <c r="K22" s="202">
        <f>IF(K16&gt;K21,K16-K21,0)</f>
        <v>7704579</v>
      </c>
    </row>
    <row r="23" spans="1:11" ht="12.75" customHeight="1">
      <c r="A23" s="440" t="s">
        <v>186</v>
      </c>
      <c r="B23" s="441"/>
      <c r="C23" s="441"/>
      <c r="D23" s="441"/>
      <c r="E23" s="441"/>
      <c r="F23" s="441"/>
      <c r="G23" s="441"/>
      <c r="H23" s="441"/>
      <c r="I23" s="68">
        <v>86</v>
      </c>
      <c r="J23" s="224">
        <f>IF(J21&gt;J16,J21-J16,0)</f>
        <v>0</v>
      </c>
      <c r="K23" s="224">
        <f>IF(K21&gt;K16,K21-K16,0)</f>
        <v>0</v>
      </c>
    </row>
    <row r="24" spans="1:11" ht="12.75" customHeight="1">
      <c r="A24" s="499" t="s">
        <v>63</v>
      </c>
      <c r="B24" s="500"/>
      <c r="C24" s="500"/>
      <c r="D24" s="500"/>
      <c r="E24" s="500"/>
      <c r="F24" s="500"/>
      <c r="G24" s="500"/>
      <c r="H24" s="500"/>
      <c r="I24" s="501"/>
      <c r="J24" s="501"/>
      <c r="K24" s="502"/>
    </row>
    <row r="25" spans="1:11" ht="12.75" customHeight="1">
      <c r="A25" s="453" t="s">
        <v>64</v>
      </c>
      <c r="B25" s="454"/>
      <c r="C25" s="454"/>
      <c r="D25" s="454"/>
      <c r="E25" s="454"/>
      <c r="F25" s="454"/>
      <c r="G25" s="454"/>
      <c r="H25" s="454"/>
      <c r="I25" s="68">
        <v>87</v>
      </c>
      <c r="J25" s="202">
        <v>77071</v>
      </c>
      <c r="K25" s="203"/>
    </row>
    <row r="26" spans="1:11" ht="12.75" customHeight="1">
      <c r="A26" s="453" t="s">
        <v>65</v>
      </c>
      <c r="B26" s="454"/>
      <c r="C26" s="454"/>
      <c r="D26" s="454"/>
      <c r="E26" s="454"/>
      <c r="F26" s="454"/>
      <c r="G26" s="454"/>
      <c r="H26" s="454"/>
      <c r="I26" s="68">
        <v>88</v>
      </c>
      <c r="J26" s="202"/>
      <c r="K26" s="203"/>
    </row>
    <row r="27" spans="1:11" ht="12.75" customHeight="1">
      <c r="A27" s="453" t="s">
        <v>66</v>
      </c>
      <c r="B27" s="454"/>
      <c r="C27" s="454"/>
      <c r="D27" s="454"/>
      <c r="E27" s="454"/>
      <c r="F27" s="454"/>
      <c r="G27" s="454"/>
      <c r="H27" s="454"/>
      <c r="I27" s="68">
        <v>89</v>
      </c>
      <c r="J27" s="202"/>
      <c r="K27" s="203"/>
    </row>
    <row r="28" spans="1:11" ht="12.75" customHeight="1">
      <c r="A28" s="453" t="s">
        <v>67</v>
      </c>
      <c r="B28" s="454"/>
      <c r="C28" s="454"/>
      <c r="D28" s="454"/>
      <c r="E28" s="454"/>
      <c r="F28" s="454"/>
      <c r="G28" s="454"/>
      <c r="H28" s="454"/>
      <c r="I28" s="68">
        <v>90</v>
      </c>
      <c r="J28" s="202"/>
      <c r="K28" s="203"/>
    </row>
    <row r="29" spans="1:11" ht="12.75" customHeight="1">
      <c r="A29" s="453" t="s">
        <v>68</v>
      </c>
      <c r="B29" s="454"/>
      <c r="C29" s="454"/>
      <c r="D29" s="454"/>
      <c r="E29" s="454"/>
      <c r="F29" s="454"/>
      <c r="G29" s="454"/>
      <c r="H29" s="454"/>
      <c r="I29" s="68">
        <v>91</v>
      </c>
      <c r="J29" s="202"/>
      <c r="K29" s="203"/>
    </row>
    <row r="30" spans="1:11" ht="12.75" customHeight="1">
      <c r="A30" s="440" t="s">
        <v>161</v>
      </c>
      <c r="B30" s="441"/>
      <c r="C30" s="441"/>
      <c r="D30" s="441"/>
      <c r="E30" s="441"/>
      <c r="F30" s="441"/>
      <c r="G30" s="441"/>
      <c r="H30" s="441"/>
      <c r="I30" s="68">
        <v>92</v>
      </c>
      <c r="J30" s="223">
        <f>SUM(J25:J29)</f>
        <v>77071</v>
      </c>
      <c r="K30" s="224">
        <f>SUM(K25:K29)</f>
        <v>0</v>
      </c>
    </row>
    <row r="31" spans="1:11" ht="12.75" customHeight="1">
      <c r="A31" s="453" t="s">
        <v>69</v>
      </c>
      <c r="B31" s="454"/>
      <c r="C31" s="454"/>
      <c r="D31" s="454"/>
      <c r="E31" s="454"/>
      <c r="F31" s="454"/>
      <c r="G31" s="454"/>
      <c r="H31" s="454"/>
      <c r="I31" s="68">
        <v>93</v>
      </c>
      <c r="J31" s="202">
        <v>75194840</v>
      </c>
      <c r="K31" s="203">
        <v>28571898</v>
      </c>
    </row>
    <row r="32" spans="1:11" ht="12.75" customHeight="1">
      <c r="A32" s="453" t="s">
        <v>70</v>
      </c>
      <c r="B32" s="454"/>
      <c r="C32" s="454"/>
      <c r="D32" s="454"/>
      <c r="E32" s="454"/>
      <c r="F32" s="454"/>
      <c r="G32" s="454"/>
      <c r="H32" s="454"/>
      <c r="I32" s="68">
        <v>94</v>
      </c>
      <c r="J32" s="202"/>
      <c r="K32" s="203"/>
    </row>
    <row r="33" spans="1:11" ht="12.75" customHeight="1">
      <c r="A33" s="453" t="s">
        <v>71</v>
      </c>
      <c r="B33" s="454"/>
      <c r="C33" s="454"/>
      <c r="D33" s="454"/>
      <c r="E33" s="454"/>
      <c r="F33" s="454"/>
      <c r="G33" s="454"/>
      <c r="H33" s="454"/>
      <c r="I33" s="68">
        <v>95</v>
      </c>
      <c r="J33" s="202"/>
      <c r="K33" s="203"/>
    </row>
    <row r="34" spans="1:11" ht="12.75" customHeight="1">
      <c r="A34" s="440" t="s">
        <v>162</v>
      </c>
      <c r="B34" s="441"/>
      <c r="C34" s="441"/>
      <c r="D34" s="441"/>
      <c r="E34" s="441"/>
      <c r="F34" s="441"/>
      <c r="G34" s="441"/>
      <c r="H34" s="441"/>
      <c r="I34" s="68">
        <v>96</v>
      </c>
      <c r="J34" s="223">
        <f>SUM(J31:J33)</f>
        <v>75194840</v>
      </c>
      <c r="K34" s="224">
        <f>SUM(K31:K33)</f>
        <v>28571898</v>
      </c>
    </row>
    <row r="35" spans="1:11" ht="12.75" customHeight="1">
      <c r="A35" s="440" t="s">
        <v>187</v>
      </c>
      <c r="B35" s="441"/>
      <c r="C35" s="441"/>
      <c r="D35" s="441"/>
      <c r="E35" s="441"/>
      <c r="F35" s="441"/>
      <c r="G35" s="441"/>
      <c r="H35" s="441"/>
      <c r="I35" s="68">
        <v>97</v>
      </c>
      <c r="J35" s="202">
        <f>IF(J30&gt;J34,J30-J34,0)</f>
        <v>0</v>
      </c>
      <c r="K35" s="202">
        <f>IF(K30&gt;K34,K30-K34,0)</f>
        <v>0</v>
      </c>
    </row>
    <row r="36" spans="1:11" ht="12.75" customHeight="1">
      <c r="A36" s="440" t="s">
        <v>188</v>
      </c>
      <c r="B36" s="441"/>
      <c r="C36" s="441"/>
      <c r="D36" s="441"/>
      <c r="E36" s="441"/>
      <c r="F36" s="441"/>
      <c r="G36" s="441"/>
      <c r="H36" s="441"/>
      <c r="I36" s="68">
        <v>98</v>
      </c>
      <c r="J36" s="223">
        <f>IF(J34&gt;J30,J34-J30,0)</f>
        <v>75117769</v>
      </c>
      <c r="K36" s="223">
        <f>IF(K34&gt;K30,K34-K30,0)</f>
        <v>28571898</v>
      </c>
    </row>
    <row r="37" spans="1:11" ht="12.75" customHeight="1">
      <c r="A37" s="499" t="s">
        <v>72</v>
      </c>
      <c r="B37" s="500"/>
      <c r="C37" s="500"/>
      <c r="D37" s="500"/>
      <c r="E37" s="500"/>
      <c r="F37" s="500"/>
      <c r="G37" s="500"/>
      <c r="H37" s="500"/>
      <c r="I37" s="501"/>
      <c r="J37" s="501"/>
      <c r="K37" s="502"/>
    </row>
    <row r="38" spans="1:11" ht="12.75" customHeight="1">
      <c r="A38" s="453" t="s">
        <v>73</v>
      </c>
      <c r="B38" s="454"/>
      <c r="C38" s="454"/>
      <c r="D38" s="454"/>
      <c r="E38" s="454"/>
      <c r="F38" s="454"/>
      <c r="G38" s="454"/>
      <c r="H38" s="454"/>
      <c r="I38" s="68">
        <v>99</v>
      </c>
      <c r="J38" s="202"/>
      <c r="K38" s="203"/>
    </row>
    <row r="39" spans="1:11" ht="12.75" customHeight="1">
      <c r="A39" s="453" t="s">
        <v>74</v>
      </c>
      <c r="B39" s="454"/>
      <c r="C39" s="454"/>
      <c r="D39" s="454"/>
      <c r="E39" s="454"/>
      <c r="F39" s="454"/>
      <c r="G39" s="454"/>
      <c r="H39" s="454"/>
      <c r="I39" s="68">
        <v>100</v>
      </c>
      <c r="J39" s="202"/>
      <c r="K39" s="203">
        <v>311620297</v>
      </c>
    </row>
    <row r="40" spans="1:11" ht="12.75" customHeight="1">
      <c r="A40" s="453" t="s">
        <v>75</v>
      </c>
      <c r="B40" s="454"/>
      <c r="C40" s="454"/>
      <c r="D40" s="454"/>
      <c r="E40" s="454"/>
      <c r="F40" s="454"/>
      <c r="G40" s="454"/>
      <c r="H40" s="454"/>
      <c r="I40" s="68">
        <v>101</v>
      </c>
      <c r="J40" s="202"/>
      <c r="K40" s="203">
        <v>29670276</v>
      </c>
    </row>
    <row r="41" spans="1:11" ht="12.75" customHeight="1">
      <c r="A41" s="440" t="s">
        <v>163</v>
      </c>
      <c r="B41" s="441"/>
      <c r="C41" s="441"/>
      <c r="D41" s="441"/>
      <c r="E41" s="441"/>
      <c r="F41" s="441"/>
      <c r="G41" s="441"/>
      <c r="H41" s="441"/>
      <c r="I41" s="68">
        <v>102</v>
      </c>
      <c r="J41" s="223">
        <f>SUM(J38:J40)</f>
        <v>0</v>
      </c>
      <c r="K41" s="224">
        <f>SUM(K38:K40)</f>
        <v>341290573</v>
      </c>
    </row>
    <row r="42" spans="1:11" ht="12.75" customHeight="1">
      <c r="A42" s="453" t="s">
        <v>76</v>
      </c>
      <c r="B42" s="454"/>
      <c r="C42" s="454"/>
      <c r="D42" s="454"/>
      <c r="E42" s="454"/>
      <c r="F42" s="454"/>
      <c r="G42" s="454"/>
      <c r="H42" s="454"/>
      <c r="I42" s="68">
        <v>103</v>
      </c>
      <c r="J42" s="202">
        <v>195768202</v>
      </c>
      <c r="K42" s="203">
        <v>295401276</v>
      </c>
    </row>
    <row r="43" spans="1:11" ht="12.75" customHeight="1">
      <c r="A43" s="453" t="s">
        <v>77</v>
      </c>
      <c r="B43" s="454"/>
      <c r="C43" s="454"/>
      <c r="D43" s="454"/>
      <c r="E43" s="454"/>
      <c r="F43" s="454"/>
      <c r="G43" s="454"/>
      <c r="H43" s="454"/>
      <c r="I43" s="68">
        <v>104</v>
      </c>
      <c r="J43" s="202"/>
      <c r="K43" s="203"/>
    </row>
    <row r="44" spans="1:11" ht="12.75" customHeight="1">
      <c r="A44" s="453" t="s">
        <v>78</v>
      </c>
      <c r="B44" s="454"/>
      <c r="C44" s="454"/>
      <c r="D44" s="454"/>
      <c r="E44" s="454"/>
      <c r="F44" s="454"/>
      <c r="G44" s="454"/>
      <c r="H44" s="454"/>
      <c r="I44" s="68">
        <v>105</v>
      </c>
      <c r="J44" s="202"/>
      <c r="K44" s="203"/>
    </row>
    <row r="45" spans="1:11" ht="12.75" customHeight="1">
      <c r="A45" s="453" t="s">
        <v>79</v>
      </c>
      <c r="B45" s="454"/>
      <c r="C45" s="454"/>
      <c r="D45" s="454"/>
      <c r="E45" s="454"/>
      <c r="F45" s="454"/>
      <c r="G45" s="454"/>
      <c r="H45" s="454"/>
      <c r="I45" s="68">
        <v>106</v>
      </c>
      <c r="J45" s="202"/>
      <c r="K45" s="203"/>
    </row>
    <row r="46" spans="1:11" ht="12.75" customHeight="1">
      <c r="A46" s="453" t="s">
        <v>80</v>
      </c>
      <c r="B46" s="454"/>
      <c r="C46" s="454"/>
      <c r="D46" s="454"/>
      <c r="E46" s="454"/>
      <c r="F46" s="454"/>
      <c r="G46" s="454"/>
      <c r="H46" s="454"/>
      <c r="I46" s="68">
        <v>107</v>
      </c>
      <c r="J46" s="202"/>
      <c r="K46" s="203">
        <v>26424194</v>
      </c>
    </row>
    <row r="47" spans="1:11" ht="14.25" customHeight="1">
      <c r="A47" s="440" t="s">
        <v>164</v>
      </c>
      <c r="B47" s="441"/>
      <c r="C47" s="441"/>
      <c r="D47" s="441"/>
      <c r="E47" s="441"/>
      <c r="F47" s="441"/>
      <c r="G47" s="441"/>
      <c r="H47" s="441"/>
      <c r="I47" s="68">
        <v>108</v>
      </c>
      <c r="J47" s="223">
        <f>SUM(J42:J46)</f>
        <v>195768202</v>
      </c>
      <c r="K47" s="223">
        <f>SUM(K42:K46)</f>
        <v>321825470</v>
      </c>
    </row>
    <row r="48" spans="1:11" ht="12.75" customHeight="1">
      <c r="A48" s="440" t="s">
        <v>189</v>
      </c>
      <c r="B48" s="441"/>
      <c r="C48" s="441"/>
      <c r="D48" s="441"/>
      <c r="E48" s="441"/>
      <c r="F48" s="441"/>
      <c r="G48" s="441"/>
      <c r="H48" s="441"/>
      <c r="I48" s="68">
        <v>109</v>
      </c>
      <c r="J48" s="223">
        <f>IF(J41&gt;J47,J41-J47,0)</f>
        <v>0</v>
      </c>
      <c r="K48" s="224">
        <f>K41-K47</f>
        <v>19465103</v>
      </c>
    </row>
    <row r="49" spans="1:12" ht="12.75" customHeight="1">
      <c r="A49" s="440" t="s">
        <v>190</v>
      </c>
      <c r="B49" s="441"/>
      <c r="C49" s="441"/>
      <c r="D49" s="441"/>
      <c r="E49" s="441"/>
      <c r="F49" s="441"/>
      <c r="G49" s="441"/>
      <c r="H49" s="441"/>
      <c r="I49" s="68">
        <v>110</v>
      </c>
      <c r="J49" s="202">
        <f>IF(J47&gt;J41,J47-J41,0)</f>
        <v>195768202</v>
      </c>
      <c r="K49" s="203"/>
    </row>
    <row r="50" spans="1:12" ht="12.75" customHeight="1">
      <c r="A50" s="453" t="s">
        <v>165</v>
      </c>
      <c r="B50" s="454"/>
      <c r="C50" s="454"/>
      <c r="D50" s="454"/>
      <c r="E50" s="454"/>
      <c r="F50" s="454"/>
      <c r="G50" s="454"/>
      <c r="H50" s="454"/>
      <c r="I50" s="68">
        <v>111</v>
      </c>
      <c r="J50" s="223">
        <f>IF(J22-J23+J35-J36+J48-J49&gt;0,J22-J23+J35-J36+J48-J49,0)</f>
        <v>0</v>
      </c>
      <c r="K50" s="224">
        <f>K22+K35+K48</f>
        <v>27169682</v>
      </c>
    </row>
    <row r="51" spans="1:12" ht="12.75" customHeight="1">
      <c r="A51" s="453" t="s">
        <v>166</v>
      </c>
      <c r="B51" s="454"/>
      <c r="C51" s="454"/>
      <c r="D51" s="454"/>
      <c r="E51" s="454"/>
      <c r="F51" s="454"/>
      <c r="G51" s="454"/>
      <c r="H51" s="454"/>
      <c r="I51" s="68">
        <v>112</v>
      </c>
      <c r="J51" s="223">
        <f>IF(J23-J22+J36-J35+J49-J48&gt;0,J23-J22+J36-J35+J49-J48,0)</f>
        <v>4653521</v>
      </c>
      <c r="K51" s="224">
        <f>K23+K36+K49</f>
        <v>28571898</v>
      </c>
    </row>
    <row r="52" spans="1:12" ht="12.75" customHeight="1">
      <c r="A52" s="453" t="s">
        <v>81</v>
      </c>
      <c r="B52" s="454"/>
      <c r="C52" s="454"/>
      <c r="D52" s="454"/>
      <c r="E52" s="454"/>
      <c r="F52" s="454"/>
      <c r="G52" s="454"/>
      <c r="H52" s="454"/>
      <c r="I52" s="68">
        <v>113</v>
      </c>
      <c r="J52" s="202">
        <v>7271654</v>
      </c>
      <c r="K52" s="203">
        <v>2618133</v>
      </c>
    </row>
    <row r="53" spans="1:12" ht="12.75" customHeight="1">
      <c r="A53" s="453" t="s">
        <v>82</v>
      </c>
      <c r="B53" s="454"/>
      <c r="C53" s="454"/>
      <c r="D53" s="454"/>
      <c r="E53" s="454"/>
      <c r="F53" s="454"/>
      <c r="G53" s="454"/>
      <c r="H53" s="454"/>
      <c r="I53" s="68">
        <v>114</v>
      </c>
      <c r="J53" s="203">
        <f>IF(J50&gt;J51,J50-J51,0)</f>
        <v>0</v>
      </c>
      <c r="K53" s="203">
        <f>IF(K50&gt;K51,K50-K51,0)</f>
        <v>0</v>
      </c>
    </row>
    <row r="54" spans="1:12" ht="12.75" customHeight="1">
      <c r="A54" s="453" t="s">
        <v>83</v>
      </c>
      <c r="B54" s="454"/>
      <c r="C54" s="454"/>
      <c r="D54" s="454"/>
      <c r="E54" s="454"/>
      <c r="F54" s="454"/>
      <c r="G54" s="454"/>
      <c r="H54" s="454"/>
      <c r="I54" s="68">
        <v>115</v>
      </c>
      <c r="J54" s="202">
        <f>J51</f>
        <v>4653521</v>
      </c>
      <c r="K54" s="203">
        <f>IF(K50&lt;K51,K51-K50,0)</f>
        <v>1402216</v>
      </c>
    </row>
    <row r="55" spans="1:12" ht="12.75" customHeight="1">
      <c r="A55" s="485" t="s">
        <v>84</v>
      </c>
      <c r="B55" s="486"/>
      <c r="C55" s="486"/>
      <c r="D55" s="486"/>
      <c r="E55" s="486"/>
      <c r="F55" s="486"/>
      <c r="G55" s="486"/>
      <c r="H55" s="486"/>
      <c r="I55" s="69">
        <v>116</v>
      </c>
      <c r="J55" s="222">
        <f>J52+J53-J54</f>
        <v>2618133</v>
      </c>
      <c r="K55" s="222">
        <f>K52+K53-K54</f>
        <v>1215917</v>
      </c>
      <c r="L55" s="240"/>
    </row>
    <row r="56" spans="1:12">
      <c r="A56" s="56"/>
      <c r="B56" s="56"/>
      <c r="C56" s="56"/>
      <c r="D56" s="56"/>
      <c r="E56" s="56"/>
      <c r="F56" s="56"/>
      <c r="G56" s="56"/>
      <c r="H56" s="56"/>
      <c r="I56" s="56"/>
      <c r="J56" s="56"/>
      <c r="K56" s="240"/>
    </row>
    <row r="57" spans="1:12">
      <c r="A57" s="56"/>
      <c r="B57" s="56"/>
      <c r="C57" s="56"/>
      <c r="D57" s="56"/>
      <c r="E57" s="56"/>
      <c r="F57" s="56"/>
      <c r="G57" s="56"/>
      <c r="H57" s="56"/>
      <c r="I57" s="56"/>
      <c r="J57" s="56"/>
      <c r="K57" s="56"/>
    </row>
    <row r="58" spans="1:12">
      <c r="A58" s="56"/>
      <c r="B58" s="56"/>
      <c r="C58" s="56"/>
      <c r="D58" s="56"/>
      <c r="E58" s="56"/>
      <c r="F58" s="56"/>
      <c r="G58" s="56"/>
      <c r="H58" s="56"/>
      <c r="I58" s="56"/>
      <c r="J58" s="56"/>
      <c r="K58" s="56"/>
    </row>
    <row r="59" spans="1:12">
      <c r="A59" s="56"/>
      <c r="B59" s="56"/>
      <c r="C59" s="56"/>
      <c r="D59" s="56"/>
      <c r="E59" s="56"/>
      <c r="F59" s="56"/>
      <c r="G59" s="56"/>
      <c r="H59" s="56"/>
      <c r="I59" s="56"/>
      <c r="J59" s="56"/>
      <c r="K59" s="56"/>
    </row>
    <row r="60" spans="1:12">
      <c r="A60" s="56"/>
      <c r="B60" s="56"/>
      <c r="C60" s="56"/>
      <c r="D60" s="56"/>
      <c r="E60" s="56"/>
      <c r="F60" s="56"/>
      <c r="G60" s="56"/>
      <c r="H60" s="56"/>
      <c r="I60" s="56"/>
      <c r="J60" s="56"/>
      <c r="K60" s="56"/>
    </row>
    <row r="61" spans="1:12">
      <c r="A61" s="56"/>
      <c r="B61" s="56"/>
      <c r="C61" s="56"/>
      <c r="D61" s="56"/>
      <c r="E61" s="56"/>
      <c r="F61" s="56"/>
      <c r="G61" s="56"/>
      <c r="H61" s="56"/>
      <c r="I61" s="56"/>
      <c r="J61" s="56"/>
      <c r="K61" s="56"/>
    </row>
    <row r="62" spans="1:12">
      <c r="A62" s="56"/>
      <c r="B62" s="56"/>
      <c r="C62" s="56"/>
      <c r="D62" s="56"/>
      <c r="E62" s="56"/>
      <c r="F62" s="56"/>
      <c r="G62" s="56"/>
      <c r="H62" s="56"/>
      <c r="I62" s="56"/>
      <c r="J62" s="56"/>
      <c r="K62" s="56"/>
    </row>
    <row r="63" spans="1:12">
      <c r="A63" s="56"/>
      <c r="B63" s="56"/>
      <c r="C63" s="56"/>
      <c r="D63" s="56"/>
      <c r="E63" s="56"/>
      <c r="F63" s="56"/>
      <c r="G63" s="56"/>
      <c r="H63" s="56"/>
      <c r="I63" s="56"/>
      <c r="J63" s="56"/>
      <c r="K63" s="56"/>
    </row>
    <row r="64" spans="1:12">
      <c r="A64" s="56"/>
      <c r="B64" s="56"/>
      <c r="C64" s="56"/>
      <c r="D64" s="56"/>
      <c r="E64" s="56"/>
      <c r="F64" s="56"/>
      <c r="G64" s="56"/>
      <c r="H64" s="56"/>
      <c r="I64" s="56"/>
      <c r="J64" s="56"/>
      <c r="K64" s="56"/>
    </row>
    <row r="65" s="56" customFormat="1"/>
    <row r="66" s="56" customFormat="1"/>
    <row r="67" s="56" customFormat="1"/>
    <row r="68" s="56" customFormat="1"/>
    <row r="69" s="56" customFormat="1"/>
    <row r="70" s="56" customFormat="1"/>
    <row r="71" s="56" customFormat="1"/>
    <row r="72" s="56" customFormat="1"/>
    <row r="73" s="56" customFormat="1"/>
    <row r="74" s="56" customFormat="1"/>
    <row r="75" s="56" customFormat="1"/>
    <row r="76" s="56" customFormat="1"/>
    <row r="77" s="56" customFormat="1"/>
    <row r="78" s="56" customFormat="1"/>
    <row r="79" s="56" customFormat="1"/>
    <row r="80" s="56" customFormat="1"/>
    <row r="81" s="56" customFormat="1"/>
    <row r="82" s="56" customFormat="1"/>
    <row r="83" s="56" customFormat="1"/>
    <row r="84" s="56" customFormat="1"/>
    <row r="85" s="56" customFormat="1"/>
    <row r="86" s="56" customFormat="1"/>
    <row r="87" s="56" customFormat="1"/>
    <row r="88" s="56" customFormat="1"/>
    <row r="89" s="56" customFormat="1"/>
    <row r="90" s="56" customFormat="1"/>
    <row r="91" s="56" customFormat="1"/>
    <row r="92" s="56" customFormat="1"/>
    <row r="93" s="56" customFormat="1"/>
    <row r="94" s="56" customFormat="1"/>
    <row r="95" s="56" customFormat="1"/>
    <row r="96" s="56" customFormat="1"/>
    <row r="97" s="56" customFormat="1"/>
    <row r="98" s="56" customFormat="1"/>
    <row r="99" s="56" customFormat="1"/>
    <row r="100" s="56" customFormat="1"/>
    <row r="101" s="56" customFormat="1"/>
    <row r="102" s="56" customFormat="1"/>
    <row r="103" s="56" customFormat="1"/>
    <row r="104" s="56" customFormat="1"/>
    <row r="105" s="56" customFormat="1"/>
    <row r="106" s="56" customFormat="1"/>
    <row r="107" s="56" customFormat="1"/>
    <row r="108" s="56" customFormat="1"/>
    <row r="109" s="56" customFormat="1"/>
    <row r="110" s="56" customFormat="1"/>
    <row r="111" s="56" customFormat="1"/>
    <row r="112" s="56" customFormat="1"/>
    <row r="113" s="56" customFormat="1"/>
    <row r="114" s="56" customFormat="1"/>
    <row r="115" s="56" customFormat="1"/>
    <row r="116" s="56" customFormat="1"/>
    <row r="117" s="56" customFormat="1"/>
    <row r="118" s="56" customFormat="1"/>
    <row r="119" s="56" customFormat="1"/>
    <row r="120" s="56" customFormat="1"/>
    <row r="121" s="56" customFormat="1"/>
    <row r="122" s="56" customFormat="1"/>
    <row r="123" s="56" customFormat="1"/>
    <row r="124" s="56" customFormat="1"/>
    <row r="125" s="56" customFormat="1"/>
    <row r="126" s="56" customFormat="1"/>
    <row r="127" s="56" customFormat="1"/>
    <row r="128" s="56" customFormat="1"/>
    <row r="129" s="56" customFormat="1"/>
    <row r="130" s="56" customFormat="1"/>
    <row r="131" s="56" customFormat="1"/>
    <row r="132" s="56" customFormat="1"/>
    <row r="133" s="56" customFormat="1"/>
    <row r="134" s="56" customFormat="1"/>
    <row r="135" s="56" customFormat="1"/>
    <row r="136" s="56" customFormat="1"/>
    <row r="137" s="56" customFormat="1"/>
    <row r="138" s="56" customFormat="1"/>
    <row r="139" s="56" customFormat="1"/>
    <row r="140" s="56" customFormat="1"/>
    <row r="141" s="56" customFormat="1"/>
    <row r="142" s="56" customFormat="1"/>
    <row r="143" s="56" customFormat="1"/>
    <row r="144" s="56" customFormat="1"/>
    <row r="145" s="56" customFormat="1"/>
    <row r="146" s="56" customFormat="1"/>
    <row r="147" s="56" customFormat="1"/>
    <row r="148" s="56" customFormat="1"/>
    <row r="149" s="56" customFormat="1"/>
    <row r="150" s="56" customFormat="1"/>
    <row r="151" s="56" customFormat="1"/>
    <row r="152" s="56" customFormat="1"/>
    <row r="153" s="56" customFormat="1"/>
    <row r="154" s="56" customFormat="1"/>
    <row r="155" s="56" customFormat="1"/>
    <row r="156" s="56" customFormat="1"/>
    <row r="157" s="56" customFormat="1"/>
    <row r="158" s="56" customFormat="1"/>
    <row r="159" s="56" customFormat="1"/>
    <row r="160" s="56" customFormat="1"/>
    <row r="161" s="56" customFormat="1"/>
    <row r="162" s="56" customFormat="1"/>
    <row r="163" s="56" customFormat="1"/>
    <row r="164" s="56" customFormat="1"/>
    <row r="165" s="56" customFormat="1"/>
    <row r="166" s="56" customFormat="1"/>
    <row r="167" s="56" customFormat="1"/>
    <row r="168" s="56" customFormat="1"/>
    <row r="169" s="56" customFormat="1"/>
    <row r="170" s="56" customFormat="1"/>
    <row r="171" s="56" customFormat="1"/>
    <row r="172" s="56" customFormat="1"/>
    <row r="173" s="56" customFormat="1"/>
    <row r="174" s="56" customFormat="1"/>
    <row r="175" s="56" customFormat="1"/>
    <row r="176" s="56" customFormat="1"/>
    <row r="177" s="56" customFormat="1"/>
    <row r="178" s="56" customFormat="1"/>
    <row r="179" s="56" customFormat="1"/>
    <row r="180" s="56" customFormat="1"/>
    <row r="181" s="56" customFormat="1"/>
    <row r="182" s="56" customFormat="1"/>
    <row r="183" s="56" customFormat="1"/>
    <row r="184" s="56" customFormat="1"/>
    <row r="185" s="56" customFormat="1"/>
    <row r="186" s="56" customFormat="1"/>
    <row r="187" s="56" customFormat="1"/>
    <row r="188" s="56" customFormat="1"/>
    <row r="189" s="56" customFormat="1"/>
    <row r="190" s="56" customFormat="1"/>
    <row r="191" s="56" customFormat="1"/>
    <row r="192" s="56" customFormat="1"/>
    <row r="193" s="56" customFormat="1"/>
    <row r="194" s="56" customFormat="1"/>
    <row r="195" s="56" customFormat="1"/>
    <row r="196" s="56" customFormat="1"/>
    <row r="197" s="56" customFormat="1"/>
    <row r="198" s="56" customFormat="1"/>
    <row r="199" s="56" customFormat="1"/>
    <row r="200" s="56" customFormat="1"/>
    <row r="201" s="56" customFormat="1"/>
    <row r="202" s="56" customFormat="1"/>
    <row r="203" s="56" customFormat="1"/>
    <row r="204" s="56" customFormat="1"/>
    <row r="205" s="56" customFormat="1"/>
    <row r="206" s="56" customFormat="1"/>
    <row r="207" s="56" customFormat="1"/>
    <row r="208" s="56" customFormat="1"/>
    <row r="209" s="56" customFormat="1"/>
    <row r="210" s="56" customFormat="1"/>
    <row r="211" s="56" customFormat="1"/>
    <row r="212" s="56" customFormat="1"/>
    <row r="213" s="56" customFormat="1"/>
    <row r="214" s="56" customFormat="1"/>
    <row r="215" s="56" customFormat="1"/>
    <row r="216" s="56" customFormat="1"/>
    <row r="217" s="56" customFormat="1"/>
    <row r="218" s="56" customFormat="1"/>
    <row r="219" s="56" customFormat="1"/>
    <row r="220" s="56" customFormat="1"/>
    <row r="221" s="56" customFormat="1"/>
    <row r="222" s="56" customFormat="1"/>
    <row r="223" s="56" customFormat="1"/>
    <row r="224" s="56" customFormat="1"/>
    <row r="225" s="56" customFormat="1"/>
    <row r="226" s="56" customFormat="1"/>
    <row r="227" s="56" customFormat="1"/>
    <row r="228" s="56" customFormat="1"/>
    <row r="229" s="56" customFormat="1"/>
    <row r="230" s="56" customFormat="1"/>
    <row r="231" s="56" customFormat="1"/>
    <row r="232" s="56" customFormat="1"/>
    <row r="233" s="56" customFormat="1"/>
    <row r="234" s="56" customFormat="1"/>
    <row r="235" s="56" customFormat="1"/>
    <row r="236" s="56" customFormat="1"/>
    <row r="237" s="56" customFormat="1"/>
    <row r="238" s="56" customFormat="1"/>
    <row r="239" s="56" customFormat="1"/>
    <row r="240" s="56" customFormat="1"/>
    <row r="241" s="56" customFormat="1"/>
    <row r="242" s="56" customFormat="1"/>
    <row r="243" s="56" customFormat="1"/>
    <row r="244" s="56" customFormat="1"/>
    <row r="245" s="56" customFormat="1"/>
    <row r="246" s="56" customFormat="1"/>
    <row r="247" s="56" customFormat="1"/>
    <row r="248" s="56" customFormat="1"/>
    <row r="249" s="56" customFormat="1"/>
    <row r="250" s="56" customFormat="1"/>
    <row r="251" s="56" customFormat="1"/>
    <row r="252" s="56" customFormat="1"/>
    <row r="253" s="56" customFormat="1"/>
    <row r="254" s="56" customFormat="1"/>
    <row r="255" s="56" customFormat="1"/>
    <row r="256" s="56" customFormat="1"/>
    <row r="257" s="56" customFormat="1"/>
    <row r="258" s="56" customFormat="1"/>
    <row r="259" s="56" customFormat="1"/>
    <row r="260" s="56" customFormat="1"/>
    <row r="261" s="56" customFormat="1"/>
    <row r="262" s="56" customFormat="1"/>
    <row r="263" s="56" customFormat="1"/>
    <row r="264" s="56" customFormat="1"/>
    <row r="265" s="56" customFormat="1"/>
    <row r="266" s="56" customFormat="1"/>
    <row r="267" s="56" customFormat="1"/>
    <row r="268" s="56" customFormat="1"/>
    <row r="269" s="56" customFormat="1"/>
    <row r="270" s="56" customFormat="1"/>
    <row r="271" s="56" customFormat="1"/>
    <row r="272" s="56" customFormat="1"/>
    <row r="273" s="56" customFormat="1"/>
    <row r="274" s="56" customFormat="1"/>
    <row r="275" s="56" customFormat="1"/>
    <row r="276" s="56" customFormat="1"/>
    <row r="277" s="56" customFormat="1"/>
    <row r="278" s="56" customFormat="1"/>
    <row r="279" s="56" customFormat="1"/>
    <row r="280" s="56" customFormat="1"/>
    <row r="281" s="56" customFormat="1"/>
    <row r="282" s="56" customFormat="1"/>
    <row r="283" s="56" customFormat="1"/>
    <row r="284" s="56" customFormat="1"/>
    <row r="285" s="56" customFormat="1"/>
    <row r="286" s="56" customFormat="1"/>
    <row r="287" s="56" customFormat="1"/>
    <row r="288" s="56" customFormat="1"/>
    <row r="289" s="56" customFormat="1"/>
    <row r="290" s="56" customFormat="1"/>
    <row r="291" s="56" customFormat="1"/>
    <row r="292" s="56" customFormat="1"/>
    <row r="293" s="56" customFormat="1"/>
    <row r="294" s="56" customFormat="1"/>
    <row r="295" s="56" customFormat="1"/>
    <row r="296" s="56" customFormat="1"/>
    <row r="297" s="56" customFormat="1"/>
    <row r="298" s="56" customFormat="1"/>
    <row r="299" s="56" customFormat="1"/>
    <row r="300" s="56" customFormat="1"/>
    <row r="301" s="56" customFormat="1"/>
    <row r="302" s="56" customFormat="1"/>
    <row r="303" s="56" customFormat="1"/>
    <row r="304" s="56" customFormat="1"/>
    <row r="305" s="56" customFormat="1"/>
    <row r="306" s="56" customFormat="1"/>
    <row r="307" s="56" customFormat="1"/>
    <row r="308" s="56" customFormat="1"/>
    <row r="309" s="56" customFormat="1"/>
    <row r="310" s="56" customFormat="1"/>
    <row r="311" s="56" customFormat="1"/>
    <row r="312" s="56" customFormat="1"/>
    <row r="313" s="56" customFormat="1"/>
    <row r="314" s="56" customFormat="1"/>
    <row r="315" s="56" customFormat="1"/>
    <row r="316" s="56" customFormat="1"/>
    <row r="317" s="56" customFormat="1"/>
    <row r="318" s="56" customFormat="1"/>
    <row r="319" s="56" customFormat="1"/>
    <row r="320" s="56" customFormat="1"/>
    <row r="321" s="56" customFormat="1"/>
    <row r="322" s="56" customFormat="1"/>
    <row r="323" s="56" customFormat="1"/>
    <row r="324" s="56" customFormat="1"/>
    <row r="325" s="56" customFormat="1"/>
    <row r="326" s="56" customFormat="1"/>
    <row r="327" s="56" customFormat="1"/>
    <row r="328" s="56" customFormat="1"/>
    <row r="329" s="56" customFormat="1"/>
    <row r="330" s="56" customFormat="1"/>
    <row r="331" s="56" customFormat="1"/>
    <row r="332" s="56" customFormat="1"/>
    <row r="333" s="56" customFormat="1"/>
    <row r="334" s="56" customFormat="1"/>
    <row r="335" s="56" customFormat="1"/>
    <row r="336" s="56" customFormat="1"/>
    <row r="337" s="56" customFormat="1"/>
    <row r="338" s="56" customFormat="1"/>
    <row r="339" s="56" customFormat="1"/>
    <row r="340" s="56" customFormat="1"/>
    <row r="341" s="56" customFormat="1"/>
    <row r="342" s="56" customFormat="1"/>
    <row r="343" s="56" customFormat="1"/>
    <row r="344" s="56" customFormat="1"/>
    <row r="345" s="56" customFormat="1"/>
    <row r="346" s="56" customFormat="1"/>
    <row r="347" s="56" customFormat="1"/>
    <row r="348" s="56" customFormat="1"/>
    <row r="349" s="56" customFormat="1"/>
    <row r="350" s="56" customFormat="1"/>
    <row r="351" s="56" customFormat="1"/>
    <row r="352" s="56" customFormat="1"/>
    <row r="353" s="56" customFormat="1"/>
    <row r="354" s="56" customFormat="1"/>
    <row r="355" s="56" customFormat="1"/>
    <row r="356" s="56" customFormat="1"/>
    <row r="357" s="56" customFormat="1"/>
    <row r="358" s="56" customFormat="1"/>
    <row r="359" s="56" customFormat="1"/>
    <row r="360" s="56" customFormat="1"/>
    <row r="361" s="56" customFormat="1"/>
    <row r="362" s="56" customFormat="1"/>
    <row r="363" s="56" customFormat="1"/>
    <row r="364" s="56" customFormat="1"/>
    <row r="365" s="56" customFormat="1"/>
    <row r="366" s="56" customFormat="1"/>
    <row r="367" s="56" customFormat="1"/>
    <row r="368" s="56" customFormat="1"/>
    <row r="369" s="56" customFormat="1"/>
    <row r="370" s="56" customFormat="1"/>
    <row r="371" s="56" customFormat="1"/>
    <row r="372" s="56" customFormat="1"/>
    <row r="373" s="56" customFormat="1"/>
    <row r="374" s="56" customFormat="1"/>
    <row r="375" s="56" customFormat="1"/>
    <row r="376" s="56" customFormat="1"/>
    <row r="377" s="56" customFormat="1"/>
    <row r="378" s="56" customFormat="1"/>
    <row r="379" s="56" customFormat="1"/>
    <row r="380" s="56" customFormat="1"/>
    <row r="381" s="56" customFormat="1"/>
    <row r="382" s="56" customFormat="1"/>
    <row r="383" s="56" customFormat="1"/>
    <row r="384" s="56" customFormat="1"/>
    <row r="385" s="56" customFormat="1"/>
    <row r="386" s="56" customFormat="1"/>
    <row r="387" s="56" customFormat="1"/>
    <row r="388" s="56" customFormat="1"/>
    <row r="389" s="56" customFormat="1"/>
    <row r="390" s="56" customFormat="1"/>
    <row r="391" s="56" customFormat="1"/>
    <row r="392" s="56" customFormat="1"/>
    <row r="393" s="56" customFormat="1"/>
    <row r="394" s="56" customFormat="1"/>
    <row r="395" s="56" customFormat="1"/>
    <row r="396" s="56" customFormat="1"/>
    <row r="397" s="56" customFormat="1"/>
    <row r="398" s="56" customFormat="1"/>
    <row r="399" s="56" customFormat="1"/>
    <row r="400" s="56" customFormat="1"/>
    <row r="401" s="56" customFormat="1"/>
    <row r="402" s="56" customFormat="1"/>
    <row r="403" s="56" customFormat="1"/>
    <row r="404" s="56" customFormat="1"/>
    <row r="405" s="56" customFormat="1"/>
    <row r="406" s="56" customFormat="1"/>
    <row r="407" s="56" customFormat="1"/>
    <row r="408" s="56" customFormat="1"/>
    <row r="409" s="56" customFormat="1"/>
    <row r="410" s="56" customFormat="1"/>
    <row r="411" s="56" customFormat="1"/>
    <row r="412" s="56" customFormat="1"/>
    <row r="413" s="56" customFormat="1"/>
    <row r="414" s="56" customFormat="1"/>
    <row r="415" s="56" customFormat="1"/>
    <row r="416" s="56" customFormat="1"/>
    <row r="417" s="56" customFormat="1"/>
    <row r="418" s="56" customFormat="1"/>
    <row r="419" s="56" customFormat="1"/>
    <row r="420" s="56" customFormat="1"/>
    <row r="421" s="56" customFormat="1"/>
    <row r="422" s="56" customFormat="1"/>
    <row r="423" s="56" customFormat="1"/>
    <row r="424" s="56" customFormat="1"/>
    <row r="425" s="56" customFormat="1"/>
    <row r="426" s="56" customFormat="1"/>
    <row r="427" s="56" customFormat="1"/>
    <row r="428" s="56" customFormat="1"/>
    <row r="429" s="56" customFormat="1"/>
    <row r="430" s="56" customFormat="1"/>
    <row r="431" s="56" customFormat="1"/>
    <row r="432" s="56" customFormat="1"/>
    <row r="433" s="56" customFormat="1"/>
    <row r="434" s="56" customFormat="1"/>
    <row r="435" s="56" customFormat="1"/>
    <row r="436" s="56" customFormat="1"/>
    <row r="437" s="56" customFormat="1"/>
    <row r="438" s="56" customFormat="1"/>
    <row r="439" s="56" customFormat="1"/>
    <row r="440" s="56" customFormat="1"/>
    <row r="441" s="56" customFormat="1"/>
    <row r="442" s="56" customFormat="1"/>
    <row r="443" s="56" customFormat="1"/>
    <row r="444" s="56" customFormat="1"/>
    <row r="445" s="56" customFormat="1"/>
    <row r="446" s="56" customFormat="1"/>
    <row r="447" s="56" customFormat="1"/>
    <row r="448" s="56" customFormat="1"/>
    <row r="449" s="56" customFormat="1"/>
    <row r="450" s="56" customFormat="1"/>
    <row r="451" s="56" customFormat="1"/>
    <row r="452" s="56" customFormat="1"/>
    <row r="453" s="56" customFormat="1"/>
    <row r="454" s="56" customFormat="1"/>
    <row r="455" s="56" customFormat="1"/>
    <row r="456" s="56" customFormat="1"/>
    <row r="457" s="56" customFormat="1"/>
    <row r="458" s="56" customFormat="1"/>
    <row r="459" s="56" customFormat="1"/>
    <row r="460" s="56" customFormat="1"/>
    <row r="461" s="56" customFormat="1"/>
    <row r="462" s="56" customFormat="1"/>
    <row r="463" s="56" customFormat="1"/>
    <row r="464" s="56" customFormat="1"/>
    <row r="465" s="56" customFormat="1"/>
    <row r="466" s="56" customFormat="1"/>
    <row r="467" s="56" customFormat="1"/>
    <row r="468" s="56" customFormat="1"/>
    <row r="469" s="56" customFormat="1"/>
    <row r="470" s="56" customFormat="1"/>
    <row r="471" s="56" customFormat="1"/>
    <row r="472" s="56" customFormat="1"/>
    <row r="473" s="56" customFormat="1"/>
    <row r="474" s="56" customFormat="1"/>
    <row r="475" s="56" customFormat="1"/>
    <row r="476" s="56" customFormat="1"/>
    <row r="477" s="56" customFormat="1"/>
    <row r="478" s="56" customFormat="1"/>
    <row r="479" s="56" customFormat="1"/>
    <row r="480" s="56" customFormat="1"/>
    <row r="481" s="56" customFormat="1"/>
    <row r="482" s="56" customFormat="1"/>
    <row r="483" s="56" customFormat="1"/>
    <row r="484" s="56" customFormat="1"/>
    <row r="485" s="56" customFormat="1"/>
    <row r="486" s="56" customFormat="1"/>
    <row r="487" s="56" customFormat="1"/>
    <row r="488" s="56" customFormat="1"/>
    <row r="489" s="56" customFormat="1"/>
    <row r="490" s="56" customFormat="1"/>
    <row r="491" s="56" customFormat="1"/>
    <row r="492" s="56" customFormat="1"/>
    <row r="493" s="56" customFormat="1"/>
    <row r="494" s="56" customFormat="1"/>
    <row r="495" s="56" customFormat="1"/>
    <row r="496" s="56" customFormat="1"/>
    <row r="497" s="56" customFormat="1"/>
    <row r="498" s="56" customFormat="1"/>
    <row r="499" s="56" customFormat="1"/>
    <row r="500" s="56" customFormat="1"/>
    <row r="501" s="56" customFormat="1"/>
    <row r="502" s="56" customFormat="1"/>
    <row r="503" s="56" customFormat="1"/>
    <row r="504" s="56" customFormat="1"/>
    <row r="505" s="56" customFormat="1"/>
    <row r="506" s="56" customFormat="1"/>
    <row r="507" s="56" customFormat="1"/>
    <row r="508" s="56" customFormat="1"/>
    <row r="509" s="56" customFormat="1"/>
    <row r="510" s="56" customFormat="1"/>
    <row r="511" s="56" customFormat="1"/>
    <row r="512" s="56" customFormat="1"/>
    <row r="513" s="56" customFormat="1"/>
    <row r="514" s="56" customFormat="1"/>
    <row r="515" s="56" customFormat="1"/>
    <row r="516" s="56" customFormat="1"/>
    <row r="517" s="56" customFormat="1"/>
    <row r="518" s="56" customFormat="1"/>
    <row r="519" s="56" customFormat="1"/>
    <row r="520" s="56" customFormat="1"/>
    <row r="521" s="56" customFormat="1"/>
    <row r="522" s="56" customFormat="1"/>
    <row r="523" s="56" customFormat="1"/>
    <row r="524" s="56" customFormat="1"/>
    <row r="525" s="56" customFormat="1"/>
    <row r="526" s="56" customFormat="1"/>
    <row r="527" s="56" customFormat="1"/>
    <row r="528" s="56" customFormat="1"/>
    <row r="529" s="56" customFormat="1"/>
    <row r="530" s="56" customFormat="1"/>
    <row r="531" s="56" customFormat="1"/>
    <row r="532" s="56" customFormat="1"/>
    <row r="533" s="56" customFormat="1"/>
    <row r="534" s="56" customFormat="1"/>
    <row r="535" s="56" customFormat="1"/>
    <row r="536" s="56" customFormat="1"/>
    <row r="537" s="56" customFormat="1"/>
    <row r="538" s="56" customFormat="1"/>
    <row r="539" s="56" customFormat="1"/>
    <row r="540" s="56" customFormat="1"/>
    <row r="541" s="56" customFormat="1"/>
    <row r="542" s="56" customFormat="1"/>
    <row r="543" s="56" customFormat="1"/>
    <row r="544" s="56" customFormat="1"/>
    <row r="545" s="56" customFormat="1"/>
    <row r="546" s="56" customFormat="1"/>
    <row r="547" s="56" customFormat="1"/>
    <row r="548" s="56" customFormat="1"/>
    <row r="549" s="56" customFormat="1"/>
    <row r="550" s="56" customFormat="1"/>
    <row r="551" s="56" customFormat="1"/>
    <row r="552" s="56" customFormat="1"/>
    <row r="553" s="56" customFormat="1"/>
    <row r="554" s="56" customFormat="1"/>
    <row r="555" s="56" customFormat="1"/>
    <row r="556" s="56" customFormat="1"/>
    <row r="557" s="56" customFormat="1"/>
    <row r="558" s="56" customFormat="1"/>
    <row r="559" s="56" customFormat="1"/>
    <row r="560" s="56" customFormat="1"/>
    <row r="561" s="56" customFormat="1"/>
    <row r="562" s="56" customFormat="1"/>
    <row r="563" s="56" customFormat="1"/>
    <row r="564" s="56" customFormat="1"/>
    <row r="565" s="56" customFormat="1"/>
    <row r="566" s="56" customFormat="1"/>
    <row r="567" s="56" customFormat="1"/>
    <row r="568" s="56" customFormat="1"/>
    <row r="569" s="56" customFormat="1"/>
    <row r="570" s="56" customFormat="1"/>
    <row r="571" s="56" customFormat="1"/>
    <row r="572" s="56" customFormat="1"/>
    <row r="573" s="56" customFormat="1"/>
    <row r="574" s="56" customFormat="1"/>
    <row r="575" s="56" customFormat="1"/>
    <row r="576" s="56" customFormat="1"/>
    <row r="577" s="56" customFormat="1"/>
    <row r="578" s="56" customFormat="1"/>
    <row r="579" s="56" customFormat="1"/>
    <row r="580" s="56" customFormat="1"/>
    <row r="581" s="56" customFormat="1"/>
    <row r="582" s="56" customFormat="1"/>
    <row r="583" s="56" customFormat="1"/>
    <row r="584" s="56" customFormat="1"/>
    <row r="585" s="56" customFormat="1"/>
    <row r="586" s="56" customFormat="1"/>
    <row r="587" s="56" customFormat="1"/>
    <row r="588" s="56" customFormat="1"/>
    <row r="589" s="56" customFormat="1"/>
    <row r="590" s="56" customFormat="1"/>
    <row r="591" s="56" customFormat="1"/>
    <row r="592" s="56" customFormat="1"/>
    <row r="593" s="56" customFormat="1"/>
    <row r="594" s="56" customFormat="1"/>
    <row r="595" s="56" customFormat="1"/>
    <row r="596" s="56" customFormat="1"/>
    <row r="597" s="56" customFormat="1"/>
    <row r="598" s="56" customFormat="1"/>
    <row r="599" s="56" customFormat="1"/>
    <row r="600" s="56" customFormat="1"/>
    <row r="601" s="56" customFormat="1"/>
    <row r="602" s="56" customFormat="1"/>
    <row r="603" s="56" customFormat="1"/>
    <row r="604" s="56" customFormat="1"/>
    <row r="605" s="56" customFormat="1"/>
    <row r="606" s="56" customFormat="1"/>
    <row r="607" s="56" customFormat="1"/>
    <row r="608" s="56" customFormat="1"/>
    <row r="609" s="56" customFormat="1"/>
    <row r="610" s="56" customFormat="1"/>
    <row r="611" s="56" customFormat="1"/>
    <row r="612" s="56" customFormat="1"/>
    <row r="613" s="56" customFormat="1"/>
    <row r="614" s="56" customFormat="1"/>
    <row r="615" s="56" customFormat="1"/>
    <row r="616" s="56" customFormat="1"/>
    <row r="617" s="56" customFormat="1"/>
    <row r="618" s="56" customFormat="1"/>
    <row r="619" s="56" customFormat="1"/>
    <row r="620" s="56" customFormat="1"/>
    <row r="621" s="56" customFormat="1"/>
    <row r="622" s="56" customFormat="1"/>
    <row r="623" s="56" customFormat="1"/>
    <row r="624" s="56" customFormat="1"/>
    <row r="625" s="56" customFormat="1"/>
    <row r="626" s="56" customFormat="1"/>
    <row r="627" s="56" customFormat="1"/>
    <row r="628" s="56" customFormat="1"/>
    <row r="629" s="56" customFormat="1"/>
    <row r="630" s="56" customFormat="1"/>
    <row r="631" s="56" customFormat="1"/>
    <row r="632" s="56" customFormat="1"/>
    <row r="633" s="56" customFormat="1"/>
    <row r="634" s="56" customFormat="1"/>
    <row r="635" s="56" customFormat="1"/>
    <row r="636" s="56" customFormat="1"/>
    <row r="637" s="56" customFormat="1"/>
    <row r="638" s="56" customFormat="1"/>
    <row r="639" s="56" customFormat="1"/>
    <row r="640" s="56" customFormat="1"/>
    <row r="641" s="56" customFormat="1"/>
    <row r="642" s="56" customFormat="1"/>
    <row r="643" s="56" customFormat="1"/>
    <row r="644" s="56" customFormat="1"/>
    <row r="645" s="56" customFormat="1"/>
    <row r="646" s="56" customFormat="1"/>
    <row r="647" s="56" customFormat="1"/>
    <row r="648" s="56" customFormat="1"/>
    <row r="649" s="56" customFormat="1"/>
    <row r="650" s="56" customFormat="1"/>
    <row r="651" s="56" customFormat="1"/>
    <row r="652" s="56" customFormat="1"/>
    <row r="653" s="56" customFormat="1"/>
    <row r="654" s="56" customFormat="1"/>
    <row r="655" s="56" customFormat="1"/>
    <row r="656" s="56" customFormat="1"/>
    <row r="657" s="56" customFormat="1"/>
    <row r="658" s="56" customFormat="1"/>
    <row r="659" s="56" customFormat="1"/>
    <row r="660" s="56" customFormat="1"/>
    <row r="661" s="56" customFormat="1"/>
    <row r="662" s="56" customFormat="1"/>
    <row r="663" s="56" customFormat="1"/>
    <row r="664" s="56" customFormat="1"/>
    <row r="665" s="56" customFormat="1"/>
    <row r="666" s="56" customFormat="1"/>
    <row r="667" s="56" customFormat="1"/>
    <row r="668" s="56" customFormat="1"/>
    <row r="669" s="56" customFormat="1"/>
    <row r="670" s="56" customFormat="1"/>
    <row r="671" s="56" customFormat="1"/>
    <row r="672" s="56" customFormat="1"/>
    <row r="673" s="56" customFormat="1"/>
    <row r="674" s="56" customFormat="1"/>
    <row r="675" s="56" customFormat="1"/>
    <row r="676" s="56" customFormat="1"/>
    <row r="677" s="56" customFormat="1"/>
    <row r="678" s="56" customFormat="1"/>
    <row r="679" s="56" customFormat="1"/>
    <row r="680" s="56" customFormat="1"/>
    <row r="681" s="56" customFormat="1"/>
    <row r="682" s="56" customFormat="1"/>
    <row r="683" s="56" customFormat="1"/>
    <row r="684" s="56" customFormat="1"/>
    <row r="685" s="56" customFormat="1"/>
    <row r="686" s="56" customFormat="1"/>
    <row r="687" s="56" customFormat="1"/>
    <row r="688" s="56" customFormat="1"/>
    <row r="689" s="56" customFormat="1"/>
    <row r="690" s="56" customFormat="1"/>
    <row r="691" s="56" customFormat="1"/>
    <row r="692" s="56" customFormat="1"/>
    <row r="693" s="56" customFormat="1"/>
    <row r="694" s="56" customFormat="1"/>
    <row r="695" s="56" customFormat="1"/>
    <row r="696" s="56" customFormat="1"/>
    <row r="697" s="56" customFormat="1"/>
    <row r="698" s="56" customFormat="1"/>
    <row r="699" s="56" customFormat="1"/>
    <row r="700" s="56" customFormat="1"/>
    <row r="701" s="56" customFormat="1"/>
    <row r="702" s="56" customFormat="1"/>
    <row r="703" s="56" customFormat="1"/>
    <row r="704" s="56" customFormat="1"/>
    <row r="705" s="56" customFormat="1"/>
    <row r="706" s="56" customFormat="1"/>
    <row r="707" s="56" customFormat="1"/>
    <row r="708" s="56" customFormat="1"/>
    <row r="709" s="56" customFormat="1"/>
    <row r="710" s="56" customFormat="1"/>
    <row r="711" s="56" customFormat="1"/>
    <row r="712" s="56" customFormat="1"/>
    <row r="713" s="56" customFormat="1"/>
    <row r="714" s="56" customFormat="1"/>
    <row r="715" s="56" customFormat="1"/>
    <row r="716" s="56" customFormat="1"/>
    <row r="717" s="56" customFormat="1"/>
    <row r="718" s="56" customFormat="1"/>
    <row r="719" s="56" customFormat="1"/>
    <row r="720" s="56" customFormat="1"/>
    <row r="721" s="56" customFormat="1"/>
    <row r="722" s="56" customFormat="1"/>
    <row r="723" s="56" customFormat="1"/>
    <row r="724" s="56" customFormat="1"/>
    <row r="725" s="56" customFormat="1"/>
    <row r="726" s="56" customFormat="1"/>
    <row r="727" s="56" customFormat="1"/>
    <row r="728" s="56" customFormat="1"/>
    <row r="729" s="56" customFormat="1"/>
    <row r="730" s="56" customFormat="1"/>
    <row r="731" s="56" customFormat="1"/>
    <row r="732" s="56" customFormat="1"/>
    <row r="733" s="56" customFormat="1"/>
    <row r="734" s="56" customFormat="1"/>
    <row r="735" s="56" customFormat="1"/>
    <row r="736" s="56" customFormat="1"/>
    <row r="737" s="56" customFormat="1"/>
    <row r="738" s="56" customFormat="1"/>
    <row r="739" s="56" customFormat="1"/>
    <row r="740" s="56" customFormat="1"/>
    <row r="741" s="56" customFormat="1"/>
    <row r="742" s="56" customFormat="1"/>
    <row r="743" s="56" customFormat="1"/>
    <row r="744" s="56" customFormat="1"/>
    <row r="745" s="56" customFormat="1"/>
    <row r="746" s="56" customFormat="1"/>
    <row r="747" s="56" customFormat="1"/>
    <row r="748" s="56" customFormat="1"/>
    <row r="749" s="56" customFormat="1"/>
    <row r="750" s="56" customFormat="1"/>
    <row r="751" s="56" customFormat="1"/>
    <row r="752" s="56" customFormat="1"/>
    <row r="753" s="56" customFormat="1"/>
    <row r="754" s="56" customFormat="1"/>
    <row r="755" s="56" customFormat="1"/>
    <row r="756" s="56" customFormat="1"/>
    <row r="757" s="56" customFormat="1"/>
    <row r="758" s="56" customFormat="1"/>
    <row r="759" s="56" customFormat="1"/>
    <row r="760" s="56" customFormat="1"/>
    <row r="761" s="56" customFormat="1"/>
    <row r="762" s="56" customFormat="1"/>
    <row r="763" s="56" customFormat="1"/>
    <row r="764" s="56" customFormat="1"/>
    <row r="765" s="56" customFormat="1"/>
    <row r="766" s="56" customFormat="1"/>
    <row r="767" s="56" customFormat="1"/>
    <row r="768" s="56" customFormat="1"/>
    <row r="769" s="56" customFormat="1"/>
    <row r="770" s="56" customFormat="1"/>
    <row r="771" s="56" customFormat="1"/>
    <row r="772" s="56" customFormat="1"/>
    <row r="773" s="56" customFormat="1"/>
    <row r="774" s="56" customFormat="1"/>
    <row r="775" s="56" customFormat="1"/>
    <row r="776" s="56" customFormat="1"/>
    <row r="777" s="56" customFormat="1"/>
    <row r="778" s="56" customFormat="1"/>
    <row r="779" s="56" customFormat="1"/>
    <row r="780" s="56" customFormat="1"/>
    <row r="781" s="56" customFormat="1"/>
    <row r="782" s="56" customFormat="1"/>
    <row r="783" s="56" customFormat="1"/>
    <row r="784" s="56" customFormat="1"/>
    <row r="785" s="56" customFormat="1"/>
    <row r="786" s="56" customFormat="1"/>
    <row r="787" s="56" customFormat="1"/>
    <row r="788" s="56" customFormat="1"/>
    <row r="789" s="56" customFormat="1"/>
    <row r="790" s="56" customFormat="1"/>
    <row r="791" s="56" customFormat="1"/>
    <row r="792" s="56" customFormat="1"/>
    <row r="793" s="56" customFormat="1"/>
    <row r="794" s="56" customFormat="1"/>
    <row r="795" s="56" customFormat="1"/>
    <row r="796" s="56" customFormat="1"/>
    <row r="797" s="56" customFormat="1"/>
    <row r="798" s="56" customFormat="1"/>
    <row r="799" s="56" customFormat="1"/>
    <row r="800" s="56" customFormat="1"/>
    <row r="801" s="56" customFormat="1"/>
    <row r="802" s="56" customFormat="1"/>
    <row r="803" s="56" customFormat="1"/>
    <row r="804" s="56" customFormat="1"/>
    <row r="805" s="56" customFormat="1"/>
    <row r="806" s="56" customFormat="1"/>
    <row r="807" s="56" customFormat="1"/>
    <row r="808" s="56" customFormat="1"/>
    <row r="809" s="56" customFormat="1"/>
    <row r="810" s="56" customFormat="1"/>
    <row r="811" s="56" customFormat="1"/>
    <row r="812" s="56" customFormat="1"/>
    <row r="813" s="56" customFormat="1"/>
    <row r="814" s="56" customFormat="1"/>
    <row r="815" s="56" customFormat="1"/>
    <row r="816" s="56" customFormat="1"/>
    <row r="817" s="56" customFormat="1"/>
    <row r="818" s="56" customFormat="1"/>
    <row r="819" s="56" customFormat="1"/>
    <row r="820" s="56" customFormat="1"/>
    <row r="821" s="56" customFormat="1"/>
    <row r="822" s="56" customFormat="1"/>
    <row r="823" s="56" customFormat="1"/>
    <row r="824" s="56" customFormat="1"/>
    <row r="825" s="56" customFormat="1"/>
    <row r="826" s="56" customFormat="1"/>
    <row r="827" s="56" customFormat="1"/>
    <row r="828" s="56" customFormat="1"/>
    <row r="829" s="56" customFormat="1"/>
    <row r="830" s="56" customFormat="1"/>
    <row r="831" s="56" customFormat="1"/>
    <row r="832" s="56" customFormat="1"/>
    <row r="833" s="56" customFormat="1"/>
    <row r="834" s="56" customFormat="1"/>
    <row r="835" s="56" customFormat="1"/>
    <row r="836" s="56" customFormat="1"/>
    <row r="837" s="56" customFormat="1"/>
    <row r="838" s="56" customFormat="1"/>
    <row r="839" s="56" customFormat="1"/>
    <row r="840" s="56" customFormat="1"/>
    <row r="841" s="56" customFormat="1"/>
    <row r="842" s="56" customFormat="1"/>
    <row r="843" s="56" customFormat="1"/>
    <row r="844" s="56" customFormat="1"/>
    <row r="845" s="56" customFormat="1"/>
    <row r="846" s="56" customFormat="1"/>
    <row r="847" s="56" customFormat="1"/>
    <row r="848" s="56" customFormat="1"/>
    <row r="849" s="56" customFormat="1"/>
    <row r="850" s="56" customFormat="1"/>
    <row r="851" s="56" customFormat="1"/>
    <row r="852" s="56" customFormat="1"/>
    <row r="853" s="56" customFormat="1"/>
    <row r="854" s="56" customFormat="1"/>
    <row r="855" s="56" customFormat="1"/>
    <row r="856" s="56" customFormat="1"/>
    <row r="857" s="56" customFormat="1"/>
    <row r="858" s="56" customFormat="1"/>
    <row r="859" s="56" customFormat="1"/>
    <row r="860" s="56" customFormat="1"/>
    <row r="861" s="56" customFormat="1"/>
    <row r="862" s="56" customFormat="1"/>
    <row r="863" s="56" customFormat="1"/>
    <row r="864" s="56" customFormat="1"/>
    <row r="865" s="56" customFormat="1"/>
    <row r="866" s="56" customFormat="1"/>
    <row r="867" s="56" customFormat="1"/>
    <row r="868" s="56" customFormat="1"/>
    <row r="869" s="56" customFormat="1"/>
    <row r="870" s="56" customFormat="1"/>
    <row r="871" s="56" customFormat="1"/>
    <row r="872" s="56" customFormat="1"/>
    <row r="873" s="56" customFormat="1"/>
    <row r="874" s="56" customFormat="1"/>
    <row r="875" s="56" customFormat="1"/>
    <row r="876" s="56" customFormat="1"/>
    <row r="877" s="56" customFormat="1"/>
    <row r="878" s="56" customFormat="1"/>
    <row r="879" s="56" customFormat="1"/>
    <row r="880" s="56" customFormat="1"/>
    <row r="881" s="56" customFormat="1"/>
    <row r="882" s="56" customFormat="1"/>
    <row r="883" s="56" customFormat="1"/>
    <row r="884" s="56" customFormat="1"/>
    <row r="885" s="56" customFormat="1"/>
    <row r="886" s="56" customFormat="1"/>
    <row r="887" s="56" customFormat="1"/>
    <row r="888" s="56" customFormat="1"/>
    <row r="889" s="56" customFormat="1"/>
    <row r="890" s="56" customFormat="1"/>
    <row r="891" s="56" customFormat="1"/>
    <row r="892" s="56" customFormat="1"/>
    <row r="893" s="56" customFormat="1"/>
    <row r="894" s="56" customFormat="1"/>
    <row r="895" s="56" customFormat="1"/>
    <row r="896" s="56" customFormat="1"/>
    <row r="897" s="56" customFormat="1"/>
    <row r="898" s="56" customFormat="1"/>
    <row r="899" s="56" customFormat="1"/>
    <row r="900" s="56" customFormat="1"/>
    <row r="901" s="56" customFormat="1"/>
    <row r="902" s="56" customFormat="1"/>
    <row r="903" s="56" customFormat="1"/>
    <row r="904" s="56" customFormat="1"/>
    <row r="905" s="56" customFormat="1"/>
    <row r="906" s="56" customFormat="1"/>
    <row r="907" s="56" customFormat="1"/>
    <row r="908" s="56" customFormat="1"/>
    <row r="909" s="56" customFormat="1"/>
    <row r="910" s="56" customFormat="1"/>
    <row r="911" s="56" customFormat="1"/>
    <row r="912" s="56" customFormat="1"/>
    <row r="913" s="56" customFormat="1"/>
    <row r="914" s="56" customFormat="1"/>
    <row r="915" s="56" customFormat="1"/>
    <row r="916" s="56" customFormat="1"/>
    <row r="917" s="56" customFormat="1"/>
    <row r="918" s="56" customFormat="1"/>
    <row r="919" s="56" customFormat="1"/>
    <row r="920" s="56" customFormat="1"/>
    <row r="921" s="56" customFormat="1"/>
    <row r="922" s="56" customFormat="1"/>
    <row r="923" s="56" customFormat="1"/>
    <row r="924" s="56" customFormat="1"/>
    <row r="925" s="56" customFormat="1"/>
    <row r="926" s="56" customFormat="1"/>
    <row r="927" s="56" customFormat="1"/>
    <row r="928" s="56" customFormat="1"/>
    <row r="929" s="56" customFormat="1"/>
    <row r="930" s="56" customFormat="1"/>
    <row r="931" s="56" customFormat="1"/>
    <row r="932" s="56" customFormat="1"/>
    <row r="933" s="56" customFormat="1"/>
    <row r="934" s="56" customFormat="1"/>
    <row r="935" s="56" customFormat="1"/>
    <row r="936" s="56" customFormat="1"/>
    <row r="937" s="56" customFormat="1"/>
    <row r="938" s="56" customFormat="1"/>
    <row r="939" s="56" customFormat="1"/>
    <row r="940" s="56" customFormat="1"/>
    <row r="941" s="56" customFormat="1"/>
    <row r="942" s="56" customFormat="1"/>
    <row r="943" s="56" customFormat="1"/>
    <row r="944" s="56" customFormat="1"/>
    <row r="945" s="56" customFormat="1"/>
    <row r="946" s="56" customFormat="1"/>
    <row r="947" s="56" customFormat="1"/>
    <row r="948" s="56" customFormat="1"/>
    <row r="949" s="56" customFormat="1"/>
    <row r="950" s="56" customFormat="1"/>
    <row r="951" s="56" customFormat="1"/>
    <row r="952" s="56" customFormat="1"/>
    <row r="953" s="56" customFormat="1"/>
    <row r="954" s="56" customFormat="1"/>
    <row r="955" s="56" customFormat="1"/>
    <row r="956" s="56" customFormat="1"/>
    <row r="957" s="56" customFormat="1"/>
    <row r="958" s="56" customFormat="1"/>
    <row r="959" s="56" customFormat="1"/>
    <row r="960" s="56" customFormat="1"/>
    <row r="961" s="56" customFormat="1"/>
    <row r="962" s="56" customFormat="1"/>
    <row r="963" s="56" customFormat="1"/>
    <row r="964" s="56" customFormat="1"/>
    <row r="965" s="56" customFormat="1"/>
    <row r="966" s="56" customFormat="1"/>
    <row r="967" s="56" customFormat="1"/>
    <row r="968" s="56" customFormat="1"/>
    <row r="969" s="56" customFormat="1"/>
    <row r="970" s="56" customFormat="1"/>
    <row r="971" s="56" customFormat="1"/>
    <row r="972" s="56" customFormat="1"/>
    <row r="973" s="56" customFormat="1"/>
    <row r="974" s="56" customFormat="1"/>
    <row r="975" s="56" customFormat="1"/>
    <row r="976" s="56" customFormat="1"/>
    <row r="977" s="56" customFormat="1"/>
    <row r="978" s="56" customFormat="1"/>
    <row r="979" s="56" customFormat="1"/>
    <row r="980" s="56" customFormat="1"/>
    <row r="981" s="56" customFormat="1"/>
    <row r="982" s="56" customFormat="1"/>
    <row r="983" s="56" customFormat="1"/>
    <row r="984" s="56" customFormat="1"/>
    <row r="985" s="56" customFormat="1"/>
    <row r="986" s="56" customFormat="1"/>
    <row r="987" s="56" customFormat="1"/>
    <row r="988" s="56" customFormat="1"/>
    <row r="989" s="56" customFormat="1"/>
    <row r="990" s="56" customFormat="1"/>
    <row r="991" s="56" customFormat="1"/>
    <row r="992" s="56" customFormat="1"/>
    <row r="993" s="56" customFormat="1"/>
    <row r="994" s="56" customFormat="1"/>
    <row r="995" s="56" customFormat="1"/>
    <row r="996" s="56" customFormat="1"/>
    <row r="997" s="56" customFormat="1"/>
    <row r="998" s="56" customFormat="1"/>
    <row r="999" s="56" customFormat="1"/>
    <row r="1000" s="56" customFormat="1"/>
    <row r="1001" s="56" customFormat="1"/>
    <row r="1002" s="56" customFormat="1"/>
    <row r="1003" s="56" customFormat="1"/>
    <row r="1004" s="56" customFormat="1"/>
    <row r="1005" s="56" customFormat="1"/>
    <row r="1006" s="56" customFormat="1"/>
    <row r="1007" s="56" customFormat="1"/>
    <row r="1008" s="56" customFormat="1"/>
    <row r="1009" s="56" customFormat="1"/>
    <row r="1010" s="56" customFormat="1"/>
    <row r="1011" s="56" customFormat="1"/>
    <row r="1012" s="56" customFormat="1"/>
    <row r="1013" s="56" customFormat="1"/>
    <row r="1014" s="56" customFormat="1"/>
    <row r="1015" s="56" customFormat="1"/>
    <row r="1016" s="56" customFormat="1"/>
    <row r="1017" s="56" customFormat="1"/>
    <row r="1018" s="56" customFormat="1"/>
    <row r="1019" s="56" customFormat="1"/>
    <row r="1020" s="56" customFormat="1"/>
    <row r="1021" s="56" customFormat="1"/>
    <row r="1022" s="56" customFormat="1"/>
    <row r="1023" s="56" customFormat="1"/>
    <row r="1024" s="56" customFormat="1"/>
    <row r="1025" s="56" customFormat="1"/>
    <row r="1026" s="56" customFormat="1"/>
    <row r="1027" s="56" customFormat="1"/>
    <row r="1028" s="56" customFormat="1"/>
    <row r="1029" s="56" customFormat="1"/>
    <row r="1030" s="56" customFormat="1"/>
    <row r="1031" s="56" customFormat="1"/>
    <row r="1032" s="56" customFormat="1"/>
    <row r="1033" s="56" customFormat="1"/>
    <row r="1034" s="56" customFormat="1"/>
    <row r="1035" s="56" customFormat="1"/>
    <row r="1036" s="56" customFormat="1"/>
    <row r="1037" s="56" customFormat="1"/>
    <row r="1038" s="56" customFormat="1"/>
    <row r="1039" s="56" customFormat="1"/>
    <row r="1040" s="56" customFormat="1"/>
    <row r="1041" s="56" customFormat="1"/>
    <row r="1042" s="56" customFormat="1"/>
    <row r="1043" s="56" customFormat="1"/>
    <row r="1044" s="56" customFormat="1"/>
    <row r="1045" s="56" customFormat="1"/>
    <row r="1046" s="56" customFormat="1"/>
    <row r="1047" s="56" customFormat="1"/>
    <row r="1048" s="56" customFormat="1"/>
    <row r="1049" s="56" customFormat="1"/>
    <row r="1050" s="56" customFormat="1"/>
    <row r="1051" s="56" customFormat="1"/>
    <row r="1052" s="56" customFormat="1"/>
    <row r="1053" s="56" customFormat="1"/>
    <row r="1054" s="56" customFormat="1"/>
    <row r="1055" s="56" customFormat="1"/>
    <row r="1056" s="56" customFormat="1"/>
    <row r="1057" s="56" customFormat="1"/>
    <row r="1058" s="56" customFormat="1"/>
    <row r="1059" s="56" customFormat="1"/>
    <row r="1060" s="56" customFormat="1"/>
    <row r="1061" s="56" customFormat="1"/>
    <row r="1062" s="56" customFormat="1"/>
    <row r="1063" s="56" customFormat="1"/>
    <row r="1064" s="56" customFormat="1"/>
    <row r="1065" s="56" customFormat="1"/>
    <row r="1066" s="56" customFormat="1"/>
    <row r="1067" s="56" customFormat="1"/>
    <row r="1068" s="56" customFormat="1"/>
    <row r="1069" s="56" customFormat="1"/>
    <row r="1070" s="56" customFormat="1"/>
    <row r="1071" s="56" customFormat="1"/>
    <row r="1072" s="56" customFormat="1"/>
    <row r="1073" s="56" customFormat="1"/>
    <row r="1074" s="56" customFormat="1"/>
    <row r="1075" s="56" customFormat="1"/>
    <row r="1076" s="56" customFormat="1"/>
    <row r="1077" s="56" customFormat="1"/>
    <row r="1078" s="56" customFormat="1"/>
    <row r="1079" s="56" customFormat="1"/>
    <row r="1080" s="56" customFormat="1"/>
    <row r="1081" s="56" customFormat="1"/>
    <row r="1082" s="56" customFormat="1"/>
    <row r="1083" s="56" customFormat="1"/>
    <row r="1084" s="56" customFormat="1"/>
    <row r="1085" s="56" customFormat="1"/>
    <row r="1086" s="56" customFormat="1"/>
    <row r="1087" s="56" customFormat="1"/>
    <row r="1088" s="56" customFormat="1"/>
    <row r="1089" s="56" customFormat="1"/>
    <row r="1090" s="56" customFormat="1"/>
    <row r="1091" s="56" customFormat="1"/>
    <row r="1092" s="56" customFormat="1"/>
    <row r="1093" s="56" customFormat="1"/>
    <row r="1094" s="56" customFormat="1"/>
    <row r="1095" s="56" customFormat="1"/>
    <row r="1096" s="56" customFormat="1"/>
    <row r="1097" s="56" customFormat="1"/>
    <row r="1098" s="56" customFormat="1"/>
    <row r="1099" s="56" customFormat="1"/>
    <row r="1100" s="56" customFormat="1"/>
    <row r="1101" s="56" customFormat="1"/>
    <row r="1102" s="56" customFormat="1"/>
    <row r="1103" s="56" customFormat="1"/>
    <row r="1104" s="56" customFormat="1"/>
    <row r="1105" s="56" customFormat="1"/>
    <row r="1106" s="56" customFormat="1"/>
    <row r="1107" s="56" customFormat="1"/>
    <row r="1108" s="56" customFormat="1"/>
    <row r="1109" s="56" customFormat="1"/>
    <row r="1110" s="56" customFormat="1"/>
    <row r="1111" s="56" customFormat="1"/>
    <row r="1112" s="56" customFormat="1"/>
    <row r="1113" s="56" customFormat="1"/>
    <row r="1114" s="56" customFormat="1"/>
    <row r="1115" s="56" customFormat="1"/>
    <row r="1116" s="56" customFormat="1"/>
    <row r="1117" s="56" customFormat="1"/>
    <row r="1118" s="56" customFormat="1"/>
    <row r="1119" s="56" customFormat="1"/>
    <row r="1120" s="56" customFormat="1"/>
    <row r="1121" s="56" customFormat="1"/>
    <row r="1122" s="56" customFormat="1"/>
    <row r="1123" s="56" customFormat="1"/>
    <row r="1124" s="56" customFormat="1"/>
    <row r="1125" s="56" customFormat="1"/>
    <row r="1126" s="56" customFormat="1"/>
    <row r="1127" s="56" customFormat="1"/>
    <row r="1128" s="56" customFormat="1"/>
    <row r="1129" s="56" customFormat="1"/>
    <row r="1130" s="56" customFormat="1"/>
    <row r="1131" s="56" customFormat="1"/>
    <row r="1132" s="56" customFormat="1"/>
    <row r="1133" s="56" customFormat="1"/>
    <row r="1134" s="56" customFormat="1"/>
    <row r="1135" s="56" customFormat="1"/>
    <row r="1136" s="56" customFormat="1"/>
    <row r="1137" s="56" customFormat="1"/>
    <row r="1138" s="56" customFormat="1"/>
    <row r="1139" s="56" customFormat="1"/>
    <row r="1140" s="56" customFormat="1"/>
    <row r="1141" s="56" customFormat="1"/>
    <row r="1142" s="56" customFormat="1"/>
    <row r="1143" s="56" customFormat="1"/>
    <row r="1144" s="56" customFormat="1"/>
    <row r="1145" s="56" customFormat="1"/>
    <row r="1146" s="56" customFormat="1"/>
    <row r="1147" s="56" customFormat="1"/>
    <row r="1148" s="56" customFormat="1"/>
    <row r="1149" s="56" customFormat="1"/>
    <row r="1150" s="56" customFormat="1"/>
    <row r="1151" s="56" customFormat="1"/>
    <row r="1152" s="56" customFormat="1"/>
    <row r="1153" s="56" customFormat="1"/>
    <row r="1154" s="56" customFormat="1"/>
    <row r="1155" s="56" customFormat="1"/>
    <row r="1156" s="56" customFormat="1"/>
    <row r="1157" s="56" customFormat="1"/>
    <row r="1158" s="56" customFormat="1"/>
    <row r="1159" s="56" customFormat="1"/>
    <row r="1160" s="56" customFormat="1"/>
    <row r="1161" s="56" customFormat="1"/>
    <row r="1162" s="56" customFormat="1"/>
    <row r="1163" s="56" customFormat="1"/>
    <row r="1164" s="56" customFormat="1"/>
    <row r="1165" s="56" customFormat="1"/>
    <row r="1166" s="56" customFormat="1"/>
    <row r="1167" s="56" customFormat="1"/>
    <row r="1168" s="56" customFormat="1"/>
    <row r="1169" s="56" customFormat="1"/>
    <row r="1170" s="56" customFormat="1"/>
    <row r="1171" s="56" customFormat="1"/>
    <row r="1172" s="56" customFormat="1"/>
    <row r="1173" s="56" customFormat="1"/>
    <row r="1174" s="56" customFormat="1"/>
    <row r="1175" s="56" customFormat="1"/>
    <row r="1176" s="56" customFormat="1"/>
    <row r="1177" s="56" customFormat="1"/>
    <row r="1178" s="56" customFormat="1"/>
    <row r="1179" s="56" customFormat="1"/>
    <row r="1180" s="56" customFormat="1"/>
    <row r="1181" s="56" customFormat="1"/>
    <row r="1182" s="56" customFormat="1"/>
    <row r="1183" s="56" customFormat="1"/>
    <row r="1184" s="56" customFormat="1"/>
    <row r="1185" s="56" customFormat="1"/>
    <row r="1186" s="56" customFormat="1"/>
    <row r="1187" s="56" customFormat="1"/>
    <row r="1188" s="56" customFormat="1"/>
    <row r="1189" s="56" customFormat="1"/>
    <row r="1190" s="56" customFormat="1"/>
    <row r="1191" s="56" customFormat="1"/>
    <row r="1192" s="56" customFormat="1"/>
    <row r="1193" s="56" customFormat="1"/>
    <row r="1194" s="56" customFormat="1"/>
    <row r="1195" s="56" customFormat="1"/>
    <row r="1196" s="56" customFormat="1"/>
    <row r="1197" s="56" customFormat="1"/>
    <row r="1198" s="56" customFormat="1"/>
    <row r="1199" s="56" customFormat="1"/>
    <row r="1200" s="56" customFormat="1"/>
    <row r="1201" s="56" customFormat="1"/>
    <row r="1202" s="56" customFormat="1"/>
    <row r="1203" s="56" customFormat="1"/>
    <row r="1204" s="56" customFormat="1"/>
    <row r="1205" s="56" customFormat="1"/>
    <row r="1206" s="56" customFormat="1"/>
    <row r="1207" s="56" customFormat="1"/>
    <row r="1208" s="56" customFormat="1"/>
    <row r="1209" s="56" customFormat="1"/>
    <row r="1210" s="56" customFormat="1"/>
    <row r="1211" s="56" customFormat="1"/>
    <row r="1212" s="56" customFormat="1"/>
    <row r="1213" s="56" customFormat="1"/>
    <row r="1214" s="56" customFormat="1"/>
    <row r="1215" s="56" customFormat="1"/>
    <row r="1216" s="56" customFormat="1"/>
    <row r="1217" s="56" customFormat="1"/>
    <row r="1218" s="56" customFormat="1"/>
    <row r="1219" s="56" customFormat="1"/>
    <row r="1220" s="56" customFormat="1"/>
    <row r="1221" s="56" customFormat="1"/>
    <row r="1222" s="56" customFormat="1"/>
    <row r="1223" s="56" customFormat="1"/>
    <row r="1224" s="56" customFormat="1"/>
    <row r="1225" s="56" customFormat="1"/>
    <row r="1226" s="56" customFormat="1"/>
    <row r="1227" s="56" customFormat="1"/>
    <row r="1228" s="56" customFormat="1"/>
    <row r="1229" s="56" customFormat="1"/>
    <row r="1230" s="56" customFormat="1"/>
    <row r="1231" s="56" customFormat="1"/>
    <row r="1232" s="56" customFormat="1"/>
    <row r="1233" s="56" customFormat="1"/>
    <row r="1234" s="56" customFormat="1"/>
    <row r="1235" s="56" customFormat="1"/>
    <row r="1236" s="56" customFormat="1"/>
    <row r="1237" s="56" customFormat="1"/>
    <row r="1238" s="56" customFormat="1"/>
    <row r="1239" s="56" customFormat="1"/>
    <row r="1240" s="56" customFormat="1"/>
    <row r="1241" s="56" customFormat="1"/>
    <row r="1242" s="56" customFormat="1"/>
    <row r="1243" s="56" customFormat="1"/>
    <row r="1244" s="56" customFormat="1"/>
    <row r="1245" s="56" customFormat="1"/>
    <row r="1246" s="56" customFormat="1"/>
    <row r="1247" s="56" customFormat="1"/>
    <row r="1248" s="56" customFormat="1"/>
    <row r="1249" s="56" customFormat="1"/>
    <row r="1250" s="56" customFormat="1"/>
    <row r="1251" s="56" customFormat="1"/>
    <row r="1252" s="56" customFormat="1"/>
    <row r="1253" s="56" customFormat="1"/>
    <row r="1254" s="56" customFormat="1"/>
    <row r="1255" s="56" customFormat="1"/>
    <row r="1256" s="56" customFormat="1"/>
    <row r="1257" s="56" customFormat="1"/>
    <row r="1258" s="56" customFormat="1"/>
    <row r="1259" s="56" customFormat="1"/>
    <row r="1260" s="56" customFormat="1"/>
    <row r="1261" s="56" customFormat="1"/>
    <row r="1262" s="56" customFormat="1"/>
    <row r="1263" s="56" customFormat="1"/>
    <row r="1264" s="56" customFormat="1"/>
    <row r="1265" s="56" customFormat="1"/>
    <row r="1266" s="56" customFormat="1"/>
    <row r="1267" s="56" customFormat="1"/>
    <row r="1268" s="56" customFormat="1"/>
    <row r="1269" s="56" customFormat="1"/>
    <row r="1270" s="56" customFormat="1"/>
    <row r="1271" s="56" customFormat="1"/>
    <row r="1272" s="56" customFormat="1"/>
    <row r="1273" s="56" customFormat="1"/>
    <row r="1274" s="56" customFormat="1"/>
    <row r="1275" s="56" customFormat="1"/>
    <row r="1276" s="56" customFormat="1"/>
    <row r="1277" s="56" customFormat="1"/>
    <row r="1278" s="56" customFormat="1"/>
    <row r="1279" s="56" customFormat="1"/>
    <row r="1280" s="56" customFormat="1"/>
    <row r="1281" s="56" customFormat="1"/>
    <row r="1282" s="56" customFormat="1"/>
    <row r="1283" s="56" customFormat="1"/>
    <row r="1284" s="56" customFormat="1"/>
    <row r="1285" s="56" customFormat="1"/>
    <row r="1286" s="56" customFormat="1"/>
    <row r="1287" s="56" customFormat="1"/>
    <row r="1288" s="56" customFormat="1"/>
    <row r="1289" s="56" customFormat="1"/>
    <row r="1290" s="56" customFormat="1"/>
    <row r="1291" s="56" customFormat="1"/>
    <row r="1292" s="56" customFormat="1"/>
    <row r="1293" s="56" customFormat="1"/>
    <row r="1294" s="56" customFormat="1"/>
    <row r="1295" s="56" customFormat="1"/>
    <row r="1296" s="56" customFormat="1"/>
    <row r="1297" s="56" customFormat="1"/>
    <row r="1298" s="56" customFormat="1"/>
    <row r="1299" s="56" customFormat="1"/>
    <row r="1300" s="56" customFormat="1"/>
    <row r="1301" s="56" customFormat="1"/>
    <row r="1302" s="56" customFormat="1"/>
    <row r="1303" s="56" customFormat="1"/>
    <row r="1304" s="56" customFormat="1"/>
    <row r="1305" s="56" customFormat="1"/>
    <row r="1306" s="56" customFormat="1"/>
    <row r="1307" s="56" customFormat="1"/>
    <row r="1308" s="56" customFormat="1"/>
    <row r="1309" s="56" customFormat="1"/>
    <row r="1310" s="56" customFormat="1"/>
    <row r="1311" s="56" customFormat="1"/>
    <row r="1312" s="56" customFormat="1"/>
    <row r="1313" s="56" customFormat="1"/>
    <row r="1314" s="56" customFormat="1"/>
    <row r="1315" s="56" customFormat="1"/>
    <row r="1316" s="56" customFormat="1"/>
    <row r="1317" s="56" customFormat="1"/>
    <row r="1318" s="56" customFormat="1"/>
    <row r="1319" s="56" customFormat="1"/>
    <row r="1320" s="56" customFormat="1"/>
    <row r="1321" s="56" customFormat="1"/>
    <row r="1322" s="56" customFormat="1"/>
    <row r="1323" s="56" customFormat="1"/>
    <row r="1324" s="56" customFormat="1"/>
    <row r="1325" s="56" customFormat="1"/>
    <row r="1326" s="56" customFormat="1"/>
    <row r="1327" s="56" customFormat="1"/>
    <row r="1328" s="56" customFormat="1"/>
    <row r="1329" s="56" customFormat="1"/>
    <row r="1330" s="56" customFormat="1"/>
    <row r="1331" s="56" customFormat="1"/>
    <row r="1332" s="56" customFormat="1"/>
    <row r="1333" s="56" customFormat="1"/>
    <row r="1334" s="56" customFormat="1"/>
    <row r="1335" s="56" customFormat="1"/>
    <row r="1336" s="56" customFormat="1"/>
    <row r="1337" s="56" customFormat="1"/>
    <row r="1338" s="56" customFormat="1"/>
    <row r="1339" s="56" customFormat="1"/>
    <row r="1340" s="56" customFormat="1"/>
    <row r="1341" s="56" customFormat="1"/>
    <row r="1342" s="56" customFormat="1"/>
    <row r="1343" s="56" customFormat="1"/>
    <row r="1344" s="56" customFormat="1"/>
    <row r="1345" s="56" customFormat="1"/>
    <row r="1346" s="56" customFormat="1"/>
    <row r="1347" s="56" customFormat="1"/>
    <row r="1348" s="56" customFormat="1"/>
    <row r="1349" s="56" customFormat="1"/>
    <row r="1350" s="56" customFormat="1"/>
    <row r="1351" s="56" customFormat="1"/>
    <row r="1352" s="56" customFormat="1"/>
    <row r="1353" s="56" customFormat="1"/>
    <row r="1354" s="56" customFormat="1"/>
    <row r="1355" s="56" customFormat="1"/>
    <row r="1356" s="56" customFormat="1"/>
    <row r="1357" s="56" customFormat="1"/>
    <row r="1358" s="56" customFormat="1"/>
    <row r="1359" s="56" customFormat="1"/>
    <row r="1360" s="56" customFormat="1"/>
    <row r="1361" s="56" customFormat="1"/>
    <row r="1362" s="56" customFormat="1"/>
    <row r="1363" s="56" customFormat="1"/>
    <row r="1364" s="56" customFormat="1"/>
    <row r="1365" s="56" customFormat="1"/>
    <row r="1366" s="56" customFormat="1"/>
    <row r="1367" s="56" customFormat="1"/>
    <row r="1368" s="56" customFormat="1"/>
    <row r="1369" s="56" customFormat="1"/>
    <row r="1370" s="56" customFormat="1"/>
    <row r="1371" s="56" customFormat="1"/>
    <row r="1372" s="56" customFormat="1"/>
    <row r="1373" s="56" customFormat="1"/>
    <row r="1374" s="56" customFormat="1"/>
    <row r="1375" s="56" customFormat="1"/>
    <row r="1376" s="56" customFormat="1"/>
    <row r="1377" s="56" customFormat="1"/>
    <row r="1378" s="56" customFormat="1"/>
    <row r="1379" s="56" customFormat="1"/>
    <row r="1380" s="56" customFormat="1"/>
    <row r="1381" s="56" customFormat="1"/>
    <row r="1382" s="56" customFormat="1"/>
    <row r="1383" s="56" customFormat="1"/>
    <row r="1384" s="56" customFormat="1"/>
    <row r="1385" s="56" customFormat="1"/>
    <row r="1386" s="56" customFormat="1"/>
    <row r="1387" s="56" customFormat="1"/>
    <row r="1388" s="56" customFormat="1"/>
    <row r="1389" s="56" customFormat="1"/>
    <row r="1390" s="56" customFormat="1"/>
    <row r="1391" s="56" customFormat="1"/>
    <row r="1392" s="56" customFormat="1"/>
    <row r="1393" s="56" customFormat="1"/>
    <row r="1394" s="56" customFormat="1"/>
    <row r="1395" s="56" customFormat="1"/>
    <row r="1396" s="56" customFormat="1"/>
    <row r="1397" s="56" customFormat="1"/>
    <row r="1398" s="56" customFormat="1"/>
    <row r="1399" s="56" customFormat="1"/>
    <row r="1400" s="56" customFormat="1"/>
    <row r="1401" s="56" customFormat="1"/>
    <row r="1402" s="56" customFormat="1"/>
    <row r="1403" s="56" customFormat="1"/>
    <row r="1404" s="56" customFormat="1"/>
    <row r="1405" s="56" customFormat="1"/>
    <row r="1406" s="56" customFormat="1"/>
    <row r="1407" s="56" customFormat="1"/>
    <row r="1408" s="56" customFormat="1"/>
    <row r="1409" s="56" customFormat="1"/>
    <row r="1410" s="56" customFormat="1"/>
    <row r="1411" s="56" customFormat="1"/>
    <row r="1412" s="56" customFormat="1"/>
    <row r="1413" s="56" customFormat="1"/>
    <row r="1414" s="56" customFormat="1"/>
    <row r="1415" s="56" customFormat="1"/>
    <row r="1416" s="56" customFormat="1"/>
    <row r="1417" s="56" customFormat="1"/>
    <row r="1418" s="56" customFormat="1"/>
    <row r="1419" s="56" customFormat="1"/>
    <row r="1420" s="56" customFormat="1"/>
    <row r="1421" s="56" customFormat="1"/>
    <row r="1422" s="56" customFormat="1"/>
    <row r="1423" s="56" customFormat="1"/>
    <row r="1424" s="56" customFormat="1"/>
    <row r="1425" s="56" customFormat="1"/>
    <row r="1426" s="56" customFormat="1"/>
    <row r="1427" s="56" customFormat="1"/>
    <row r="1428" s="56" customFormat="1"/>
    <row r="1429" s="56" customFormat="1"/>
    <row r="1430" s="56" customFormat="1"/>
    <row r="1431" s="56" customFormat="1"/>
    <row r="1432" s="56" customFormat="1"/>
    <row r="1433" s="56" customFormat="1"/>
    <row r="1434" s="56" customFormat="1"/>
    <row r="1435" s="56" customFormat="1"/>
    <row r="1436" s="56" customFormat="1"/>
    <row r="1437" s="56" customFormat="1"/>
    <row r="1438" s="56" customFormat="1"/>
    <row r="1439" s="56" customFormat="1"/>
    <row r="1440" s="56" customFormat="1"/>
    <row r="1441" s="56" customFormat="1"/>
    <row r="1442" s="56" customFormat="1"/>
    <row r="1443" s="56" customFormat="1"/>
    <row r="1444" s="56" customFormat="1"/>
    <row r="1445" s="56" customFormat="1"/>
    <row r="1446" s="56" customFormat="1"/>
    <row r="1447" s="56" customFormat="1"/>
    <row r="1448" s="56" customFormat="1"/>
    <row r="1449" s="56" customFormat="1"/>
  </sheetData>
  <protectedRanges>
    <protectedRange sqref="F4 H4:I4 J10:K21 J25:K36 J38:K52 J55:K55 J54 J23:K23" name="Range1_4"/>
  </protectedRanges>
  <mergeCells count="55">
    <mergeCell ref="A6:K6"/>
    <mergeCell ref="A7:H7"/>
    <mergeCell ref="A8:H8"/>
    <mergeCell ref="A9:K9"/>
    <mergeCell ref="A2:K2"/>
    <mergeCell ref="D4:E4"/>
    <mergeCell ref="H4:I4"/>
    <mergeCell ref="A5:F5"/>
    <mergeCell ref="J5:K5"/>
    <mergeCell ref="A14:H14"/>
    <mergeCell ref="A15:H15"/>
    <mergeCell ref="A16:H16"/>
    <mergeCell ref="A17:H17"/>
    <mergeCell ref="A10:H10"/>
    <mergeCell ref="A11:H11"/>
    <mergeCell ref="A12:H12"/>
    <mergeCell ref="A13:H13"/>
    <mergeCell ref="A22:H22"/>
    <mergeCell ref="A23:H23"/>
    <mergeCell ref="A24:K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K37"/>
    <mergeCell ref="A46:H46"/>
    <mergeCell ref="A47:H47"/>
    <mergeCell ref="A48:H48"/>
    <mergeCell ref="A49:H49"/>
    <mergeCell ref="A42:H42"/>
    <mergeCell ref="A43:H43"/>
    <mergeCell ref="A44:H44"/>
    <mergeCell ref="A45:H45"/>
    <mergeCell ref="A54:H54"/>
    <mergeCell ref="A55:H55"/>
    <mergeCell ref="A50:H50"/>
    <mergeCell ref="A51:H51"/>
    <mergeCell ref="A52:H52"/>
    <mergeCell ref="A53:H53"/>
  </mergeCells>
  <phoneticPr fontId="5" type="noConversion"/>
  <conditionalFormatting sqref="H4">
    <cfRule type="cellIs" dxfId="2" priority="2" stopIfTrue="1" operator="lessThan">
      <formula>#REF!</formula>
    </cfRule>
  </conditionalFormatting>
  <conditionalFormatting sqref="H4">
    <cfRule type="cellIs" dxfId="1" priority="1" stopIfTrue="1" operator="lessThan">
      <formula>#REF!</formula>
    </cfRule>
  </conditionalFormatting>
  <dataValidations count="2">
    <dataValidation operator="greaterThan" allowBlank="1" showInputMessage="1" showErrorMessage="1" sqref="A10:K5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4">
      <formula1>39448</formula1>
    </dataValidation>
  </dataValidations>
  <printOptions horizontalCentered="1"/>
  <pageMargins left="0.41" right="0.38" top="0.59" bottom="0.7" header="0.51181102362204722" footer="0.51181102362204722"/>
  <pageSetup scale="99"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T2321"/>
  <sheetViews>
    <sheetView workbookViewId="0">
      <selection activeCell="K12" sqref="K12"/>
    </sheetView>
  </sheetViews>
  <sheetFormatPr defaultRowHeight="12.75"/>
  <cols>
    <col min="1" max="3" width="9.140625" style="93"/>
    <col min="4" max="4" width="8.28515625" style="93" customWidth="1"/>
    <col min="5" max="5" width="11.28515625" style="93" customWidth="1"/>
    <col min="6" max="6" width="8.140625" style="93" customWidth="1"/>
    <col min="7" max="7" width="10.140625" style="93" bestFit="1" customWidth="1"/>
    <col min="8" max="8" width="4.5703125" style="93" hidden="1" customWidth="1"/>
    <col min="9" max="9" width="7.140625" style="93" customWidth="1"/>
    <col min="10" max="10" width="11.7109375" style="93" customWidth="1"/>
    <col min="11" max="11" width="10.140625" style="93" customWidth="1"/>
    <col min="12" max="12" width="10" style="93" customWidth="1"/>
    <col min="13" max="13" width="11.7109375" style="93" customWidth="1"/>
    <col min="14" max="176" width="9.140625" style="100"/>
    <col min="177" max="16384" width="9.140625" style="93"/>
  </cols>
  <sheetData>
    <row r="1" spans="1:176" s="85" customFormat="1">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row>
    <row r="2" spans="1:176" s="88" customFormat="1" ht="18" customHeight="1">
      <c r="A2" s="532" t="s">
        <v>85</v>
      </c>
      <c r="B2" s="533"/>
      <c r="C2" s="533"/>
      <c r="D2" s="533"/>
      <c r="E2" s="533"/>
      <c r="F2" s="533"/>
      <c r="G2" s="533"/>
      <c r="H2" s="533"/>
      <c r="I2" s="533"/>
      <c r="J2" s="533"/>
      <c r="K2" s="533"/>
      <c r="L2" s="533"/>
      <c r="M2" s="534"/>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row>
    <row r="3" spans="1:176" s="88" customFormat="1" ht="8.25" customHeight="1">
      <c r="A3" s="89"/>
      <c r="B3" s="90"/>
      <c r="C3" s="90"/>
      <c r="D3" s="90"/>
      <c r="E3" s="90"/>
      <c r="F3" s="90"/>
      <c r="G3" s="90"/>
      <c r="H3" s="90"/>
      <c r="I3" s="90"/>
      <c r="J3" s="90"/>
      <c r="K3" s="90"/>
      <c r="L3" s="90"/>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row>
    <row r="4" spans="1:176" s="98" customFormat="1" ht="15.75" customHeight="1">
      <c r="A4" s="91"/>
      <c r="B4" s="92"/>
      <c r="C4" s="111"/>
      <c r="D4" s="112" t="s">
        <v>114</v>
      </c>
      <c r="E4" s="94">
        <v>40179</v>
      </c>
      <c r="F4" s="95" t="s">
        <v>96</v>
      </c>
      <c r="G4" s="94">
        <v>40543</v>
      </c>
      <c r="H4" s="113"/>
      <c r="I4" s="96"/>
      <c r="J4" s="96"/>
      <c r="K4" s="96"/>
      <c r="L4" s="97"/>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row>
    <row r="5" spans="1:176">
      <c r="A5" s="535"/>
      <c r="B5" s="535"/>
      <c r="C5" s="535"/>
      <c r="D5" s="535"/>
      <c r="E5" s="535"/>
      <c r="F5" s="536"/>
      <c r="G5" s="536"/>
      <c r="H5" s="114"/>
      <c r="I5" s="114"/>
      <c r="J5" s="114"/>
      <c r="K5" s="114"/>
      <c r="L5" s="537"/>
      <c r="M5" s="538"/>
    </row>
    <row r="6" spans="1:176" ht="13.5" customHeight="1">
      <c r="A6" s="527"/>
      <c r="B6" s="528"/>
      <c r="C6" s="528"/>
      <c r="D6" s="528"/>
      <c r="E6" s="528"/>
      <c r="F6" s="528"/>
      <c r="G6" s="528"/>
      <c r="H6" s="528"/>
      <c r="I6" s="528"/>
      <c r="J6" s="528"/>
      <c r="K6" s="528"/>
      <c r="L6" s="528"/>
      <c r="M6" s="529"/>
    </row>
    <row r="7" spans="1:176" s="98" customFormat="1" ht="24" thickBot="1">
      <c r="A7" s="530" t="s">
        <v>51</v>
      </c>
      <c r="B7" s="530"/>
      <c r="C7" s="530"/>
      <c r="D7" s="530"/>
      <c r="E7" s="530"/>
      <c r="F7" s="530"/>
      <c r="G7" s="530"/>
      <c r="H7" s="530"/>
      <c r="I7" s="101" t="s">
        <v>184</v>
      </c>
      <c r="J7" s="102" t="s">
        <v>139</v>
      </c>
      <c r="K7" s="102" t="s">
        <v>141</v>
      </c>
      <c r="L7" s="102" t="s">
        <v>142</v>
      </c>
      <c r="M7" s="102" t="s">
        <v>140</v>
      </c>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row>
    <row r="8" spans="1:176" s="98" customFormat="1" ht="33.75">
      <c r="A8" s="531">
        <v>1</v>
      </c>
      <c r="B8" s="531"/>
      <c r="C8" s="531"/>
      <c r="D8" s="531"/>
      <c r="E8" s="531"/>
      <c r="F8" s="531"/>
      <c r="G8" s="531"/>
      <c r="H8" s="531"/>
      <c r="I8" s="115">
        <v>2</v>
      </c>
      <c r="J8" s="103" t="s">
        <v>143</v>
      </c>
      <c r="K8" s="115"/>
      <c r="L8" s="103" t="s">
        <v>115</v>
      </c>
      <c r="M8" s="103" t="s">
        <v>116</v>
      </c>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row>
    <row r="9" spans="1:176" s="4" customFormat="1">
      <c r="A9" s="519" t="s">
        <v>86</v>
      </c>
      <c r="B9" s="520"/>
      <c r="C9" s="520"/>
      <c r="D9" s="520"/>
      <c r="E9" s="520"/>
      <c r="F9" s="520"/>
      <c r="G9" s="520"/>
      <c r="H9" s="520"/>
      <c r="I9" s="106">
        <v>117</v>
      </c>
      <c r="J9" s="116">
        <v>28200700</v>
      </c>
      <c r="K9" s="116"/>
      <c r="L9" s="116"/>
      <c r="M9" s="116">
        <f>J9+K9-L9</f>
        <v>28200700</v>
      </c>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row>
    <row r="10" spans="1:176" s="4" customFormat="1">
      <c r="A10" s="519" t="s">
        <v>87</v>
      </c>
      <c r="B10" s="520"/>
      <c r="C10" s="520"/>
      <c r="D10" s="520"/>
      <c r="E10" s="520"/>
      <c r="F10" s="520"/>
      <c r="G10" s="520"/>
      <c r="H10" s="520"/>
      <c r="I10" s="106">
        <v>118</v>
      </c>
      <c r="J10" s="107">
        <v>194354000</v>
      </c>
      <c r="K10" s="107"/>
      <c r="L10" s="107"/>
      <c r="M10" s="116">
        <f t="shared" ref="M10:M23" si="0">J10+K10-L10</f>
        <v>194354000</v>
      </c>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row>
    <row r="11" spans="1:176" s="4" customFormat="1">
      <c r="A11" s="519" t="s">
        <v>88</v>
      </c>
      <c r="B11" s="520"/>
      <c r="C11" s="520"/>
      <c r="D11" s="520"/>
      <c r="E11" s="520"/>
      <c r="F11" s="520"/>
      <c r="G11" s="520"/>
      <c r="H11" s="520"/>
      <c r="I11" s="106">
        <v>119</v>
      </c>
      <c r="J11" s="107"/>
      <c r="K11" s="107"/>
      <c r="L11" s="107"/>
      <c r="M11" s="116">
        <f t="shared" si="0"/>
        <v>0</v>
      </c>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row>
    <row r="12" spans="1:176" s="4" customFormat="1">
      <c r="A12" s="519" t="s">
        <v>89</v>
      </c>
      <c r="B12" s="520"/>
      <c r="C12" s="520"/>
      <c r="D12" s="520"/>
      <c r="E12" s="520"/>
      <c r="F12" s="520"/>
      <c r="G12" s="520"/>
      <c r="H12" s="520"/>
      <c r="I12" s="106">
        <v>120</v>
      </c>
      <c r="J12" s="107">
        <v>-467785979</v>
      </c>
      <c r="K12" s="107">
        <v>-111084692</v>
      </c>
      <c r="L12" s="107"/>
      <c r="M12" s="116">
        <f>J12+K12-L12</f>
        <v>-578870671</v>
      </c>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row>
    <row r="13" spans="1:176" s="4" customFormat="1">
      <c r="A13" s="519" t="s">
        <v>90</v>
      </c>
      <c r="B13" s="520"/>
      <c r="C13" s="520"/>
      <c r="D13" s="520"/>
      <c r="E13" s="520"/>
      <c r="F13" s="520"/>
      <c r="G13" s="520"/>
      <c r="H13" s="520"/>
      <c r="I13" s="106">
        <v>121</v>
      </c>
      <c r="J13" s="107">
        <v>-111084692</v>
      </c>
      <c r="K13" s="107">
        <v>-61496285</v>
      </c>
      <c r="L13" s="107">
        <v>111084692</v>
      </c>
      <c r="M13" s="116">
        <f>J13+K13+L13</f>
        <v>-61496285</v>
      </c>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row>
    <row r="14" spans="1:176" s="4" customFormat="1">
      <c r="A14" s="519" t="s">
        <v>91</v>
      </c>
      <c r="B14" s="520"/>
      <c r="C14" s="520"/>
      <c r="D14" s="520"/>
      <c r="E14" s="520"/>
      <c r="F14" s="520"/>
      <c r="G14" s="520"/>
      <c r="H14" s="520"/>
      <c r="I14" s="106">
        <v>122</v>
      </c>
      <c r="J14" s="107"/>
      <c r="K14" s="107"/>
      <c r="L14" s="107"/>
      <c r="M14" s="116">
        <f>J14+K14-L14</f>
        <v>0</v>
      </c>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row>
    <row r="15" spans="1:176" s="4" customFormat="1">
      <c r="A15" s="519" t="s">
        <v>92</v>
      </c>
      <c r="B15" s="520"/>
      <c r="C15" s="520"/>
      <c r="D15" s="520"/>
      <c r="E15" s="520"/>
      <c r="F15" s="520"/>
      <c r="G15" s="520"/>
      <c r="H15" s="520"/>
      <c r="I15" s="106">
        <v>123</v>
      </c>
      <c r="J15" s="107"/>
      <c r="K15" s="107"/>
      <c r="L15" s="107"/>
      <c r="M15" s="116">
        <f t="shared" si="0"/>
        <v>0</v>
      </c>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row>
    <row r="16" spans="1:176" s="4" customFormat="1">
      <c r="A16" s="519" t="s">
        <v>93</v>
      </c>
      <c r="B16" s="520"/>
      <c r="C16" s="520"/>
      <c r="D16" s="520"/>
      <c r="E16" s="520"/>
      <c r="F16" s="520"/>
      <c r="G16" s="520"/>
      <c r="H16" s="520"/>
      <c r="I16" s="106">
        <v>124</v>
      </c>
      <c r="J16" s="107"/>
      <c r="K16" s="107"/>
      <c r="L16" s="107"/>
      <c r="M16" s="116">
        <f t="shared" si="0"/>
        <v>0</v>
      </c>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row>
    <row r="17" spans="1:176" s="4" customFormat="1">
      <c r="A17" s="519" t="s">
        <v>94</v>
      </c>
      <c r="B17" s="520"/>
      <c r="C17" s="520"/>
      <c r="D17" s="520"/>
      <c r="E17" s="520"/>
      <c r="F17" s="520"/>
      <c r="G17" s="520"/>
      <c r="H17" s="520"/>
      <c r="I17" s="106">
        <v>125</v>
      </c>
      <c r="J17" s="107"/>
      <c r="K17" s="107"/>
      <c r="L17" s="107"/>
      <c r="M17" s="116">
        <f t="shared" si="0"/>
        <v>0</v>
      </c>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row>
    <row r="18" spans="1:176" s="4" customFormat="1">
      <c r="A18" s="519" t="s">
        <v>172</v>
      </c>
      <c r="B18" s="520"/>
      <c r="C18" s="520"/>
      <c r="D18" s="520"/>
      <c r="E18" s="520"/>
      <c r="F18" s="520"/>
      <c r="G18" s="520"/>
      <c r="H18" s="520"/>
      <c r="I18" s="106">
        <v>126</v>
      </c>
      <c r="J18" s="107"/>
      <c r="K18" s="107"/>
      <c r="L18" s="107"/>
      <c r="M18" s="116">
        <f t="shared" si="0"/>
        <v>0</v>
      </c>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row>
    <row r="19" spans="1:176" s="4" customFormat="1">
      <c r="A19" s="519" t="s">
        <v>173</v>
      </c>
      <c r="B19" s="520"/>
      <c r="C19" s="520"/>
      <c r="D19" s="520"/>
      <c r="E19" s="520"/>
      <c r="F19" s="520"/>
      <c r="G19" s="520"/>
      <c r="H19" s="520"/>
      <c r="I19" s="106">
        <v>127</v>
      </c>
      <c r="J19" s="107"/>
      <c r="K19" s="107"/>
      <c r="L19" s="107"/>
      <c r="M19" s="116">
        <f t="shared" si="0"/>
        <v>0</v>
      </c>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c r="FF19" s="108"/>
      <c r="FG19" s="108"/>
      <c r="FH19" s="108"/>
      <c r="FI19" s="108"/>
      <c r="FJ19" s="108"/>
      <c r="FK19" s="108"/>
      <c r="FL19" s="108"/>
      <c r="FM19" s="108"/>
      <c r="FN19" s="108"/>
      <c r="FO19" s="108"/>
      <c r="FP19" s="108"/>
      <c r="FQ19" s="108"/>
      <c r="FR19" s="108"/>
      <c r="FS19" s="108"/>
      <c r="FT19" s="108"/>
    </row>
    <row r="20" spans="1:176" s="4" customFormat="1">
      <c r="A20" s="519" t="s">
        <v>174</v>
      </c>
      <c r="B20" s="520"/>
      <c r="C20" s="520"/>
      <c r="D20" s="520"/>
      <c r="E20" s="520"/>
      <c r="F20" s="520"/>
      <c r="G20" s="520"/>
      <c r="H20" s="520"/>
      <c r="I20" s="106">
        <v>128</v>
      </c>
      <c r="J20" s="107"/>
      <c r="K20" s="107"/>
      <c r="L20" s="107"/>
      <c r="M20" s="116">
        <f t="shared" si="0"/>
        <v>0</v>
      </c>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c r="FF20" s="108"/>
      <c r="FG20" s="108"/>
      <c r="FH20" s="108"/>
      <c r="FI20" s="108"/>
      <c r="FJ20" s="108"/>
      <c r="FK20" s="108"/>
      <c r="FL20" s="108"/>
      <c r="FM20" s="108"/>
      <c r="FN20" s="108"/>
      <c r="FO20" s="108"/>
      <c r="FP20" s="108"/>
      <c r="FQ20" s="108"/>
      <c r="FR20" s="108"/>
      <c r="FS20" s="108"/>
      <c r="FT20" s="108"/>
    </row>
    <row r="21" spans="1:176" s="4" customFormat="1">
      <c r="A21" s="519" t="s">
        <v>175</v>
      </c>
      <c r="B21" s="520"/>
      <c r="C21" s="520"/>
      <c r="D21" s="520"/>
      <c r="E21" s="520"/>
      <c r="F21" s="520"/>
      <c r="G21" s="520"/>
      <c r="H21" s="520"/>
      <c r="I21" s="106">
        <v>129</v>
      </c>
      <c r="J21" s="107"/>
      <c r="K21" s="107"/>
      <c r="L21" s="107"/>
      <c r="M21" s="116">
        <f t="shared" si="0"/>
        <v>0</v>
      </c>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08"/>
      <c r="FE21" s="108"/>
      <c r="FF21" s="108"/>
      <c r="FG21" s="108"/>
      <c r="FH21" s="108"/>
      <c r="FI21" s="108"/>
      <c r="FJ21" s="108"/>
      <c r="FK21" s="108"/>
      <c r="FL21" s="108"/>
      <c r="FM21" s="108"/>
      <c r="FN21" s="108"/>
      <c r="FO21" s="108"/>
      <c r="FP21" s="108"/>
      <c r="FQ21" s="108"/>
      <c r="FR21" s="108"/>
      <c r="FS21" s="108"/>
      <c r="FT21" s="108"/>
    </row>
    <row r="22" spans="1:176" s="4" customFormat="1">
      <c r="A22" s="519" t="s">
        <v>176</v>
      </c>
      <c r="B22" s="520"/>
      <c r="C22" s="520"/>
      <c r="D22" s="520"/>
      <c r="E22" s="520"/>
      <c r="F22" s="520"/>
      <c r="G22" s="520"/>
      <c r="H22" s="520"/>
      <c r="I22" s="106">
        <v>130</v>
      </c>
      <c r="J22" s="107"/>
      <c r="K22" s="107"/>
      <c r="L22" s="107"/>
      <c r="M22" s="116">
        <f t="shared" si="0"/>
        <v>0</v>
      </c>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8"/>
      <c r="FN22" s="108"/>
      <c r="FO22" s="108"/>
      <c r="FP22" s="108"/>
      <c r="FQ22" s="108"/>
      <c r="FR22" s="108"/>
      <c r="FS22" s="108"/>
      <c r="FT22" s="108"/>
    </row>
    <row r="23" spans="1:176" s="4" customFormat="1">
      <c r="A23" s="519" t="s">
        <v>177</v>
      </c>
      <c r="B23" s="520"/>
      <c r="C23" s="520"/>
      <c r="D23" s="520"/>
      <c r="E23" s="520"/>
      <c r="F23" s="520"/>
      <c r="G23" s="520"/>
      <c r="H23" s="520"/>
      <c r="I23" s="106">
        <v>131</v>
      </c>
      <c r="J23" s="107"/>
      <c r="K23" s="107"/>
      <c r="L23" s="107"/>
      <c r="M23" s="116">
        <f t="shared" si="0"/>
        <v>0</v>
      </c>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8"/>
      <c r="FG23" s="108"/>
      <c r="FH23" s="108"/>
      <c r="FI23" s="108"/>
      <c r="FJ23" s="108"/>
      <c r="FK23" s="108"/>
      <c r="FL23" s="108"/>
      <c r="FM23" s="108"/>
      <c r="FN23" s="108"/>
      <c r="FO23" s="108"/>
      <c r="FP23" s="108"/>
      <c r="FQ23" s="108"/>
      <c r="FR23" s="108"/>
      <c r="FS23" s="108"/>
      <c r="FT23" s="108"/>
    </row>
    <row r="24" spans="1:176" s="4" customFormat="1">
      <c r="A24" s="521" t="s">
        <v>178</v>
      </c>
      <c r="B24" s="522"/>
      <c r="C24" s="522"/>
      <c r="D24" s="522"/>
      <c r="E24" s="522"/>
      <c r="F24" s="522"/>
      <c r="G24" s="522"/>
      <c r="H24" s="522"/>
      <c r="I24" s="106">
        <v>132</v>
      </c>
      <c r="J24" s="126">
        <f>J9+J10+J11+J12+J13+J14+J15+J16+J17+J18+J19+J20+J21+J22+J23</f>
        <v>-356315971</v>
      </c>
      <c r="K24" s="193">
        <f>K9+K10+K11+K12+K13+K14+K15+K16+K17+K18+K19+K20+K21+K22+K23</f>
        <v>-172580977</v>
      </c>
      <c r="L24" s="193">
        <f>L9+L10+L11+L12+L13+L14+L15+L16+L17+L18+L19+L20+L21+L22+L23</f>
        <v>111084692</v>
      </c>
      <c r="M24" s="194">
        <f>SUM(M9:M23)</f>
        <v>-417812256</v>
      </c>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8"/>
      <c r="FN24" s="108"/>
      <c r="FO24" s="108"/>
      <c r="FP24" s="108"/>
      <c r="FQ24" s="108"/>
      <c r="FR24" s="108"/>
      <c r="FS24" s="108"/>
      <c r="FT24" s="108"/>
    </row>
    <row r="25" spans="1:176" s="105" customFormat="1">
      <c r="A25" s="523"/>
      <c r="B25" s="524"/>
      <c r="C25" s="524"/>
      <c r="D25" s="524"/>
      <c r="E25" s="524"/>
      <c r="F25" s="524"/>
      <c r="G25" s="524"/>
      <c r="H25" s="524"/>
      <c r="I25" s="525"/>
      <c r="J25" s="525"/>
      <c r="K25" s="525"/>
      <c r="L25" s="525"/>
      <c r="M25" s="526"/>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row>
    <row r="26" spans="1:176" s="4" customFormat="1">
      <c r="A26" s="513" t="s">
        <v>179</v>
      </c>
      <c r="B26" s="514"/>
      <c r="C26" s="514"/>
      <c r="D26" s="514"/>
      <c r="E26" s="514"/>
      <c r="F26" s="514"/>
      <c r="G26" s="514"/>
      <c r="H26" s="514"/>
      <c r="I26" s="117">
        <v>133</v>
      </c>
      <c r="J26" s="117"/>
      <c r="K26" s="117"/>
      <c r="L26" s="118"/>
      <c r="M26" s="11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c r="DZ26" s="108"/>
      <c r="EA26" s="108"/>
      <c r="EB26" s="108"/>
      <c r="EC26" s="108"/>
      <c r="ED26" s="108"/>
      <c r="EE26" s="108"/>
      <c r="EF26" s="108"/>
      <c r="EG26" s="108"/>
      <c r="EH26" s="108"/>
      <c r="EI26" s="108"/>
      <c r="EJ26" s="108"/>
      <c r="EK26" s="108"/>
      <c r="EL26" s="108"/>
      <c r="EM26" s="108"/>
      <c r="EN26" s="108"/>
      <c r="EO26" s="108"/>
      <c r="EP26" s="108"/>
      <c r="EQ26" s="108"/>
      <c r="ER26" s="108"/>
      <c r="ES26" s="108"/>
      <c r="ET26" s="108"/>
      <c r="EU26" s="108"/>
      <c r="EV26" s="108"/>
      <c r="EW26" s="108"/>
      <c r="EX26" s="108"/>
      <c r="EY26" s="108"/>
      <c r="EZ26" s="108"/>
      <c r="FA26" s="108"/>
      <c r="FB26" s="108"/>
      <c r="FC26" s="108"/>
      <c r="FD26" s="108"/>
      <c r="FE26" s="108"/>
      <c r="FF26" s="108"/>
      <c r="FG26" s="108"/>
      <c r="FH26" s="108"/>
      <c r="FI26" s="108"/>
      <c r="FJ26" s="108"/>
      <c r="FK26" s="108"/>
      <c r="FL26" s="108"/>
      <c r="FM26" s="108"/>
      <c r="FN26" s="108"/>
      <c r="FO26" s="108"/>
      <c r="FP26" s="108"/>
      <c r="FQ26" s="108"/>
      <c r="FR26" s="108"/>
      <c r="FS26" s="108"/>
      <c r="FT26" s="108"/>
    </row>
    <row r="27" spans="1:176" s="4" customFormat="1">
      <c r="A27" s="515" t="s">
        <v>180</v>
      </c>
      <c r="B27" s="516"/>
      <c r="C27" s="516"/>
      <c r="D27" s="516"/>
      <c r="E27" s="516"/>
      <c r="F27" s="516"/>
      <c r="G27" s="516"/>
      <c r="H27" s="516"/>
      <c r="I27" s="109">
        <v>134</v>
      </c>
      <c r="J27" s="109">
        <v>82637</v>
      </c>
      <c r="K27" s="109"/>
      <c r="L27" s="110"/>
      <c r="M27" s="110"/>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c r="DZ27" s="108"/>
      <c r="EA27" s="108"/>
      <c r="EB27" s="108"/>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08"/>
      <c r="FB27" s="108"/>
      <c r="FC27" s="108"/>
      <c r="FD27" s="108"/>
      <c r="FE27" s="108"/>
      <c r="FF27" s="108"/>
      <c r="FG27" s="108"/>
      <c r="FH27" s="108"/>
      <c r="FI27" s="108"/>
      <c r="FJ27" s="108"/>
      <c r="FK27" s="108"/>
      <c r="FL27" s="108"/>
      <c r="FM27" s="108"/>
      <c r="FN27" s="108"/>
      <c r="FO27" s="108"/>
      <c r="FP27" s="108"/>
      <c r="FQ27" s="108"/>
      <c r="FR27" s="108"/>
      <c r="FS27" s="108"/>
      <c r="FT27" s="108"/>
    </row>
    <row r="28" spans="1:176" s="4" customFormat="1" ht="20.25" customHeight="1">
      <c r="A28" s="517"/>
      <c r="B28" s="518"/>
      <c r="C28" s="518"/>
      <c r="D28" s="518"/>
      <c r="E28" s="518"/>
      <c r="F28" s="518"/>
      <c r="G28" s="518"/>
      <c r="H28" s="518"/>
      <c r="I28" s="518"/>
      <c r="J28" s="518"/>
      <c r="K28" s="518"/>
      <c r="L28" s="518"/>
      <c r="M28" s="51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c r="EQ28" s="108"/>
      <c r="ER28" s="108"/>
      <c r="ES28" s="108"/>
      <c r="ET28" s="108"/>
      <c r="EU28" s="108"/>
      <c r="EV28" s="108"/>
      <c r="EW28" s="108"/>
      <c r="EX28" s="108"/>
      <c r="EY28" s="108"/>
      <c r="EZ28" s="108"/>
      <c r="FA28" s="108"/>
      <c r="FB28" s="108"/>
      <c r="FC28" s="108"/>
      <c r="FD28" s="108"/>
      <c r="FE28" s="108"/>
      <c r="FF28" s="108"/>
      <c r="FG28" s="108"/>
      <c r="FH28" s="108"/>
      <c r="FI28" s="108"/>
      <c r="FJ28" s="108"/>
      <c r="FK28" s="108"/>
      <c r="FL28" s="108"/>
      <c r="FM28" s="108"/>
      <c r="FN28" s="108"/>
      <c r="FO28" s="108"/>
      <c r="FP28" s="108"/>
      <c r="FQ28" s="108"/>
      <c r="FR28" s="108"/>
      <c r="FS28" s="108"/>
      <c r="FT28" s="108"/>
    </row>
    <row r="29" spans="1:176" s="4" customFormat="1">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c r="EO29" s="108"/>
      <c r="EP29" s="108"/>
      <c r="EQ29" s="108"/>
      <c r="ER29" s="108"/>
      <c r="ES29" s="108"/>
      <c r="ET29" s="108"/>
      <c r="EU29" s="108"/>
      <c r="EV29" s="108"/>
      <c r="EW29" s="108"/>
      <c r="EX29" s="108"/>
      <c r="EY29" s="108"/>
      <c r="EZ29" s="108"/>
      <c r="FA29" s="108"/>
      <c r="FB29" s="108"/>
      <c r="FC29" s="108"/>
      <c r="FD29" s="108"/>
      <c r="FE29" s="108"/>
      <c r="FF29" s="108"/>
      <c r="FG29" s="108"/>
      <c r="FH29" s="108"/>
      <c r="FI29" s="108"/>
      <c r="FJ29" s="108"/>
      <c r="FK29" s="108"/>
      <c r="FL29" s="108"/>
      <c r="FM29" s="108"/>
      <c r="FN29" s="108"/>
      <c r="FO29" s="108"/>
      <c r="FP29" s="108"/>
      <c r="FQ29" s="108"/>
      <c r="FR29" s="108"/>
      <c r="FS29" s="108"/>
      <c r="FT29" s="108"/>
    </row>
    <row r="30" spans="1:176" s="4" customFormat="1">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8"/>
      <c r="FN30" s="108"/>
      <c r="FO30" s="108"/>
      <c r="FP30" s="108"/>
      <c r="FQ30" s="108"/>
      <c r="FR30" s="108"/>
      <c r="FS30" s="108"/>
      <c r="FT30" s="108"/>
    </row>
    <row r="31" spans="1:176">
      <c r="A31" s="108"/>
      <c r="B31" s="108"/>
      <c r="C31" s="108"/>
      <c r="D31" s="108"/>
      <c r="E31" s="108"/>
      <c r="F31" s="108"/>
      <c r="G31" s="108"/>
      <c r="H31" s="108"/>
      <c r="I31" s="108"/>
      <c r="J31" s="108"/>
      <c r="K31" s="108"/>
      <c r="L31" s="108"/>
      <c r="M31" s="108"/>
      <c r="N31" s="119"/>
    </row>
    <row r="32" spans="1:176">
      <c r="A32" s="100"/>
      <c r="B32" s="100"/>
      <c r="C32" s="100"/>
      <c r="D32" s="100"/>
      <c r="E32" s="100"/>
      <c r="F32" s="100"/>
      <c r="G32" s="100"/>
      <c r="H32" s="100"/>
      <c r="I32" s="100"/>
      <c r="J32" s="100"/>
      <c r="K32" s="100"/>
      <c r="L32" s="100"/>
      <c r="M32" s="100"/>
    </row>
    <row r="33" s="100" customFormat="1"/>
    <row r="34" s="100" customFormat="1"/>
    <row r="35" s="100" customFormat="1"/>
    <row r="36" s="100" customFormat="1"/>
    <row r="37" s="100" customFormat="1"/>
    <row r="38" s="100" customFormat="1"/>
    <row r="39" s="100" customFormat="1"/>
    <row r="40" s="100" customFormat="1"/>
    <row r="41" s="100" customFormat="1"/>
    <row r="42" s="100" customFormat="1"/>
    <row r="43" s="100" customFormat="1"/>
    <row r="44" s="100" customFormat="1"/>
    <row r="45" s="100" customFormat="1"/>
    <row r="46" s="100" customFormat="1"/>
    <row r="47" s="100" customFormat="1"/>
    <row r="48" s="100" customFormat="1"/>
    <row r="49" s="100" customFormat="1"/>
    <row r="50" s="100" customFormat="1"/>
    <row r="51" s="100" customFormat="1"/>
    <row r="52" s="100" customFormat="1"/>
    <row r="53" s="100" customFormat="1"/>
    <row r="54" s="100" customFormat="1"/>
    <row r="55" s="100" customFormat="1"/>
    <row r="56" s="100" customFormat="1"/>
    <row r="57" s="100" customFormat="1"/>
    <row r="58" s="100" customFormat="1"/>
    <row r="59" s="100" customFormat="1"/>
    <row r="60" s="100" customFormat="1"/>
    <row r="61" s="100" customFormat="1"/>
    <row r="62" s="100" customFormat="1"/>
    <row r="63" s="100" customFormat="1"/>
    <row r="64" s="100" customFormat="1"/>
    <row r="65" s="100" customFormat="1"/>
    <row r="66" s="100" customFormat="1"/>
    <row r="67" s="100" customFormat="1"/>
    <row r="68" s="100" customFormat="1"/>
    <row r="69" s="100" customFormat="1"/>
    <row r="70" s="100" customFormat="1"/>
    <row r="71" s="100" customFormat="1"/>
    <row r="72" s="100" customFormat="1"/>
    <row r="73" s="100" customFormat="1"/>
    <row r="74" s="100" customFormat="1"/>
    <row r="75" s="100" customFormat="1"/>
    <row r="76" s="100" customFormat="1"/>
    <row r="77" s="100" customFormat="1"/>
    <row r="78" s="100" customFormat="1"/>
    <row r="79" s="100" customFormat="1"/>
    <row r="80" s="100" customFormat="1"/>
    <row r="81" s="100" customFormat="1"/>
    <row r="82" s="100" customFormat="1"/>
    <row r="83" s="100" customFormat="1"/>
    <row r="84" s="100" customFormat="1"/>
    <row r="85" s="100" customFormat="1"/>
    <row r="86" s="100" customFormat="1"/>
    <row r="87" s="100" customFormat="1"/>
    <row r="88" s="100" customFormat="1"/>
    <row r="89" s="100" customFormat="1"/>
    <row r="90" s="100" customFormat="1"/>
    <row r="91" s="100" customFormat="1"/>
    <row r="92" s="100" customFormat="1"/>
    <row r="93" s="100" customFormat="1"/>
    <row r="94" s="100" customFormat="1"/>
    <row r="95" s="100" customFormat="1"/>
    <row r="96" s="100" customFormat="1"/>
    <row r="97" s="100" customFormat="1"/>
    <row r="98" s="100" customFormat="1"/>
    <row r="99" s="100" customFormat="1"/>
    <row r="100" s="100" customFormat="1"/>
    <row r="101" s="100" customFormat="1"/>
    <row r="102" s="100" customFormat="1"/>
    <row r="103" s="100" customFormat="1"/>
    <row r="104" s="100" customFormat="1"/>
    <row r="105" s="100" customFormat="1"/>
    <row r="106" s="100" customFormat="1"/>
    <row r="107" s="100" customFormat="1"/>
    <row r="108" s="100" customFormat="1"/>
    <row r="109" s="100" customFormat="1"/>
    <row r="110" s="100" customFormat="1"/>
    <row r="111" s="100" customFormat="1"/>
    <row r="112" s="100" customFormat="1"/>
    <row r="113" s="100" customFormat="1"/>
    <row r="114" s="100" customFormat="1"/>
    <row r="115" s="100" customFormat="1"/>
    <row r="116" s="100" customFormat="1"/>
    <row r="117" s="100" customFormat="1"/>
    <row r="118" s="100" customFormat="1"/>
    <row r="119" s="100" customFormat="1"/>
    <row r="120" s="100" customFormat="1"/>
    <row r="121" s="100" customFormat="1"/>
    <row r="122" s="100" customFormat="1"/>
    <row r="123" s="100" customFormat="1"/>
    <row r="124" s="100" customFormat="1"/>
    <row r="125" s="100" customFormat="1"/>
    <row r="126" s="100" customFormat="1"/>
    <row r="127" s="100" customFormat="1"/>
    <row r="128" s="100" customFormat="1"/>
    <row r="129" s="100" customFormat="1"/>
    <row r="130" s="100" customFormat="1"/>
    <row r="131" s="100" customFormat="1"/>
    <row r="132" s="100" customFormat="1"/>
    <row r="133" s="100" customFormat="1"/>
    <row r="134" s="100" customFormat="1"/>
    <row r="135" s="100" customFormat="1"/>
    <row r="136" s="100" customFormat="1"/>
    <row r="137" s="100" customFormat="1"/>
    <row r="138" s="100" customFormat="1"/>
    <row r="139" s="100" customFormat="1"/>
    <row r="140" s="100" customFormat="1"/>
    <row r="141" s="100" customFormat="1"/>
    <row r="142" s="100" customFormat="1"/>
    <row r="143" s="100" customFormat="1"/>
    <row r="144" s="100" customFormat="1"/>
    <row r="145" s="100" customFormat="1"/>
    <row r="146" s="100" customFormat="1"/>
    <row r="147" s="100" customFormat="1"/>
    <row r="148" s="100" customFormat="1"/>
    <row r="149" s="100" customFormat="1"/>
    <row r="150" s="100" customFormat="1"/>
    <row r="151" s="100" customFormat="1"/>
    <row r="152" s="100" customFormat="1"/>
    <row r="153" s="100" customFormat="1"/>
    <row r="154" s="100" customFormat="1"/>
    <row r="155" s="100" customFormat="1"/>
    <row r="156" s="100" customFormat="1"/>
    <row r="157" s="100" customFormat="1"/>
    <row r="158" s="100" customFormat="1"/>
    <row r="159" s="100" customFormat="1"/>
    <row r="160" s="100" customFormat="1"/>
    <row r="161" s="100" customFormat="1"/>
    <row r="162" s="100" customFormat="1"/>
    <row r="163" s="100" customFormat="1"/>
    <row r="164" s="100" customFormat="1"/>
    <row r="165" s="100" customFormat="1"/>
    <row r="166" s="100" customFormat="1"/>
    <row r="167" s="100" customFormat="1"/>
    <row r="168" s="100" customFormat="1"/>
    <row r="169" s="100" customFormat="1"/>
    <row r="170" s="100" customFormat="1"/>
    <row r="171" s="100" customFormat="1"/>
    <row r="172" s="100" customFormat="1"/>
    <row r="173" s="100" customFormat="1"/>
    <row r="174" s="100" customFormat="1"/>
    <row r="175" s="100" customFormat="1"/>
    <row r="176" s="100" customFormat="1"/>
    <row r="177" s="100" customFormat="1"/>
    <row r="178" s="100" customFormat="1"/>
    <row r="179" s="100" customFormat="1"/>
    <row r="180" s="100" customFormat="1"/>
    <row r="181" s="100" customFormat="1"/>
    <row r="182" s="100" customFormat="1"/>
    <row r="183" s="100" customFormat="1"/>
    <row r="184" s="100" customFormat="1"/>
    <row r="185" s="100" customFormat="1"/>
    <row r="186" s="100" customFormat="1"/>
    <row r="187" s="100" customFormat="1"/>
    <row r="188" s="100" customFormat="1"/>
    <row r="189" s="100" customFormat="1"/>
    <row r="190" s="100" customFormat="1"/>
    <row r="191" s="100" customFormat="1"/>
    <row r="192" s="100" customFormat="1"/>
    <row r="193" s="100" customFormat="1"/>
    <row r="194" s="100" customFormat="1"/>
    <row r="195" s="100" customFormat="1"/>
    <row r="196" s="100" customFormat="1"/>
    <row r="197" s="100" customFormat="1"/>
    <row r="198" s="100" customFormat="1"/>
    <row r="199" s="100" customFormat="1"/>
    <row r="200" s="100" customFormat="1"/>
    <row r="201" s="100" customFormat="1"/>
    <row r="202" s="100" customFormat="1"/>
    <row r="203" s="100" customFormat="1"/>
    <row r="204" s="100" customFormat="1"/>
    <row r="205" s="100" customFormat="1"/>
    <row r="206" s="100" customFormat="1"/>
    <row r="207" s="100" customFormat="1"/>
    <row r="208" s="100" customFormat="1"/>
    <row r="209" s="100" customFormat="1"/>
    <row r="210" s="100" customFormat="1"/>
    <row r="211" s="100" customFormat="1"/>
    <row r="212" s="100" customFormat="1"/>
    <row r="213" s="100" customFormat="1"/>
    <row r="214" s="100" customFormat="1"/>
    <row r="215" s="100" customFormat="1"/>
    <row r="216" s="100" customFormat="1"/>
    <row r="217" s="100" customFormat="1"/>
    <row r="218" s="100" customFormat="1"/>
    <row r="219" s="100" customFormat="1"/>
    <row r="220" s="100" customFormat="1"/>
    <row r="221" s="100" customFormat="1"/>
    <row r="222" s="100" customFormat="1"/>
    <row r="223" s="100" customFormat="1"/>
    <row r="224" s="100" customFormat="1"/>
    <row r="225" s="100" customFormat="1"/>
    <row r="226" s="100" customFormat="1"/>
    <row r="227" s="100" customFormat="1"/>
    <row r="228" s="100" customFormat="1"/>
    <row r="229" s="100" customFormat="1"/>
    <row r="230" s="100" customFormat="1"/>
    <row r="231" s="100" customFormat="1"/>
    <row r="232" s="100" customFormat="1"/>
    <row r="233" s="100" customFormat="1"/>
    <row r="234" s="100" customFormat="1"/>
    <row r="235" s="100" customFormat="1"/>
    <row r="236" s="100" customFormat="1"/>
    <row r="237" s="100" customFormat="1"/>
    <row r="238" s="100" customFormat="1"/>
    <row r="239" s="100" customFormat="1"/>
    <row r="240" s="100" customFormat="1"/>
    <row r="241" s="100" customFormat="1"/>
    <row r="242" s="100" customFormat="1"/>
    <row r="243" s="100" customFormat="1"/>
    <row r="244" s="100" customFormat="1"/>
    <row r="245" s="100" customFormat="1"/>
    <row r="246" s="100" customFormat="1"/>
    <row r="247" s="100" customFormat="1"/>
    <row r="248" s="100" customFormat="1"/>
    <row r="249" s="100" customFormat="1"/>
    <row r="250" s="100" customFormat="1"/>
    <row r="251" s="100" customFormat="1"/>
    <row r="252" s="100" customFormat="1"/>
    <row r="253" s="100" customFormat="1"/>
    <row r="254" s="100" customFormat="1"/>
    <row r="255" s="100" customFormat="1"/>
    <row r="256" s="100" customFormat="1"/>
    <row r="257" s="100" customFormat="1"/>
    <row r="258" s="100" customFormat="1"/>
    <row r="259" s="100" customFormat="1"/>
    <row r="260" s="100" customFormat="1"/>
    <row r="261" s="100" customFormat="1"/>
    <row r="262" s="100" customFormat="1"/>
    <row r="263" s="100" customFormat="1"/>
    <row r="264" s="100" customFormat="1"/>
    <row r="265" s="100" customFormat="1"/>
    <row r="266" s="100" customFormat="1"/>
    <row r="267" s="100" customFormat="1"/>
    <row r="268" s="100" customFormat="1"/>
    <row r="269" s="100" customFormat="1"/>
    <row r="270" s="100" customFormat="1"/>
    <row r="271" s="100" customFormat="1"/>
    <row r="272" s="100" customFormat="1"/>
    <row r="273" s="100" customFormat="1"/>
    <row r="274" s="100" customFormat="1"/>
    <row r="275" s="100" customFormat="1"/>
    <row r="276" s="100" customFormat="1"/>
    <row r="277" s="100" customFormat="1"/>
    <row r="278" s="100" customFormat="1"/>
    <row r="279" s="100" customFormat="1"/>
    <row r="280" s="100" customFormat="1"/>
    <row r="281" s="100" customFormat="1"/>
    <row r="282" s="100" customFormat="1"/>
    <row r="283" s="100" customFormat="1"/>
    <row r="284" s="100" customFormat="1"/>
    <row r="285" s="100" customFormat="1"/>
    <row r="286" s="100" customFormat="1"/>
    <row r="287" s="100" customFormat="1"/>
    <row r="288" s="100" customFormat="1"/>
    <row r="289" s="100" customFormat="1"/>
    <row r="290" s="100" customFormat="1"/>
    <row r="291" s="100" customFormat="1"/>
    <row r="292" s="100" customFormat="1"/>
    <row r="293" s="100" customFormat="1"/>
    <row r="294" s="100" customFormat="1"/>
    <row r="295" s="100" customFormat="1"/>
    <row r="296" s="100" customFormat="1"/>
    <row r="297" s="100" customFormat="1"/>
    <row r="298" s="100" customFormat="1"/>
    <row r="299" s="100" customFormat="1"/>
    <row r="300" s="100" customFormat="1"/>
    <row r="301" s="100" customFormat="1"/>
    <row r="302" s="100" customFormat="1"/>
    <row r="303" s="100" customFormat="1"/>
    <row r="304" s="100" customFormat="1"/>
    <row r="305" s="100" customFormat="1"/>
    <row r="306" s="100" customFormat="1"/>
    <row r="307" s="100" customFormat="1"/>
    <row r="308" s="100" customFormat="1"/>
    <row r="309" s="100" customFormat="1"/>
    <row r="310" s="100" customFormat="1"/>
    <row r="311" s="100" customFormat="1"/>
    <row r="312" s="100" customFormat="1"/>
    <row r="313" s="100" customFormat="1"/>
    <row r="314" s="100" customFormat="1"/>
    <row r="315" s="100" customFormat="1"/>
    <row r="316" s="100" customFormat="1"/>
    <row r="317" s="100" customFormat="1"/>
    <row r="318" s="100" customFormat="1"/>
    <row r="319" s="100" customFormat="1"/>
    <row r="320" s="100" customFormat="1"/>
    <row r="321" s="100" customFormat="1"/>
    <row r="322" s="100" customFormat="1"/>
    <row r="323" s="100" customFormat="1"/>
    <row r="324" s="100" customFormat="1"/>
    <row r="325" s="100" customFormat="1"/>
    <row r="326" s="100" customFormat="1"/>
    <row r="327" s="100" customFormat="1"/>
    <row r="328" s="100" customFormat="1"/>
    <row r="329" s="100" customFormat="1"/>
    <row r="330" s="100" customFormat="1"/>
    <row r="331" s="100" customFormat="1"/>
    <row r="332" s="100" customFormat="1"/>
    <row r="333" s="100" customFormat="1"/>
    <row r="334" s="100" customFormat="1"/>
    <row r="335" s="100" customFormat="1"/>
    <row r="336" s="100" customFormat="1"/>
    <row r="337" s="100" customFormat="1"/>
    <row r="338" s="100" customFormat="1"/>
    <row r="339" s="100" customFormat="1"/>
    <row r="340" s="100" customFormat="1"/>
    <row r="341" s="100" customFormat="1"/>
    <row r="342" s="100" customFormat="1"/>
    <row r="343" s="100" customFormat="1"/>
    <row r="344" s="100" customFormat="1"/>
    <row r="345" s="100" customFormat="1"/>
    <row r="346" s="100" customFormat="1"/>
    <row r="347" s="100" customFormat="1"/>
    <row r="348" s="100" customFormat="1"/>
    <row r="349" s="100" customFormat="1"/>
    <row r="350" s="100" customFormat="1"/>
    <row r="351" s="100" customFormat="1"/>
    <row r="352" s="100" customFormat="1"/>
    <row r="353" s="100" customFormat="1"/>
    <row r="354" s="100" customFormat="1"/>
    <row r="355" s="100" customFormat="1"/>
    <row r="356" s="100" customFormat="1"/>
    <row r="357" s="100" customFormat="1"/>
    <row r="358" s="100" customFormat="1"/>
    <row r="359" s="100" customFormat="1"/>
    <row r="360" s="100" customFormat="1"/>
    <row r="361" s="100" customFormat="1"/>
    <row r="362" s="100" customFormat="1"/>
    <row r="363" s="100" customFormat="1"/>
    <row r="364" s="100" customFormat="1"/>
    <row r="365" s="100" customFormat="1"/>
    <row r="366" s="100" customFormat="1"/>
    <row r="367" s="100" customFormat="1"/>
    <row r="368" s="100" customFormat="1"/>
    <row r="369" s="100" customFormat="1"/>
    <row r="370" s="100" customFormat="1"/>
    <row r="371" s="100" customFormat="1"/>
    <row r="372" s="100" customFormat="1"/>
    <row r="373" s="100" customFormat="1"/>
    <row r="374" s="100" customFormat="1"/>
    <row r="375" s="100" customFormat="1"/>
    <row r="376" s="100" customFormat="1"/>
    <row r="377" s="100" customFormat="1"/>
    <row r="378" s="100" customFormat="1"/>
    <row r="379" s="100" customFormat="1"/>
    <row r="380" s="100" customFormat="1"/>
    <row r="381" s="100" customFormat="1"/>
    <row r="382" s="100" customFormat="1"/>
    <row r="383" s="100" customFormat="1"/>
    <row r="384" s="100" customFormat="1"/>
    <row r="385" s="100" customFormat="1"/>
    <row r="386" s="100" customFormat="1"/>
    <row r="387" s="100" customFormat="1"/>
    <row r="388" s="100" customFormat="1"/>
    <row r="389" s="100" customFormat="1"/>
    <row r="390" s="100" customFormat="1"/>
    <row r="391" s="100" customFormat="1"/>
    <row r="392" s="100" customFormat="1"/>
    <row r="393" s="100" customFormat="1"/>
    <row r="394" s="100" customFormat="1"/>
    <row r="395" s="100" customFormat="1"/>
    <row r="396" s="100" customFormat="1"/>
    <row r="397" s="100" customFormat="1"/>
    <row r="398" s="100" customFormat="1"/>
    <row r="399" s="100" customFormat="1"/>
    <row r="400" s="100" customFormat="1"/>
    <row r="401" s="100" customFormat="1"/>
    <row r="402" s="100" customFormat="1"/>
    <row r="403" s="100" customFormat="1"/>
    <row r="404" s="100" customFormat="1"/>
    <row r="405" s="100" customFormat="1"/>
    <row r="406" s="100" customFormat="1"/>
    <row r="407" s="100" customFormat="1"/>
    <row r="408" s="100" customFormat="1"/>
    <row r="409" s="100" customFormat="1"/>
    <row r="410" s="100" customFormat="1"/>
    <row r="411" s="100" customFormat="1"/>
    <row r="412" s="100" customFormat="1"/>
    <row r="413" s="100" customFormat="1"/>
    <row r="414" s="100" customFormat="1"/>
    <row r="415" s="100" customFormat="1"/>
    <row r="416" s="100" customFormat="1"/>
    <row r="417" s="100" customFormat="1"/>
    <row r="418" s="100" customFormat="1"/>
    <row r="419" s="100" customFormat="1"/>
    <row r="420" s="100" customFormat="1"/>
    <row r="421" s="100" customFormat="1"/>
    <row r="422" s="100" customFormat="1"/>
    <row r="423" s="100" customFormat="1"/>
    <row r="424" s="100" customFormat="1"/>
    <row r="425" s="100" customFormat="1"/>
    <row r="426" s="100" customFormat="1"/>
    <row r="427" s="100" customFormat="1"/>
    <row r="428" s="100" customFormat="1"/>
    <row r="429" s="100" customFormat="1"/>
    <row r="430" s="100" customFormat="1"/>
    <row r="431" s="100" customFormat="1"/>
    <row r="432" s="100" customFormat="1"/>
    <row r="433" s="100" customFormat="1"/>
    <row r="434" s="100" customFormat="1"/>
    <row r="435" s="100" customFormat="1"/>
    <row r="436" s="100" customFormat="1"/>
    <row r="437" s="100" customFormat="1"/>
    <row r="438" s="100" customFormat="1"/>
    <row r="439" s="100" customFormat="1"/>
    <row r="440" s="100" customFormat="1"/>
    <row r="441" s="100" customFormat="1"/>
    <row r="442" s="100" customFormat="1"/>
    <row r="443" s="100" customFormat="1"/>
    <row r="444" s="100" customFormat="1"/>
    <row r="445" s="100" customFormat="1"/>
    <row r="446" s="100" customFormat="1"/>
    <row r="447" s="100" customFormat="1"/>
    <row r="448" s="100" customFormat="1"/>
    <row r="449" s="100" customFormat="1"/>
    <row r="450" s="100" customFormat="1"/>
    <row r="451" s="100" customFormat="1"/>
    <row r="452" s="100" customFormat="1"/>
    <row r="453" s="100" customFormat="1"/>
    <row r="454" s="100" customFormat="1"/>
    <row r="455" s="100" customFormat="1"/>
    <row r="456" s="100" customFormat="1"/>
    <row r="457" s="100" customFormat="1"/>
    <row r="458" s="100" customFormat="1"/>
    <row r="459" s="100" customFormat="1"/>
    <row r="460" s="100" customFormat="1"/>
    <row r="461" s="100" customFormat="1"/>
    <row r="462" s="100" customFormat="1"/>
    <row r="463" s="100" customFormat="1"/>
    <row r="464" s="100" customFormat="1"/>
    <row r="465" s="100" customFormat="1"/>
    <row r="466" s="100" customFormat="1"/>
    <row r="467" s="100" customFormat="1"/>
    <row r="468" s="100" customFormat="1"/>
    <row r="469" s="100" customFormat="1"/>
    <row r="470" s="100" customFormat="1"/>
    <row r="471" s="100" customFormat="1"/>
    <row r="472" s="100" customFormat="1"/>
    <row r="473" s="100" customFormat="1"/>
    <row r="474" s="100" customFormat="1"/>
    <row r="475" s="100" customFormat="1"/>
    <row r="476" s="100" customFormat="1"/>
    <row r="477" s="100" customFormat="1"/>
    <row r="478" s="100" customFormat="1"/>
    <row r="479" s="100" customFormat="1"/>
    <row r="480" s="100" customFormat="1"/>
    <row r="481" s="100" customFormat="1"/>
    <row r="482" s="100" customFormat="1"/>
    <row r="483" s="100" customFormat="1"/>
    <row r="484" s="100" customFormat="1"/>
    <row r="485" s="100" customFormat="1"/>
    <row r="486" s="100" customFormat="1"/>
    <row r="487" s="100" customFormat="1"/>
    <row r="488" s="100" customFormat="1"/>
    <row r="489" s="100" customFormat="1"/>
    <row r="490" s="100" customFormat="1"/>
    <row r="491" s="100" customFormat="1"/>
    <row r="492" s="100" customFormat="1"/>
    <row r="493" s="100" customFormat="1"/>
    <row r="494" s="100" customFormat="1"/>
    <row r="495" s="100" customFormat="1"/>
    <row r="496" s="100" customFormat="1"/>
    <row r="497" s="100" customFormat="1"/>
    <row r="498" s="100" customFormat="1"/>
    <row r="499" s="100" customFormat="1"/>
    <row r="500" s="100" customFormat="1"/>
    <row r="501" s="100" customFormat="1"/>
    <row r="502" s="100" customFormat="1"/>
    <row r="503" s="100" customFormat="1"/>
    <row r="504" s="100" customFormat="1"/>
    <row r="505" s="100" customFormat="1"/>
    <row r="506" s="100" customFormat="1"/>
    <row r="507" s="100" customFormat="1"/>
    <row r="508" s="100" customFormat="1"/>
    <row r="509" s="100" customFormat="1"/>
    <row r="510" s="100" customFormat="1"/>
    <row r="511" s="100" customFormat="1"/>
    <row r="512" s="100" customFormat="1"/>
    <row r="513" s="100" customFormat="1"/>
    <row r="514" s="100" customFormat="1"/>
    <row r="515" s="100" customFormat="1"/>
    <row r="516" s="100" customFormat="1"/>
    <row r="517" s="100" customFormat="1"/>
    <row r="518" s="100" customFormat="1"/>
    <row r="519" s="100" customFormat="1"/>
    <row r="520" s="100" customFormat="1"/>
    <row r="521" s="100" customFormat="1"/>
    <row r="522" s="100" customFormat="1"/>
    <row r="523" s="100" customFormat="1"/>
    <row r="524" s="100" customFormat="1"/>
    <row r="525" s="100" customFormat="1"/>
    <row r="526" s="100" customFormat="1"/>
    <row r="527" s="100" customFormat="1"/>
    <row r="528" s="100" customFormat="1"/>
    <row r="529" s="100" customFormat="1"/>
    <row r="530" s="100" customFormat="1"/>
    <row r="531" s="100" customFormat="1"/>
    <row r="532" s="100" customFormat="1"/>
    <row r="533" s="100" customFormat="1"/>
    <row r="534" s="100" customFormat="1"/>
    <row r="535" s="100" customFormat="1"/>
    <row r="536" s="100" customFormat="1"/>
    <row r="537" s="100" customFormat="1"/>
    <row r="538" s="100" customFormat="1"/>
    <row r="539" s="100" customFormat="1"/>
    <row r="540" s="100" customFormat="1"/>
    <row r="541" s="100" customFormat="1"/>
    <row r="542" s="100" customFormat="1"/>
    <row r="543" s="100" customFormat="1"/>
    <row r="544" s="100" customFormat="1"/>
    <row r="545" s="100" customFormat="1"/>
    <row r="546" s="100" customFormat="1"/>
    <row r="547" s="100" customFormat="1"/>
    <row r="548" s="100" customFormat="1"/>
    <row r="549" s="100" customFormat="1"/>
    <row r="550" s="100" customFormat="1"/>
    <row r="551" s="100" customFormat="1"/>
    <row r="552" s="100" customFormat="1"/>
    <row r="553" s="100" customFormat="1"/>
    <row r="554" s="100" customFormat="1"/>
    <row r="555" s="100" customFormat="1"/>
    <row r="556" s="100" customFormat="1"/>
    <row r="557" s="100" customFormat="1"/>
    <row r="558" s="100" customFormat="1"/>
    <row r="559" s="100" customFormat="1"/>
    <row r="560" s="100" customFormat="1"/>
    <row r="561" s="100" customFormat="1"/>
    <row r="562" s="100" customFormat="1"/>
    <row r="563" s="100" customFormat="1"/>
    <row r="564" s="100" customFormat="1"/>
    <row r="565" s="100" customFormat="1"/>
    <row r="566" s="100" customFormat="1"/>
    <row r="567" s="100" customFormat="1"/>
    <row r="568" s="100" customFormat="1"/>
    <row r="569" s="100" customFormat="1"/>
    <row r="570" s="100" customFormat="1"/>
    <row r="571" s="100" customFormat="1"/>
    <row r="572" s="100" customFormat="1"/>
    <row r="573" s="100" customFormat="1"/>
    <row r="574" s="100" customFormat="1"/>
    <row r="575" s="100" customFormat="1"/>
    <row r="576" s="100" customFormat="1"/>
    <row r="577" s="100" customFormat="1"/>
    <row r="578" s="100" customFormat="1"/>
    <row r="579" s="100" customFormat="1"/>
    <row r="580" s="100" customFormat="1"/>
    <row r="581" s="100" customFormat="1"/>
    <row r="582" s="100" customFormat="1"/>
    <row r="583" s="100" customFormat="1"/>
    <row r="584" s="100" customFormat="1"/>
    <row r="585" s="100" customFormat="1"/>
    <row r="586" s="100" customFormat="1"/>
    <row r="587" s="100" customFormat="1"/>
    <row r="588" s="100" customFormat="1"/>
    <row r="589" s="100" customFormat="1"/>
    <row r="590" s="100" customFormat="1"/>
    <row r="591" s="100" customFormat="1"/>
    <row r="592" s="100" customFormat="1"/>
    <row r="593" s="100" customFormat="1"/>
    <row r="594" s="100" customFormat="1"/>
    <row r="595" s="100" customFormat="1"/>
    <row r="596" s="100" customFormat="1"/>
    <row r="597" s="100" customFormat="1"/>
    <row r="598" s="100" customFormat="1"/>
    <row r="599" s="100" customFormat="1"/>
    <row r="600" s="100" customFormat="1"/>
    <row r="601" s="100" customFormat="1"/>
    <row r="602" s="100" customFormat="1"/>
    <row r="603" s="100" customFormat="1"/>
    <row r="604" s="100" customFormat="1"/>
    <row r="605" s="100" customFormat="1"/>
    <row r="606" s="100" customFormat="1"/>
    <row r="607" s="100" customFormat="1"/>
    <row r="608" s="100" customFormat="1"/>
    <row r="609" s="100" customFormat="1"/>
    <row r="610" s="100" customFormat="1"/>
    <row r="611" s="100" customFormat="1"/>
    <row r="612" s="100" customFormat="1"/>
    <row r="613" s="100" customFormat="1"/>
    <row r="614" s="100" customFormat="1"/>
    <row r="615" s="100" customFormat="1"/>
    <row r="616" s="100" customFormat="1"/>
    <row r="617" s="100" customFormat="1"/>
    <row r="618" s="100" customFormat="1"/>
    <row r="619" s="100" customFormat="1"/>
    <row r="620" s="100" customFormat="1"/>
    <row r="621" s="100" customFormat="1"/>
    <row r="622" s="100" customFormat="1"/>
    <row r="623" s="100" customFormat="1"/>
    <row r="624" s="100" customFormat="1"/>
    <row r="625" s="100" customFormat="1"/>
    <row r="626" s="100" customFormat="1"/>
    <row r="627" s="100" customFormat="1"/>
    <row r="628" s="100" customFormat="1"/>
    <row r="629" s="100" customFormat="1"/>
    <row r="630" s="100" customFormat="1"/>
    <row r="631" s="100" customFormat="1"/>
    <row r="632" s="100" customFormat="1"/>
    <row r="633" s="100" customFormat="1"/>
    <row r="634" s="100" customFormat="1"/>
    <row r="635" s="100" customFormat="1"/>
    <row r="636" s="100" customFormat="1"/>
    <row r="637" s="100" customFormat="1"/>
    <row r="638" s="100" customFormat="1"/>
    <row r="639" s="100" customFormat="1"/>
    <row r="640" s="100" customFormat="1"/>
    <row r="641" s="100" customFormat="1"/>
    <row r="642" s="100" customFormat="1"/>
    <row r="643" s="100" customFormat="1"/>
    <row r="644" s="100" customFormat="1"/>
    <row r="645" s="100" customFormat="1"/>
    <row r="646" s="100" customFormat="1"/>
    <row r="647" s="100" customFormat="1"/>
    <row r="648" s="100" customFormat="1"/>
    <row r="649" s="100" customFormat="1"/>
    <row r="650" s="100" customFormat="1"/>
    <row r="651" s="100" customFormat="1"/>
    <row r="652" s="100" customFormat="1"/>
    <row r="653" s="100" customFormat="1"/>
    <row r="654" s="100" customFormat="1"/>
    <row r="655" s="100" customFormat="1"/>
    <row r="656" s="100" customFormat="1"/>
    <row r="657" s="100" customFormat="1"/>
    <row r="658" s="100" customFormat="1"/>
    <row r="659" s="100" customFormat="1"/>
    <row r="660" s="100" customFormat="1"/>
    <row r="661" s="100" customFormat="1"/>
    <row r="662" s="100" customFormat="1"/>
    <row r="663" s="100" customFormat="1"/>
    <row r="664" s="100" customFormat="1"/>
    <row r="665" s="100" customFormat="1"/>
    <row r="666" s="100" customFormat="1"/>
    <row r="667" s="100" customFormat="1"/>
    <row r="668" s="100" customFormat="1"/>
    <row r="669" s="100" customFormat="1"/>
    <row r="670" s="100" customFormat="1"/>
    <row r="671" s="100" customFormat="1"/>
    <row r="672" s="100" customFormat="1"/>
    <row r="673" s="100" customFormat="1"/>
    <row r="674" s="100" customFormat="1"/>
    <row r="675" s="100" customFormat="1"/>
    <row r="676" s="100" customFormat="1"/>
    <row r="677" s="100" customFormat="1"/>
    <row r="678" s="100" customFormat="1"/>
    <row r="679" s="100" customFormat="1"/>
    <row r="680" s="100" customFormat="1"/>
    <row r="681" s="100" customFormat="1"/>
    <row r="682" s="100" customFormat="1"/>
    <row r="683" s="100" customFormat="1"/>
    <row r="684" s="100" customFormat="1"/>
    <row r="685" s="100" customFormat="1"/>
    <row r="686" s="100" customFormat="1"/>
    <row r="687" s="100" customFormat="1"/>
    <row r="688" s="100" customFormat="1"/>
    <row r="689" s="100" customFormat="1"/>
    <row r="690" s="100" customFormat="1"/>
    <row r="691" s="100" customFormat="1"/>
    <row r="692" s="100" customFormat="1"/>
    <row r="693" s="100" customFormat="1"/>
    <row r="694" s="100" customFormat="1"/>
    <row r="695" s="100" customFormat="1"/>
    <row r="696" s="100" customFormat="1"/>
    <row r="697" s="100" customFormat="1"/>
    <row r="698" s="100" customFormat="1"/>
    <row r="699" s="100" customFormat="1"/>
    <row r="700" s="100" customFormat="1"/>
    <row r="701" s="100" customFormat="1"/>
    <row r="702" s="100" customFormat="1"/>
    <row r="703" s="100" customFormat="1"/>
    <row r="704" s="100" customFormat="1"/>
    <row r="705" s="100" customFormat="1"/>
    <row r="706" s="100" customFormat="1"/>
    <row r="707" s="100" customFormat="1"/>
    <row r="708" s="100" customFormat="1"/>
    <row r="709" s="100" customFormat="1"/>
    <row r="710" s="100" customFormat="1"/>
    <row r="711" s="100" customFormat="1"/>
    <row r="712" s="100" customFormat="1"/>
    <row r="713" s="100" customFormat="1"/>
    <row r="714" s="100" customFormat="1"/>
    <row r="715" s="100" customFormat="1"/>
    <row r="716" s="100" customFormat="1"/>
    <row r="717" s="100" customFormat="1"/>
    <row r="718" s="100" customFormat="1"/>
    <row r="719" s="100" customFormat="1"/>
    <row r="720" s="100" customFormat="1"/>
    <row r="721" s="100" customFormat="1"/>
    <row r="722" s="100" customFormat="1"/>
    <row r="723" s="100" customFormat="1"/>
    <row r="724" s="100" customFormat="1"/>
    <row r="725" s="100" customFormat="1"/>
    <row r="726" s="100" customFormat="1"/>
    <row r="727" s="100" customFormat="1"/>
    <row r="728" s="100" customFormat="1"/>
    <row r="729" s="100" customFormat="1"/>
    <row r="730" s="100" customFormat="1"/>
    <row r="731" s="100" customFormat="1"/>
    <row r="732" s="100" customFormat="1"/>
    <row r="733" s="100" customFormat="1"/>
    <row r="734" s="100" customFormat="1"/>
    <row r="735" s="100" customFormat="1"/>
    <row r="736" s="100" customFormat="1"/>
    <row r="737" s="100" customFormat="1"/>
    <row r="738" s="100" customFormat="1"/>
    <row r="739" s="100" customFormat="1"/>
    <row r="740" s="100" customFormat="1"/>
    <row r="741" s="100" customFormat="1"/>
    <row r="742" s="100" customFormat="1"/>
    <row r="743" s="100" customFormat="1"/>
    <row r="744" s="100" customFormat="1"/>
    <row r="745" s="100" customFormat="1"/>
    <row r="746" s="100" customFormat="1"/>
    <row r="747" s="100" customFormat="1"/>
    <row r="748" s="100" customFormat="1"/>
    <row r="749" s="100" customFormat="1"/>
    <row r="750" s="100" customFormat="1"/>
    <row r="751" s="100" customFormat="1"/>
    <row r="752" s="100" customFormat="1"/>
    <row r="753" s="100" customFormat="1"/>
    <row r="754" s="100" customFormat="1"/>
    <row r="755" s="100" customFormat="1"/>
    <row r="756" s="100" customFormat="1"/>
    <row r="757" s="100" customFormat="1"/>
    <row r="758" s="100" customFormat="1"/>
    <row r="759" s="100" customFormat="1"/>
    <row r="760" s="100" customFormat="1"/>
    <row r="761" s="100" customFormat="1"/>
    <row r="762" s="100" customFormat="1"/>
    <row r="763" s="100" customFormat="1"/>
    <row r="764" s="100" customFormat="1"/>
    <row r="765" s="100" customFormat="1"/>
    <row r="766" s="100" customFormat="1"/>
    <row r="767" s="100" customFormat="1"/>
    <row r="768" s="100" customFormat="1"/>
    <row r="769" s="100" customFormat="1"/>
    <row r="770" s="100" customFormat="1"/>
    <row r="771" s="100" customFormat="1"/>
    <row r="772" s="100" customFormat="1"/>
    <row r="773" s="100" customFormat="1"/>
    <row r="774" s="100" customFormat="1"/>
    <row r="775" s="100" customFormat="1"/>
    <row r="776" s="100" customFormat="1"/>
    <row r="777" s="100" customFormat="1"/>
    <row r="778" s="100" customFormat="1"/>
    <row r="779" s="100" customFormat="1"/>
    <row r="780" s="100" customFormat="1"/>
    <row r="781" s="100" customFormat="1"/>
    <row r="782" s="100" customFormat="1"/>
    <row r="783" s="100" customFormat="1"/>
    <row r="784" s="100" customFormat="1"/>
    <row r="785" s="100" customFormat="1"/>
    <row r="786" s="100" customFormat="1"/>
    <row r="787" s="100" customFormat="1"/>
    <row r="788" s="100" customFormat="1"/>
    <row r="789" s="100" customFormat="1"/>
    <row r="790" s="100" customFormat="1"/>
    <row r="791" s="100" customFormat="1"/>
    <row r="792" s="100" customFormat="1"/>
    <row r="793" s="100" customFormat="1"/>
    <row r="794" s="100" customFormat="1"/>
    <row r="795" s="100" customFormat="1"/>
    <row r="796" s="100" customFormat="1"/>
    <row r="797" s="100" customFormat="1"/>
    <row r="798" s="100" customFormat="1"/>
    <row r="799" s="100" customFormat="1"/>
    <row r="800" s="100" customFormat="1"/>
    <row r="801" s="100" customFormat="1"/>
    <row r="802" s="100" customFormat="1"/>
    <row r="803" s="100" customFormat="1"/>
    <row r="804" s="100" customFormat="1"/>
    <row r="805" s="100" customFormat="1"/>
    <row r="806" s="100" customFormat="1"/>
    <row r="807" s="100" customFormat="1"/>
    <row r="808" s="100" customFormat="1"/>
    <row r="809" s="100" customFormat="1"/>
    <row r="810" s="100" customFormat="1"/>
    <row r="811" s="100" customFormat="1"/>
    <row r="812" s="100" customFormat="1"/>
    <row r="813" s="100" customFormat="1"/>
    <row r="814" s="100" customFormat="1"/>
    <row r="815" s="100" customFormat="1"/>
    <row r="816" s="100" customFormat="1"/>
    <row r="817" s="100" customFormat="1"/>
    <row r="818" s="100" customFormat="1"/>
    <row r="819" s="100" customFormat="1"/>
    <row r="820" s="100" customFormat="1"/>
    <row r="821" s="100" customFormat="1"/>
    <row r="822" s="100" customFormat="1"/>
    <row r="823" s="100" customFormat="1"/>
    <row r="824" s="100" customFormat="1"/>
    <row r="825" s="100" customFormat="1"/>
    <row r="826" s="100" customFormat="1"/>
    <row r="827" s="100" customFormat="1"/>
    <row r="828" s="100" customFormat="1"/>
    <row r="829" s="100" customFormat="1"/>
    <row r="830" s="100" customFormat="1"/>
    <row r="831" s="100" customFormat="1"/>
    <row r="832" s="100" customFormat="1"/>
    <row r="833" s="100" customFormat="1"/>
    <row r="834" s="100" customFormat="1"/>
    <row r="835" s="100" customFormat="1"/>
    <row r="836" s="100" customFormat="1"/>
    <row r="837" s="100" customFormat="1"/>
    <row r="838" s="100" customFormat="1"/>
    <row r="839" s="100" customFormat="1"/>
    <row r="840" s="100" customFormat="1"/>
    <row r="841" s="100" customFormat="1"/>
    <row r="842" s="100" customFormat="1"/>
    <row r="843" s="100" customFormat="1"/>
    <row r="844" s="100" customFormat="1"/>
    <row r="845" s="100" customFormat="1"/>
    <row r="846" s="100" customFormat="1"/>
    <row r="847" s="100" customFormat="1"/>
    <row r="848" s="100" customFormat="1"/>
    <row r="849" s="100" customFormat="1"/>
    <row r="850" s="100" customFormat="1"/>
    <row r="851" s="100" customFormat="1"/>
    <row r="852" s="100" customFormat="1"/>
    <row r="853" s="100" customFormat="1"/>
    <row r="854" s="100" customFormat="1"/>
    <row r="855" s="100" customFormat="1"/>
    <row r="856" s="100" customFormat="1"/>
    <row r="857" s="100" customFormat="1"/>
    <row r="858" s="100" customFormat="1"/>
    <row r="859" s="100" customFormat="1"/>
    <row r="860" s="100" customFormat="1"/>
    <row r="861" s="100" customFormat="1"/>
    <row r="862" s="100" customFormat="1"/>
    <row r="863" s="100" customFormat="1"/>
    <row r="864" s="100" customFormat="1"/>
    <row r="865" s="100" customFormat="1"/>
    <row r="866" s="100" customFormat="1"/>
    <row r="867" s="100" customFormat="1"/>
    <row r="868" s="100" customFormat="1"/>
    <row r="869" s="100" customFormat="1"/>
    <row r="870" s="100" customFormat="1"/>
    <row r="871" s="100" customFormat="1"/>
    <row r="872" s="100" customFormat="1"/>
    <row r="873" s="100" customFormat="1"/>
    <row r="874" s="100" customFormat="1"/>
    <row r="875" s="100" customFormat="1"/>
    <row r="876" s="100" customFormat="1"/>
    <row r="877" s="100" customFormat="1"/>
    <row r="878" s="100" customFormat="1"/>
    <row r="879" s="100" customFormat="1"/>
    <row r="880" s="100" customFormat="1"/>
    <row r="881" s="100" customFormat="1"/>
    <row r="882" s="100" customFormat="1"/>
    <row r="883" s="100" customFormat="1"/>
    <row r="884" s="100" customFormat="1"/>
    <row r="885" s="100" customFormat="1"/>
    <row r="886" s="100" customFormat="1"/>
    <row r="887" s="100" customFormat="1"/>
    <row r="888" s="100" customFormat="1"/>
    <row r="889" s="100" customFormat="1"/>
    <row r="890" s="100" customFormat="1"/>
    <row r="891" s="100" customFormat="1"/>
    <row r="892" s="100" customFormat="1"/>
    <row r="893" s="100" customFormat="1"/>
    <row r="894" s="100" customFormat="1"/>
    <row r="895" s="100" customFormat="1"/>
    <row r="896" s="100" customFormat="1"/>
    <row r="897" s="100" customFormat="1"/>
    <row r="898" s="100" customFormat="1"/>
    <row r="899" s="100" customFormat="1"/>
    <row r="900" s="100" customFormat="1"/>
    <row r="901" s="100" customFormat="1"/>
    <row r="902" s="100" customFormat="1"/>
    <row r="903" s="100" customFormat="1"/>
    <row r="904" s="100" customFormat="1"/>
    <row r="905" s="100" customFormat="1"/>
    <row r="906" s="100" customFormat="1"/>
    <row r="907" s="100" customFormat="1"/>
    <row r="908" s="100" customFormat="1"/>
    <row r="909" s="100" customFormat="1"/>
    <row r="910" s="100" customFormat="1"/>
    <row r="911" s="100" customFormat="1"/>
    <row r="912" s="100" customFormat="1"/>
    <row r="913" s="100" customFormat="1"/>
    <row r="914" s="100" customFormat="1"/>
    <row r="915" s="100" customFormat="1"/>
    <row r="916" s="100" customFormat="1"/>
    <row r="917" s="100" customFormat="1"/>
    <row r="918" s="100" customFormat="1"/>
    <row r="919" s="100" customFormat="1"/>
    <row r="920" s="100" customFormat="1"/>
    <row r="921" s="100" customFormat="1"/>
    <row r="922" s="100" customFormat="1"/>
    <row r="923" s="100" customFormat="1"/>
    <row r="924" s="100" customFormat="1"/>
    <row r="925" s="100" customFormat="1"/>
    <row r="926" s="100" customFormat="1"/>
    <row r="927" s="100" customFormat="1"/>
    <row r="928" s="100" customFormat="1"/>
    <row r="929" s="100" customFormat="1"/>
    <row r="930" s="100" customFormat="1"/>
    <row r="931" s="100" customFormat="1"/>
    <row r="932" s="100" customFormat="1"/>
    <row r="933" s="100" customFormat="1"/>
    <row r="934" s="100" customFormat="1"/>
    <row r="935" s="100" customFormat="1"/>
    <row r="936" s="100" customFormat="1"/>
    <row r="937" s="100" customFormat="1"/>
    <row r="938" s="100" customFormat="1"/>
    <row r="939" s="100" customFormat="1"/>
    <row r="940" s="100" customFormat="1"/>
    <row r="941" s="100" customFormat="1"/>
    <row r="942" s="100" customFormat="1"/>
    <row r="943" s="100" customFormat="1"/>
    <row r="944" s="100" customFormat="1"/>
    <row r="945" s="100" customFormat="1"/>
    <row r="946" s="100" customFormat="1"/>
    <row r="947" s="100" customFormat="1"/>
    <row r="948" s="100" customFormat="1"/>
    <row r="949" s="100" customFormat="1"/>
    <row r="950" s="100" customFormat="1"/>
    <row r="951" s="100" customFormat="1"/>
    <row r="952" s="100" customFormat="1"/>
    <row r="953" s="100" customFormat="1"/>
    <row r="954" s="100" customFormat="1"/>
    <row r="955" s="100" customFormat="1"/>
    <row r="956" s="100" customFormat="1"/>
    <row r="957" s="100" customFormat="1"/>
    <row r="958" s="100" customFormat="1"/>
    <row r="959" s="100" customFormat="1"/>
    <row r="960" s="100" customFormat="1"/>
    <row r="961" s="100" customFormat="1"/>
    <row r="962" s="100" customFormat="1"/>
    <row r="963" s="100" customFormat="1"/>
    <row r="964" s="100" customFormat="1"/>
    <row r="965" s="100" customFormat="1"/>
    <row r="966" s="100" customFormat="1"/>
    <row r="967" s="100" customFormat="1"/>
    <row r="968" s="100" customFormat="1"/>
    <row r="969" s="100" customFormat="1"/>
    <row r="970" s="100" customFormat="1"/>
    <row r="971" s="100" customFormat="1"/>
    <row r="972" s="100" customFormat="1"/>
    <row r="973" s="100" customFormat="1"/>
    <row r="974" s="100" customFormat="1"/>
    <row r="975" s="100" customFormat="1"/>
    <row r="976" s="100" customFormat="1"/>
    <row r="977" s="100" customFormat="1"/>
    <row r="978" s="100" customFormat="1"/>
    <row r="979" s="100" customFormat="1"/>
    <row r="980" s="100" customFormat="1"/>
    <row r="981" s="100" customFormat="1"/>
    <row r="982" s="100" customFormat="1"/>
    <row r="983" s="100" customFormat="1"/>
    <row r="984" s="100" customFormat="1"/>
    <row r="985" s="100" customFormat="1"/>
    <row r="986" s="100" customFormat="1"/>
    <row r="987" s="100" customFormat="1"/>
    <row r="988" s="100" customFormat="1"/>
    <row r="989" s="100" customFormat="1"/>
    <row r="990" s="100" customFormat="1"/>
    <row r="991" s="100" customFormat="1"/>
    <row r="992" s="100" customFormat="1"/>
    <row r="993" s="100" customFormat="1"/>
    <row r="994" s="100" customFormat="1"/>
    <row r="995" s="100" customFormat="1"/>
    <row r="996" s="100" customFormat="1"/>
    <row r="997" s="100" customFormat="1"/>
    <row r="998" s="100" customFormat="1"/>
    <row r="999" s="100" customFormat="1"/>
    <row r="1000" s="100" customFormat="1"/>
    <row r="1001" s="100" customFormat="1"/>
    <row r="1002" s="100" customFormat="1"/>
    <row r="1003" s="100" customFormat="1"/>
    <row r="1004" s="100" customFormat="1"/>
    <row r="1005" s="100" customFormat="1"/>
    <row r="1006" s="100" customFormat="1"/>
    <row r="1007" s="100" customFormat="1"/>
    <row r="1008" s="100" customFormat="1"/>
    <row r="1009" s="100" customFormat="1"/>
    <row r="1010" s="100" customFormat="1"/>
    <row r="1011" s="100" customFormat="1"/>
    <row r="1012" s="100" customFormat="1"/>
    <row r="1013" s="100" customFormat="1"/>
    <row r="1014" s="100" customFormat="1"/>
    <row r="1015" s="100" customFormat="1"/>
    <row r="1016" s="100" customFormat="1"/>
    <row r="1017" s="100" customFormat="1"/>
    <row r="1018" s="100" customFormat="1"/>
    <row r="1019" s="100" customFormat="1"/>
    <row r="1020" s="100" customFormat="1"/>
    <row r="1021" s="100" customFormat="1"/>
    <row r="1022" s="100" customFormat="1"/>
    <row r="1023" s="100" customFormat="1"/>
    <row r="1024" s="100" customFormat="1"/>
    <row r="1025" s="100" customFormat="1"/>
    <row r="1026" s="100" customFormat="1"/>
    <row r="1027" s="100" customFormat="1"/>
    <row r="1028" s="100" customFormat="1"/>
    <row r="1029" s="100" customFormat="1"/>
    <row r="1030" s="100" customFormat="1"/>
    <row r="1031" s="100" customFormat="1"/>
    <row r="1032" s="100" customFormat="1"/>
    <row r="1033" s="100" customFormat="1"/>
    <row r="1034" s="100" customFormat="1"/>
    <row r="1035" s="100" customFormat="1"/>
    <row r="1036" s="100" customFormat="1"/>
    <row r="1037" s="100" customFormat="1"/>
    <row r="1038" s="100" customFormat="1"/>
    <row r="1039" s="100" customFormat="1"/>
    <row r="1040" s="100" customFormat="1"/>
    <row r="1041" s="100" customFormat="1"/>
    <row r="1042" s="100" customFormat="1"/>
    <row r="1043" s="100" customFormat="1"/>
    <row r="1044" s="100" customFormat="1"/>
    <row r="1045" s="100" customFormat="1"/>
    <row r="1046" s="100" customFormat="1"/>
    <row r="1047" s="100" customFormat="1"/>
    <row r="1048" s="100" customFormat="1"/>
    <row r="1049" s="100" customFormat="1"/>
    <row r="1050" s="100" customFormat="1"/>
    <row r="1051" s="100" customFormat="1"/>
    <row r="1052" s="100" customFormat="1"/>
    <row r="1053" s="100" customFormat="1"/>
    <row r="1054" s="100" customFormat="1"/>
    <row r="1055" s="100" customFormat="1"/>
    <row r="1056" s="100" customFormat="1"/>
    <row r="1057" s="100" customFormat="1"/>
    <row r="1058" s="100" customFormat="1"/>
    <row r="1059" s="100" customFormat="1"/>
    <row r="1060" s="100" customFormat="1"/>
    <row r="1061" s="100" customFormat="1"/>
    <row r="1062" s="100" customFormat="1"/>
    <row r="1063" s="100" customFormat="1"/>
    <row r="1064" s="100" customFormat="1"/>
    <row r="1065" s="100" customFormat="1"/>
    <row r="1066" s="100" customFormat="1"/>
    <row r="1067" s="100" customFormat="1"/>
    <row r="1068" s="100" customFormat="1"/>
    <row r="1069" s="100" customFormat="1"/>
    <row r="1070" s="100" customFormat="1"/>
    <row r="1071" s="100" customFormat="1"/>
    <row r="1072" s="100" customFormat="1"/>
    <row r="1073" s="100" customFormat="1"/>
    <row r="1074" s="100" customFormat="1"/>
    <row r="1075" s="100" customFormat="1"/>
    <row r="1076" s="100" customFormat="1"/>
    <row r="1077" s="100" customFormat="1"/>
    <row r="1078" s="100" customFormat="1"/>
    <row r="1079" s="100" customFormat="1"/>
    <row r="1080" s="100" customFormat="1"/>
    <row r="1081" s="100" customFormat="1"/>
    <row r="1082" s="100" customFormat="1"/>
    <row r="1083" s="100" customFormat="1"/>
    <row r="1084" s="100" customFormat="1"/>
    <row r="1085" s="100" customFormat="1"/>
    <row r="1086" s="100" customFormat="1"/>
    <row r="1087" s="100" customFormat="1"/>
    <row r="1088" s="100" customFormat="1"/>
    <row r="1089" s="100" customFormat="1"/>
    <row r="1090" s="100" customFormat="1"/>
    <row r="1091" s="100" customFormat="1"/>
    <row r="1092" s="100" customFormat="1"/>
    <row r="1093" s="100" customFormat="1"/>
    <row r="1094" s="100" customFormat="1"/>
    <row r="1095" s="100" customFormat="1"/>
    <row r="1096" s="100" customFormat="1"/>
    <row r="1097" s="100" customFormat="1"/>
    <row r="1098" s="100" customFormat="1"/>
    <row r="1099" s="100" customFormat="1"/>
    <row r="1100" s="100" customFormat="1"/>
    <row r="1101" s="100" customFormat="1"/>
    <row r="1102" s="100" customFormat="1"/>
    <row r="1103" s="100" customFormat="1"/>
    <row r="1104" s="100" customFormat="1"/>
    <row r="1105" s="100" customFormat="1"/>
    <row r="1106" s="100" customFormat="1"/>
    <row r="1107" s="100" customFormat="1"/>
    <row r="1108" s="100" customFormat="1"/>
    <row r="1109" s="100" customFormat="1"/>
    <row r="1110" s="100" customFormat="1"/>
    <row r="1111" s="100" customFormat="1"/>
    <row r="1112" s="100" customFormat="1"/>
    <row r="1113" s="100" customFormat="1"/>
    <row r="1114" s="100" customFormat="1"/>
    <row r="1115" s="100" customFormat="1"/>
    <row r="1116" s="100" customFormat="1"/>
    <row r="1117" s="100" customFormat="1"/>
    <row r="1118" s="100" customFormat="1"/>
    <row r="1119" s="100" customFormat="1"/>
    <row r="1120" s="100" customFormat="1"/>
    <row r="1121" s="100" customFormat="1"/>
    <row r="1122" s="100" customFormat="1"/>
    <row r="1123" s="100" customFormat="1"/>
    <row r="1124" s="100" customFormat="1"/>
    <row r="1125" s="100" customFormat="1"/>
    <row r="1126" s="100" customFormat="1"/>
    <row r="1127" s="100" customFormat="1"/>
    <row r="1128" s="100" customFormat="1"/>
    <row r="1129" s="100" customFormat="1"/>
    <row r="1130" s="100" customFormat="1"/>
    <row r="1131" s="100" customFormat="1"/>
    <row r="1132" s="100" customFormat="1"/>
    <row r="1133" s="100" customFormat="1"/>
    <row r="1134" s="100" customFormat="1"/>
    <row r="1135" s="100" customFormat="1"/>
    <row r="1136" s="100" customFormat="1"/>
    <row r="1137" s="100" customFormat="1"/>
    <row r="1138" s="100" customFormat="1"/>
    <row r="1139" s="100" customFormat="1"/>
    <row r="1140" s="100" customFormat="1"/>
    <row r="1141" s="100" customFormat="1"/>
    <row r="1142" s="100" customFormat="1"/>
    <row r="1143" s="100" customFormat="1"/>
    <row r="1144" s="100" customFormat="1"/>
    <row r="1145" s="100" customFormat="1"/>
    <row r="1146" s="100" customFormat="1"/>
    <row r="1147" s="100" customFormat="1"/>
    <row r="1148" s="100" customFormat="1"/>
    <row r="1149" s="100" customFormat="1"/>
    <row r="1150" s="100" customFormat="1"/>
    <row r="1151" s="100" customFormat="1"/>
    <row r="1152" s="100" customFormat="1"/>
    <row r="1153" s="100" customFormat="1"/>
    <row r="1154" s="100" customFormat="1"/>
    <row r="1155" s="100" customFormat="1"/>
    <row r="1156" s="100" customFormat="1"/>
    <row r="1157" s="100" customFormat="1"/>
    <row r="1158" s="100" customFormat="1"/>
    <row r="1159" s="100" customFormat="1"/>
    <row r="1160" s="100" customFormat="1"/>
    <row r="1161" s="100" customFormat="1"/>
    <row r="1162" s="100" customFormat="1"/>
    <row r="1163" s="100" customFormat="1"/>
    <row r="1164" s="100" customFormat="1"/>
    <row r="1165" s="100" customFormat="1"/>
    <row r="1166" s="100" customFormat="1"/>
    <row r="1167" s="100" customFormat="1"/>
    <row r="1168" s="100" customFormat="1"/>
    <row r="1169" s="100" customFormat="1"/>
    <row r="1170" s="100" customFormat="1"/>
    <row r="1171" s="100" customFormat="1"/>
    <row r="1172" s="100" customFormat="1"/>
    <row r="1173" s="100" customFormat="1"/>
    <row r="1174" s="100" customFormat="1"/>
    <row r="1175" s="100" customFormat="1"/>
    <row r="1176" s="100" customFormat="1"/>
    <row r="1177" s="100" customFormat="1"/>
    <row r="1178" s="100" customFormat="1"/>
    <row r="1179" s="100" customFormat="1"/>
    <row r="1180" s="100" customFormat="1"/>
    <row r="1181" s="100" customFormat="1"/>
    <row r="1182" s="100" customFormat="1"/>
    <row r="1183" s="100" customFormat="1"/>
    <row r="1184" s="100" customFormat="1"/>
    <row r="1185" s="100" customFormat="1"/>
    <row r="1186" s="100" customFormat="1"/>
    <row r="1187" s="100" customFormat="1"/>
    <row r="1188" s="100" customFormat="1"/>
    <row r="1189" s="100" customFormat="1"/>
    <row r="1190" s="100" customFormat="1"/>
    <row r="1191" s="100" customFormat="1"/>
    <row r="1192" s="100" customFormat="1"/>
    <row r="1193" s="100" customFormat="1"/>
    <row r="1194" s="100" customFormat="1"/>
    <row r="1195" s="100" customFormat="1"/>
    <row r="1196" s="100" customFormat="1"/>
    <row r="1197" s="100" customFormat="1"/>
    <row r="1198" s="100" customFormat="1"/>
    <row r="1199" s="100" customFormat="1"/>
    <row r="1200" s="100" customFormat="1"/>
    <row r="1201" s="100" customFormat="1"/>
    <row r="1202" s="100" customFormat="1"/>
    <row r="1203" s="100" customFormat="1"/>
    <row r="1204" s="100" customFormat="1"/>
    <row r="1205" s="100" customFormat="1"/>
    <row r="1206" s="100" customFormat="1"/>
    <row r="1207" s="100" customFormat="1"/>
    <row r="1208" s="100" customFormat="1"/>
    <row r="1209" s="100" customFormat="1"/>
    <row r="1210" s="100" customFormat="1"/>
    <row r="1211" s="100" customFormat="1"/>
    <row r="1212" s="100" customFormat="1"/>
    <row r="1213" s="100" customFormat="1"/>
    <row r="1214" s="100" customFormat="1"/>
    <row r="1215" s="100" customFormat="1"/>
    <row r="1216" s="100" customFormat="1"/>
    <row r="1217" s="100" customFormat="1"/>
    <row r="1218" s="100" customFormat="1"/>
    <row r="1219" s="100" customFormat="1"/>
    <row r="1220" s="100" customFormat="1"/>
    <row r="1221" s="100" customFormat="1"/>
    <row r="1222" s="100" customFormat="1"/>
    <row r="1223" s="100" customFormat="1"/>
    <row r="1224" s="100" customFormat="1"/>
    <row r="1225" s="100" customFormat="1"/>
    <row r="1226" s="100" customFormat="1"/>
    <row r="1227" s="100" customFormat="1"/>
    <row r="1228" s="100" customFormat="1"/>
    <row r="1229" s="100" customFormat="1"/>
    <row r="1230" s="100" customFormat="1"/>
    <row r="1231" s="100" customFormat="1"/>
    <row r="1232" s="100" customFormat="1"/>
    <row r="1233" s="100" customFormat="1"/>
    <row r="1234" s="100" customFormat="1"/>
    <row r="1235" s="100" customFormat="1"/>
    <row r="1236" s="100" customFormat="1"/>
    <row r="1237" s="100" customFormat="1"/>
    <row r="1238" s="100" customFormat="1"/>
    <row r="1239" s="100" customFormat="1"/>
    <row r="1240" s="100" customFormat="1"/>
    <row r="1241" s="100" customFormat="1"/>
    <row r="1242" s="100" customFormat="1"/>
    <row r="1243" s="100" customFormat="1"/>
    <row r="1244" s="100" customFormat="1"/>
    <row r="1245" s="100" customFormat="1"/>
    <row r="1246" s="100" customFormat="1"/>
    <row r="1247" s="100" customFormat="1"/>
    <row r="1248" s="100" customFormat="1"/>
    <row r="1249" s="100" customFormat="1"/>
    <row r="1250" s="100" customFormat="1"/>
    <row r="1251" s="100" customFormat="1"/>
    <row r="1252" s="100" customFormat="1"/>
    <row r="1253" s="100" customFormat="1"/>
    <row r="1254" s="100" customFormat="1"/>
    <row r="1255" s="100" customFormat="1"/>
    <row r="1256" s="100" customFormat="1"/>
    <row r="1257" s="100" customFormat="1"/>
    <row r="1258" s="100" customFormat="1"/>
    <row r="1259" s="100" customFormat="1"/>
    <row r="1260" s="100" customFormat="1"/>
    <row r="1261" s="100" customFormat="1"/>
    <row r="1262" s="100" customFormat="1"/>
    <row r="1263" s="100" customFormat="1"/>
    <row r="1264" s="100" customFormat="1"/>
    <row r="1265" s="100" customFormat="1"/>
    <row r="1266" s="100" customFormat="1"/>
    <row r="1267" s="100" customFormat="1"/>
    <row r="1268" s="100" customFormat="1"/>
    <row r="1269" s="100" customFormat="1"/>
    <row r="1270" s="100" customFormat="1"/>
    <row r="1271" s="100" customFormat="1"/>
    <row r="1272" s="100" customFormat="1"/>
    <row r="1273" s="100" customFormat="1"/>
    <row r="1274" s="100" customFormat="1"/>
    <row r="1275" s="100" customFormat="1"/>
    <row r="1276" s="100" customFormat="1"/>
    <row r="1277" s="100" customFormat="1"/>
    <row r="1278" s="100" customFormat="1"/>
    <row r="1279" s="100" customFormat="1"/>
    <row r="1280" s="100" customFormat="1"/>
    <row r="1281" s="100" customFormat="1"/>
    <row r="1282" s="100" customFormat="1"/>
    <row r="1283" s="100" customFormat="1"/>
    <row r="1284" s="100" customFormat="1"/>
    <row r="1285" s="100" customFormat="1"/>
    <row r="1286" s="100" customFormat="1"/>
    <row r="1287" s="100" customFormat="1"/>
    <row r="1288" s="100" customFormat="1"/>
    <row r="1289" s="100" customFormat="1"/>
    <row r="1290" s="100" customFormat="1"/>
    <row r="1291" s="100" customFormat="1"/>
    <row r="1292" s="100" customFormat="1"/>
    <row r="1293" s="100" customFormat="1"/>
    <row r="1294" s="100" customFormat="1"/>
    <row r="1295" s="100" customFormat="1"/>
    <row r="1296" s="100" customFormat="1"/>
    <row r="1297" s="100" customFormat="1"/>
    <row r="1298" s="100" customFormat="1"/>
    <row r="1299" s="100" customFormat="1"/>
    <row r="1300" s="100" customFormat="1"/>
    <row r="1301" s="100" customFormat="1"/>
    <row r="1302" s="100" customFormat="1"/>
    <row r="1303" s="100" customFormat="1"/>
    <row r="1304" s="100" customFormat="1"/>
    <row r="1305" s="100" customFormat="1"/>
    <row r="1306" s="100" customFormat="1"/>
    <row r="1307" s="100" customFormat="1"/>
    <row r="1308" s="100" customFormat="1"/>
    <row r="1309" s="100" customFormat="1"/>
    <row r="1310" s="100" customFormat="1"/>
    <row r="1311" s="100" customFormat="1"/>
    <row r="1312" s="100" customFormat="1"/>
    <row r="1313" s="100" customFormat="1"/>
    <row r="1314" s="100" customFormat="1"/>
    <row r="1315" s="100" customFormat="1"/>
    <row r="1316" s="100" customFormat="1"/>
    <row r="1317" s="100" customFormat="1"/>
    <row r="1318" s="100" customFormat="1"/>
    <row r="1319" s="100" customFormat="1"/>
    <row r="1320" s="100" customFormat="1"/>
    <row r="1321" s="100" customFormat="1"/>
    <row r="1322" s="100" customFormat="1"/>
    <row r="1323" s="100" customFormat="1"/>
    <row r="1324" s="100" customFormat="1"/>
    <row r="1325" s="100" customFormat="1"/>
    <row r="1326" s="100" customFormat="1"/>
    <row r="1327" s="100" customFormat="1"/>
    <row r="1328" s="100" customFormat="1"/>
    <row r="1329" s="100" customFormat="1"/>
    <row r="1330" s="100" customFormat="1"/>
    <row r="1331" s="100" customFormat="1"/>
    <row r="1332" s="100" customFormat="1"/>
    <row r="1333" s="100" customFormat="1"/>
    <row r="1334" s="100" customFormat="1"/>
    <row r="1335" s="100" customFormat="1"/>
    <row r="1336" s="100" customFormat="1"/>
    <row r="1337" s="100" customFormat="1"/>
    <row r="1338" s="100" customFormat="1"/>
    <row r="1339" s="100" customFormat="1"/>
    <row r="1340" s="100" customFormat="1"/>
    <row r="1341" s="100" customFormat="1"/>
    <row r="1342" s="100" customFormat="1"/>
    <row r="1343" s="100" customFormat="1"/>
    <row r="1344" s="100" customFormat="1"/>
    <row r="1345" s="100" customFormat="1"/>
    <row r="1346" s="100" customFormat="1"/>
    <row r="1347" s="100" customFormat="1"/>
    <row r="1348" s="100" customFormat="1"/>
    <row r="1349" s="100" customFormat="1"/>
    <row r="1350" s="100" customFormat="1"/>
    <row r="1351" s="100" customFormat="1"/>
    <row r="1352" s="100" customFormat="1"/>
    <row r="1353" s="100" customFormat="1"/>
    <row r="1354" s="100" customFormat="1"/>
    <row r="1355" s="100" customFormat="1"/>
    <row r="1356" s="100" customFormat="1"/>
    <row r="1357" s="100" customFormat="1"/>
    <row r="1358" s="100" customFormat="1"/>
    <row r="1359" s="100" customFormat="1"/>
    <row r="1360" s="100" customFormat="1"/>
    <row r="1361" s="100" customFormat="1"/>
    <row r="1362" s="100" customFormat="1"/>
    <row r="1363" s="100" customFormat="1"/>
    <row r="1364" s="100" customFormat="1"/>
    <row r="1365" s="100" customFormat="1"/>
    <row r="1366" s="100" customFormat="1"/>
    <row r="1367" s="100" customFormat="1"/>
    <row r="1368" s="100" customFormat="1"/>
    <row r="1369" s="100" customFormat="1"/>
    <row r="1370" s="100" customFormat="1"/>
    <row r="1371" s="100" customFormat="1"/>
    <row r="1372" s="100" customFormat="1"/>
    <row r="1373" s="100" customFormat="1"/>
    <row r="1374" s="100" customFormat="1"/>
    <row r="1375" s="100" customFormat="1"/>
    <row r="1376" s="100" customFormat="1"/>
    <row r="1377" s="100" customFormat="1"/>
    <row r="1378" s="100" customFormat="1"/>
    <row r="1379" s="100" customFormat="1"/>
    <row r="1380" s="100" customFormat="1"/>
    <row r="1381" s="100" customFormat="1"/>
    <row r="1382" s="100" customFormat="1"/>
    <row r="1383" s="100" customFormat="1"/>
    <row r="1384" s="100" customFormat="1"/>
    <row r="1385" s="100" customFormat="1"/>
    <row r="1386" s="100" customFormat="1"/>
    <row r="1387" s="100" customFormat="1"/>
    <row r="1388" s="100" customFormat="1"/>
    <row r="1389" s="100" customFormat="1"/>
    <row r="1390" s="100" customFormat="1"/>
    <row r="1391" s="100" customFormat="1"/>
    <row r="1392" s="100" customFormat="1"/>
    <row r="1393" s="100" customFormat="1"/>
    <row r="1394" s="100" customFormat="1"/>
    <row r="1395" s="100" customFormat="1"/>
    <row r="1396" s="100" customFormat="1"/>
    <row r="1397" s="100" customFormat="1"/>
    <row r="1398" s="100" customFormat="1"/>
    <row r="1399" s="100" customFormat="1"/>
    <row r="1400" s="100" customFormat="1"/>
    <row r="1401" s="100" customFormat="1"/>
    <row r="1402" s="100" customFormat="1"/>
    <row r="1403" s="100" customFormat="1"/>
    <row r="1404" s="100" customFormat="1"/>
    <row r="1405" s="100" customFormat="1"/>
    <row r="1406" s="100" customFormat="1"/>
    <row r="1407" s="100" customFormat="1"/>
    <row r="1408" s="100" customFormat="1"/>
    <row r="1409" s="100" customFormat="1"/>
    <row r="1410" s="100" customFormat="1"/>
    <row r="1411" s="100" customFormat="1"/>
    <row r="1412" s="100" customFormat="1"/>
    <row r="1413" s="100" customFormat="1"/>
    <row r="1414" s="100" customFormat="1"/>
    <row r="1415" s="100" customFormat="1"/>
    <row r="1416" s="100" customFormat="1"/>
    <row r="1417" s="100" customFormat="1"/>
    <row r="1418" s="100" customFormat="1"/>
    <row r="1419" s="100" customFormat="1"/>
    <row r="1420" s="100" customFormat="1"/>
    <row r="1421" s="100" customFormat="1"/>
    <row r="1422" s="100" customFormat="1"/>
    <row r="1423" s="100" customFormat="1"/>
    <row r="1424" s="100" customFormat="1"/>
    <row r="1425" s="100" customFormat="1"/>
    <row r="1426" s="100" customFormat="1"/>
    <row r="1427" s="100" customFormat="1"/>
    <row r="1428" s="100" customFormat="1"/>
    <row r="1429" s="100" customFormat="1"/>
    <row r="1430" s="100" customFormat="1"/>
    <row r="1431" s="100" customFormat="1"/>
    <row r="1432" s="100" customFormat="1"/>
    <row r="1433" s="100" customFormat="1"/>
    <row r="1434" s="100" customFormat="1"/>
    <row r="1435" s="100" customFormat="1"/>
    <row r="1436" s="100" customFormat="1"/>
    <row r="1437" s="100" customFormat="1"/>
    <row r="1438" s="100" customFormat="1"/>
    <row r="1439" s="100" customFormat="1"/>
    <row r="1440" s="100" customFormat="1"/>
    <row r="1441" s="100" customFormat="1"/>
    <row r="1442" s="100" customFormat="1"/>
    <row r="1443" s="100" customFormat="1"/>
    <row r="1444" s="100" customFormat="1"/>
    <row r="1445" s="100" customFormat="1"/>
    <row r="1446" s="100" customFormat="1"/>
    <row r="1447" s="100" customFormat="1"/>
    <row r="1448" s="100" customFormat="1"/>
    <row r="1449" s="100" customFormat="1"/>
    <row r="1450" s="100" customFormat="1"/>
    <row r="1451" s="100" customFormat="1"/>
    <row r="1452" s="100" customFormat="1"/>
    <row r="1453" s="100" customFormat="1"/>
    <row r="1454" s="100" customFormat="1"/>
    <row r="1455" s="100" customFormat="1"/>
    <row r="1456" s="100" customFormat="1"/>
    <row r="1457" s="100" customFormat="1"/>
    <row r="1458" s="100" customFormat="1"/>
    <row r="1459" s="100" customFormat="1"/>
    <row r="1460" s="100" customFormat="1"/>
    <row r="1461" s="100" customFormat="1"/>
    <row r="1462" s="100" customFormat="1"/>
    <row r="1463" s="100" customFormat="1"/>
    <row r="1464" s="100" customFormat="1"/>
    <row r="1465" s="100" customFormat="1"/>
    <row r="1466" s="100" customFormat="1"/>
    <row r="1467" s="100" customFormat="1"/>
    <row r="1468" s="100" customFormat="1"/>
    <row r="1469" s="100" customFormat="1"/>
    <row r="1470" s="100" customFormat="1"/>
    <row r="1471" s="100" customFormat="1"/>
    <row r="1472" s="100" customFormat="1"/>
    <row r="1473" s="100" customFormat="1"/>
    <row r="1474" s="100" customFormat="1"/>
    <row r="1475" s="100" customFormat="1"/>
    <row r="1476" s="100" customFormat="1"/>
    <row r="1477" s="100" customFormat="1"/>
    <row r="1478" s="100" customFormat="1"/>
    <row r="1479" s="100" customFormat="1"/>
    <row r="1480" s="100" customFormat="1"/>
    <row r="1481" s="100" customFormat="1"/>
    <row r="1482" s="100" customFormat="1"/>
    <row r="1483" s="100" customFormat="1"/>
    <row r="1484" s="100" customFormat="1"/>
    <row r="1485" s="100" customFormat="1"/>
    <row r="1486" s="100" customFormat="1"/>
    <row r="1487" s="100" customFormat="1"/>
    <row r="1488" s="100" customFormat="1"/>
    <row r="1489" s="100" customFormat="1"/>
    <row r="1490" s="100" customFormat="1"/>
    <row r="1491" s="100" customFormat="1"/>
    <row r="1492" s="100" customFormat="1"/>
    <row r="1493" s="100" customFormat="1"/>
    <row r="1494" s="100" customFormat="1"/>
    <row r="1495" s="100" customFormat="1"/>
    <row r="1496" s="100" customFormat="1"/>
    <row r="1497" s="100" customFormat="1"/>
    <row r="1498" s="100" customFormat="1"/>
    <row r="1499" s="100" customFormat="1"/>
    <row r="1500" s="100" customFormat="1"/>
    <row r="1501" s="100" customFormat="1"/>
    <row r="1502" s="100" customFormat="1"/>
    <row r="1503" s="100" customFormat="1"/>
    <row r="1504" s="100" customFormat="1"/>
    <row r="1505" s="100" customFormat="1"/>
    <row r="1506" s="100" customFormat="1"/>
    <row r="1507" s="100" customFormat="1"/>
    <row r="1508" s="100" customFormat="1"/>
    <row r="1509" s="100" customFormat="1"/>
    <row r="1510" s="100" customFormat="1"/>
    <row r="1511" s="100" customFormat="1"/>
    <row r="1512" s="100" customFormat="1"/>
    <row r="1513" s="100" customFormat="1"/>
    <row r="1514" s="100" customFormat="1"/>
    <row r="1515" s="100" customFormat="1"/>
    <row r="1516" s="100" customFormat="1"/>
    <row r="1517" s="100" customFormat="1"/>
    <row r="1518" s="100" customFormat="1"/>
    <row r="1519" s="100" customFormat="1"/>
    <row r="1520" s="100" customFormat="1"/>
    <row r="1521" s="100" customFormat="1"/>
    <row r="1522" s="100" customFormat="1"/>
    <row r="1523" s="100" customFormat="1"/>
    <row r="1524" s="100" customFormat="1"/>
    <row r="1525" s="100" customFormat="1"/>
    <row r="1526" s="100" customFormat="1"/>
    <row r="1527" s="100" customFormat="1"/>
    <row r="1528" s="100" customFormat="1"/>
    <row r="1529" s="100" customFormat="1"/>
    <row r="1530" s="100" customFormat="1"/>
    <row r="1531" s="100" customFormat="1"/>
    <row r="1532" s="100" customFormat="1"/>
    <row r="1533" s="100" customFormat="1"/>
    <row r="1534" s="100" customFormat="1"/>
    <row r="1535" s="100" customFormat="1"/>
    <row r="1536" s="100" customFormat="1"/>
    <row r="1537" s="100" customFormat="1"/>
    <row r="1538" s="100" customFormat="1"/>
    <row r="1539" s="100" customFormat="1"/>
    <row r="1540" s="100" customFormat="1"/>
    <row r="1541" s="100" customFormat="1"/>
    <row r="1542" s="100" customFormat="1"/>
    <row r="1543" s="100" customFormat="1"/>
    <row r="1544" s="100" customFormat="1"/>
    <row r="1545" s="100" customFormat="1"/>
    <row r="1546" s="100" customFormat="1"/>
    <row r="1547" s="100" customFormat="1"/>
    <row r="1548" s="100" customFormat="1"/>
    <row r="1549" s="100" customFormat="1"/>
    <row r="1550" s="100" customFormat="1"/>
    <row r="1551" s="100" customFormat="1"/>
    <row r="1552" s="100" customFormat="1"/>
    <row r="1553" s="100" customFormat="1"/>
    <row r="1554" s="100" customFormat="1"/>
    <row r="1555" s="100" customFormat="1"/>
    <row r="1556" s="100" customFormat="1"/>
    <row r="1557" s="100" customFormat="1"/>
    <row r="1558" s="100" customFormat="1"/>
    <row r="1559" s="100" customFormat="1"/>
    <row r="1560" s="100" customFormat="1"/>
    <row r="1561" s="100" customFormat="1"/>
    <row r="1562" s="100" customFormat="1"/>
    <row r="1563" s="100" customFormat="1"/>
    <row r="1564" s="100" customFormat="1"/>
    <row r="1565" s="100" customFormat="1"/>
    <row r="1566" s="100" customFormat="1"/>
    <row r="1567" s="100" customFormat="1"/>
    <row r="1568" s="100" customFormat="1"/>
    <row r="1569" s="100" customFormat="1"/>
    <row r="1570" s="100" customFormat="1"/>
    <row r="1571" s="100" customFormat="1"/>
    <row r="1572" s="100" customFormat="1"/>
    <row r="1573" s="100" customFormat="1"/>
    <row r="1574" s="100" customFormat="1"/>
    <row r="1575" s="100" customFormat="1"/>
    <row r="1576" s="100" customFormat="1"/>
    <row r="1577" s="100" customFormat="1"/>
    <row r="1578" s="100" customFormat="1"/>
    <row r="1579" s="100" customFormat="1"/>
    <row r="1580" s="100" customFormat="1"/>
    <row r="1581" s="100" customFormat="1"/>
    <row r="1582" s="100" customFormat="1"/>
    <row r="1583" s="100" customFormat="1"/>
    <row r="1584" s="100" customFormat="1"/>
    <row r="1585" s="100" customFormat="1"/>
    <row r="1586" s="100" customFormat="1"/>
    <row r="1587" s="100" customFormat="1"/>
    <row r="1588" s="100" customFormat="1"/>
    <row r="1589" s="100" customFormat="1"/>
    <row r="1590" s="100" customFormat="1"/>
    <row r="1591" s="100" customFormat="1"/>
    <row r="1592" s="100" customFormat="1"/>
    <row r="1593" s="100" customFormat="1"/>
    <row r="1594" s="100" customFormat="1"/>
    <row r="1595" s="100" customFormat="1"/>
    <row r="1596" s="100" customFormat="1"/>
    <row r="1597" s="100" customFormat="1"/>
    <row r="1598" s="100" customFormat="1"/>
    <row r="1599" s="100" customFormat="1"/>
    <row r="1600" s="100" customFormat="1"/>
    <row r="1601" s="100" customFormat="1"/>
    <row r="1602" s="100" customFormat="1"/>
    <row r="1603" s="100" customFormat="1"/>
    <row r="1604" s="100" customFormat="1"/>
    <row r="1605" s="100" customFormat="1"/>
    <row r="1606" s="100" customFormat="1"/>
    <row r="1607" s="100" customFormat="1"/>
    <row r="1608" s="100" customFormat="1"/>
    <row r="1609" s="100" customFormat="1"/>
    <row r="1610" s="100" customFormat="1"/>
    <row r="1611" s="100" customFormat="1"/>
    <row r="1612" s="100" customFormat="1"/>
    <row r="1613" s="100" customFormat="1"/>
    <row r="1614" s="100" customFormat="1"/>
    <row r="1615" s="100" customFormat="1"/>
    <row r="1616" s="100" customFormat="1"/>
    <row r="1617" s="100" customFormat="1"/>
    <row r="1618" s="100" customFormat="1"/>
    <row r="1619" s="100" customFormat="1"/>
    <row r="1620" s="100" customFormat="1"/>
    <row r="1621" s="100" customFormat="1"/>
    <row r="1622" s="100" customFormat="1"/>
    <row r="1623" s="100" customFormat="1"/>
    <row r="1624" s="100" customFormat="1"/>
    <row r="1625" s="100" customFormat="1"/>
    <row r="1626" s="100" customFormat="1"/>
    <row r="1627" s="100" customFormat="1"/>
    <row r="1628" s="100" customFormat="1"/>
    <row r="1629" s="100" customFormat="1"/>
    <row r="1630" s="100" customFormat="1"/>
    <row r="1631" s="100" customFormat="1"/>
    <row r="1632" s="100" customFormat="1"/>
    <row r="1633" s="100" customFormat="1"/>
    <row r="1634" s="100" customFormat="1"/>
    <row r="1635" s="100" customFormat="1"/>
    <row r="1636" s="100" customFormat="1"/>
    <row r="1637" s="100" customFormat="1"/>
    <row r="1638" s="100" customFormat="1"/>
    <row r="1639" s="100" customFormat="1"/>
    <row r="1640" s="100" customFormat="1"/>
    <row r="1641" s="100" customFormat="1"/>
    <row r="1642" s="100" customFormat="1"/>
    <row r="1643" s="100" customFormat="1"/>
    <row r="1644" s="100" customFormat="1"/>
    <row r="1645" s="100" customFormat="1"/>
    <row r="1646" s="100" customFormat="1"/>
    <row r="1647" s="100" customFormat="1"/>
    <row r="1648" s="100" customFormat="1"/>
    <row r="1649" s="100" customFormat="1"/>
    <row r="1650" s="100" customFormat="1"/>
    <row r="1651" s="100" customFormat="1"/>
    <row r="1652" s="100" customFormat="1"/>
    <row r="1653" s="100" customFormat="1"/>
    <row r="1654" s="100" customFormat="1"/>
    <row r="1655" s="100" customFormat="1"/>
    <row r="1656" s="100" customFormat="1"/>
    <row r="1657" s="100" customFormat="1"/>
    <row r="1658" s="100" customFormat="1"/>
    <row r="1659" s="100" customFormat="1"/>
    <row r="1660" s="100" customFormat="1"/>
    <row r="1661" s="100" customFormat="1"/>
    <row r="1662" s="100" customFormat="1"/>
    <row r="1663" s="100" customFormat="1"/>
    <row r="1664" s="100" customFormat="1"/>
    <row r="1665" s="100" customFormat="1"/>
    <row r="1666" s="100" customFormat="1"/>
    <row r="1667" s="100" customFormat="1"/>
    <row r="1668" s="100" customFormat="1"/>
    <row r="1669" s="100" customFormat="1"/>
    <row r="1670" s="100" customFormat="1"/>
    <row r="1671" s="100" customFormat="1"/>
    <row r="1672" s="100" customFormat="1"/>
    <row r="1673" s="100" customFormat="1"/>
    <row r="1674" s="100" customFormat="1"/>
    <row r="1675" s="100" customFormat="1"/>
    <row r="1676" s="100" customFormat="1"/>
    <row r="1677" s="100" customFormat="1"/>
    <row r="1678" s="100" customFormat="1"/>
    <row r="1679" s="100" customFormat="1"/>
    <row r="1680" s="100" customFormat="1"/>
    <row r="1681" s="100" customFormat="1"/>
    <row r="1682" s="100" customFormat="1"/>
    <row r="1683" s="100" customFormat="1"/>
    <row r="1684" s="100" customFormat="1"/>
    <row r="1685" s="100" customFormat="1"/>
    <row r="1686" s="100" customFormat="1"/>
    <row r="1687" s="100" customFormat="1"/>
    <row r="1688" s="100" customFormat="1"/>
    <row r="1689" s="100" customFormat="1"/>
    <row r="1690" s="100" customFormat="1"/>
    <row r="1691" s="100" customFormat="1"/>
    <row r="1692" s="100" customFormat="1"/>
    <row r="1693" s="100" customFormat="1"/>
    <row r="1694" s="100" customFormat="1"/>
    <row r="1695" s="100" customFormat="1"/>
    <row r="1696" s="100" customFormat="1"/>
    <row r="1697" s="100" customFormat="1"/>
    <row r="1698" s="100" customFormat="1"/>
    <row r="1699" s="100" customFormat="1"/>
    <row r="1700" s="100" customFormat="1"/>
    <row r="1701" s="100" customFormat="1"/>
    <row r="1702" s="100" customFormat="1"/>
    <row r="1703" s="100" customFormat="1"/>
    <row r="1704" s="100" customFormat="1"/>
    <row r="1705" s="100" customFormat="1"/>
    <row r="1706" s="100" customFormat="1"/>
    <row r="1707" s="100" customFormat="1"/>
    <row r="1708" s="100" customFormat="1"/>
    <row r="1709" s="100" customFormat="1"/>
    <row r="1710" s="100" customFormat="1"/>
    <row r="1711" s="100" customFormat="1"/>
    <row r="1712" s="100" customFormat="1"/>
    <row r="1713" s="100" customFormat="1"/>
    <row r="1714" s="100" customFormat="1"/>
    <row r="1715" s="100" customFormat="1"/>
    <row r="1716" s="100" customFormat="1"/>
    <row r="1717" s="100" customFormat="1"/>
    <row r="1718" s="100" customFormat="1"/>
    <row r="1719" s="100" customFormat="1"/>
    <row r="1720" s="100" customFormat="1"/>
    <row r="1721" s="100" customFormat="1"/>
    <row r="1722" s="100" customFormat="1"/>
    <row r="1723" s="100" customFormat="1"/>
    <row r="1724" s="100" customFormat="1"/>
    <row r="1725" s="100" customFormat="1"/>
    <row r="1726" s="100" customFormat="1"/>
    <row r="1727" s="100" customFormat="1"/>
    <row r="1728" s="100" customFormat="1"/>
    <row r="1729" s="100" customFormat="1"/>
    <row r="1730" s="100" customFormat="1"/>
    <row r="1731" s="100" customFormat="1"/>
    <row r="1732" s="100" customFormat="1"/>
    <row r="1733" s="100" customFormat="1"/>
    <row r="1734" s="100" customFormat="1"/>
    <row r="1735" s="100" customFormat="1"/>
    <row r="1736" s="100" customFormat="1"/>
    <row r="1737" s="100" customFormat="1"/>
    <row r="1738" s="100" customFormat="1"/>
    <row r="1739" s="100" customFormat="1"/>
    <row r="1740" s="100" customFormat="1"/>
    <row r="1741" s="100" customFormat="1"/>
    <row r="1742" s="100" customFormat="1"/>
    <row r="1743" s="100" customFormat="1"/>
    <row r="1744" s="100" customFormat="1"/>
    <row r="1745" s="100" customFormat="1"/>
    <row r="1746" s="100" customFormat="1"/>
    <row r="1747" s="100" customFormat="1"/>
    <row r="1748" s="100" customFormat="1"/>
    <row r="1749" s="100" customFormat="1"/>
    <row r="1750" s="100" customFormat="1"/>
    <row r="1751" s="100" customFormat="1"/>
    <row r="1752" s="100" customFormat="1"/>
    <row r="1753" s="100" customFormat="1"/>
    <row r="1754" s="100" customFormat="1"/>
    <row r="1755" s="100" customFormat="1"/>
    <row r="1756" s="100" customFormat="1"/>
    <row r="1757" s="100" customFormat="1"/>
    <row r="1758" s="100" customFormat="1"/>
    <row r="1759" s="100" customFormat="1"/>
    <row r="1760" s="100" customFormat="1"/>
    <row r="1761" s="100" customFormat="1"/>
    <row r="1762" s="100" customFormat="1"/>
    <row r="1763" s="100" customFormat="1"/>
    <row r="1764" s="100" customFormat="1"/>
    <row r="1765" s="100" customFormat="1"/>
    <row r="1766" s="100" customFormat="1"/>
    <row r="1767" s="100" customFormat="1"/>
    <row r="1768" s="100" customFormat="1"/>
    <row r="1769" s="100" customFormat="1"/>
    <row r="1770" s="100" customFormat="1"/>
    <row r="1771" s="100" customFormat="1"/>
    <row r="1772" s="100" customFormat="1"/>
    <row r="1773" s="100" customFormat="1"/>
    <row r="1774" s="100" customFormat="1"/>
    <row r="1775" s="100" customFormat="1"/>
    <row r="1776" s="100" customFormat="1"/>
    <row r="1777" s="100" customFormat="1"/>
    <row r="1778" s="100" customFormat="1"/>
    <row r="1779" s="100" customFormat="1"/>
    <row r="1780" s="100" customFormat="1"/>
    <row r="1781" s="100" customFormat="1"/>
    <row r="1782" s="100" customFormat="1"/>
    <row r="1783" s="100" customFormat="1"/>
    <row r="1784" s="100" customFormat="1"/>
    <row r="1785" s="100" customFormat="1"/>
    <row r="1786" s="100" customFormat="1"/>
    <row r="1787" s="100" customFormat="1"/>
    <row r="1788" s="100" customFormat="1"/>
    <row r="1789" s="100" customFormat="1"/>
    <row r="1790" s="100" customFormat="1"/>
    <row r="1791" s="100" customFormat="1"/>
    <row r="1792" s="100" customFormat="1"/>
    <row r="1793" s="100" customFormat="1"/>
    <row r="1794" s="100" customFormat="1"/>
    <row r="1795" s="100" customFormat="1"/>
    <row r="1796" s="100" customFormat="1"/>
    <row r="1797" s="100" customFormat="1"/>
    <row r="1798" s="100" customFormat="1"/>
    <row r="1799" s="100" customFormat="1"/>
    <row r="1800" s="100" customFormat="1"/>
    <row r="1801" s="100" customFormat="1"/>
    <row r="1802" s="100" customFormat="1"/>
    <row r="1803" s="100" customFormat="1"/>
    <row r="1804" s="100" customFormat="1"/>
    <row r="1805" s="100" customFormat="1"/>
    <row r="1806" s="100" customFormat="1"/>
    <row r="1807" s="100" customFormat="1"/>
    <row r="1808" s="100" customFormat="1"/>
    <row r="1809" s="100" customFormat="1"/>
    <row r="1810" s="100" customFormat="1"/>
    <row r="1811" s="100" customFormat="1"/>
    <row r="1812" s="100" customFormat="1"/>
    <row r="1813" s="100" customFormat="1"/>
    <row r="1814" s="100" customFormat="1"/>
    <row r="1815" s="100" customFormat="1"/>
    <row r="1816" s="100" customFormat="1"/>
    <row r="1817" s="100" customFormat="1"/>
    <row r="1818" s="100" customFormat="1"/>
    <row r="1819" s="100" customFormat="1"/>
    <row r="1820" s="100" customFormat="1"/>
    <row r="1821" s="100" customFormat="1"/>
    <row r="1822" s="100" customFormat="1"/>
    <row r="1823" s="100" customFormat="1"/>
    <row r="1824" s="100" customFormat="1"/>
    <row r="1825" s="100" customFormat="1"/>
    <row r="1826" s="100" customFormat="1"/>
    <row r="1827" s="100" customFormat="1"/>
    <row r="1828" s="100" customFormat="1"/>
    <row r="1829" s="100" customFormat="1"/>
    <row r="1830" s="100" customFormat="1"/>
    <row r="1831" s="100" customFormat="1"/>
    <row r="1832" s="100" customFormat="1"/>
    <row r="1833" s="100" customFormat="1"/>
    <row r="1834" s="100" customFormat="1"/>
    <row r="1835" s="100" customFormat="1"/>
    <row r="1836" s="100" customFormat="1"/>
    <row r="1837" s="100" customFormat="1"/>
    <row r="1838" s="100" customFormat="1"/>
    <row r="1839" s="100" customFormat="1"/>
    <row r="1840" s="100" customFormat="1"/>
    <row r="1841" s="100" customFormat="1"/>
    <row r="1842" s="100" customFormat="1"/>
    <row r="1843" s="100" customFormat="1"/>
    <row r="1844" s="100" customFormat="1"/>
    <row r="1845" s="100" customFormat="1"/>
    <row r="1846" s="100" customFormat="1"/>
    <row r="1847" s="100" customFormat="1"/>
    <row r="1848" s="100" customFormat="1"/>
    <row r="1849" s="100" customFormat="1"/>
    <row r="1850" s="100" customFormat="1"/>
    <row r="1851" s="100" customFormat="1"/>
    <row r="1852" s="100" customFormat="1"/>
    <row r="1853" s="100" customFormat="1"/>
    <row r="1854" s="100" customFormat="1"/>
    <row r="1855" s="100" customFormat="1"/>
    <row r="1856" s="100" customFormat="1"/>
    <row r="1857" s="100" customFormat="1"/>
    <row r="1858" s="100" customFormat="1"/>
    <row r="1859" s="100" customFormat="1"/>
    <row r="1860" s="100" customFormat="1"/>
    <row r="1861" s="100" customFormat="1"/>
    <row r="1862" s="100" customFormat="1"/>
    <row r="1863" s="100" customFormat="1"/>
    <row r="1864" s="100" customFormat="1"/>
    <row r="1865" s="100" customFormat="1"/>
    <row r="1866" s="100" customFormat="1"/>
    <row r="1867" s="100" customFormat="1"/>
    <row r="1868" s="100" customFormat="1"/>
    <row r="1869" s="100" customFormat="1"/>
    <row r="1870" s="100" customFormat="1"/>
    <row r="1871" s="100" customFormat="1"/>
    <row r="1872" s="100" customFormat="1"/>
    <row r="1873" s="100" customFormat="1"/>
    <row r="1874" s="100" customFormat="1"/>
    <row r="1875" s="100" customFormat="1"/>
    <row r="1876" s="100" customFormat="1"/>
    <row r="1877" s="100" customFormat="1"/>
    <row r="1878" s="100" customFormat="1"/>
    <row r="1879" s="100" customFormat="1"/>
    <row r="1880" s="100" customFormat="1"/>
    <row r="1881" s="100" customFormat="1"/>
    <row r="1882" s="100" customFormat="1"/>
    <row r="1883" s="100" customFormat="1"/>
    <row r="1884" s="100" customFormat="1"/>
    <row r="1885" s="100" customFormat="1"/>
    <row r="1886" s="100" customFormat="1"/>
    <row r="1887" s="100" customFormat="1"/>
    <row r="1888" s="100" customFormat="1"/>
    <row r="1889" s="100" customFormat="1"/>
    <row r="1890" s="100" customFormat="1"/>
    <row r="1891" s="100" customFormat="1"/>
    <row r="1892" s="100" customFormat="1"/>
    <row r="1893" s="100" customFormat="1"/>
    <row r="1894" s="100" customFormat="1"/>
    <row r="1895" s="100" customFormat="1"/>
    <row r="1896" s="100" customFormat="1"/>
    <row r="1897" s="100" customFormat="1"/>
    <row r="1898" s="100" customFormat="1"/>
    <row r="1899" s="100" customFormat="1"/>
    <row r="1900" s="100" customFormat="1"/>
    <row r="1901" s="100" customFormat="1"/>
    <row r="1902" s="100" customFormat="1"/>
    <row r="1903" s="100" customFormat="1"/>
    <row r="1904" s="100" customFormat="1"/>
    <row r="1905" s="100" customFormat="1"/>
    <row r="1906" s="100" customFormat="1"/>
    <row r="1907" s="100" customFormat="1"/>
    <row r="1908" s="100" customFormat="1"/>
    <row r="1909" s="100" customFormat="1"/>
    <row r="1910" s="100" customFormat="1"/>
    <row r="1911" s="100" customFormat="1"/>
    <row r="1912" s="100" customFormat="1"/>
    <row r="1913" s="100" customFormat="1"/>
    <row r="1914" s="100" customFormat="1"/>
    <row r="1915" s="100" customFormat="1"/>
    <row r="1916" s="100" customFormat="1"/>
    <row r="1917" s="100" customFormat="1"/>
    <row r="1918" s="100" customFormat="1"/>
    <row r="1919" s="100" customFormat="1"/>
    <row r="1920" s="100" customFormat="1"/>
    <row r="1921" s="100" customFormat="1"/>
    <row r="1922" s="100" customFormat="1"/>
    <row r="1923" s="100" customFormat="1"/>
    <row r="1924" s="100" customFormat="1"/>
    <row r="1925" s="100" customFormat="1"/>
    <row r="1926" s="100" customFormat="1"/>
    <row r="1927" s="100" customFormat="1"/>
    <row r="1928" s="100" customFormat="1"/>
    <row r="1929" s="100" customFormat="1"/>
    <row r="1930" s="100" customFormat="1"/>
    <row r="1931" s="100" customFormat="1"/>
    <row r="1932" s="100" customFormat="1"/>
    <row r="1933" s="100" customFormat="1"/>
    <row r="1934" s="100" customFormat="1"/>
    <row r="1935" s="100" customFormat="1"/>
    <row r="1936" s="100" customFormat="1"/>
    <row r="1937" s="100" customFormat="1"/>
    <row r="1938" s="100" customFormat="1"/>
    <row r="1939" s="100" customFormat="1"/>
    <row r="1940" s="100" customFormat="1"/>
    <row r="1941" s="100" customFormat="1"/>
    <row r="1942" s="100" customFormat="1"/>
    <row r="1943" s="100" customFormat="1"/>
    <row r="1944" s="100" customFormat="1"/>
    <row r="1945" s="100" customFormat="1"/>
    <row r="1946" s="100" customFormat="1"/>
    <row r="1947" s="100" customFormat="1"/>
    <row r="1948" s="100" customFormat="1"/>
    <row r="1949" s="100" customFormat="1"/>
    <row r="1950" s="100" customFormat="1"/>
    <row r="1951" s="100" customFormat="1"/>
    <row r="1952" s="100" customFormat="1"/>
    <row r="1953" s="100" customFormat="1"/>
    <row r="1954" s="100" customFormat="1"/>
    <row r="1955" s="100" customFormat="1"/>
    <row r="1956" s="100" customFormat="1"/>
    <row r="1957" s="100" customFormat="1"/>
    <row r="1958" s="100" customFormat="1"/>
    <row r="1959" s="100" customFormat="1"/>
    <row r="1960" s="100" customFormat="1"/>
    <row r="1961" s="100" customFormat="1"/>
    <row r="1962" s="100" customFormat="1"/>
    <row r="1963" s="100" customFormat="1"/>
    <row r="1964" s="100" customFormat="1"/>
    <row r="1965" s="100" customFormat="1"/>
    <row r="1966" s="100" customFormat="1"/>
    <row r="1967" s="100" customFormat="1"/>
    <row r="1968" s="100" customFormat="1"/>
    <row r="1969" s="100" customFormat="1"/>
    <row r="1970" s="100" customFormat="1"/>
    <row r="1971" s="100" customFormat="1"/>
    <row r="1972" s="100" customFormat="1"/>
    <row r="1973" s="100" customFormat="1"/>
    <row r="1974" s="100" customFormat="1"/>
    <row r="1975" s="100" customFormat="1"/>
    <row r="1976" s="100" customFormat="1"/>
    <row r="1977" s="100" customFormat="1"/>
    <row r="1978" s="100" customFormat="1"/>
    <row r="1979" s="100" customFormat="1"/>
    <row r="1980" s="100" customFormat="1"/>
    <row r="1981" s="100" customFormat="1"/>
    <row r="1982" s="100" customFormat="1"/>
    <row r="1983" s="100" customFormat="1"/>
    <row r="1984" s="100" customFormat="1"/>
    <row r="1985" s="100" customFormat="1"/>
    <row r="1986" s="100" customFormat="1"/>
    <row r="1987" s="100" customFormat="1"/>
    <row r="1988" s="100" customFormat="1"/>
    <row r="1989" s="100" customFormat="1"/>
    <row r="1990" s="100" customFormat="1"/>
    <row r="1991" s="100" customFormat="1"/>
    <row r="1992" s="100" customFormat="1"/>
    <row r="1993" s="100" customFormat="1"/>
    <row r="1994" s="100" customFormat="1"/>
    <row r="1995" s="100" customFormat="1"/>
    <row r="1996" s="100" customFormat="1"/>
    <row r="1997" s="100" customFormat="1"/>
    <row r="1998" s="100" customFormat="1"/>
    <row r="1999" s="100" customFormat="1"/>
    <row r="2000" s="100" customFormat="1"/>
    <row r="2001" s="100" customFormat="1"/>
    <row r="2002" s="100" customFormat="1"/>
    <row r="2003" s="100" customFormat="1"/>
    <row r="2004" s="100" customFormat="1"/>
    <row r="2005" s="100" customFormat="1"/>
    <row r="2006" s="100" customFormat="1"/>
    <row r="2007" s="100" customFormat="1"/>
    <row r="2008" s="100" customFormat="1"/>
    <row r="2009" s="100" customFormat="1"/>
    <row r="2010" s="100" customFormat="1"/>
    <row r="2011" s="100" customFormat="1"/>
    <row r="2012" s="100" customFormat="1"/>
    <row r="2013" s="100" customFormat="1"/>
    <row r="2014" s="100" customFormat="1"/>
    <row r="2015" s="100" customFormat="1"/>
    <row r="2016" s="100" customFormat="1"/>
    <row r="2017" s="100" customFormat="1"/>
    <row r="2018" s="100" customFormat="1"/>
    <row r="2019" s="100" customFormat="1"/>
    <row r="2020" s="100" customFormat="1"/>
    <row r="2021" s="100" customFormat="1"/>
    <row r="2022" s="100" customFormat="1"/>
    <row r="2023" s="100" customFormat="1"/>
    <row r="2024" s="100" customFormat="1"/>
    <row r="2025" s="100" customFormat="1"/>
    <row r="2026" s="100" customFormat="1"/>
    <row r="2027" s="100" customFormat="1"/>
    <row r="2028" s="100" customFormat="1"/>
    <row r="2029" s="100" customFormat="1"/>
    <row r="2030" s="100" customFormat="1"/>
    <row r="2031" s="100" customFormat="1"/>
    <row r="2032" s="100" customFormat="1"/>
    <row r="2033" s="100" customFormat="1"/>
    <row r="2034" s="100" customFormat="1"/>
    <row r="2035" s="100" customFormat="1"/>
    <row r="2036" s="100" customFormat="1"/>
    <row r="2037" s="100" customFormat="1"/>
    <row r="2038" s="100" customFormat="1"/>
    <row r="2039" s="100" customFormat="1"/>
    <row r="2040" s="100" customFormat="1"/>
    <row r="2041" s="100" customFormat="1"/>
    <row r="2042" s="100" customFormat="1"/>
    <row r="2043" s="100" customFormat="1"/>
    <row r="2044" s="100" customFormat="1"/>
    <row r="2045" s="100" customFormat="1"/>
    <row r="2046" s="100" customFormat="1"/>
    <row r="2047" s="100" customFormat="1"/>
    <row r="2048" s="100" customFormat="1"/>
    <row r="2049" s="100" customFormat="1"/>
    <row r="2050" s="100" customFormat="1"/>
    <row r="2051" s="100" customFormat="1"/>
    <row r="2052" s="100" customFormat="1"/>
    <row r="2053" s="100" customFormat="1"/>
    <row r="2054" s="100" customFormat="1"/>
    <row r="2055" s="100" customFormat="1"/>
    <row r="2056" s="100" customFormat="1"/>
    <row r="2057" s="100" customFormat="1"/>
    <row r="2058" s="100" customFormat="1"/>
    <row r="2059" s="100" customFormat="1"/>
    <row r="2060" s="100" customFormat="1"/>
    <row r="2061" s="100" customFormat="1"/>
    <row r="2062" s="100" customFormat="1"/>
    <row r="2063" s="100" customFormat="1"/>
    <row r="2064" s="100" customFormat="1"/>
    <row r="2065" s="100" customFormat="1"/>
    <row r="2066" s="100" customFormat="1"/>
    <row r="2067" s="100" customFormat="1"/>
    <row r="2068" s="100" customFormat="1"/>
    <row r="2069" s="100" customFormat="1"/>
    <row r="2070" s="100" customFormat="1"/>
    <row r="2071" s="100" customFormat="1"/>
    <row r="2072" s="100" customFormat="1"/>
    <row r="2073" s="100" customFormat="1"/>
    <row r="2074" s="100" customFormat="1"/>
    <row r="2075" s="100" customFormat="1"/>
    <row r="2076" s="100" customFormat="1"/>
    <row r="2077" s="100" customFormat="1"/>
    <row r="2078" s="100" customFormat="1"/>
    <row r="2079" s="100" customFormat="1"/>
    <row r="2080" s="100" customFormat="1"/>
    <row r="2081" s="100" customFormat="1"/>
    <row r="2082" s="100" customFormat="1"/>
    <row r="2083" s="100" customFormat="1"/>
    <row r="2084" s="100" customFormat="1"/>
    <row r="2085" s="100" customFormat="1"/>
    <row r="2086" s="100" customFormat="1"/>
    <row r="2087" s="100" customFormat="1"/>
    <row r="2088" s="100" customFormat="1"/>
    <row r="2089" s="100" customFormat="1"/>
    <row r="2090" s="100" customFormat="1"/>
    <row r="2091" s="100" customFormat="1"/>
    <row r="2092" s="100" customFormat="1"/>
    <row r="2093" s="100" customFormat="1"/>
    <row r="2094" s="100" customFormat="1"/>
    <row r="2095" s="100" customFormat="1"/>
    <row r="2096" s="100" customFormat="1"/>
    <row r="2097" s="100" customFormat="1"/>
    <row r="2098" s="100" customFormat="1"/>
    <row r="2099" s="100" customFormat="1"/>
    <row r="2100" s="100" customFormat="1"/>
    <row r="2101" s="100" customFormat="1"/>
    <row r="2102" s="100" customFormat="1"/>
    <row r="2103" s="100" customFormat="1"/>
    <row r="2104" s="100" customFormat="1"/>
    <row r="2105" s="100" customFormat="1"/>
    <row r="2106" s="100" customFormat="1"/>
    <row r="2107" s="100" customFormat="1"/>
    <row r="2108" s="100" customFormat="1"/>
    <row r="2109" s="100" customFormat="1"/>
    <row r="2110" s="100" customFormat="1"/>
    <row r="2111" s="100" customFormat="1"/>
    <row r="2112" s="100" customFormat="1"/>
    <row r="2113" s="100" customFormat="1"/>
    <row r="2114" s="100" customFormat="1"/>
    <row r="2115" s="100" customFormat="1"/>
    <row r="2116" s="100" customFormat="1"/>
    <row r="2117" s="100" customFormat="1"/>
    <row r="2118" s="100" customFormat="1"/>
    <row r="2119" s="100" customFormat="1"/>
    <row r="2120" s="100" customFormat="1"/>
    <row r="2121" s="100" customFormat="1"/>
    <row r="2122" s="100" customFormat="1"/>
    <row r="2123" s="100" customFormat="1"/>
    <row r="2124" s="100" customFormat="1"/>
    <row r="2125" s="100" customFormat="1"/>
    <row r="2126" s="100" customFormat="1"/>
    <row r="2127" s="100" customFormat="1"/>
    <row r="2128" s="100" customFormat="1"/>
    <row r="2129" s="100" customFormat="1"/>
    <row r="2130" s="100" customFormat="1"/>
    <row r="2131" s="100" customFormat="1"/>
    <row r="2132" s="100" customFormat="1"/>
    <row r="2133" s="100" customFormat="1"/>
    <row r="2134" s="100" customFormat="1"/>
    <row r="2135" s="100" customFormat="1"/>
    <row r="2136" s="100" customFormat="1"/>
    <row r="2137" s="100" customFormat="1"/>
    <row r="2138" s="100" customFormat="1"/>
    <row r="2139" s="100" customFormat="1"/>
    <row r="2140" s="100" customFormat="1"/>
    <row r="2141" s="100" customFormat="1"/>
    <row r="2142" s="100" customFormat="1"/>
    <row r="2143" s="100" customFormat="1"/>
    <row r="2144" s="100" customFormat="1"/>
    <row r="2145" s="100" customFormat="1"/>
    <row r="2146" s="100" customFormat="1"/>
    <row r="2147" s="100" customFormat="1"/>
    <row r="2148" s="100" customFormat="1"/>
    <row r="2149" s="100" customFormat="1"/>
    <row r="2150" s="100" customFormat="1"/>
    <row r="2151" s="100" customFormat="1"/>
    <row r="2152" s="100" customFormat="1"/>
    <row r="2153" s="100" customFormat="1"/>
    <row r="2154" s="100" customFormat="1"/>
    <row r="2155" s="100" customFormat="1"/>
    <row r="2156" s="100" customFormat="1"/>
    <row r="2157" s="100" customFormat="1"/>
    <row r="2158" s="100" customFormat="1"/>
    <row r="2159" s="100" customFormat="1"/>
    <row r="2160" s="100" customFormat="1"/>
    <row r="2161" s="100" customFormat="1"/>
    <row r="2162" s="100" customFormat="1"/>
    <row r="2163" s="100" customFormat="1"/>
    <row r="2164" s="100" customFormat="1"/>
    <row r="2165" s="100" customFormat="1"/>
    <row r="2166" s="100" customFormat="1"/>
    <row r="2167" s="100" customFormat="1"/>
    <row r="2168" s="100" customFormat="1"/>
    <row r="2169" s="100" customFormat="1"/>
    <row r="2170" s="100" customFormat="1"/>
    <row r="2171" s="100" customFormat="1"/>
    <row r="2172" s="100" customFormat="1"/>
    <row r="2173" s="100" customFormat="1"/>
    <row r="2174" s="100" customFormat="1"/>
    <row r="2175" s="100" customFormat="1"/>
    <row r="2176" s="100" customFormat="1"/>
    <row r="2177" s="100" customFormat="1"/>
    <row r="2178" s="100" customFormat="1"/>
    <row r="2179" s="100" customFormat="1"/>
    <row r="2180" s="100" customFormat="1"/>
    <row r="2181" s="100" customFormat="1"/>
    <row r="2182" s="100" customFormat="1"/>
    <row r="2183" s="100" customFormat="1"/>
    <row r="2184" s="100" customFormat="1"/>
    <row r="2185" s="100" customFormat="1"/>
    <row r="2186" s="100" customFormat="1"/>
    <row r="2187" s="100" customFormat="1"/>
    <row r="2188" s="100" customFormat="1"/>
    <row r="2189" s="100" customFormat="1"/>
    <row r="2190" s="100" customFormat="1"/>
    <row r="2191" s="100" customFormat="1"/>
    <row r="2192" s="100" customFormat="1"/>
    <row r="2193" s="100" customFormat="1"/>
    <row r="2194" s="100" customFormat="1"/>
    <row r="2195" s="100" customFormat="1"/>
    <row r="2196" s="100" customFormat="1"/>
    <row r="2197" s="100" customFormat="1"/>
    <row r="2198" s="100" customFormat="1"/>
    <row r="2199" s="100" customFormat="1"/>
    <row r="2200" s="100" customFormat="1"/>
    <row r="2201" s="100" customFormat="1"/>
    <row r="2202" s="100" customFormat="1"/>
    <row r="2203" s="100" customFormat="1"/>
    <row r="2204" s="100" customFormat="1"/>
    <row r="2205" s="100" customFormat="1"/>
    <row r="2206" s="100" customFormat="1"/>
    <row r="2207" s="100" customFormat="1"/>
    <row r="2208" s="100" customFormat="1"/>
    <row r="2209" s="100" customFormat="1"/>
    <row r="2210" s="100" customFormat="1"/>
    <row r="2211" s="100" customFormat="1"/>
    <row r="2212" s="100" customFormat="1"/>
    <row r="2213" s="100" customFormat="1"/>
    <row r="2214" s="100" customFormat="1"/>
    <row r="2215" s="100" customFormat="1"/>
    <row r="2216" s="100" customFormat="1"/>
    <row r="2217" s="100" customFormat="1"/>
    <row r="2218" s="100" customFormat="1"/>
    <row r="2219" s="100" customFormat="1"/>
    <row r="2220" s="100" customFormat="1"/>
    <row r="2221" s="100" customFormat="1"/>
    <row r="2222" s="100" customFormat="1"/>
    <row r="2223" s="100" customFormat="1"/>
    <row r="2224" s="100" customFormat="1"/>
    <row r="2225" s="100" customFormat="1"/>
    <row r="2226" s="100" customFormat="1"/>
    <row r="2227" s="100" customFormat="1"/>
    <row r="2228" s="100" customFormat="1"/>
    <row r="2229" s="100" customFormat="1"/>
    <row r="2230" s="100" customFormat="1"/>
    <row r="2231" s="100" customFormat="1"/>
    <row r="2232" s="100" customFormat="1"/>
    <row r="2233" s="100" customFormat="1"/>
    <row r="2234" s="100" customFormat="1"/>
    <row r="2235" s="100" customFormat="1"/>
    <row r="2236" s="100" customFormat="1"/>
    <row r="2237" s="100" customFormat="1"/>
    <row r="2238" s="100" customFormat="1"/>
    <row r="2239" s="100" customFormat="1"/>
    <row r="2240" s="100" customFormat="1"/>
    <row r="2241" s="100" customFormat="1"/>
    <row r="2242" s="100" customFormat="1"/>
    <row r="2243" s="100" customFormat="1"/>
    <row r="2244" s="100" customFormat="1"/>
    <row r="2245" s="100" customFormat="1"/>
    <row r="2246" s="100" customFormat="1"/>
    <row r="2247" s="100" customFormat="1"/>
    <row r="2248" s="100" customFormat="1"/>
    <row r="2249" s="100" customFormat="1"/>
    <row r="2250" s="100" customFormat="1"/>
    <row r="2251" s="100" customFormat="1"/>
    <row r="2252" s="100" customFormat="1"/>
    <row r="2253" s="100" customFormat="1"/>
    <row r="2254" s="100" customFormat="1"/>
    <row r="2255" s="100" customFormat="1"/>
    <row r="2256" s="100" customFormat="1"/>
    <row r="2257" s="100" customFormat="1"/>
    <row r="2258" s="100" customFormat="1"/>
    <row r="2259" s="100" customFormat="1"/>
    <row r="2260" s="100" customFormat="1"/>
    <row r="2261" s="100" customFormat="1"/>
    <row r="2262" s="100" customFormat="1"/>
    <row r="2263" s="100" customFormat="1"/>
    <row r="2264" s="100" customFormat="1"/>
    <row r="2265" s="100" customFormat="1"/>
    <row r="2266" s="100" customFormat="1"/>
    <row r="2267" s="100" customFormat="1"/>
    <row r="2268" s="100" customFormat="1"/>
    <row r="2269" s="100" customFormat="1"/>
    <row r="2270" s="100" customFormat="1"/>
    <row r="2271" s="100" customFormat="1"/>
    <row r="2272" s="100" customFormat="1"/>
    <row r="2273" s="100" customFormat="1"/>
    <row r="2274" s="100" customFormat="1"/>
    <row r="2275" s="100" customFormat="1"/>
    <row r="2276" s="100" customFormat="1"/>
    <row r="2277" s="100" customFormat="1"/>
    <row r="2278" s="100" customFormat="1"/>
    <row r="2279" s="100" customFormat="1"/>
    <row r="2280" s="100" customFormat="1"/>
    <row r="2281" s="100" customFormat="1"/>
    <row r="2282" s="100" customFormat="1"/>
    <row r="2283" s="100" customFormat="1"/>
    <row r="2284" s="100" customFormat="1"/>
    <row r="2285" s="100" customFormat="1"/>
    <row r="2286" s="100" customFormat="1"/>
    <row r="2287" s="100" customFormat="1"/>
    <row r="2288" s="100" customFormat="1"/>
    <row r="2289" s="100" customFormat="1"/>
    <row r="2290" s="100" customFormat="1"/>
    <row r="2291" s="100" customFormat="1"/>
    <row r="2292" s="100" customFormat="1"/>
    <row r="2293" s="100" customFormat="1"/>
    <row r="2294" s="100" customFormat="1"/>
    <row r="2295" s="100" customFormat="1"/>
    <row r="2296" s="100" customFormat="1"/>
    <row r="2297" s="100" customFormat="1"/>
    <row r="2298" s="100" customFormat="1"/>
    <row r="2299" s="100" customFormat="1"/>
    <row r="2300" s="100" customFormat="1"/>
    <row r="2301" s="100" customFormat="1"/>
    <row r="2302" s="100" customFormat="1"/>
    <row r="2303" s="100" customFormat="1"/>
    <row r="2304" s="100" customFormat="1"/>
    <row r="2305" s="100" customFormat="1"/>
    <row r="2306" s="100" customFormat="1"/>
    <row r="2307" s="100" customFormat="1"/>
    <row r="2308" s="100" customFormat="1"/>
    <row r="2309" s="100" customFormat="1"/>
    <row r="2310" s="100" customFormat="1"/>
    <row r="2311" s="100" customFormat="1"/>
    <row r="2312" s="100" customFormat="1"/>
    <row r="2313" s="100" customFormat="1"/>
    <row r="2314" s="100" customFormat="1"/>
    <row r="2315" s="100" customFormat="1"/>
    <row r="2316" s="100" customFormat="1"/>
    <row r="2317" s="100" customFormat="1"/>
    <row r="2318" s="100" customFormat="1"/>
    <row r="2319" s="100" customFormat="1"/>
    <row r="2320" s="100" customFormat="1"/>
    <row r="2321" s="100" customFormat="1"/>
  </sheetData>
  <protectedRanges>
    <protectedRange sqref="J26:M27 E4 G4 J9:J24 L13" name="Range1"/>
    <protectedRange sqref="K14:M24 K13 M13 K9:M12" name="Range1_1"/>
  </protectedRanges>
  <mergeCells count="27">
    <mergeCell ref="A2:M2"/>
    <mergeCell ref="A5:E5"/>
    <mergeCell ref="F5:G5"/>
    <mergeCell ref="L5:M5"/>
    <mergeCell ref="A10:H10"/>
    <mergeCell ref="A13:H13"/>
    <mergeCell ref="A6:M6"/>
    <mergeCell ref="A7:H7"/>
    <mergeCell ref="A8:H8"/>
    <mergeCell ref="A9:H9"/>
    <mergeCell ref="A11:H11"/>
    <mergeCell ref="A12:H12"/>
    <mergeCell ref="A18:H18"/>
    <mergeCell ref="A19:H19"/>
    <mergeCell ref="A20:H20"/>
    <mergeCell ref="A21:H21"/>
    <mergeCell ref="A14:H14"/>
    <mergeCell ref="A15:H15"/>
    <mergeCell ref="A16:H16"/>
    <mergeCell ref="A17:H17"/>
    <mergeCell ref="A26:H26"/>
    <mergeCell ref="A27:H27"/>
    <mergeCell ref="A28:M28"/>
    <mergeCell ref="A22:H22"/>
    <mergeCell ref="A23:H23"/>
    <mergeCell ref="A24:H24"/>
    <mergeCell ref="A25:M25"/>
  </mergeCells>
  <phoneticPr fontId="5" type="noConversion"/>
  <conditionalFormatting sqref="G4">
    <cfRule type="cellIs" dxfId="0" priority="1" stopIfTrue="1" operator="lessThan">
      <formula>#REF!</formula>
    </cfRule>
  </conditionalFormatting>
  <dataValidations disablePrompts="1" count="1">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4 G4:H4">
      <formula1>39448</formula1>
    </dataValidation>
  </dataValidations>
  <printOptions horizontalCentered="1"/>
  <pageMargins left="0.41" right="0.41" top="0.98425196850393704" bottom="0.98425196850393704" header="0.51181102362204722" footer="0.51181102362204722"/>
  <pageSetup scale="86" orientation="portrait" r:id="rId1"/>
  <headerFooter alignWithMargins="0"/>
</worksheet>
</file>

<file path=xl/worksheets/sheet6.xml><?xml version="1.0" encoding="utf-8"?>
<worksheet xmlns="http://schemas.openxmlformats.org/spreadsheetml/2006/main" xmlns:r="http://schemas.openxmlformats.org/officeDocument/2006/relationships">
  <dimension ref="A1:XFD545"/>
  <sheetViews>
    <sheetView tabSelected="1" showWhiteSpace="0" topLeftCell="A304" zoomScale="75" zoomScaleNormal="75" zoomScaleSheetLayoutView="80" zoomScalePageLayoutView="55" workbookViewId="0">
      <selection activeCell="A325" sqref="A325:J325"/>
    </sheetView>
  </sheetViews>
  <sheetFormatPr defaultRowHeight="17.25"/>
  <cols>
    <col min="1" max="1" width="49.7109375" style="305" customWidth="1"/>
    <col min="2" max="2" width="26.7109375" style="305" customWidth="1"/>
    <col min="3" max="3" width="27.28515625" style="305" customWidth="1"/>
    <col min="4" max="4" width="26.140625" style="305" customWidth="1"/>
    <col min="5" max="5" width="25.140625" style="305" customWidth="1"/>
    <col min="6" max="6" width="18.140625" style="305" customWidth="1"/>
    <col min="7" max="7" width="16.5703125" style="305" bestFit="1" customWidth="1"/>
    <col min="8" max="8" width="17.28515625" style="305" bestFit="1" customWidth="1"/>
    <col min="9" max="9" width="17.42578125" style="305" customWidth="1"/>
    <col min="10" max="10" width="9.140625" style="305"/>
    <col min="11" max="11" width="9.5703125" style="305" customWidth="1"/>
    <col min="12" max="12" width="9.140625" style="128"/>
    <col min="13" max="13" width="9.5703125" style="128" bestFit="1" customWidth="1"/>
    <col min="14" max="16384" width="9.140625" style="128"/>
  </cols>
  <sheetData>
    <row r="1" spans="1:11">
      <c r="A1" s="299"/>
    </row>
    <row r="2" spans="1:11" ht="23.25">
      <c r="A2" s="550" t="s">
        <v>170</v>
      </c>
      <c r="B2" s="550"/>
      <c r="C2" s="550"/>
      <c r="D2" s="550"/>
      <c r="E2" s="550"/>
      <c r="F2" s="550"/>
      <c r="G2" s="550"/>
      <c r="H2" s="550"/>
      <c r="I2" s="550"/>
    </row>
    <row r="3" spans="1:11">
      <c r="A3" s="130"/>
    </row>
    <row r="4" spans="1:11">
      <c r="A4" s="299"/>
    </row>
    <row r="5" spans="1:11" ht="18">
      <c r="A5" s="551" t="s">
        <v>208</v>
      </c>
      <c r="B5" s="551"/>
      <c r="C5" s="551"/>
      <c r="D5" s="551"/>
      <c r="E5" s="551"/>
      <c r="F5" s="551"/>
      <c r="G5" s="551"/>
      <c r="H5" s="551"/>
      <c r="I5" s="551"/>
      <c r="J5" s="551"/>
    </row>
    <row r="6" spans="1:11">
      <c r="A6" s="296"/>
      <c r="B6" s="296"/>
      <c r="C6" s="296"/>
      <c r="D6" s="296"/>
      <c r="E6" s="296"/>
      <c r="F6" s="296"/>
      <c r="G6" s="296"/>
      <c r="H6" s="296"/>
      <c r="I6" s="296"/>
      <c r="J6" s="296"/>
    </row>
    <row r="7" spans="1:11">
      <c r="A7" s="545" t="s">
        <v>209</v>
      </c>
      <c r="B7" s="545"/>
      <c r="C7" s="545"/>
      <c r="D7" s="545"/>
      <c r="E7" s="545"/>
      <c r="F7" s="545"/>
      <c r="G7" s="545"/>
      <c r="H7" s="545"/>
      <c r="I7" s="545"/>
      <c r="J7" s="545"/>
    </row>
    <row r="8" spans="1:11" ht="36" customHeight="1">
      <c r="A8" s="539" t="s">
        <v>503</v>
      </c>
      <c r="B8" s="539"/>
      <c r="C8" s="539"/>
      <c r="D8" s="539"/>
      <c r="E8" s="539"/>
      <c r="F8" s="539"/>
      <c r="G8" s="539"/>
      <c r="H8" s="539"/>
      <c r="I8" s="539"/>
      <c r="J8" s="539"/>
      <c r="K8" s="131"/>
    </row>
    <row r="9" spans="1:11" ht="39.75" customHeight="1">
      <c r="A9" s="539" t="s">
        <v>504</v>
      </c>
      <c r="B9" s="539"/>
      <c r="C9" s="539"/>
      <c r="D9" s="539"/>
      <c r="E9" s="539"/>
      <c r="F9" s="539"/>
      <c r="G9" s="539"/>
      <c r="H9" s="539"/>
      <c r="I9" s="539"/>
      <c r="J9" s="539"/>
    </row>
    <row r="10" spans="1:11">
      <c r="A10" s="132"/>
      <c r="B10" s="133"/>
      <c r="C10" s="133"/>
      <c r="D10" s="133"/>
      <c r="E10" s="133"/>
      <c r="F10" s="133"/>
      <c r="G10" s="133"/>
      <c r="H10" s="133"/>
      <c r="I10" s="133"/>
      <c r="J10" s="133"/>
    </row>
    <row r="11" spans="1:11">
      <c r="A11" s="545" t="s">
        <v>210</v>
      </c>
      <c r="B11" s="545"/>
      <c r="C11" s="545"/>
      <c r="D11" s="545"/>
      <c r="E11" s="545"/>
      <c r="F11" s="545"/>
      <c r="G11" s="545"/>
      <c r="H11" s="545"/>
      <c r="I11" s="545"/>
      <c r="J11" s="545"/>
    </row>
    <row r="12" spans="1:11">
      <c r="A12" s="291"/>
    </row>
    <row r="13" spans="1:11" ht="17.25" customHeight="1">
      <c r="A13" s="539" t="s">
        <v>505</v>
      </c>
      <c r="B13" s="539"/>
      <c r="C13" s="539"/>
      <c r="D13" s="539"/>
      <c r="E13" s="539"/>
      <c r="F13" s="539"/>
      <c r="G13" s="539"/>
      <c r="H13" s="539"/>
      <c r="I13" s="539"/>
      <c r="J13" s="539"/>
    </row>
    <row r="14" spans="1:11">
      <c r="A14" s="291" t="s">
        <v>211</v>
      </c>
    </row>
    <row r="15" spans="1:11" ht="17.25" customHeight="1">
      <c r="A15" s="539" t="s">
        <v>212</v>
      </c>
      <c r="B15" s="539"/>
      <c r="C15" s="539"/>
      <c r="D15" s="539"/>
      <c r="E15" s="539"/>
      <c r="F15" s="539"/>
      <c r="G15" s="539"/>
      <c r="H15" s="539"/>
      <c r="I15" s="539"/>
      <c r="J15" s="539"/>
      <c r="K15" s="290"/>
    </row>
    <row r="16" spans="1:11">
      <c r="A16" s="291"/>
    </row>
    <row r="17" spans="1:16384" ht="71.25" customHeight="1">
      <c r="A17" s="539" t="s">
        <v>213</v>
      </c>
      <c r="B17" s="539"/>
      <c r="C17" s="539"/>
      <c r="D17" s="539"/>
      <c r="E17" s="539"/>
      <c r="F17" s="539"/>
      <c r="G17" s="539"/>
      <c r="H17" s="539"/>
      <c r="I17" s="539"/>
      <c r="J17" s="539"/>
    </row>
    <row r="18" spans="1:16384">
      <c r="A18" s="132"/>
      <c r="B18" s="133"/>
      <c r="C18" s="133"/>
      <c r="D18" s="133"/>
      <c r="E18" s="133"/>
      <c r="F18" s="133"/>
      <c r="G18" s="133"/>
      <c r="H18" s="133"/>
      <c r="I18" s="133"/>
      <c r="J18" s="133"/>
    </row>
    <row r="19" spans="1:16384">
      <c r="A19" s="293" t="s">
        <v>296</v>
      </c>
      <c r="B19" s="151"/>
      <c r="C19" s="151"/>
      <c r="D19" s="151"/>
      <c r="E19" s="151"/>
      <c r="F19" s="151"/>
      <c r="G19" s="151"/>
      <c r="H19" s="151"/>
      <c r="I19" s="151"/>
      <c r="J19" s="292"/>
    </row>
    <row r="20" spans="1:16384">
      <c r="A20" s="132"/>
      <c r="B20" s="292"/>
      <c r="C20" s="292"/>
      <c r="D20" s="292"/>
      <c r="E20" s="292"/>
      <c r="F20" s="292"/>
      <c r="G20" s="292"/>
      <c r="H20" s="292"/>
      <c r="I20" s="292"/>
      <c r="J20" s="292"/>
    </row>
    <row r="21" spans="1:16384" ht="59.25" customHeight="1">
      <c r="A21" s="539" t="s">
        <v>458</v>
      </c>
      <c r="B21" s="539"/>
      <c r="C21" s="539"/>
      <c r="D21" s="539"/>
      <c r="E21" s="539"/>
      <c r="F21" s="539"/>
      <c r="G21" s="539"/>
      <c r="H21" s="539"/>
      <c r="I21" s="539"/>
      <c r="J21" s="539"/>
    </row>
    <row r="22" spans="1:16384" ht="42.75" customHeight="1">
      <c r="A22" s="539" t="s">
        <v>493</v>
      </c>
      <c r="B22" s="539"/>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39"/>
      <c r="AM22" s="539"/>
      <c r="AN22" s="539"/>
      <c r="AO22" s="539"/>
      <c r="AP22" s="539"/>
      <c r="AQ22" s="539"/>
      <c r="AR22" s="539"/>
      <c r="AS22" s="539"/>
      <c r="AT22" s="539"/>
      <c r="AU22" s="539"/>
      <c r="AV22" s="539"/>
      <c r="AW22" s="539"/>
      <c r="AX22" s="539"/>
      <c r="AY22" s="539"/>
      <c r="AZ22" s="539"/>
      <c r="BA22" s="539"/>
      <c r="BB22" s="539"/>
      <c r="BC22" s="539"/>
      <c r="BD22" s="539"/>
      <c r="BE22" s="539"/>
      <c r="BF22" s="539"/>
      <c r="BG22" s="539"/>
      <c r="BH22" s="539"/>
      <c r="BI22" s="539"/>
      <c r="BJ22" s="539"/>
      <c r="BK22" s="539"/>
      <c r="BL22" s="539"/>
      <c r="BM22" s="539"/>
      <c r="BN22" s="539"/>
      <c r="BO22" s="539"/>
      <c r="BP22" s="539"/>
      <c r="BQ22" s="539"/>
      <c r="BR22" s="539"/>
      <c r="BS22" s="539"/>
      <c r="BT22" s="539"/>
      <c r="BU22" s="539"/>
      <c r="BV22" s="539"/>
      <c r="BW22" s="539"/>
      <c r="BX22" s="539"/>
      <c r="BY22" s="539"/>
      <c r="BZ22" s="539"/>
      <c r="CA22" s="539"/>
      <c r="CB22" s="539"/>
      <c r="CC22" s="539"/>
      <c r="CD22" s="539"/>
      <c r="CE22" s="539"/>
      <c r="CF22" s="539"/>
      <c r="CG22" s="539"/>
      <c r="CH22" s="539"/>
      <c r="CI22" s="539"/>
      <c r="CJ22" s="539"/>
      <c r="CK22" s="539"/>
      <c r="CL22" s="539"/>
      <c r="CM22" s="539"/>
      <c r="CN22" s="539"/>
      <c r="CO22" s="539"/>
      <c r="CP22" s="539"/>
      <c r="CQ22" s="539"/>
      <c r="CR22" s="539"/>
      <c r="CS22" s="539"/>
      <c r="CT22" s="539"/>
      <c r="CU22" s="539"/>
      <c r="CV22" s="539"/>
      <c r="CW22" s="539"/>
      <c r="CX22" s="539"/>
      <c r="CY22" s="539"/>
      <c r="CZ22" s="539"/>
      <c r="DA22" s="539"/>
      <c r="DB22" s="539"/>
      <c r="DC22" s="539"/>
      <c r="DD22" s="539"/>
      <c r="DE22" s="539"/>
      <c r="DF22" s="539"/>
      <c r="DG22" s="539"/>
      <c r="DH22" s="539"/>
      <c r="DI22" s="539"/>
      <c r="DJ22" s="539"/>
      <c r="DK22" s="539"/>
      <c r="DL22" s="539"/>
      <c r="DM22" s="539"/>
      <c r="DN22" s="539"/>
      <c r="DO22" s="539"/>
      <c r="DP22" s="539"/>
      <c r="DQ22" s="539"/>
      <c r="DR22" s="539"/>
      <c r="DS22" s="539"/>
      <c r="DT22" s="539"/>
      <c r="DU22" s="539"/>
      <c r="DV22" s="539"/>
      <c r="DW22" s="539"/>
      <c r="DX22" s="539"/>
      <c r="DY22" s="539"/>
      <c r="DZ22" s="539"/>
      <c r="EA22" s="539"/>
      <c r="EB22" s="539"/>
      <c r="EC22" s="539"/>
      <c r="ED22" s="539"/>
      <c r="EE22" s="539"/>
      <c r="EF22" s="539"/>
      <c r="EG22" s="539"/>
      <c r="EH22" s="539"/>
      <c r="EI22" s="539"/>
      <c r="EJ22" s="539"/>
      <c r="EK22" s="539"/>
      <c r="EL22" s="539"/>
      <c r="EM22" s="539"/>
      <c r="EN22" s="539"/>
      <c r="EO22" s="539"/>
      <c r="EP22" s="539"/>
      <c r="EQ22" s="539"/>
      <c r="ER22" s="539"/>
      <c r="ES22" s="539"/>
      <c r="ET22" s="539"/>
      <c r="EU22" s="539"/>
      <c r="EV22" s="539"/>
      <c r="EW22" s="539"/>
      <c r="EX22" s="539"/>
      <c r="EY22" s="539"/>
      <c r="EZ22" s="539"/>
      <c r="FA22" s="539"/>
      <c r="FB22" s="539"/>
      <c r="FC22" s="539"/>
      <c r="FD22" s="539"/>
      <c r="FE22" s="539"/>
      <c r="FF22" s="539"/>
      <c r="FG22" s="539"/>
      <c r="FH22" s="539"/>
      <c r="FI22" s="539"/>
      <c r="FJ22" s="539"/>
      <c r="FK22" s="539"/>
      <c r="FL22" s="539"/>
      <c r="FM22" s="539"/>
      <c r="FN22" s="539"/>
      <c r="FO22" s="539"/>
      <c r="FP22" s="539"/>
      <c r="FQ22" s="539"/>
      <c r="FR22" s="539"/>
      <c r="FS22" s="539"/>
      <c r="FT22" s="539"/>
      <c r="FU22" s="539"/>
      <c r="FV22" s="539"/>
      <c r="FW22" s="539"/>
      <c r="FX22" s="539"/>
      <c r="FY22" s="539"/>
      <c r="FZ22" s="539"/>
      <c r="GA22" s="539"/>
      <c r="GB22" s="539"/>
      <c r="GC22" s="539"/>
      <c r="GD22" s="539"/>
      <c r="GE22" s="539"/>
      <c r="GF22" s="539"/>
      <c r="GG22" s="539"/>
      <c r="GH22" s="539"/>
      <c r="GI22" s="539"/>
      <c r="GJ22" s="539"/>
      <c r="GK22" s="539"/>
      <c r="GL22" s="539"/>
      <c r="GM22" s="539"/>
      <c r="GN22" s="539"/>
      <c r="GO22" s="539"/>
      <c r="GP22" s="539"/>
      <c r="GQ22" s="539"/>
      <c r="GR22" s="539"/>
      <c r="GS22" s="539"/>
      <c r="GT22" s="539"/>
      <c r="GU22" s="539"/>
      <c r="GV22" s="539"/>
      <c r="GW22" s="539"/>
      <c r="GX22" s="539"/>
      <c r="GY22" s="539"/>
      <c r="GZ22" s="539"/>
      <c r="HA22" s="539"/>
      <c r="HB22" s="539"/>
      <c r="HC22" s="539"/>
      <c r="HD22" s="539"/>
      <c r="HE22" s="539"/>
      <c r="HF22" s="539"/>
      <c r="HG22" s="539"/>
      <c r="HH22" s="539"/>
      <c r="HI22" s="539"/>
      <c r="HJ22" s="539"/>
      <c r="HK22" s="539"/>
      <c r="HL22" s="539"/>
      <c r="HM22" s="539"/>
      <c r="HN22" s="539"/>
      <c r="HO22" s="539"/>
      <c r="HP22" s="539"/>
      <c r="HQ22" s="539"/>
      <c r="HR22" s="539"/>
      <c r="HS22" s="539"/>
      <c r="HT22" s="539"/>
      <c r="HU22" s="539"/>
      <c r="HV22" s="539"/>
      <c r="HW22" s="539"/>
      <c r="HX22" s="539"/>
      <c r="HY22" s="539"/>
      <c r="HZ22" s="539"/>
      <c r="IA22" s="539"/>
      <c r="IB22" s="539"/>
      <c r="IC22" s="539"/>
      <c r="ID22" s="539"/>
      <c r="IE22" s="539"/>
      <c r="IF22" s="539"/>
      <c r="IG22" s="539"/>
      <c r="IH22" s="539"/>
      <c r="II22" s="539"/>
      <c r="IJ22" s="539"/>
      <c r="IK22" s="539"/>
      <c r="IL22" s="539"/>
      <c r="IM22" s="539"/>
      <c r="IN22" s="539"/>
      <c r="IO22" s="539"/>
      <c r="IP22" s="539"/>
      <c r="IQ22" s="539"/>
      <c r="IR22" s="539"/>
      <c r="IS22" s="539"/>
      <c r="IT22" s="539"/>
      <c r="IU22" s="539"/>
      <c r="IV22" s="539"/>
      <c r="IW22" s="539"/>
      <c r="IX22" s="539"/>
      <c r="IY22" s="539"/>
      <c r="IZ22" s="539"/>
      <c r="JA22" s="539"/>
      <c r="JB22" s="539"/>
      <c r="JC22" s="539"/>
      <c r="JD22" s="539"/>
      <c r="JE22" s="539"/>
      <c r="JF22" s="539"/>
      <c r="JG22" s="539"/>
      <c r="JH22" s="539"/>
      <c r="JI22" s="539"/>
      <c r="JJ22" s="539"/>
      <c r="JK22" s="539"/>
      <c r="JL22" s="539"/>
      <c r="JM22" s="539"/>
      <c r="JN22" s="539"/>
      <c r="JO22" s="539"/>
      <c r="JP22" s="539"/>
      <c r="JQ22" s="539"/>
      <c r="JR22" s="539"/>
      <c r="JS22" s="539"/>
      <c r="JT22" s="539"/>
      <c r="JU22" s="539"/>
      <c r="JV22" s="539"/>
      <c r="JW22" s="539"/>
      <c r="JX22" s="539"/>
      <c r="JY22" s="539"/>
      <c r="JZ22" s="539"/>
      <c r="KA22" s="539"/>
      <c r="KB22" s="539"/>
      <c r="KC22" s="539"/>
      <c r="KD22" s="539"/>
      <c r="KE22" s="539"/>
      <c r="KF22" s="539"/>
      <c r="KG22" s="539"/>
      <c r="KH22" s="539"/>
      <c r="KI22" s="539"/>
      <c r="KJ22" s="539"/>
      <c r="KK22" s="539"/>
      <c r="KL22" s="539"/>
      <c r="KM22" s="539"/>
      <c r="KN22" s="539"/>
      <c r="KO22" s="539"/>
      <c r="KP22" s="539"/>
      <c r="KQ22" s="539"/>
      <c r="KR22" s="539"/>
      <c r="KS22" s="539"/>
      <c r="KT22" s="539"/>
      <c r="KU22" s="539"/>
      <c r="KV22" s="539"/>
      <c r="KW22" s="539"/>
      <c r="KX22" s="539"/>
      <c r="KY22" s="539"/>
      <c r="KZ22" s="539"/>
      <c r="LA22" s="539"/>
      <c r="LB22" s="539"/>
      <c r="LC22" s="539"/>
      <c r="LD22" s="539"/>
      <c r="LE22" s="539"/>
      <c r="LF22" s="539"/>
      <c r="LG22" s="539"/>
      <c r="LH22" s="539"/>
      <c r="LI22" s="539"/>
      <c r="LJ22" s="539"/>
      <c r="LK22" s="539"/>
      <c r="LL22" s="539"/>
      <c r="LM22" s="539"/>
      <c r="LN22" s="539"/>
      <c r="LO22" s="539"/>
      <c r="LP22" s="539"/>
      <c r="LQ22" s="539"/>
      <c r="LR22" s="539"/>
      <c r="LS22" s="539"/>
      <c r="LT22" s="539"/>
      <c r="LU22" s="539"/>
      <c r="LV22" s="539"/>
      <c r="LW22" s="539"/>
      <c r="LX22" s="539"/>
      <c r="LY22" s="539"/>
      <c r="LZ22" s="539"/>
      <c r="MA22" s="539"/>
      <c r="MB22" s="539"/>
      <c r="MC22" s="539"/>
      <c r="MD22" s="539"/>
      <c r="ME22" s="539"/>
      <c r="MF22" s="539"/>
      <c r="MG22" s="539"/>
      <c r="MH22" s="539"/>
      <c r="MI22" s="539"/>
      <c r="MJ22" s="539"/>
      <c r="MK22" s="539"/>
      <c r="ML22" s="539"/>
      <c r="MM22" s="539"/>
      <c r="MN22" s="539"/>
      <c r="MO22" s="539"/>
      <c r="MP22" s="539"/>
      <c r="MQ22" s="539"/>
      <c r="MR22" s="539"/>
      <c r="MS22" s="539"/>
      <c r="MT22" s="539"/>
      <c r="MU22" s="539"/>
      <c r="MV22" s="539"/>
      <c r="MW22" s="539"/>
      <c r="MX22" s="539"/>
      <c r="MY22" s="539"/>
      <c r="MZ22" s="539"/>
      <c r="NA22" s="539"/>
      <c r="NB22" s="539"/>
      <c r="NC22" s="539"/>
      <c r="ND22" s="539"/>
      <c r="NE22" s="539"/>
      <c r="NF22" s="539"/>
      <c r="NG22" s="539"/>
      <c r="NH22" s="539"/>
      <c r="NI22" s="539"/>
      <c r="NJ22" s="539"/>
      <c r="NK22" s="539"/>
      <c r="NL22" s="539"/>
      <c r="NM22" s="539"/>
      <c r="NN22" s="539"/>
      <c r="NO22" s="539"/>
      <c r="NP22" s="539"/>
      <c r="NQ22" s="539"/>
      <c r="NR22" s="539"/>
      <c r="NS22" s="539"/>
      <c r="NT22" s="539"/>
      <c r="NU22" s="539"/>
      <c r="NV22" s="539"/>
      <c r="NW22" s="539"/>
      <c r="NX22" s="539"/>
      <c r="NY22" s="539"/>
      <c r="NZ22" s="539"/>
      <c r="OA22" s="539"/>
      <c r="OB22" s="539"/>
      <c r="OC22" s="539"/>
      <c r="OD22" s="539"/>
      <c r="OE22" s="539"/>
      <c r="OF22" s="539"/>
      <c r="OG22" s="539"/>
      <c r="OH22" s="539"/>
      <c r="OI22" s="539"/>
      <c r="OJ22" s="539"/>
      <c r="OK22" s="539"/>
      <c r="OL22" s="539"/>
      <c r="OM22" s="539"/>
      <c r="ON22" s="539"/>
      <c r="OO22" s="539"/>
      <c r="OP22" s="539"/>
      <c r="OQ22" s="539"/>
      <c r="OR22" s="539"/>
      <c r="OS22" s="539"/>
      <c r="OT22" s="539"/>
      <c r="OU22" s="539"/>
      <c r="OV22" s="539"/>
      <c r="OW22" s="539"/>
      <c r="OX22" s="539"/>
      <c r="OY22" s="539"/>
      <c r="OZ22" s="539"/>
      <c r="PA22" s="539"/>
      <c r="PB22" s="539"/>
      <c r="PC22" s="539"/>
      <c r="PD22" s="539"/>
      <c r="PE22" s="539"/>
      <c r="PF22" s="539"/>
      <c r="PG22" s="539"/>
      <c r="PH22" s="539"/>
      <c r="PI22" s="539"/>
      <c r="PJ22" s="539"/>
      <c r="PK22" s="539"/>
      <c r="PL22" s="539"/>
      <c r="PM22" s="539"/>
      <c r="PN22" s="539"/>
      <c r="PO22" s="539"/>
      <c r="PP22" s="539"/>
      <c r="PQ22" s="539"/>
      <c r="PR22" s="539"/>
      <c r="PS22" s="539"/>
      <c r="PT22" s="539"/>
      <c r="PU22" s="539"/>
      <c r="PV22" s="539"/>
      <c r="PW22" s="539"/>
      <c r="PX22" s="539"/>
      <c r="PY22" s="539"/>
      <c r="PZ22" s="539"/>
      <c r="QA22" s="539"/>
      <c r="QB22" s="539"/>
      <c r="QC22" s="539"/>
      <c r="QD22" s="539"/>
      <c r="QE22" s="539"/>
      <c r="QF22" s="539"/>
      <c r="QG22" s="539"/>
      <c r="QH22" s="539"/>
      <c r="QI22" s="539"/>
      <c r="QJ22" s="539"/>
      <c r="QK22" s="539"/>
      <c r="QL22" s="539"/>
      <c r="QM22" s="539"/>
      <c r="QN22" s="539"/>
      <c r="QO22" s="539"/>
      <c r="QP22" s="539"/>
      <c r="QQ22" s="539"/>
      <c r="QR22" s="539"/>
      <c r="QS22" s="539"/>
      <c r="QT22" s="539"/>
      <c r="QU22" s="539"/>
      <c r="QV22" s="539"/>
      <c r="QW22" s="539"/>
      <c r="QX22" s="539"/>
      <c r="QY22" s="539"/>
      <c r="QZ22" s="539"/>
      <c r="RA22" s="539"/>
      <c r="RB22" s="539"/>
      <c r="RC22" s="539"/>
      <c r="RD22" s="539"/>
      <c r="RE22" s="539"/>
      <c r="RF22" s="539"/>
      <c r="RG22" s="539"/>
      <c r="RH22" s="539"/>
      <c r="RI22" s="539"/>
      <c r="RJ22" s="539"/>
      <c r="RK22" s="539"/>
      <c r="RL22" s="539"/>
      <c r="RM22" s="539"/>
      <c r="RN22" s="539"/>
      <c r="RO22" s="539"/>
      <c r="RP22" s="539"/>
      <c r="RQ22" s="539"/>
      <c r="RR22" s="539"/>
      <c r="RS22" s="539"/>
      <c r="RT22" s="539"/>
      <c r="RU22" s="539"/>
      <c r="RV22" s="539"/>
      <c r="RW22" s="539"/>
      <c r="RX22" s="539"/>
      <c r="RY22" s="539"/>
      <c r="RZ22" s="539"/>
      <c r="SA22" s="539"/>
      <c r="SB22" s="539"/>
      <c r="SC22" s="539"/>
      <c r="SD22" s="539"/>
      <c r="SE22" s="539"/>
      <c r="SF22" s="539"/>
      <c r="SG22" s="539"/>
      <c r="SH22" s="539"/>
      <c r="SI22" s="539"/>
      <c r="SJ22" s="539"/>
      <c r="SK22" s="539"/>
      <c r="SL22" s="539"/>
      <c r="SM22" s="539"/>
      <c r="SN22" s="539"/>
      <c r="SO22" s="539"/>
      <c r="SP22" s="539"/>
      <c r="SQ22" s="539"/>
      <c r="SR22" s="539"/>
      <c r="SS22" s="539"/>
      <c r="ST22" s="539"/>
      <c r="SU22" s="539"/>
      <c r="SV22" s="539"/>
      <c r="SW22" s="539"/>
      <c r="SX22" s="539"/>
      <c r="SY22" s="539"/>
      <c r="SZ22" s="539"/>
      <c r="TA22" s="539"/>
      <c r="TB22" s="539"/>
      <c r="TC22" s="539"/>
      <c r="TD22" s="539"/>
      <c r="TE22" s="539"/>
      <c r="TF22" s="539"/>
      <c r="TG22" s="539"/>
      <c r="TH22" s="539"/>
      <c r="TI22" s="539"/>
      <c r="TJ22" s="539"/>
      <c r="TK22" s="539"/>
      <c r="TL22" s="539"/>
      <c r="TM22" s="539"/>
      <c r="TN22" s="539"/>
      <c r="TO22" s="539"/>
      <c r="TP22" s="539"/>
      <c r="TQ22" s="539"/>
      <c r="TR22" s="539"/>
      <c r="TS22" s="539"/>
      <c r="TT22" s="539"/>
      <c r="TU22" s="539"/>
      <c r="TV22" s="539"/>
      <c r="TW22" s="539"/>
      <c r="TX22" s="539"/>
      <c r="TY22" s="539"/>
      <c r="TZ22" s="539"/>
      <c r="UA22" s="539"/>
      <c r="UB22" s="539"/>
      <c r="UC22" s="539"/>
      <c r="UD22" s="539"/>
      <c r="UE22" s="539"/>
      <c r="UF22" s="539"/>
      <c r="UG22" s="539"/>
      <c r="UH22" s="539"/>
      <c r="UI22" s="539"/>
      <c r="UJ22" s="539"/>
      <c r="UK22" s="539"/>
      <c r="UL22" s="539"/>
      <c r="UM22" s="539"/>
      <c r="UN22" s="539"/>
      <c r="UO22" s="539"/>
      <c r="UP22" s="539"/>
      <c r="UQ22" s="539"/>
      <c r="UR22" s="539"/>
      <c r="US22" s="539"/>
      <c r="UT22" s="539"/>
      <c r="UU22" s="539"/>
      <c r="UV22" s="539"/>
      <c r="UW22" s="539"/>
      <c r="UX22" s="539"/>
      <c r="UY22" s="539"/>
      <c r="UZ22" s="539"/>
      <c r="VA22" s="539"/>
      <c r="VB22" s="539"/>
      <c r="VC22" s="539"/>
      <c r="VD22" s="539"/>
      <c r="VE22" s="539"/>
      <c r="VF22" s="539"/>
      <c r="VG22" s="539"/>
      <c r="VH22" s="539"/>
      <c r="VI22" s="539"/>
      <c r="VJ22" s="539"/>
      <c r="VK22" s="539"/>
      <c r="VL22" s="539"/>
      <c r="VM22" s="539"/>
      <c r="VN22" s="539"/>
      <c r="VO22" s="539"/>
      <c r="VP22" s="539"/>
      <c r="VQ22" s="539"/>
      <c r="VR22" s="539"/>
      <c r="VS22" s="539"/>
      <c r="VT22" s="539"/>
      <c r="VU22" s="539"/>
      <c r="VV22" s="539"/>
      <c r="VW22" s="539"/>
      <c r="VX22" s="539"/>
      <c r="VY22" s="539"/>
      <c r="VZ22" s="539"/>
      <c r="WA22" s="539"/>
      <c r="WB22" s="539"/>
      <c r="WC22" s="539"/>
      <c r="WD22" s="539"/>
      <c r="WE22" s="539"/>
      <c r="WF22" s="539"/>
      <c r="WG22" s="539"/>
      <c r="WH22" s="539"/>
      <c r="WI22" s="539"/>
      <c r="WJ22" s="539"/>
      <c r="WK22" s="539"/>
      <c r="WL22" s="539"/>
      <c r="WM22" s="539"/>
      <c r="WN22" s="539"/>
      <c r="WO22" s="539"/>
      <c r="WP22" s="539"/>
      <c r="WQ22" s="539"/>
      <c r="WR22" s="539"/>
      <c r="WS22" s="539"/>
      <c r="WT22" s="539"/>
      <c r="WU22" s="539"/>
      <c r="WV22" s="539"/>
      <c r="WW22" s="539"/>
      <c r="WX22" s="539"/>
      <c r="WY22" s="539"/>
      <c r="WZ22" s="539"/>
      <c r="XA22" s="539"/>
      <c r="XB22" s="539"/>
      <c r="XC22" s="539"/>
      <c r="XD22" s="539"/>
      <c r="XE22" s="539"/>
      <c r="XF22" s="539"/>
      <c r="XG22" s="539"/>
      <c r="XH22" s="539"/>
      <c r="XI22" s="539"/>
      <c r="XJ22" s="539"/>
      <c r="XK22" s="539"/>
      <c r="XL22" s="539"/>
      <c r="XM22" s="539"/>
      <c r="XN22" s="539"/>
      <c r="XO22" s="539"/>
      <c r="XP22" s="539"/>
      <c r="XQ22" s="539"/>
      <c r="XR22" s="539"/>
      <c r="XS22" s="539"/>
      <c r="XT22" s="539"/>
      <c r="XU22" s="539"/>
      <c r="XV22" s="539"/>
      <c r="XW22" s="539"/>
      <c r="XX22" s="539"/>
      <c r="XY22" s="539"/>
      <c r="XZ22" s="539"/>
      <c r="YA22" s="539"/>
      <c r="YB22" s="539"/>
      <c r="YC22" s="539"/>
      <c r="YD22" s="539"/>
      <c r="YE22" s="539"/>
      <c r="YF22" s="539"/>
      <c r="YG22" s="539"/>
      <c r="YH22" s="539"/>
      <c r="YI22" s="539"/>
      <c r="YJ22" s="539"/>
      <c r="YK22" s="539"/>
      <c r="YL22" s="539"/>
      <c r="YM22" s="539"/>
      <c r="YN22" s="539"/>
      <c r="YO22" s="539"/>
      <c r="YP22" s="539"/>
      <c r="YQ22" s="539"/>
      <c r="YR22" s="539"/>
      <c r="YS22" s="539"/>
      <c r="YT22" s="539"/>
      <c r="YU22" s="539"/>
      <c r="YV22" s="539"/>
      <c r="YW22" s="539"/>
      <c r="YX22" s="539"/>
      <c r="YY22" s="539"/>
      <c r="YZ22" s="539"/>
      <c r="ZA22" s="539"/>
      <c r="ZB22" s="539"/>
      <c r="ZC22" s="539"/>
      <c r="ZD22" s="539"/>
      <c r="ZE22" s="539"/>
      <c r="ZF22" s="539"/>
      <c r="ZG22" s="539"/>
      <c r="ZH22" s="539"/>
      <c r="ZI22" s="539"/>
      <c r="ZJ22" s="539"/>
      <c r="ZK22" s="539"/>
      <c r="ZL22" s="539"/>
      <c r="ZM22" s="539"/>
      <c r="ZN22" s="539"/>
      <c r="ZO22" s="539"/>
      <c r="ZP22" s="539"/>
      <c r="ZQ22" s="539"/>
      <c r="ZR22" s="539"/>
      <c r="ZS22" s="539"/>
      <c r="ZT22" s="539"/>
      <c r="ZU22" s="539"/>
      <c r="ZV22" s="539"/>
      <c r="ZW22" s="539"/>
      <c r="ZX22" s="539"/>
      <c r="ZY22" s="539"/>
      <c r="ZZ22" s="539"/>
      <c r="AAA22" s="539"/>
      <c r="AAB22" s="539"/>
      <c r="AAC22" s="539"/>
      <c r="AAD22" s="539"/>
      <c r="AAE22" s="539"/>
      <c r="AAF22" s="539"/>
      <c r="AAG22" s="539"/>
      <c r="AAH22" s="539"/>
      <c r="AAI22" s="539"/>
      <c r="AAJ22" s="539"/>
      <c r="AAK22" s="539"/>
      <c r="AAL22" s="539"/>
      <c r="AAM22" s="539"/>
      <c r="AAN22" s="539"/>
      <c r="AAO22" s="539"/>
      <c r="AAP22" s="539"/>
      <c r="AAQ22" s="539"/>
      <c r="AAR22" s="539"/>
      <c r="AAS22" s="539"/>
      <c r="AAT22" s="539"/>
      <c r="AAU22" s="539"/>
      <c r="AAV22" s="539"/>
      <c r="AAW22" s="539"/>
      <c r="AAX22" s="539"/>
      <c r="AAY22" s="539"/>
      <c r="AAZ22" s="539"/>
      <c r="ABA22" s="539"/>
      <c r="ABB22" s="539"/>
      <c r="ABC22" s="539"/>
      <c r="ABD22" s="539"/>
      <c r="ABE22" s="539"/>
      <c r="ABF22" s="539"/>
      <c r="ABG22" s="539"/>
      <c r="ABH22" s="539"/>
      <c r="ABI22" s="539"/>
      <c r="ABJ22" s="539"/>
      <c r="ABK22" s="539"/>
      <c r="ABL22" s="539"/>
      <c r="ABM22" s="539"/>
      <c r="ABN22" s="539"/>
      <c r="ABO22" s="539"/>
      <c r="ABP22" s="539"/>
      <c r="ABQ22" s="539"/>
      <c r="ABR22" s="539"/>
      <c r="ABS22" s="539"/>
      <c r="ABT22" s="539"/>
      <c r="ABU22" s="539"/>
      <c r="ABV22" s="539"/>
      <c r="ABW22" s="539"/>
      <c r="ABX22" s="539"/>
      <c r="ABY22" s="539"/>
      <c r="ABZ22" s="539"/>
      <c r="ACA22" s="539"/>
      <c r="ACB22" s="539"/>
      <c r="ACC22" s="539"/>
      <c r="ACD22" s="539"/>
      <c r="ACE22" s="539"/>
      <c r="ACF22" s="539"/>
      <c r="ACG22" s="539"/>
      <c r="ACH22" s="539"/>
      <c r="ACI22" s="539"/>
      <c r="ACJ22" s="539"/>
      <c r="ACK22" s="539"/>
      <c r="ACL22" s="539"/>
      <c r="ACM22" s="539"/>
      <c r="ACN22" s="539"/>
      <c r="ACO22" s="539"/>
      <c r="ACP22" s="539"/>
      <c r="ACQ22" s="539"/>
      <c r="ACR22" s="539"/>
      <c r="ACS22" s="539"/>
      <c r="ACT22" s="539"/>
      <c r="ACU22" s="539"/>
      <c r="ACV22" s="539"/>
      <c r="ACW22" s="539"/>
      <c r="ACX22" s="539"/>
      <c r="ACY22" s="539"/>
      <c r="ACZ22" s="539"/>
      <c r="ADA22" s="539"/>
      <c r="ADB22" s="539"/>
      <c r="ADC22" s="539"/>
      <c r="ADD22" s="539"/>
      <c r="ADE22" s="539"/>
      <c r="ADF22" s="539"/>
      <c r="ADG22" s="539"/>
      <c r="ADH22" s="539"/>
      <c r="ADI22" s="539"/>
      <c r="ADJ22" s="539"/>
      <c r="ADK22" s="539"/>
      <c r="ADL22" s="539"/>
      <c r="ADM22" s="539"/>
      <c r="ADN22" s="539"/>
      <c r="ADO22" s="539"/>
      <c r="ADP22" s="539"/>
      <c r="ADQ22" s="539"/>
      <c r="ADR22" s="539"/>
      <c r="ADS22" s="539"/>
      <c r="ADT22" s="539"/>
      <c r="ADU22" s="539"/>
      <c r="ADV22" s="539"/>
      <c r="ADW22" s="539"/>
      <c r="ADX22" s="539"/>
      <c r="ADY22" s="539"/>
      <c r="ADZ22" s="539"/>
      <c r="AEA22" s="539"/>
      <c r="AEB22" s="539"/>
      <c r="AEC22" s="539"/>
      <c r="AED22" s="539"/>
      <c r="AEE22" s="539"/>
      <c r="AEF22" s="539"/>
      <c r="AEG22" s="539"/>
      <c r="AEH22" s="539"/>
      <c r="AEI22" s="539"/>
      <c r="AEJ22" s="539"/>
      <c r="AEK22" s="539"/>
      <c r="AEL22" s="539"/>
      <c r="AEM22" s="539"/>
      <c r="AEN22" s="539"/>
      <c r="AEO22" s="539"/>
      <c r="AEP22" s="539"/>
      <c r="AEQ22" s="539"/>
      <c r="AER22" s="539"/>
      <c r="AES22" s="539"/>
      <c r="AET22" s="539"/>
      <c r="AEU22" s="539"/>
      <c r="AEV22" s="539"/>
      <c r="AEW22" s="539"/>
      <c r="AEX22" s="539"/>
      <c r="AEY22" s="539"/>
      <c r="AEZ22" s="539"/>
      <c r="AFA22" s="539"/>
      <c r="AFB22" s="539"/>
      <c r="AFC22" s="539"/>
      <c r="AFD22" s="539"/>
      <c r="AFE22" s="539"/>
      <c r="AFF22" s="539"/>
      <c r="AFG22" s="539"/>
      <c r="AFH22" s="539"/>
      <c r="AFI22" s="539"/>
      <c r="AFJ22" s="539"/>
      <c r="AFK22" s="539"/>
      <c r="AFL22" s="539"/>
      <c r="AFM22" s="539"/>
      <c r="AFN22" s="539"/>
      <c r="AFO22" s="539"/>
      <c r="AFP22" s="539"/>
      <c r="AFQ22" s="539"/>
      <c r="AFR22" s="539"/>
      <c r="AFS22" s="539"/>
      <c r="AFT22" s="539"/>
      <c r="AFU22" s="539"/>
      <c r="AFV22" s="539"/>
      <c r="AFW22" s="539"/>
      <c r="AFX22" s="539"/>
      <c r="AFY22" s="539"/>
      <c r="AFZ22" s="539"/>
      <c r="AGA22" s="539"/>
      <c r="AGB22" s="539"/>
      <c r="AGC22" s="539"/>
      <c r="AGD22" s="539"/>
      <c r="AGE22" s="539"/>
      <c r="AGF22" s="539"/>
      <c r="AGG22" s="539"/>
      <c r="AGH22" s="539"/>
      <c r="AGI22" s="539"/>
      <c r="AGJ22" s="539"/>
      <c r="AGK22" s="539"/>
      <c r="AGL22" s="539"/>
      <c r="AGM22" s="539"/>
      <c r="AGN22" s="539"/>
      <c r="AGO22" s="539"/>
      <c r="AGP22" s="539"/>
      <c r="AGQ22" s="539"/>
      <c r="AGR22" s="539"/>
      <c r="AGS22" s="539"/>
      <c r="AGT22" s="539"/>
      <c r="AGU22" s="539"/>
      <c r="AGV22" s="539"/>
      <c r="AGW22" s="539"/>
      <c r="AGX22" s="539"/>
      <c r="AGY22" s="539"/>
      <c r="AGZ22" s="539"/>
      <c r="AHA22" s="539"/>
      <c r="AHB22" s="539"/>
      <c r="AHC22" s="539"/>
      <c r="AHD22" s="539"/>
      <c r="AHE22" s="539"/>
      <c r="AHF22" s="539"/>
      <c r="AHG22" s="539"/>
      <c r="AHH22" s="539"/>
      <c r="AHI22" s="539"/>
      <c r="AHJ22" s="539"/>
      <c r="AHK22" s="539"/>
      <c r="AHL22" s="539"/>
      <c r="AHM22" s="539"/>
      <c r="AHN22" s="539"/>
      <c r="AHO22" s="539"/>
      <c r="AHP22" s="539"/>
      <c r="AHQ22" s="539"/>
      <c r="AHR22" s="539"/>
      <c r="AHS22" s="539"/>
      <c r="AHT22" s="539"/>
      <c r="AHU22" s="539"/>
      <c r="AHV22" s="539"/>
      <c r="AHW22" s="539"/>
      <c r="AHX22" s="539"/>
      <c r="AHY22" s="539"/>
      <c r="AHZ22" s="539"/>
      <c r="AIA22" s="539"/>
      <c r="AIB22" s="539"/>
      <c r="AIC22" s="539"/>
      <c r="AID22" s="539"/>
      <c r="AIE22" s="539"/>
      <c r="AIF22" s="539"/>
      <c r="AIG22" s="539"/>
      <c r="AIH22" s="539"/>
      <c r="AII22" s="539"/>
      <c r="AIJ22" s="539"/>
      <c r="AIK22" s="539"/>
      <c r="AIL22" s="539"/>
      <c r="AIM22" s="539"/>
      <c r="AIN22" s="539"/>
      <c r="AIO22" s="539"/>
      <c r="AIP22" s="539"/>
      <c r="AIQ22" s="539"/>
      <c r="AIR22" s="539"/>
      <c r="AIS22" s="539"/>
      <c r="AIT22" s="539"/>
      <c r="AIU22" s="539"/>
      <c r="AIV22" s="539"/>
      <c r="AIW22" s="539"/>
      <c r="AIX22" s="539"/>
      <c r="AIY22" s="539"/>
      <c r="AIZ22" s="539"/>
      <c r="AJA22" s="539"/>
      <c r="AJB22" s="539"/>
      <c r="AJC22" s="539"/>
      <c r="AJD22" s="539"/>
      <c r="AJE22" s="539"/>
      <c r="AJF22" s="539"/>
      <c r="AJG22" s="539"/>
      <c r="AJH22" s="539"/>
      <c r="AJI22" s="539"/>
      <c r="AJJ22" s="539"/>
      <c r="AJK22" s="539"/>
      <c r="AJL22" s="539"/>
      <c r="AJM22" s="539"/>
      <c r="AJN22" s="539"/>
      <c r="AJO22" s="539"/>
      <c r="AJP22" s="539"/>
      <c r="AJQ22" s="539"/>
      <c r="AJR22" s="539"/>
      <c r="AJS22" s="539"/>
      <c r="AJT22" s="539"/>
      <c r="AJU22" s="539"/>
      <c r="AJV22" s="539"/>
      <c r="AJW22" s="539"/>
      <c r="AJX22" s="539"/>
      <c r="AJY22" s="539"/>
      <c r="AJZ22" s="539"/>
      <c r="AKA22" s="539"/>
      <c r="AKB22" s="539"/>
      <c r="AKC22" s="539"/>
      <c r="AKD22" s="539"/>
      <c r="AKE22" s="539"/>
      <c r="AKF22" s="539"/>
      <c r="AKG22" s="539"/>
      <c r="AKH22" s="539"/>
      <c r="AKI22" s="539"/>
      <c r="AKJ22" s="539"/>
      <c r="AKK22" s="539"/>
      <c r="AKL22" s="539"/>
      <c r="AKM22" s="539"/>
      <c r="AKN22" s="539"/>
      <c r="AKO22" s="539"/>
      <c r="AKP22" s="539"/>
      <c r="AKQ22" s="539"/>
      <c r="AKR22" s="539"/>
      <c r="AKS22" s="539"/>
      <c r="AKT22" s="539"/>
      <c r="AKU22" s="539"/>
      <c r="AKV22" s="539"/>
      <c r="AKW22" s="539"/>
      <c r="AKX22" s="539"/>
      <c r="AKY22" s="539"/>
      <c r="AKZ22" s="539"/>
      <c r="ALA22" s="539"/>
      <c r="ALB22" s="539"/>
      <c r="ALC22" s="539"/>
      <c r="ALD22" s="539"/>
      <c r="ALE22" s="539"/>
      <c r="ALF22" s="539"/>
      <c r="ALG22" s="539"/>
      <c r="ALH22" s="539"/>
      <c r="ALI22" s="539"/>
      <c r="ALJ22" s="539"/>
      <c r="ALK22" s="539"/>
      <c r="ALL22" s="539"/>
      <c r="ALM22" s="539"/>
      <c r="ALN22" s="539"/>
      <c r="ALO22" s="539"/>
      <c r="ALP22" s="539"/>
      <c r="ALQ22" s="539"/>
      <c r="ALR22" s="539"/>
      <c r="ALS22" s="539"/>
      <c r="ALT22" s="539"/>
      <c r="ALU22" s="539"/>
      <c r="ALV22" s="539"/>
      <c r="ALW22" s="539"/>
      <c r="ALX22" s="539"/>
      <c r="ALY22" s="539"/>
      <c r="ALZ22" s="539"/>
      <c r="AMA22" s="539"/>
      <c r="AMB22" s="539"/>
      <c r="AMC22" s="539"/>
      <c r="AMD22" s="539"/>
      <c r="AME22" s="539"/>
      <c r="AMF22" s="539"/>
      <c r="AMG22" s="539"/>
      <c r="AMH22" s="539"/>
      <c r="AMI22" s="539"/>
      <c r="AMJ22" s="539"/>
      <c r="AMK22" s="539"/>
      <c r="AML22" s="539"/>
      <c r="AMM22" s="539"/>
      <c r="AMN22" s="539"/>
      <c r="AMO22" s="539"/>
      <c r="AMP22" s="539"/>
      <c r="AMQ22" s="539"/>
      <c r="AMR22" s="539"/>
      <c r="AMS22" s="539"/>
      <c r="AMT22" s="539"/>
      <c r="AMU22" s="539"/>
      <c r="AMV22" s="539"/>
      <c r="AMW22" s="539"/>
      <c r="AMX22" s="539"/>
      <c r="AMY22" s="539"/>
      <c r="AMZ22" s="539"/>
      <c r="ANA22" s="539"/>
      <c r="ANB22" s="539"/>
      <c r="ANC22" s="539"/>
      <c r="AND22" s="539"/>
      <c r="ANE22" s="539"/>
      <c r="ANF22" s="539"/>
      <c r="ANG22" s="539"/>
      <c r="ANH22" s="539"/>
      <c r="ANI22" s="539"/>
      <c r="ANJ22" s="539"/>
      <c r="ANK22" s="539"/>
      <c r="ANL22" s="539"/>
      <c r="ANM22" s="539"/>
      <c r="ANN22" s="539"/>
      <c r="ANO22" s="539"/>
      <c r="ANP22" s="539"/>
      <c r="ANQ22" s="539"/>
      <c r="ANR22" s="539"/>
      <c r="ANS22" s="539"/>
      <c r="ANT22" s="539"/>
      <c r="ANU22" s="539"/>
      <c r="ANV22" s="539"/>
      <c r="ANW22" s="539"/>
      <c r="ANX22" s="539"/>
      <c r="ANY22" s="539"/>
      <c r="ANZ22" s="539"/>
      <c r="AOA22" s="539"/>
      <c r="AOB22" s="539"/>
      <c r="AOC22" s="539"/>
      <c r="AOD22" s="539"/>
      <c r="AOE22" s="539"/>
      <c r="AOF22" s="539"/>
      <c r="AOG22" s="539"/>
      <c r="AOH22" s="539"/>
      <c r="AOI22" s="539"/>
      <c r="AOJ22" s="539"/>
      <c r="AOK22" s="539"/>
      <c r="AOL22" s="539"/>
      <c r="AOM22" s="539"/>
      <c r="AON22" s="539"/>
      <c r="AOO22" s="539"/>
      <c r="AOP22" s="539"/>
      <c r="AOQ22" s="539"/>
      <c r="AOR22" s="539"/>
      <c r="AOS22" s="539"/>
      <c r="AOT22" s="539"/>
      <c r="AOU22" s="539"/>
      <c r="AOV22" s="539"/>
      <c r="AOW22" s="539"/>
      <c r="AOX22" s="539"/>
      <c r="AOY22" s="539"/>
      <c r="AOZ22" s="539"/>
      <c r="APA22" s="539"/>
      <c r="APB22" s="539"/>
      <c r="APC22" s="539"/>
      <c r="APD22" s="539"/>
      <c r="APE22" s="539"/>
      <c r="APF22" s="539"/>
      <c r="APG22" s="539"/>
      <c r="APH22" s="539"/>
      <c r="API22" s="539"/>
      <c r="APJ22" s="539"/>
      <c r="APK22" s="539"/>
      <c r="APL22" s="539"/>
      <c r="APM22" s="539"/>
      <c r="APN22" s="539"/>
      <c r="APO22" s="539"/>
      <c r="APP22" s="539"/>
      <c r="APQ22" s="539"/>
      <c r="APR22" s="539"/>
      <c r="APS22" s="539"/>
      <c r="APT22" s="539"/>
      <c r="APU22" s="539"/>
      <c r="APV22" s="539"/>
      <c r="APW22" s="539"/>
      <c r="APX22" s="539"/>
      <c r="APY22" s="539"/>
      <c r="APZ22" s="539"/>
      <c r="AQA22" s="539"/>
      <c r="AQB22" s="539"/>
      <c r="AQC22" s="539"/>
      <c r="AQD22" s="539"/>
      <c r="AQE22" s="539"/>
      <c r="AQF22" s="539"/>
      <c r="AQG22" s="539"/>
      <c r="AQH22" s="539"/>
      <c r="AQI22" s="539"/>
      <c r="AQJ22" s="539"/>
      <c r="AQK22" s="539"/>
      <c r="AQL22" s="539"/>
      <c r="AQM22" s="539"/>
      <c r="AQN22" s="539"/>
      <c r="AQO22" s="539"/>
      <c r="AQP22" s="539"/>
      <c r="AQQ22" s="539"/>
      <c r="AQR22" s="539"/>
      <c r="AQS22" s="539"/>
      <c r="AQT22" s="539"/>
      <c r="AQU22" s="539"/>
      <c r="AQV22" s="539"/>
      <c r="AQW22" s="539"/>
      <c r="AQX22" s="539"/>
      <c r="AQY22" s="539"/>
      <c r="AQZ22" s="539"/>
      <c r="ARA22" s="539"/>
      <c r="ARB22" s="539"/>
      <c r="ARC22" s="539"/>
      <c r="ARD22" s="539"/>
      <c r="ARE22" s="539"/>
      <c r="ARF22" s="539"/>
      <c r="ARG22" s="539"/>
      <c r="ARH22" s="539"/>
      <c r="ARI22" s="539"/>
      <c r="ARJ22" s="539"/>
      <c r="ARK22" s="539"/>
      <c r="ARL22" s="539"/>
      <c r="ARM22" s="539"/>
      <c r="ARN22" s="539"/>
      <c r="ARO22" s="539"/>
      <c r="ARP22" s="539"/>
      <c r="ARQ22" s="539"/>
      <c r="ARR22" s="539"/>
      <c r="ARS22" s="539"/>
      <c r="ART22" s="539"/>
      <c r="ARU22" s="539"/>
      <c r="ARV22" s="539"/>
      <c r="ARW22" s="539"/>
      <c r="ARX22" s="539"/>
      <c r="ARY22" s="539"/>
      <c r="ARZ22" s="539"/>
      <c r="ASA22" s="539"/>
      <c r="ASB22" s="539"/>
      <c r="ASC22" s="539"/>
      <c r="ASD22" s="539"/>
      <c r="ASE22" s="539"/>
      <c r="ASF22" s="539"/>
      <c r="ASG22" s="539"/>
      <c r="ASH22" s="539"/>
      <c r="ASI22" s="539"/>
      <c r="ASJ22" s="539"/>
      <c r="ASK22" s="539"/>
      <c r="ASL22" s="539"/>
      <c r="ASM22" s="539"/>
      <c r="ASN22" s="539"/>
      <c r="ASO22" s="539"/>
      <c r="ASP22" s="539"/>
      <c r="ASQ22" s="539"/>
      <c r="ASR22" s="539"/>
      <c r="ASS22" s="539"/>
      <c r="AST22" s="539"/>
      <c r="ASU22" s="539"/>
      <c r="ASV22" s="539"/>
      <c r="ASW22" s="539"/>
      <c r="ASX22" s="539"/>
      <c r="ASY22" s="539"/>
      <c r="ASZ22" s="539"/>
      <c r="ATA22" s="539"/>
      <c r="ATB22" s="539"/>
      <c r="ATC22" s="539"/>
      <c r="ATD22" s="539"/>
      <c r="ATE22" s="539"/>
      <c r="ATF22" s="539"/>
      <c r="ATG22" s="539"/>
      <c r="ATH22" s="539"/>
      <c r="ATI22" s="539"/>
      <c r="ATJ22" s="539"/>
      <c r="ATK22" s="539"/>
      <c r="ATL22" s="539"/>
      <c r="ATM22" s="539"/>
      <c r="ATN22" s="539"/>
      <c r="ATO22" s="539"/>
      <c r="ATP22" s="539"/>
      <c r="ATQ22" s="539"/>
      <c r="ATR22" s="539"/>
      <c r="ATS22" s="539"/>
      <c r="ATT22" s="539"/>
      <c r="ATU22" s="539"/>
      <c r="ATV22" s="539"/>
      <c r="ATW22" s="539"/>
      <c r="ATX22" s="539"/>
      <c r="ATY22" s="539"/>
      <c r="ATZ22" s="539"/>
      <c r="AUA22" s="539"/>
      <c r="AUB22" s="539"/>
      <c r="AUC22" s="539"/>
      <c r="AUD22" s="539"/>
      <c r="AUE22" s="539"/>
      <c r="AUF22" s="539"/>
      <c r="AUG22" s="539"/>
      <c r="AUH22" s="539"/>
      <c r="AUI22" s="539"/>
      <c r="AUJ22" s="539"/>
      <c r="AUK22" s="539"/>
      <c r="AUL22" s="539"/>
      <c r="AUM22" s="539"/>
      <c r="AUN22" s="539"/>
      <c r="AUO22" s="539"/>
      <c r="AUP22" s="539"/>
      <c r="AUQ22" s="539"/>
      <c r="AUR22" s="539"/>
      <c r="AUS22" s="539"/>
      <c r="AUT22" s="539"/>
      <c r="AUU22" s="539"/>
      <c r="AUV22" s="539"/>
      <c r="AUW22" s="539"/>
      <c r="AUX22" s="539"/>
      <c r="AUY22" s="539"/>
      <c r="AUZ22" s="539"/>
      <c r="AVA22" s="539"/>
      <c r="AVB22" s="539"/>
      <c r="AVC22" s="539"/>
      <c r="AVD22" s="539"/>
      <c r="AVE22" s="539"/>
      <c r="AVF22" s="539"/>
      <c r="AVG22" s="539"/>
      <c r="AVH22" s="539"/>
      <c r="AVI22" s="539"/>
      <c r="AVJ22" s="539"/>
      <c r="AVK22" s="539"/>
      <c r="AVL22" s="539"/>
      <c r="AVM22" s="539"/>
      <c r="AVN22" s="539"/>
      <c r="AVO22" s="539"/>
      <c r="AVP22" s="539"/>
      <c r="AVQ22" s="539"/>
      <c r="AVR22" s="539"/>
      <c r="AVS22" s="539"/>
      <c r="AVT22" s="539"/>
      <c r="AVU22" s="539"/>
      <c r="AVV22" s="539"/>
      <c r="AVW22" s="539"/>
      <c r="AVX22" s="539"/>
      <c r="AVY22" s="539"/>
      <c r="AVZ22" s="539"/>
      <c r="AWA22" s="539"/>
      <c r="AWB22" s="539"/>
      <c r="AWC22" s="539"/>
      <c r="AWD22" s="539"/>
      <c r="AWE22" s="539"/>
      <c r="AWF22" s="539"/>
      <c r="AWG22" s="539"/>
      <c r="AWH22" s="539"/>
      <c r="AWI22" s="539"/>
      <c r="AWJ22" s="539"/>
      <c r="AWK22" s="539"/>
      <c r="AWL22" s="539"/>
      <c r="AWM22" s="539"/>
      <c r="AWN22" s="539"/>
      <c r="AWO22" s="539"/>
      <c r="AWP22" s="539"/>
      <c r="AWQ22" s="539"/>
      <c r="AWR22" s="539"/>
      <c r="AWS22" s="539"/>
      <c r="AWT22" s="539"/>
      <c r="AWU22" s="539"/>
      <c r="AWV22" s="539"/>
      <c r="AWW22" s="539"/>
      <c r="AWX22" s="539"/>
      <c r="AWY22" s="539"/>
      <c r="AWZ22" s="539"/>
      <c r="AXA22" s="539"/>
      <c r="AXB22" s="539"/>
      <c r="AXC22" s="539"/>
      <c r="AXD22" s="539"/>
      <c r="AXE22" s="539"/>
      <c r="AXF22" s="539"/>
      <c r="AXG22" s="539"/>
      <c r="AXH22" s="539"/>
      <c r="AXI22" s="539"/>
      <c r="AXJ22" s="539"/>
      <c r="AXK22" s="539"/>
      <c r="AXL22" s="539"/>
      <c r="AXM22" s="539"/>
      <c r="AXN22" s="539"/>
      <c r="AXO22" s="539"/>
      <c r="AXP22" s="539"/>
      <c r="AXQ22" s="539"/>
      <c r="AXR22" s="539"/>
      <c r="AXS22" s="539"/>
      <c r="AXT22" s="539"/>
      <c r="AXU22" s="539"/>
      <c r="AXV22" s="539"/>
      <c r="AXW22" s="539"/>
      <c r="AXX22" s="539"/>
      <c r="AXY22" s="539"/>
      <c r="AXZ22" s="539"/>
      <c r="AYA22" s="539"/>
      <c r="AYB22" s="539"/>
      <c r="AYC22" s="539"/>
      <c r="AYD22" s="539"/>
      <c r="AYE22" s="539"/>
      <c r="AYF22" s="539"/>
      <c r="AYG22" s="539"/>
      <c r="AYH22" s="539"/>
      <c r="AYI22" s="539"/>
      <c r="AYJ22" s="539"/>
      <c r="AYK22" s="539"/>
      <c r="AYL22" s="539"/>
      <c r="AYM22" s="539"/>
      <c r="AYN22" s="539"/>
      <c r="AYO22" s="539"/>
      <c r="AYP22" s="539"/>
      <c r="AYQ22" s="539"/>
      <c r="AYR22" s="539"/>
      <c r="AYS22" s="539"/>
      <c r="AYT22" s="539"/>
      <c r="AYU22" s="539"/>
      <c r="AYV22" s="539"/>
      <c r="AYW22" s="539"/>
      <c r="AYX22" s="539"/>
      <c r="AYY22" s="539"/>
      <c r="AYZ22" s="539"/>
      <c r="AZA22" s="539"/>
      <c r="AZB22" s="539"/>
      <c r="AZC22" s="539"/>
      <c r="AZD22" s="539"/>
      <c r="AZE22" s="539"/>
      <c r="AZF22" s="539"/>
      <c r="AZG22" s="539"/>
      <c r="AZH22" s="539"/>
      <c r="AZI22" s="539"/>
      <c r="AZJ22" s="539"/>
      <c r="AZK22" s="539"/>
      <c r="AZL22" s="539"/>
      <c r="AZM22" s="539"/>
      <c r="AZN22" s="539"/>
      <c r="AZO22" s="539"/>
      <c r="AZP22" s="539"/>
      <c r="AZQ22" s="539"/>
      <c r="AZR22" s="539"/>
      <c r="AZS22" s="539"/>
      <c r="AZT22" s="539"/>
      <c r="AZU22" s="539"/>
      <c r="AZV22" s="539"/>
      <c r="AZW22" s="539"/>
      <c r="AZX22" s="539"/>
      <c r="AZY22" s="539"/>
      <c r="AZZ22" s="539"/>
      <c r="BAA22" s="539"/>
      <c r="BAB22" s="539"/>
      <c r="BAC22" s="539"/>
      <c r="BAD22" s="539"/>
      <c r="BAE22" s="539"/>
      <c r="BAF22" s="539"/>
      <c r="BAG22" s="539"/>
      <c r="BAH22" s="539"/>
      <c r="BAI22" s="539"/>
      <c r="BAJ22" s="539"/>
      <c r="BAK22" s="539"/>
      <c r="BAL22" s="539"/>
      <c r="BAM22" s="539"/>
      <c r="BAN22" s="539"/>
      <c r="BAO22" s="539"/>
      <c r="BAP22" s="539"/>
      <c r="BAQ22" s="539"/>
      <c r="BAR22" s="539"/>
      <c r="BAS22" s="539"/>
      <c r="BAT22" s="539"/>
      <c r="BAU22" s="539"/>
      <c r="BAV22" s="539"/>
      <c r="BAW22" s="539"/>
      <c r="BAX22" s="539"/>
      <c r="BAY22" s="539"/>
      <c r="BAZ22" s="539"/>
      <c r="BBA22" s="539"/>
      <c r="BBB22" s="539"/>
      <c r="BBC22" s="539"/>
      <c r="BBD22" s="539"/>
      <c r="BBE22" s="539"/>
      <c r="BBF22" s="539"/>
      <c r="BBG22" s="539"/>
      <c r="BBH22" s="539"/>
      <c r="BBI22" s="539"/>
      <c r="BBJ22" s="539"/>
      <c r="BBK22" s="539"/>
      <c r="BBL22" s="539"/>
      <c r="BBM22" s="539"/>
      <c r="BBN22" s="539"/>
      <c r="BBO22" s="539"/>
      <c r="BBP22" s="539"/>
      <c r="BBQ22" s="539"/>
      <c r="BBR22" s="539"/>
      <c r="BBS22" s="539"/>
      <c r="BBT22" s="539"/>
      <c r="BBU22" s="539"/>
      <c r="BBV22" s="539"/>
      <c r="BBW22" s="539"/>
      <c r="BBX22" s="539"/>
      <c r="BBY22" s="539"/>
      <c r="BBZ22" s="539"/>
      <c r="BCA22" s="539"/>
      <c r="BCB22" s="539"/>
      <c r="BCC22" s="539"/>
      <c r="BCD22" s="539"/>
      <c r="BCE22" s="539"/>
      <c r="BCF22" s="539"/>
      <c r="BCG22" s="539"/>
      <c r="BCH22" s="539"/>
      <c r="BCI22" s="539"/>
      <c r="BCJ22" s="539"/>
      <c r="BCK22" s="539"/>
      <c r="BCL22" s="539"/>
      <c r="BCM22" s="539"/>
      <c r="BCN22" s="539"/>
      <c r="BCO22" s="539"/>
      <c r="BCP22" s="539"/>
      <c r="BCQ22" s="539"/>
      <c r="BCR22" s="539"/>
      <c r="BCS22" s="539"/>
      <c r="BCT22" s="539"/>
      <c r="BCU22" s="539"/>
      <c r="BCV22" s="539"/>
      <c r="BCW22" s="539"/>
      <c r="BCX22" s="539"/>
      <c r="BCY22" s="539"/>
      <c r="BCZ22" s="539"/>
      <c r="BDA22" s="539"/>
      <c r="BDB22" s="539"/>
      <c r="BDC22" s="539"/>
      <c r="BDD22" s="539"/>
      <c r="BDE22" s="539"/>
      <c r="BDF22" s="539"/>
      <c r="BDG22" s="539"/>
      <c r="BDH22" s="539"/>
      <c r="BDI22" s="539"/>
      <c r="BDJ22" s="539"/>
      <c r="BDK22" s="539"/>
      <c r="BDL22" s="539"/>
      <c r="BDM22" s="539"/>
      <c r="BDN22" s="539"/>
      <c r="BDO22" s="539"/>
      <c r="BDP22" s="539"/>
      <c r="BDQ22" s="539"/>
      <c r="BDR22" s="539"/>
      <c r="BDS22" s="539"/>
      <c r="BDT22" s="539"/>
      <c r="BDU22" s="539"/>
      <c r="BDV22" s="539"/>
      <c r="BDW22" s="539"/>
      <c r="BDX22" s="539"/>
      <c r="BDY22" s="539"/>
      <c r="BDZ22" s="539"/>
      <c r="BEA22" s="539"/>
      <c r="BEB22" s="539"/>
      <c r="BEC22" s="539"/>
      <c r="BED22" s="539"/>
      <c r="BEE22" s="539"/>
      <c r="BEF22" s="539"/>
      <c r="BEG22" s="539"/>
      <c r="BEH22" s="539"/>
      <c r="BEI22" s="539"/>
      <c r="BEJ22" s="539"/>
      <c r="BEK22" s="539"/>
      <c r="BEL22" s="539"/>
      <c r="BEM22" s="539"/>
      <c r="BEN22" s="539"/>
      <c r="BEO22" s="539"/>
      <c r="BEP22" s="539"/>
      <c r="BEQ22" s="539"/>
      <c r="BER22" s="539"/>
      <c r="BES22" s="539"/>
      <c r="BET22" s="539"/>
      <c r="BEU22" s="539"/>
      <c r="BEV22" s="539"/>
      <c r="BEW22" s="539"/>
      <c r="BEX22" s="539"/>
      <c r="BEY22" s="539"/>
      <c r="BEZ22" s="539"/>
      <c r="BFA22" s="539"/>
      <c r="BFB22" s="539"/>
      <c r="BFC22" s="539"/>
      <c r="BFD22" s="539"/>
      <c r="BFE22" s="539"/>
      <c r="BFF22" s="539"/>
      <c r="BFG22" s="539"/>
      <c r="BFH22" s="539"/>
      <c r="BFI22" s="539"/>
      <c r="BFJ22" s="539"/>
      <c r="BFK22" s="539"/>
      <c r="BFL22" s="539"/>
      <c r="BFM22" s="539"/>
      <c r="BFN22" s="539"/>
      <c r="BFO22" s="539"/>
      <c r="BFP22" s="539"/>
      <c r="BFQ22" s="539"/>
      <c r="BFR22" s="539"/>
      <c r="BFS22" s="539"/>
      <c r="BFT22" s="539"/>
      <c r="BFU22" s="539"/>
      <c r="BFV22" s="539"/>
      <c r="BFW22" s="539"/>
      <c r="BFX22" s="539"/>
      <c r="BFY22" s="539"/>
      <c r="BFZ22" s="539"/>
      <c r="BGA22" s="539"/>
      <c r="BGB22" s="539"/>
      <c r="BGC22" s="539"/>
      <c r="BGD22" s="539"/>
      <c r="BGE22" s="539"/>
      <c r="BGF22" s="539"/>
      <c r="BGG22" s="539"/>
      <c r="BGH22" s="539"/>
      <c r="BGI22" s="539"/>
      <c r="BGJ22" s="539"/>
      <c r="BGK22" s="539"/>
      <c r="BGL22" s="539"/>
      <c r="BGM22" s="539"/>
      <c r="BGN22" s="539"/>
      <c r="BGO22" s="539"/>
      <c r="BGP22" s="539"/>
      <c r="BGQ22" s="539"/>
      <c r="BGR22" s="539"/>
      <c r="BGS22" s="539"/>
      <c r="BGT22" s="539"/>
      <c r="BGU22" s="539"/>
      <c r="BGV22" s="539"/>
      <c r="BGW22" s="539"/>
      <c r="BGX22" s="539"/>
      <c r="BGY22" s="539"/>
      <c r="BGZ22" s="539"/>
      <c r="BHA22" s="539"/>
      <c r="BHB22" s="539"/>
      <c r="BHC22" s="539"/>
      <c r="BHD22" s="539"/>
      <c r="BHE22" s="539"/>
      <c r="BHF22" s="539"/>
      <c r="BHG22" s="539"/>
      <c r="BHH22" s="539"/>
      <c r="BHI22" s="539"/>
      <c r="BHJ22" s="539"/>
      <c r="BHK22" s="539"/>
      <c r="BHL22" s="539"/>
      <c r="BHM22" s="539"/>
      <c r="BHN22" s="539"/>
      <c r="BHO22" s="539"/>
      <c r="BHP22" s="539"/>
      <c r="BHQ22" s="539"/>
      <c r="BHR22" s="539"/>
      <c r="BHS22" s="539"/>
      <c r="BHT22" s="539"/>
      <c r="BHU22" s="539"/>
      <c r="BHV22" s="539"/>
      <c r="BHW22" s="539"/>
      <c r="BHX22" s="539"/>
      <c r="BHY22" s="539"/>
      <c r="BHZ22" s="539"/>
      <c r="BIA22" s="539"/>
      <c r="BIB22" s="539"/>
      <c r="BIC22" s="539"/>
      <c r="BID22" s="539"/>
      <c r="BIE22" s="539"/>
      <c r="BIF22" s="539"/>
      <c r="BIG22" s="539"/>
      <c r="BIH22" s="539"/>
      <c r="BII22" s="539"/>
      <c r="BIJ22" s="539"/>
      <c r="BIK22" s="539"/>
      <c r="BIL22" s="539"/>
      <c r="BIM22" s="539"/>
      <c r="BIN22" s="539"/>
      <c r="BIO22" s="539"/>
      <c r="BIP22" s="539"/>
      <c r="BIQ22" s="539"/>
      <c r="BIR22" s="539"/>
      <c r="BIS22" s="539"/>
      <c r="BIT22" s="539"/>
      <c r="BIU22" s="539"/>
      <c r="BIV22" s="539"/>
      <c r="BIW22" s="539"/>
      <c r="BIX22" s="539"/>
      <c r="BIY22" s="539"/>
      <c r="BIZ22" s="539"/>
      <c r="BJA22" s="539"/>
      <c r="BJB22" s="539"/>
      <c r="BJC22" s="539"/>
      <c r="BJD22" s="539"/>
      <c r="BJE22" s="539"/>
      <c r="BJF22" s="539"/>
      <c r="BJG22" s="539"/>
      <c r="BJH22" s="539"/>
      <c r="BJI22" s="539"/>
      <c r="BJJ22" s="539"/>
      <c r="BJK22" s="539"/>
      <c r="BJL22" s="539"/>
      <c r="BJM22" s="539"/>
      <c r="BJN22" s="539"/>
      <c r="BJO22" s="539"/>
      <c r="BJP22" s="539"/>
      <c r="BJQ22" s="539"/>
      <c r="BJR22" s="539"/>
      <c r="BJS22" s="539"/>
      <c r="BJT22" s="539"/>
      <c r="BJU22" s="539"/>
      <c r="BJV22" s="539"/>
      <c r="BJW22" s="539"/>
      <c r="BJX22" s="539"/>
      <c r="BJY22" s="539"/>
      <c r="BJZ22" s="539"/>
      <c r="BKA22" s="539"/>
      <c r="BKB22" s="539"/>
      <c r="BKC22" s="539"/>
      <c r="BKD22" s="539"/>
      <c r="BKE22" s="539"/>
      <c r="BKF22" s="539"/>
      <c r="BKG22" s="539"/>
      <c r="BKH22" s="539"/>
      <c r="BKI22" s="539"/>
      <c r="BKJ22" s="539"/>
      <c r="BKK22" s="539"/>
      <c r="BKL22" s="539"/>
      <c r="BKM22" s="539"/>
      <c r="BKN22" s="539"/>
      <c r="BKO22" s="539"/>
      <c r="BKP22" s="539"/>
      <c r="BKQ22" s="539"/>
      <c r="BKR22" s="539"/>
      <c r="BKS22" s="539"/>
      <c r="BKT22" s="539"/>
      <c r="BKU22" s="539"/>
      <c r="BKV22" s="539"/>
      <c r="BKW22" s="539"/>
      <c r="BKX22" s="539"/>
      <c r="BKY22" s="539"/>
      <c r="BKZ22" s="539"/>
      <c r="BLA22" s="539"/>
      <c r="BLB22" s="539"/>
      <c r="BLC22" s="539"/>
      <c r="BLD22" s="539"/>
      <c r="BLE22" s="539"/>
      <c r="BLF22" s="539"/>
      <c r="BLG22" s="539"/>
      <c r="BLH22" s="539"/>
      <c r="BLI22" s="539"/>
      <c r="BLJ22" s="539"/>
      <c r="BLK22" s="539"/>
      <c r="BLL22" s="539"/>
      <c r="BLM22" s="539"/>
      <c r="BLN22" s="539"/>
      <c r="BLO22" s="539"/>
      <c r="BLP22" s="539"/>
      <c r="BLQ22" s="539"/>
      <c r="BLR22" s="539"/>
      <c r="BLS22" s="539"/>
      <c r="BLT22" s="539"/>
      <c r="BLU22" s="539"/>
      <c r="BLV22" s="539"/>
      <c r="BLW22" s="539"/>
      <c r="BLX22" s="539"/>
      <c r="BLY22" s="539"/>
      <c r="BLZ22" s="539"/>
      <c r="BMA22" s="539"/>
      <c r="BMB22" s="539"/>
      <c r="BMC22" s="539"/>
      <c r="BMD22" s="539"/>
      <c r="BME22" s="539"/>
      <c r="BMF22" s="539"/>
      <c r="BMG22" s="539"/>
      <c r="BMH22" s="539"/>
      <c r="BMI22" s="539"/>
      <c r="BMJ22" s="539"/>
      <c r="BMK22" s="539"/>
      <c r="BML22" s="539"/>
      <c r="BMM22" s="539"/>
      <c r="BMN22" s="539"/>
      <c r="BMO22" s="539"/>
      <c r="BMP22" s="539"/>
      <c r="BMQ22" s="539"/>
      <c r="BMR22" s="539"/>
      <c r="BMS22" s="539"/>
      <c r="BMT22" s="539"/>
      <c r="BMU22" s="539"/>
      <c r="BMV22" s="539"/>
      <c r="BMW22" s="539"/>
      <c r="BMX22" s="539"/>
      <c r="BMY22" s="539"/>
      <c r="BMZ22" s="539"/>
      <c r="BNA22" s="539"/>
      <c r="BNB22" s="539"/>
      <c r="BNC22" s="539"/>
      <c r="BND22" s="539"/>
      <c r="BNE22" s="539"/>
      <c r="BNF22" s="539"/>
      <c r="BNG22" s="539"/>
      <c r="BNH22" s="539"/>
      <c r="BNI22" s="539"/>
      <c r="BNJ22" s="539"/>
      <c r="BNK22" s="539"/>
      <c r="BNL22" s="539"/>
      <c r="BNM22" s="539"/>
      <c r="BNN22" s="539"/>
      <c r="BNO22" s="539"/>
      <c r="BNP22" s="539"/>
      <c r="BNQ22" s="539"/>
      <c r="BNR22" s="539"/>
      <c r="BNS22" s="539"/>
      <c r="BNT22" s="539"/>
      <c r="BNU22" s="539"/>
      <c r="BNV22" s="539"/>
      <c r="BNW22" s="539"/>
      <c r="BNX22" s="539"/>
      <c r="BNY22" s="539"/>
      <c r="BNZ22" s="539"/>
      <c r="BOA22" s="539"/>
      <c r="BOB22" s="539"/>
      <c r="BOC22" s="539"/>
      <c r="BOD22" s="539"/>
      <c r="BOE22" s="539"/>
      <c r="BOF22" s="539"/>
      <c r="BOG22" s="539"/>
      <c r="BOH22" s="539"/>
      <c r="BOI22" s="539"/>
      <c r="BOJ22" s="539"/>
      <c r="BOK22" s="539"/>
      <c r="BOL22" s="539"/>
      <c r="BOM22" s="539"/>
      <c r="BON22" s="539"/>
      <c r="BOO22" s="539"/>
      <c r="BOP22" s="539"/>
      <c r="BOQ22" s="539"/>
      <c r="BOR22" s="539"/>
      <c r="BOS22" s="539"/>
      <c r="BOT22" s="539"/>
      <c r="BOU22" s="539"/>
      <c r="BOV22" s="539"/>
      <c r="BOW22" s="539"/>
      <c r="BOX22" s="539"/>
      <c r="BOY22" s="539"/>
      <c r="BOZ22" s="539"/>
      <c r="BPA22" s="539"/>
      <c r="BPB22" s="539"/>
      <c r="BPC22" s="539"/>
      <c r="BPD22" s="539"/>
      <c r="BPE22" s="539"/>
      <c r="BPF22" s="539"/>
      <c r="BPG22" s="539"/>
      <c r="BPH22" s="539"/>
      <c r="BPI22" s="539"/>
      <c r="BPJ22" s="539"/>
      <c r="BPK22" s="539"/>
      <c r="BPL22" s="539"/>
      <c r="BPM22" s="539"/>
      <c r="BPN22" s="539"/>
      <c r="BPO22" s="539"/>
      <c r="BPP22" s="539"/>
      <c r="BPQ22" s="539"/>
      <c r="BPR22" s="539"/>
      <c r="BPS22" s="539"/>
      <c r="BPT22" s="539"/>
      <c r="BPU22" s="539"/>
      <c r="BPV22" s="539"/>
      <c r="BPW22" s="539"/>
      <c r="BPX22" s="539"/>
      <c r="BPY22" s="539"/>
      <c r="BPZ22" s="539"/>
      <c r="BQA22" s="539"/>
      <c r="BQB22" s="539"/>
      <c r="BQC22" s="539"/>
      <c r="BQD22" s="539"/>
      <c r="BQE22" s="539"/>
      <c r="BQF22" s="539"/>
      <c r="BQG22" s="539"/>
      <c r="BQH22" s="539"/>
      <c r="BQI22" s="539"/>
      <c r="BQJ22" s="539"/>
      <c r="BQK22" s="539"/>
      <c r="BQL22" s="539"/>
      <c r="BQM22" s="539"/>
      <c r="BQN22" s="539"/>
      <c r="BQO22" s="539"/>
      <c r="BQP22" s="539"/>
      <c r="BQQ22" s="539"/>
      <c r="BQR22" s="539"/>
      <c r="BQS22" s="539"/>
      <c r="BQT22" s="539"/>
      <c r="BQU22" s="539"/>
      <c r="BQV22" s="539"/>
      <c r="BQW22" s="539"/>
      <c r="BQX22" s="539"/>
      <c r="BQY22" s="539"/>
      <c r="BQZ22" s="539"/>
      <c r="BRA22" s="539"/>
      <c r="BRB22" s="539"/>
      <c r="BRC22" s="539"/>
      <c r="BRD22" s="539"/>
      <c r="BRE22" s="539"/>
      <c r="BRF22" s="539"/>
      <c r="BRG22" s="539"/>
      <c r="BRH22" s="539"/>
      <c r="BRI22" s="539"/>
      <c r="BRJ22" s="539"/>
      <c r="BRK22" s="539"/>
      <c r="BRL22" s="539"/>
      <c r="BRM22" s="539"/>
      <c r="BRN22" s="539"/>
      <c r="BRO22" s="539"/>
      <c r="BRP22" s="539"/>
      <c r="BRQ22" s="539"/>
      <c r="BRR22" s="539"/>
      <c r="BRS22" s="539"/>
      <c r="BRT22" s="539"/>
      <c r="BRU22" s="539"/>
      <c r="BRV22" s="539"/>
      <c r="BRW22" s="539"/>
      <c r="BRX22" s="539"/>
      <c r="BRY22" s="539"/>
      <c r="BRZ22" s="539"/>
      <c r="BSA22" s="539"/>
      <c r="BSB22" s="539"/>
      <c r="BSC22" s="539"/>
      <c r="BSD22" s="539"/>
      <c r="BSE22" s="539"/>
      <c r="BSF22" s="539"/>
      <c r="BSG22" s="539"/>
      <c r="BSH22" s="539"/>
      <c r="BSI22" s="539"/>
      <c r="BSJ22" s="539"/>
      <c r="BSK22" s="539"/>
      <c r="BSL22" s="539"/>
      <c r="BSM22" s="539"/>
      <c r="BSN22" s="539"/>
      <c r="BSO22" s="539"/>
      <c r="BSP22" s="539"/>
      <c r="BSQ22" s="539"/>
      <c r="BSR22" s="539"/>
      <c r="BSS22" s="539"/>
      <c r="BST22" s="539"/>
      <c r="BSU22" s="539"/>
      <c r="BSV22" s="539"/>
      <c r="BSW22" s="539"/>
      <c r="BSX22" s="539"/>
      <c r="BSY22" s="539"/>
      <c r="BSZ22" s="539"/>
      <c r="BTA22" s="539"/>
      <c r="BTB22" s="539"/>
      <c r="BTC22" s="539"/>
      <c r="BTD22" s="539"/>
      <c r="BTE22" s="539"/>
      <c r="BTF22" s="539"/>
      <c r="BTG22" s="539"/>
      <c r="BTH22" s="539"/>
      <c r="BTI22" s="539"/>
      <c r="BTJ22" s="539"/>
      <c r="BTK22" s="539"/>
      <c r="BTL22" s="539"/>
      <c r="BTM22" s="539"/>
      <c r="BTN22" s="539"/>
      <c r="BTO22" s="539"/>
      <c r="BTP22" s="539"/>
      <c r="BTQ22" s="539"/>
      <c r="BTR22" s="539"/>
      <c r="BTS22" s="539"/>
      <c r="BTT22" s="539"/>
      <c r="BTU22" s="539"/>
      <c r="BTV22" s="539"/>
      <c r="BTW22" s="539"/>
      <c r="BTX22" s="539"/>
      <c r="BTY22" s="539"/>
      <c r="BTZ22" s="539"/>
      <c r="BUA22" s="539"/>
      <c r="BUB22" s="539"/>
      <c r="BUC22" s="539"/>
      <c r="BUD22" s="539"/>
      <c r="BUE22" s="539"/>
      <c r="BUF22" s="539"/>
      <c r="BUG22" s="539"/>
      <c r="BUH22" s="539"/>
      <c r="BUI22" s="539"/>
      <c r="BUJ22" s="539"/>
      <c r="BUK22" s="539"/>
      <c r="BUL22" s="539"/>
      <c r="BUM22" s="539"/>
      <c r="BUN22" s="539"/>
      <c r="BUO22" s="539"/>
      <c r="BUP22" s="539"/>
      <c r="BUQ22" s="539"/>
      <c r="BUR22" s="539"/>
      <c r="BUS22" s="539"/>
      <c r="BUT22" s="539"/>
      <c r="BUU22" s="539"/>
      <c r="BUV22" s="539"/>
      <c r="BUW22" s="539"/>
      <c r="BUX22" s="539"/>
      <c r="BUY22" s="539"/>
      <c r="BUZ22" s="539"/>
      <c r="BVA22" s="539"/>
      <c r="BVB22" s="539"/>
      <c r="BVC22" s="539"/>
      <c r="BVD22" s="539"/>
      <c r="BVE22" s="539"/>
      <c r="BVF22" s="539"/>
      <c r="BVG22" s="539"/>
      <c r="BVH22" s="539"/>
      <c r="BVI22" s="539"/>
      <c r="BVJ22" s="539"/>
      <c r="BVK22" s="539"/>
      <c r="BVL22" s="539"/>
      <c r="BVM22" s="539"/>
      <c r="BVN22" s="539"/>
      <c r="BVO22" s="539"/>
      <c r="BVP22" s="539"/>
      <c r="BVQ22" s="539"/>
      <c r="BVR22" s="539"/>
      <c r="BVS22" s="539"/>
      <c r="BVT22" s="539"/>
      <c r="BVU22" s="539"/>
      <c r="BVV22" s="539"/>
      <c r="BVW22" s="539"/>
      <c r="BVX22" s="539"/>
      <c r="BVY22" s="539"/>
      <c r="BVZ22" s="539"/>
      <c r="BWA22" s="539"/>
      <c r="BWB22" s="539"/>
      <c r="BWC22" s="539"/>
      <c r="BWD22" s="539"/>
      <c r="BWE22" s="539"/>
      <c r="BWF22" s="539"/>
      <c r="BWG22" s="539"/>
      <c r="BWH22" s="539"/>
      <c r="BWI22" s="539"/>
      <c r="BWJ22" s="539"/>
      <c r="BWK22" s="539"/>
      <c r="BWL22" s="539"/>
      <c r="BWM22" s="539"/>
      <c r="BWN22" s="539"/>
      <c r="BWO22" s="539"/>
      <c r="BWP22" s="539"/>
      <c r="BWQ22" s="539"/>
      <c r="BWR22" s="539"/>
      <c r="BWS22" s="539"/>
      <c r="BWT22" s="539"/>
      <c r="BWU22" s="539"/>
      <c r="BWV22" s="539"/>
      <c r="BWW22" s="539"/>
      <c r="BWX22" s="539"/>
      <c r="BWY22" s="539"/>
      <c r="BWZ22" s="539"/>
      <c r="BXA22" s="539"/>
      <c r="BXB22" s="539"/>
      <c r="BXC22" s="539"/>
      <c r="BXD22" s="539"/>
      <c r="BXE22" s="539"/>
      <c r="BXF22" s="539"/>
      <c r="BXG22" s="539"/>
      <c r="BXH22" s="539"/>
      <c r="BXI22" s="539"/>
      <c r="BXJ22" s="539"/>
      <c r="BXK22" s="539"/>
      <c r="BXL22" s="539"/>
      <c r="BXM22" s="539"/>
      <c r="BXN22" s="539"/>
      <c r="BXO22" s="539"/>
      <c r="BXP22" s="539"/>
      <c r="BXQ22" s="539"/>
      <c r="BXR22" s="539"/>
      <c r="BXS22" s="539"/>
      <c r="BXT22" s="539"/>
      <c r="BXU22" s="539"/>
      <c r="BXV22" s="539"/>
      <c r="BXW22" s="539"/>
      <c r="BXX22" s="539"/>
      <c r="BXY22" s="539"/>
      <c r="BXZ22" s="539"/>
      <c r="BYA22" s="539"/>
      <c r="BYB22" s="539"/>
      <c r="BYC22" s="539"/>
      <c r="BYD22" s="539"/>
      <c r="BYE22" s="539"/>
      <c r="BYF22" s="539"/>
      <c r="BYG22" s="539"/>
      <c r="BYH22" s="539"/>
      <c r="BYI22" s="539"/>
      <c r="BYJ22" s="539"/>
      <c r="BYK22" s="539"/>
      <c r="BYL22" s="539"/>
      <c r="BYM22" s="539"/>
      <c r="BYN22" s="539"/>
      <c r="BYO22" s="539"/>
      <c r="BYP22" s="539"/>
      <c r="BYQ22" s="539"/>
      <c r="BYR22" s="539"/>
      <c r="BYS22" s="539"/>
      <c r="BYT22" s="539"/>
      <c r="BYU22" s="539"/>
      <c r="BYV22" s="539"/>
      <c r="BYW22" s="539"/>
      <c r="BYX22" s="539"/>
      <c r="BYY22" s="539"/>
      <c r="BYZ22" s="539"/>
      <c r="BZA22" s="539"/>
      <c r="BZB22" s="539"/>
      <c r="BZC22" s="539"/>
      <c r="BZD22" s="539"/>
      <c r="BZE22" s="539"/>
      <c r="BZF22" s="539"/>
      <c r="BZG22" s="539"/>
      <c r="BZH22" s="539"/>
      <c r="BZI22" s="539"/>
      <c r="BZJ22" s="539"/>
      <c r="BZK22" s="539"/>
      <c r="BZL22" s="539"/>
      <c r="BZM22" s="539"/>
      <c r="BZN22" s="539"/>
      <c r="BZO22" s="539"/>
      <c r="BZP22" s="539"/>
      <c r="BZQ22" s="539"/>
      <c r="BZR22" s="539"/>
      <c r="BZS22" s="539"/>
      <c r="BZT22" s="539"/>
      <c r="BZU22" s="539"/>
      <c r="BZV22" s="539"/>
      <c r="BZW22" s="539"/>
      <c r="BZX22" s="539"/>
      <c r="BZY22" s="539"/>
      <c r="BZZ22" s="539"/>
      <c r="CAA22" s="539"/>
      <c r="CAB22" s="539"/>
      <c r="CAC22" s="539"/>
      <c r="CAD22" s="539"/>
      <c r="CAE22" s="539"/>
      <c r="CAF22" s="539"/>
      <c r="CAG22" s="539"/>
      <c r="CAH22" s="539"/>
      <c r="CAI22" s="539"/>
      <c r="CAJ22" s="539"/>
      <c r="CAK22" s="539"/>
      <c r="CAL22" s="539"/>
      <c r="CAM22" s="539"/>
      <c r="CAN22" s="539"/>
      <c r="CAO22" s="539"/>
      <c r="CAP22" s="539"/>
      <c r="CAQ22" s="539"/>
      <c r="CAR22" s="539"/>
      <c r="CAS22" s="539"/>
      <c r="CAT22" s="539"/>
      <c r="CAU22" s="539"/>
      <c r="CAV22" s="539"/>
      <c r="CAW22" s="539"/>
      <c r="CAX22" s="539"/>
      <c r="CAY22" s="539"/>
      <c r="CAZ22" s="539"/>
      <c r="CBA22" s="539"/>
      <c r="CBB22" s="539"/>
      <c r="CBC22" s="539"/>
      <c r="CBD22" s="539"/>
      <c r="CBE22" s="539"/>
      <c r="CBF22" s="539"/>
      <c r="CBG22" s="539"/>
      <c r="CBH22" s="539"/>
      <c r="CBI22" s="539"/>
      <c r="CBJ22" s="539"/>
      <c r="CBK22" s="539"/>
      <c r="CBL22" s="539"/>
      <c r="CBM22" s="539"/>
      <c r="CBN22" s="539"/>
      <c r="CBO22" s="539"/>
      <c r="CBP22" s="539"/>
      <c r="CBQ22" s="539"/>
      <c r="CBR22" s="539"/>
      <c r="CBS22" s="539"/>
      <c r="CBT22" s="539"/>
      <c r="CBU22" s="539"/>
      <c r="CBV22" s="539"/>
      <c r="CBW22" s="539"/>
      <c r="CBX22" s="539"/>
      <c r="CBY22" s="539"/>
      <c r="CBZ22" s="539"/>
      <c r="CCA22" s="539"/>
      <c r="CCB22" s="539"/>
      <c r="CCC22" s="539"/>
      <c r="CCD22" s="539"/>
      <c r="CCE22" s="539"/>
      <c r="CCF22" s="539"/>
      <c r="CCG22" s="539"/>
      <c r="CCH22" s="539"/>
      <c r="CCI22" s="539"/>
      <c r="CCJ22" s="539"/>
      <c r="CCK22" s="539"/>
      <c r="CCL22" s="539"/>
      <c r="CCM22" s="539"/>
      <c r="CCN22" s="539"/>
      <c r="CCO22" s="539"/>
      <c r="CCP22" s="539"/>
      <c r="CCQ22" s="539"/>
      <c r="CCR22" s="539"/>
      <c r="CCS22" s="539"/>
      <c r="CCT22" s="539"/>
      <c r="CCU22" s="539"/>
      <c r="CCV22" s="539"/>
      <c r="CCW22" s="539"/>
      <c r="CCX22" s="539"/>
      <c r="CCY22" s="539"/>
      <c r="CCZ22" s="539"/>
      <c r="CDA22" s="539"/>
      <c r="CDB22" s="539"/>
      <c r="CDC22" s="539"/>
      <c r="CDD22" s="539"/>
      <c r="CDE22" s="539"/>
      <c r="CDF22" s="539"/>
      <c r="CDG22" s="539"/>
      <c r="CDH22" s="539"/>
      <c r="CDI22" s="539"/>
      <c r="CDJ22" s="539"/>
      <c r="CDK22" s="539"/>
      <c r="CDL22" s="539"/>
      <c r="CDM22" s="539"/>
      <c r="CDN22" s="539"/>
      <c r="CDO22" s="539"/>
      <c r="CDP22" s="539"/>
      <c r="CDQ22" s="539"/>
      <c r="CDR22" s="539"/>
      <c r="CDS22" s="539"/>
      <c r="CDT22" s="539"/>
      <c r="CDU22" s="539"/>
      <c r="CDV22" s="539"/>
      <c r="CDW22" s="539"/>
      <c r="CDX22" s="539"/>
      <c r="CDY22" s="539"/>
      <c r="CDZ22" s="539"/>
      <c r="CEA22" s="539"/>
      <c r="CEB22" s="539"/>
      <c r="CEC22" s="539"/>
      <c r="CED22" s="539"/>
      <c r="CEE22" s="539"/>
      <c r="CEF22" s="539"/>
      <c r="CEG22" s="539"/>
      <c r="CEH22" s="539"/>
      <c r="CEI22" s="539"/>
      <c r="CEJ22" s="539"/>
      <c r="CEK22" s="539"/>
      <c r="CEL22" s="539"/>
      <c r="CEM22" s="539"/>
      <c r="CEN22" s="539"/>
      <c r="CEO22" s="539"/>
      <c r="CEP22" s="539"/>
      <c r="CEQ22" s="539"/>
      <c r="CER22" s="539"/>
      <c r="CES22" s="539"/>
      <c r="CET22" s="539"/>
      <c r="CEU22" s="539"/>
      <c r="CEV22" s="539"/>
      <c r="CEW22" s="539"/>
      <c r="CEX22" s="539"/>
      <c r="CEY22" s="539"/>
      <c r="CEZ22" s="539"/>
      <c r="CFA22" s="539"/>
      <c r="CFB22" s="539"/>
      <c r="CFC22" s="539"/>
      <c r="CFD22" s="539"/>
      <c r="CFE22" s="539"/>
      <c r="CFF22" s="539"/>
      <c r="CFG22" s="539"/>
      <c r="CFH22" s="539"/>
      <c r="CFI22" s="539"/>
      <c r="CFJ22" s="539"/>
      <c r="CFK22" s="539"/>
      <c r="CFL22" s="539"/>
      <c r="CFM22" s="539"/>
      <c r="CFN22" s="539"/>
      <c r="CFO22" s="539"/>
      <c r="CFP22" s="539"/>
      <c r="CFQ22" s="539"/>
      <c r="CFR22" s="539"/>
      <c r="CFS22" s="539"/>
      <c r="CFT22" s="539"/>
      <c r="CFU22" s="539"/>
      <c r="CFV22" s="539"/>
      <c r="CFW22" s="539"/>
      <c r="CFX22" s="539"/>
      <c r="CFY22" s="539"/>
      <c r="CFZ22" s="539"/>
      <c r="CGA22" s="539"/>
      <c r="CGB22" s="539"/>
      <c r="CGC22" s="539"/>
      <c r="CGD22" s="539"/>
      <c r="CGE22" s="539"/>
      <c r="CGF22" s="539"/>
      <c r="CGG22" s="539"/>
      <c r="CGH22" s="539"/>
      <c r="CGI22" s="539"/>
      <c r="CGJ22" s="539"/>
      <c r="CGK22" s="539"/>
      <c r="CGL22" s="539"/>
      <c r="CGM22" s="539"/>
      <c r="CGN22" s="539"/>
      <c r="CGO22" s="539"/>
      <c r="CGP22" s="539"/>
      <c r="CGQ22" s="539"/>
      <c r="CGR22" s="539"/>
      <c r="CGS22" s="539"/>
      <c r="CGT22" s="539"/>
      <c r="CGU22" s="539"/>
      <c r="CGV22" s="539"/>
      <c r="CGW22" s="539"/>
      <c r="CGX22" s="539"/>
      <c r="CGY22" s="539"/>
      <c r="CGZ22" s="539"/>
      <c r="CHA22" s="539"/>
      <c r="CHB22" s="539"/>
      <c r="CHC22" s="539"/>
      <c r="CHD22" s="539"/>
      <c r="CHE22" s="539"/>
      <c r="CHF22" s="539"/>
      <c r="CHG22" s="539"/>
      <c r="CHH22" s="539"/>
      <c r="CHI22" s="539"/>
      <c r="CHJ22" s="539"/>
      <c r="CHK22" s="539"/>
      <c r="CHL22" s="539"/>
      <c r="CHM22" s="539"/>
      <c r="CHN22" s="539"/>
      <c r="CHO22" s="539"/>
      <c r="CHP22" s="539"/>
      <c r="CHQ22" s="539"/>
      <c r="CHR22" s="539"/>
      <c r="CHS22" s="539"/>
      <c r="CHT22" s="539"/>
      <c r="CHU22" s="539"/>
      <c r="CHV22" s="539"/>
      <c r="CHW22" s="539"/>
      <c r="CHX22" s="539"/>
      <c r="CHY22" s="539"/>
      <c r="CHZ22" s="539"/>
      <c r="CIA22" s="539"/>
      <c r="CIB22" s="539"/>
      <c r="CIC22" s="539"/>
      <c r="CID22" s="539"/>
      <c r="CIE22" s="539"/>
      <c r="CIF22" s="539"/>
      <c r="CIG22" s="539"/>
      <c r="CIH22" s="539"/>
      <c r="CII22" s="539"/>
      <c r="CIJ22" s="539"/>
      <c r="CIK22" s="539"/>
      <c r="CIL22" s="539"/>
      <c r="CIM22" s="539"/>
      <c r="CIN22" s="539"/>
      <c r="CIO22" s="539"/>
      <c r="CIP22" s="539"/>
      <c r="CIQ22" s="539"/>
      <c r="CIR22" s="539"/>
      <c r="CIS22" s="539"/>
      <c r="CIT22" s="539"/>
      <c r="CIU22" s="539"/>
      <c r="CIV22" s="539"/>
      <c r="CIW22" s="539"/>
      <c r="CIX22" s="539"/>
      <c r="CIY22" s="539"/>
      <c r="CIZ22" s="539"/>
      <c r="CJA22" s="539"/>
      <c r="CJB22" s="539"/>
      <c r="CJC22" s="539"/>
      <c r="CJD22" s="539"/>
      <c r="CJE22" s="539"/>
      <c r="CJF22" s="539"/>
      <c r="CJG22" s="539"/>
      <c r="CJH22" s="539"/>
      <c r="CJI22" s="539"/>
      <c r="CJJ22" s="539"/>
      <c r="CJK22" s="539"/>
      <c r="CJL22" s="539"/>
      <c r="CJM22" s="539"/>
      <c r="CJN22" s="539"/>
      <c r="CJO22" s="539"/>
      <c r="CJP22" s="539"/>
      <c r="CJQ22" s="539"/>
      <c r="CJR22" s="539"/>
      <c r="CJS22" s="539"/>
      <c r="CJT22" s="539"/>
      <c r="CJU22" s="539"/>
      <c r="CJV22" s="539"/>
      <c r="CJW22" s="539"/>
      <c r="CJX22" s="539"/>
      <c r="CJY22" s="539"/>
      <c r="CJZ22" s="539"/>
      <c r="CKA22" s="539"/>
      <c r="CKB22" s="539"/>
      <c r="CKC22" s="539"/>
      <c r="CKD22" s="539"/>
      <c r="CKE22" s="539"/>
      <c r="CKF22" s="539"/>
      <c r="CKG22" s="539"/>
      <c r="CKH22" s="539"/>
      <c r="CKI22" s="539"/>
      <c r="CKJ22" s="539"/>
      <c r="CKK22" s="539"/>
      <c r="CKL22" s="539"/>
      <c r="CKM22" s="539"/>
      <c r="CKN22" s="539"/>
      <c r="CKO22" s="539"/>
      <c r="CKP22" s="539"/>
      <c r="CKQ22" s="539"/>
      <c r="CKR22" s="539"/>
      <c r="CKS22" s="539"/>
      <c r="CKT22" s="539"/>
      <c r="CKU22" s="539"/>
      <c r="CKV22" s="539"/>
      <c r="CKW22" s="539"/>
      <c r="CKX22" s="539"/>
      <c r="CKY22" s="539"/>
      <c r="CKZ22" s="539"/>
      <c r="CLA22" s="539"/>
      <c r="CLB22" s="539"/>
      <c r="CLC22" s="539"/>
      <c r="CLD22" s="539"/>
      <c r="CLE22" s="539"/>
      <c r="CLF22" s="539"/>
      <c r="CLG22" s="539"/>
      <c r="CLH22" s="539"/>
      <c r="CLI22" s="539"/>
      <c r="CLJ22" s="539"/>
      <c r="CLK22" s="539"/>
      <c r="CLL22" s="539"/>
      <c r="CLM22" s="539"/>
      <c r="CLN22" s="539"/>
      <c r="CLO22" s="539"/>
      <c r="CLP22" s="539"/>
      <c r="CLQ22" s="539"/>
      <c r="CLR22" s="539"/>
      <c r="CLS22" s="539"/>
      <c r="CLT22" s="539"/>
      <c r="CLU22" s="539"/>
      <c r="CLV22" s="539"/>
      <c r="CLW22" s="539"/>
      <c r="CLX22" s="539"/>
      <c r="CLY22" s="539"/>
      <c r="CLZ22" s="539"/>
      <c r="CMA22" s="539"/>
      <c r="CMB22" s="539"/>
      <c r="CMC22" s="539"/>
      <c r="CMD22" s="539"/>
      <c r="CME22" s="539"/>
      <c r="CMF22" s="539"/>
      <c r="CMG22" s="539"/>
      <c r="CMH22" s="539"/>
      <c r="CMI22" s="539"/>
      <c r="CMJ22" s="539"/>
      <c r="CMK22" s="539"/>
      <c r="CML22" s="539"/>
      <c r="CMM22" s="539"/>
      <c r="CMN22" s="539"/>
      <c r="CMO22" s="539"/>
      <c r="CMP22" s="539"/>
      <c r="CMQ22" s="539"/>
      <c r="CMR22" s="539"/>
      <c r="CMS22" s="539"/>
      <c r="CMT22" s="539"/>
      <c r="CMU22" s="539"/>
      <c r="CMV22" s="539"/>
      <c r="CMW22" s="539"/>
      <c r="CMX22" s="539"/>
      <c r="CMY22" s="539"/>
      <c r="CMZ22" s="539"/>
      <c r="CNA22" s="539"/>
      <c r="CNB22" s="539"/>
      <c r="CNC22" s="539"/>
      <c r="CND22" s="539"/>
      <c r="CNE22" s="539"/>
      <c r="CNF22" s="539"/>
      <c r="CNG22" s="539"/>
      <c r="CNH22" s="539"/>
      <c r="CNI22" s="539"/>
      <c r="CNJ22" s="539"/>
      <c r="CNK22" s="539"/>
      <c r="CNL22" s="539"/>
      <c r="CNM22" s="539"/>
      <c r="CNN22" s="539"/>
      <c r="CNO22" s="539"/>
      <c r="CNP22" s="539"/>
      <c r="CNQ22" s="539"/>
      <c r="CNR22" s="539"/>
      <c r="CNS22" s="539"/>
      <c r="CNT22" s="539"/>
      <c r="CNU22" s="539"/>
      <c r="CNV22" s="539"/>
      <c r="CNW22" s="539"/>
      <c r="CNX22" s="539"/>
      <c r="CNY22" s="539"/>
      <c r="CNZ22" s="539"/>
      <c r="COA22" s="539"/>
      <c r="COB22" s="539"/>
      <c r="COC22" s="539"/>
      <c r="COD22" s="539"/>
      <c r="COE22" s="539"/>
      <c r="COF22" s="539"/>
      <c r="COG22" s="539"/>
      <c r="COH22" s="539"/>
      <c r="COI22" s="539"/>
      <c r="COJ22" s="539"/>
      <c r="COK22" s="539"/>
      <c r="COL22" s="539"/>
      <c r="COM22" s="539"/>
      <c r="CON22" s="539"/>
      <c r="COO22" s="539"/>
      <c r="COP22" s="539"/>
      <c r="COQ22" s="539"/>
      <c r="COR22" s="539"/>
      <c r="COS22" s="539"/>
      <c r="COT22" s="539"/>
      <c r="COU22" s="539"/>
      <c r="COV22" s="539"/>
      <c r="COW22" s="539"/>
      <c r="COX22" s="539"/>
      <c r="COY22" s="539"/>
      <c r="COZ22" s="539"/>
      <c r="CPA22" s="539"/>
      <c r="CPB22" s="539"/>
      <c r="CPC22" s="539"/>
      <c r="CPD22" s="539"/>
      <c r="CPE22" s="539"/>
      <c r="CPF22" s="539"/>
      <c r="CPG22" s="539"/>
      <c r="CPH22" s="539"/>
      <c r="CPI22" s="539"/>
      <c r="CPJ22" s="539"/>
      <c r="CPK22" s="539"/>
      <c r="CPL22" s="539"/>
      <c r="CPM22" s="539"/>
      <c r="CPN22" s="539"/>
      <c r="CPO22" s="539"/>
      <c r="CPP22" s="539"/>
      <c r="CPQ22" s="539"/>
      <c r="CPR22" s="539"/>
      <c r="CPS22" s="539"/>
      <c r="CPT22" s="539"/>
      <c r="CPU22" s="539"/>
      <c r="CPV22" s="539"/>
      <c r="CPW22" s="539"/>
      <c r="CPX22" s="539"/>
      <c r="CPY22" s="539"/>
      <c r="CPZ22" s="539"/>
      <c r="CQA22" s="539"/>
      <c r="CQB22" s="539"/>
      <c r="CQC22" s="539"/>
      <c r="CQD22" s="539"/>
      <c r="CQE22" s="539"/>
      <c r="CQF22" s="539"/>
      <c r="CQG22" s="539"/>
      <c r="CQH22" s="539"/>
      <c r="CQI22" s="539"/>
      <c r="CQJ22" s="539"/>
      <c r="CQK22" s="539"/>
      <c r="CQL22" s="539"/>
      <c r="CQM22" s="539"/>
      <c r="CQN22" s="539"/>
      <c r="CQO22" s="539"/>
      <c r="CQP22" s="539"/>
      <c r="CQQ22" s="539"/>
      <c r="CQR22" s="539"/>
      <c r="CQS22" s="539"/>
      <c r="CQT22" s="539"/>
      <c r="CQU22" s="539"/>
      <c r="CQV22" s="539"/>
      <c r="CQW22" s="539"/>
      <c r="CQX22" s="539"/>
      <c r="CQY22" s="539"/>
      <c r="CQZ22" s="539"/>
      <c r="CRA22" s="539"/>
      <c r="CRB22" s="539"/>
      <c r="CRC22" s="539"/>
      <c r="CRD22" s="539"/>
      <c r="CRE22" s="539"/>
      <c r="CRF22" s="539"/>
      <c r="CRG22" s="539"/>
      <c r="CRH22" s="539"/>
      <c r="CRI22" s="539"/>
      <c r="CRJ22" s="539"/>
      <c r="CRK22" s="539"/>
      <c r="CRL22" s="539"/>
      <c r="CRM22" s="539"/>
      <c r="CRN22" s="539"/>
      <c r="CRO22" s="539"/>
      <c r="CRP22" s="539"/>
      <c r="CRQ22" s="539"/>
      <c r="CRR22" s="539"/>
      <c r="CRS22" s="539"/>
      <c r="CRT22" s="539"/>
      <c r="CRU22" s="539"/>
      <c r="CRV22" s="539"/>
      <c r="CRW22" s="539"/>
      <c r="CRX22" s="539"/>
      <c r="CRY22" s="539"/>
      <c r="CRZ22" s="539"/>
      <c r="CSA22" s="539"/>
      <c r="CSB22" s="539"/>
      <c r="CSC22" s="539"/>
      <c r="CSD22" s="539"/>
      <c r="CSE22" s="539"/>
      <c r="CSF22" s="539"/>
      <c r="CSG22" s="539"/>
      <c r="CSH22" s="539"/>
      <c r="CSI22" s="539"/>
      <c r="CSJ22" s="539"/>
      <c r="CSK22" s="539"/>
      <c r="CSL22" s="539"/>
      <c r="CSM22" s="539"/>
      <c r="CSN22" s="539"/>
      <c r="CSO22" s="539"/>
      <c r="CSP22" s="539"/>
      <c r="CSQ22" s="539"/>
      <c r="CSR22" s="539"/>
      <c r="CSS22" s="539"/>
      <c r="CST22" s="539"/>
      <c r="CSU22" s="539"/>
      <c r="CSV22" s="539"/>
      <c r="CSW22" s="539"/>
      <c r="CSX22" s="539"/>
      <c r="CSY22" s="539"/>
      <c r="CSZ22" s="539"/>
      <c r="CTA22" s="539"/>
      <c r="CTB22" s="539"/>
      <c r="CTC22" s="539"/>
      <c r="CTD22" s="539"/>
      <c r="CTE22" s="539"/>
      <c r="CTF22" s="539"/>
      <c r="CTG22" s="539"/>
      <c r="CTH22" s="539"/>
      <c r="CTI22" s="539"/>
      <c r="CTJ22" s="539"/>
      <c r="CTK22" s="539"/>
      <c r="CTL22" s="539"/>
      <c r="CTM22" s="539"/>
      <c r="CTN22" s="539"/>
      <c r="CTO22" s="539"/>
      <c r="CTP22" s="539"/>
      <c r="CTQ22" s="539"/>
      <c r="CTR22" s="539"/>
      <c r="CTS22" s="539"/>
      <c r="CTT22" s="539"/>
      <c r="CTU22" s="539"/>
      <c r="CTV22" s="539"/>
      <c r="CTW22" s="539"/>
      <c r="CTX22" s="539"/>
      <c r="CTY22" s="539"/>
      <c r="CTZ22" s="539"/>
      <c r="CUA22" s="539"/>
      <c r="CUB22" s="539"/>
      <c r="CUC22" s="539"/>
      <c r="CUD22" s="539"/>
      <c r="CUE22" s="539"/>
      <c r="CUF22" s="539"/>
      <c r="CUG22" s="539"/>
      <c r="CUH22" s="539"/>
      <c r="CUI22" s="539"/>
      <c r="CUJ22" s="539"/>
      <c r="CUK22" s="539"/>
      <c r="CUL22" s="539"/>
      <c r="CUM22" s="539"/>
      <c r="CUN22" s="539"/>
      <c r="CUO22" s="539"/>
      <c r="CUP22" s="539"/>
      <c r="CUQ22" s="539"/>
      <c r="CUR22" s="539"/>
      <c r="CUS22" s="539"/>
      <c r="CUT22" s="539"/>
      <c r="CUU22" s="539"/>
      <c r="CUV22" s="539"/>
      <c r="CUW22" s="539"/>
      <c r="CUX22" s="539"/>
      <c r="CUY22" s="539"/>
      <c r="CUZ22" s="539"/>
      <c r="CVA22" s="539"/>
      <c r="CVB22" s="539"/>
      <c r="CVC22" s="539"/>
      <c r="CVD22" s="539"/>
      <c r="CVE22" s="539"/>
      <c r="CVF22" s="539"/>
      <c r="CVG22" s="539"/>
      <c r="CVH22" s="539"/>
      <c r="CVI22" s="539"/>
      <c r="CVJ22" s="539"/>
      <c r="CVK22" s="539"/>
      <c r="CVL22" s="539"/>
      <c r="CVM22" s="539"/>
      <c r="CVN22" s="539"/>
      <c r="CVO22" s="539"/>
      <c r="CVP22" s="539"/>
      <c r="CVQ22" s="539"/>
      <c r="CVR22" s="539"/>
      <c r="CVS22" s="539"/>
      <c r="CVT22" s="539"/>
      <c r="CVU22" s="539"/>
      <c r="CVV22" s="539"/>
      <c r="CVW22" s="539"/>
      <c r="CVX22" s="539"/>
      <c r="CVY22" s="539"/>
      <c r="CVZ22" s="539"/>
      <c r="CWA22" s="539"/>
      <c r="CWB22" s="539"/>
      <c r="CWC22" s="539"/>
      <c r="CWD22" s="539"/>
      <c r="CWE22" s="539"/>
      <c r="CWF22" s="539"/>
      <c r="CWG22" s="539"/>
      <c r="CWH22" s="539"/>
      <c r="CWI22" s="539"/>
      <c r="CWJ22" s="539"/>
      <c r="CWK22" s="539"/>
      <c r="CWL22" s="539"/>
      <c r="CWM22" s="539"/>
      <c r="CWN22" s="539"/>
      <c r="CWO22" s="539"/>
      <c r="CWP22" s="539"/>
      <c r="CWQ22" s="539"/>
      <c r="CWR22" s="539"/>
      <c r="CWS22" s="539"/>
      <c r="CWT22" s="539"/>
      <c r="CWU22" s="539"/>
      <c r="CWV22" s="539"/>
      <c r="CWW22" s="539"/>
      <c r="CWX22" s="539"/>
      <c r="CWY22" s="539"/>
      <c r="CWZ22" s="539"/>
      <c r="CXA22" s="539"/>
      <c r="CXB22" s="539"/>
      <c r="CXC22" s="539"/>
      <c r="CXD22" s="539"/>
      <c r="CXE22" s="539"/>
      <c r="CXF22" s="539"/>
      <c r="CXG22" s="539"/>
      <c r="CXH22" s="539"/>
      <c r="CXI22" s="539"/>
      <c r="CXJ22" s="539"/>
      <c r="CXK22" s="539"/>
      <c r="CXL22" s="539"/>
      <c r="CXM22" s="539"/>
      <c r="CXN22" s="539"/>
      <c r="CXO22" s="539"/>
      <c r="CXP22" s="539"/>
      <c r="CXQ22" s="539"/>
      <c r="CXR22" s="539"/>
      <c r="CXS22" s="539"/>
      <c r="CXT22" s="539"/>
      <c r="CXU22" s="539"/>
      <c r="CXV22" s="539"/>
      <c r="CXW22" s="539"/>
      <c r="CXX22" s="539"/>
      <c r="CXY22" s="539"/>
      <c r="CXZ22" s="539"/>
      <c r="CYA22" s="539"/>
      <c r="CYB22" s="539"/>
      <c r="CYC22" s="539"/>
      <c r="CYD22" s="539"/>
      <c r="CYE22" s="539"/>
      <c r="CYF22" s="539"/>
      <c r="CYG22" s="539"/>
      <c r="CYH22" s="539"/>
      <c r="CYI22" s="539"/>
      <c r="CYJ22" s="539"/>
      <c r="CYK22" s="539"/>
      <c r="CYL22" s="539"/>
      <c r="CYM22" s="539"/>
      <c r="CYN22" s="539"/>
      <c r="CYO22" s="539"/>
      <c r="CYP22" s="539"/>
      <c r="CYQ22" s="539"/>
      <c r="CYR22" s="539"/>
      <c r="CYS22" s="539"/>
      <c r="CYT22" s="539"/>
      <c r="CYU22" s="539"/>
      <c r="CYV22" s="539"/>
      <c r="CYW22" s="539"/>
      <c r="CYX22" s="539"/>
      <c r="CYY22" s="539"/>
      <c r="CYZ22" s="539"/>
      <c r="CZA22" s="539"/>
      <c r="CZB22" s="539"/>
      <c r="CZC22" s="539"/>
      <c r="CZD22" s="539"/>
      <c r="CZE22" s="539"/>
      <c r="CZF22" s="539"/>
      <c r="CZG22" s="539"/>
      <c r="CZH22" s="539"/>
      <c r="CZI22" s="539"/>
      <c r="CZJ22" s="539"/>
      <c r="CZK22" s="539"/>
      <c r="CZL22" s="539"/>
      <c r="CZM22" s="539"/>
      <c r="CZN22" s="539"/>
      <c r="CZO22" s="539"/>
      <c r="CZP22" s="539"/>
      <c r="CZQ22" s="539"/>
      <c r="CZR22" s="539"/>
      <c r="CZS22" s="539"/>
      <c r="CZT22" s="539"/>
      <c r="CZU22" s="539"/>
      <c r="CZV22" s="539"/>
      <c r="CZW22" s="539"/>
      <c r="CZX22" s="539"/>
      <c r="CZY22" s="539"/>
      <c r="CZZ22" s="539"/>
      <c r="DAA22" s="539"/>
      <c r="DAB22" s="539"/>
      <c r="DAC22" s="539"/>
      <c r="DAD22" s="539"/>
      <c r="DAE22" s="539"/>
      <c r="DAF22" s="539"/>
      <c r="DAG22" s="539"/>
      <c r="DAH22" s="539"/>
      <c r="DAI22" s="539"/>
      <c r="DAJ22" s="539"/>
      <c r="DAK22" s="539"/>
      <c r="DAL22" s="539"/>
      <c r="DAM22" s="539"/>
      <c r="DAN22" s="539"/>
      <c r="DAO22" s="539"/>
      <c r="DAP22" s="539"/>
      <c r="DAQ22" s="539"/>
      <c r="DAR22" s="539"/>
      <c r="DAS22" s="539"/>
      <c r="DAT22" s="539"/>
      <c r="DAU22" s="539"/>
      <c r="DAV22" s="539"/>
      <c r="DAW22" s="539"/>
      <c r="DAX22" s="539"/>
      <c r="DAY22" s="539"/>
      <c r="DAZ22" s="539"/>
      <c r="DBA22" s="539"/>
      <c r="DBB22" s="539"/>
      <c r="DBC22" s="539"/>
      <c r="DBD22" s="539"/>
      <c r="DBE22" s="539"/>
      <c r="DBF22" s="539"/>
      <c r="DBG22" s="539"/>
      <c r="DBH22" s="539"/>
      <c r="DBI22" s="539"/>
      <c r="DBJ22" s="539"/>
      <c r="DBK22" s="539"/>
      <c r="DBL22" s="539"/>
      <c r="DBM22" s="539"/>
      <c r="DBN22" s="539"/>
      <c r="DBO22" s="539"/>
      <c r="DBP22" s="539"/>
      <c r="DBQ22" s="539"/>
      <c r="DBR22" s="539"/>
      <c r="DBS22" s="539"/>
      <c r="DBT22" s="539"/>
      <c r="DBU22" s="539"/>
      <c r="DBV22" s="539"/>
      <c r="DBW22" s="539"/>
      <c r="DBX22" s="539"/>
      <c r="DBY22" s="539"/>
      <c r="DBZ22" s="539"/>
      <c r="DCA22" s="539"/>
      <c r="DCB22" s="539"/>
      <c r="DCC22" s="539"/>
      <c r="DCD22" s="539"/>
      <c r="DCE22" s="539"/>
      <c r="DCF22" s="539"/>
      <c r="DCG22" s="539"/>
      <c r="DCH22" s="539"/>
      <c r="DCI22" s="539"/>
      <c r="DCJ22" s="539"/>
      <c r="DCK22" s="539"/>
      <c r="DCL22" s="539"/>
      <c r="DCM22" s="539"/>
      <c r="DCN22" s="539"/>
      <c r="DCO22" s="539"/>
      <c r="DCP22" s="539"/>
      <c r="DCQ22" s="539"/>
      <c r="DCR22" s="539"/>
      <c r="DCS22" s="539"/>
      <c r="DCT22" s="539"/>
      <c r="DCU22" s="539"/>
      <c r="DCV22" s="539"/>
      <c r="DCW22" s="539"/>
      <c r="DCX22" s="539"/>
      <c r="DCY22" s="539"/>
      <c r="DCZ22" s="539"/>
      <c r="DDA22" s="539"/>
      <c r="DDB22" s="539"/>
      <c r="DDC22" s="539"/>
      <c r="DDD22" s="539"/>
      <c r="DDE22" s="539"/>
      <c r="DDF22" s="539"/>
      <c r="DDG22" s="539"/>
      <c r="DDH22" s="539"/>
      <c r="DDI22" s="539"/>
      <c r="DDJ22" s="539"/>
      <c r="DDK22" s="539"/>
      <c r="DDL22" s="539"/>
      <c r="DDM22" s="539"/>
      <c r="DDN22" s="539"/>
      <c r="DDO22" s="539"/>
      <c r="DDP22" s="539"/>
      <c r="DDQ22" s="539"/>
      <c r="DDR22" s="539"/>
      <c r="DDS22" s="539"/>
      <c r="DDT22" s="539"/>
      <c r="DDU22" s="539"/>
      <c r="DDV22" s="539"/>
      <c r="DDW22" s="539"/>
      <c r="DDX22" s="539"/>
      <c r="DDY22" s="539"/>
      <c r="DDZ22" s="539"/>
      <c r="DEA22" s="539"/>
      <c r="DEB22" s="539"/>
      <c r="DEC22" s="539"/>
      <c r="DED22" s="539"/>
      <c r="DEE22" s="539"/>
      <c r="DEF22" s="539"/>
      <c r="DEG22" s="539"/>
      <c r="DEH22" s="539"/>
      <c r="DEI22" s="539"/>
      <c r="DEJ22" s="539"/>
      <c r="DEK22" s="539"/>
      <c r="DEL22" s="539"/>
      <c r="DEM22" s="539"/>
      <c r="DEN22" s="539"/>
      <c r="DEO22" s="539"/>
      <c r="DEP22" s="539"/>
      <c r="DEQ22" s="539"/>
      <c r="DER22" s="539"/>
      <c r="DES22" s="539"/>
      <c r="DET22" s="539"/>
      <c r="DEU22" s="539"/>
      <c r="DEV22" s="539"/>
      <c r="DEW22" s="539"/>
      <c r="DEX22" s="539"/>
      <c r="DEY22" s="539"/>
      <c r="DEZ22" s="539"/>
      <c r="DFA22" s="539"/>
      <c r="DFB22" s="539"/>
      <c r="DFC22" s="539"/>
      <c r="DFD22" s="539"/>
      <c r="DFE22" s="539"/>
      <c r="DFF22" s="539"/>
      <c r="DFG22" s="539"/>
      <c r="DFH22" s="539"/>
      <c r="DFI22" s="539"/>
      <c r="DFJ22" s="539"/>
      <c r="DFK22" s="539"/>
      <c r="DFL22" s="539"/>
      <c r="DFM22" s="539"/>
      <c r="DFN22" s="539"/>
      <c r="DFO22" s="539"/>
      <c r="DFP22" s="539"/>
      <c r="DFQ22" s="539"/>
      <c r="DFR22" s="539"/>
      <c r="DFS22" s="539"/>
      <c r="DFT22" s="539"/>
      <c r="DFU22" s="539"/>
      <c r="DFV22" s="539"/>
      <c r="DFW22" s="539"/>
      <c r="DFX22" s="539"/>
      <c r="DFY22" s="539"/>
      <c r="DFZ22" s="539"/>
      <c r="DGA22" s="539"/>
      <c r="DGB22" s="539"/>
      <c r="DGC22" s="539"/>
      <c r="DGD22" s="539"/>
      <c r="DGE22" s="539"/>
      <c r="DGF22" s="539"/>
      <c r="DGG22" s="539"/>
      <c r="DGH22" s="539"/>
      <c r="DGI22" s="539"/>
      <c r="DGJ22" s="539"/>
      <c r="DGK22" s="539"/>
      <c r="DGL22" s="539"/>
      <c r="DGM22" s="539"/>
      <c r="DGN22" s="539"/>
      <c r="DGO22" s="539"/>
      <c r="DGP22" s="539"/>
      <c r="DGQ22" s="539"/>
      <c r="DGR22" s="539"/>
      <c r="DGS22" s="539"/>
      <c r="DGT22" s="539"/>
      <c r="DGU22" s="539"/>
      <c r="DGV22" s="539"/>
      <c r="DGW22" s="539"/>
      <c r="DGX22" s="539"/>
      <c r="DGY22" s="539"/>
      <c r="DGZ22" s="539"/>
      <c r="DHA22" s="539"/>
      <c r="DHB22" s="539"/>
      <c r="DHC22" s="539"/>
      <c r="DHD22" s="539"/>
      <c r="DHE22" s="539"/>
      <c r="DHF22" s="539"/>
      <c r="DHG22" s="539"/>
      <c r="DHH22" s="539"/>
      <c r="DHI22" s="539"/>
      <c r="DHJ22" s="539"/>
      <c r="DHK22" s="539"/>
      <c r="DHL22" s="539"/>
      <c r="DHM22" s="539"/>
      <c r="DHN22" s="539"/>
      <c r="DHO22" s="539"/>
      <c r="DHP22" s="539"/>
      <c r="DHQ22" s="539"/>
      <c r="DHR22" s="539"/>
      <c r="DHS22" s="539"/>
      <c r="DHT22" s="539"/>
      <c r="DHU22" s="539"/>
      <c r="DHV22" s="539"/>
      <c r="DHW22" s="539"/>
      <c r="DHX22" s="539"/>
      <c r="DHY22" s="539"/>
      <c r="DHZ22" s="539"/>
      <c r="DIA22" s="539"/>
      <c r="DIB22" s="539"/>
      <c r="DIC22" s="539"/>
      <c r="DID22" s="539"/>
      <c r="DIE22" s="539"/>
      <c r="DIF22" s="539"/>
      <c r="DIG22" s="539"/>
      <c r="DIH22" s="539"/>
      <c r="DII22" s="539"/>
      <c r="DIJ22" s="539"/>
      <c r="DIK22" s="539"/>
      <c r="DIL22" s="539"/>
      <c r="DIM22" s="539"/>
      <c r="DIN22" s="539"/>
      <c r="DIO22" s="539"/>
      <c r="DIP22" s="539"/>
      <c r="DIQ22" s="539"/>
      <c r="DIR22" s="539"/>
      <c r="DIS22" s="539"/>
      <c r="DIT22" s="539"/>
      <c r="DIU22" s="539"/>
      <c r="DIV22" s="539"/>
      <c r="DIW22" s="539"/>
      <c r="DIX22" s="539"/>
      <c r="DIY22" s="539"/>
      <c r="DIZ22" s="539"/>
      <c r="DJA22" s="539"/>
      <c r="DJB22" s="539"/>
      <c r="DJC22" s="539"/>
      <c r="DJD22" s="539"/>
      <c r="DJE22" s="539"/>
      <c r="DJF22" s="539"/>
      <c r="DJG22" s="539"/>
      <c r="DJH22" s="539"/>
      <c r="DJI22" s="539"/>
      <c r="DJJ22" s="539"/>
      <c r="DJK22" s="539"/>
      <c r="DJL22" s="539"/>
      <c r="DJM22" s="539"/>
      <c r="DJN22" s="539"/>
      <c r="DJO22" s="539"/>
      <c r="DJP22" s="539"/>
      <c r="DJQ22" s="539"/>
      <c r="DJR22" s="539"/>
      <c r="DJS22" s="539"/>
      <c r="DJT22" s="539"/>
      <c r="DJU22" s="539"/>
      <c r="DJV22" s="539"/>
      <c r="DJW22" s="539"/>
      <c r="DJX22" s="539"/>
      <c r="DJY22" s="539"/>
      <c r="DJZ22" s="539"/>
      <c r="DKA22" s="539"/>
      <c r="DKB22" s="539"/>
      <c r="DKC22" s="539"/>
      <c r="DKD22" s="539"/>
      <c r="DKE22" s="539"/>
      <c r="DKF22" s="539"/>
      <c r="DKG22" s="539"/>
      <c r="DKH22" s="539"/>
      <c r="DKI22" s="539"/>
      <c r="DKJ22" s="539"/>
      <c r="DKK22" s="539"/>
      <c r="DKL22" s="539"/>
      <c r="DKM22" s="539"/>
      <c r="DKN22" s="539"/>
      <c r="DKO22" s="539"/>
      <c r="DKP22" s="539"/>
      <c r="DKQ22" s="539"/>
      <c r="DKR22" s="539"/>
      <c r="DKS22" s="539"/>
      <c r="DKT22" s="539"/>
      <c r="DKU22" s="539"/>
      <c r="DKV22" s="539"/>
      <c r="DKW22" s="539"/>
      <c r="DKX22" s="539"/>
      <c r="DKY22" s="539"/>
      <c r="DKZ22" s="539"/>
      <c r="DLA22" s="539"/>
      <c r="DLB22" s="539"/>
      <c r="DLC22" s="539"/>
      <c r="DLD22" s="539"/>
      <c r="DLE22" s="539"/>
      <c r="DLF22" s="539"/>
      <c r="DLG22" s="539"/>
      <c r="DLH22" s="539"/>
      <c r="DLI22" s="539"/>
      <c r="DLJ22" s="539"/>
      <c r="DLK22" s="539"/>
      <c r="DLL22" s="539"/>
      <c r="DLM22" s="539"/>
      <c r="DLN22" s="539"/>
      <c r="DLO22" s="539"/>
      <c r="DLP22" s="539"/>
      <c r="DLQ22" s="539"/>
      <c r="DLR22" s="539"/>
      <c r="DLS22" s="539"/>
      <c r="DLT22" s="539"/>
      <c r="DLU22" s="539"/>
      <c r="DLV22" s="539"/>
      <c r="DLW22" s="539"/>
      <c r="DLX22" s="539"/>
      <c r="DLY22" s="539"/>
      <c r="DLZ22" s="539"/>
      <c r="DMA22" s="539"/>
      <c r="DMB22" s="539"/>
      <c r="DMC22" s="539"/>
      <c r="DMD22" s="539"/>
      <c r="DME22" s="539"/>
      <c r="DMF22" s="539"/>
      <c r="DMG22" s="539"/>
      <c r="DMH22" s="539"/>
      <c r="DMI22" s="539"/>
      <c r="DMJ22" s="539"/>
      <c r="DMK22" s="539"/>
      <c r="DML22" s="539"/>
      <c r="DMM22" s="539"/>
      <c r="DMN22" s="539"/>
      <c r="DMO22" s="539"/>
      <c r="DMP22" s="539"/>
      <c r="DMQ22" s="539"/>
      <c r="DMR22" s="539"/>
      <c r="DMS22" s="539"/>
      <c r="DMT22" s="539"/>
      <c r="DMU22" s="539"/>
      <c r="DMV22" s="539"/>
      <c r="DMW22" s="539"/>
      <c r="DMX22" s="539"/>
      <c r="DMY22" s="539"/>
      <c r="DMZ22" s="539"/>
      <c r="DNA22" s="539"/>
      <c r="DNB22" s="539"/>
      <c r="DNC22" s="539"/>
      <c r="DND22" s="539"/>
      <c r="DNE22" s="539"/>
      <c r="DNF22" s="539"/>
      <c r="DNG22" s="539"/>
      <c r="DNH22" s="539"/>
      <c r="DNI22" s="539"/>
      <c r="DNJ22" s="539"/>
      <c r="DNK22" s="539"/>
      <c r="DNL22" s="539"/>
      <c r="DNM22" s="539"/>
      <c r="DNN22" s="539"/>
      <c r="DNO22" s="539"/>
      <c r="DNP22" s="539"/>
      <c r="DNQ22" s="539"/>
      <c r="DNR22" s="539"/>
      <c r="DNS22" s="539"/>
      <c r="DNT22" s="539"/>
      <c r="DNU22" s="539"/>
      <c r="DNV22" s="539"/>
      <c r="DNW22" s="539"/>
      <c r="DNX22" s="539"/>
      <c r="DNY22" s="539"/>
      <c r="DNZ22" s="539"/>
      <c r="DOA22" s="539"/>
      <c r="DOB22" s="539"/>
      <c r="DOC22" s="539"/>
      <c r="DOD22" s="539"/>
      <c r="DOE22" s="539"/>
      <c r="DOF22" s="539"/>
      <c r="DOG22" s="539"/>
      <c r="DOH22" s="539"/>
      <c r="DOI22" s="539"/>
      <c r="DOJ22" s="539"/>
      <c r="DOK22" s="539"/>
      <c r="DOL22" s="539"/>
      <c r="DOM22" s="539"/>
      <c r="DON22" s="539"/>
      <c r="DOO22" s="539"/>
      <c r="DOP22" s="539"/>
      <c r="DOQ22" s="539"/>
      <c r="DOR22" s="539"/>
      <c r="DOS22" s="539"/>
      <c r="DOT22" s="539"/>
      <c r="DOU22" s="539"/>
      <c r="DOV22" s="539"/>
      <c r="DOW22" s="539"/>
      <c r="DOX22" s="539"/>
      <c r="DOY22" s="539"/>
      <c r="DOZ22" s="539"/>
      <c r="DPA22" s="539"/>
      <c r="DPB22" s="539"/>
      <c r="DPC22" s="539"/>
      <c r="DPD22" s="539"/>
      <c r="DPE22" s="539"/>
      <c r="DPF22" s="539"/>
      <c r="DPG22" s="539"/>
      <c r="DPH22" s="539"/>
      <c r="DPI22" s="539"/>
      <c r="DPJ22" s="539"/>
      <c r="DPK22" s="539"/>
      <c r="DPL22" s="539"/>
      <c r="DPM22" s="539"/>
      <c r="DPN22" s="539"/>
      <c r="DPO22" s="539"/>
      <c r="DPP22" s="539"/>
      <c r="DPQ22" s="539"/>
      <c r="DPR22" s="539"/>
      <c r="DPS22" s="539"/>
      <c r="DPT22" s="539"/>
      <c r="DPU22" s="539"/>
      <c r="DPV22" s="539"/>
      <c r="DPW22" s="539"/>
      <c r="DPX22" s="539"/>
      <c r="DPY22" s="539"/>
      <c r="DPZ22" s="539"/>
      <c r="DQA22" s="539"/>
      <c r="DQB22" s="539"/>
      <c r="DQC22" s="539"/>
      <c r="DQD22" s="539"/>
      <c r="DQE22" s="539"/>
      <c r="DQF22" s="539"/>
      <c r="DQG22" s="539"/>
      <c r="DQH22" s="539"/>
      <c r="DQI22" s="539"/>
      <c r="DQJ22" s="539"/>
      <c r="DQK22" s="539"/>
      <c r="DQL22" s="539"/>
      <c r="DQM22" s="539"/>
      <c r="DQN22" s="539"/>
      <c r="DQO22" s="539"/>
      <c r="DQP22" s="539"/>
      <c r="DQQ22" s="539"/>
      <c r="DQR22" s="539"/>
      <c r="DQS22" s="539"/>
      <c r="DQT22" s="539"/>
      <c r="DQU22" s="539"/>
      <c r="DQV22" s="539"/>
      <c r="DQW22" s="539"/>
      <c r="DQX22" s="539"/>
      <c r="DQY22" s="539"/>
      <c r="DQZ22" s="539"/>
      <c r="DRA22" s="539"/>
      <c r="DRB22" s="539"/>
      <c r="DRC22" s="539"/>
      <c r="DRD22" s="539"/>
      <c r="DRE22" s="539"/>
      <c r="DRF22" s="539"/>
      <c r="DRG22" s="539"/>
      <c r="DRH22" s="539"/>
      <c r="DRI22" s="539"/>
      <c r="DRJ22" s="539"/>
      <c r="DRK22" s="539"/>
      <c r="DRL22" s="539"/>
      <c r="DRM22" s="539"/>
      <c r="DRN22" s="539"/>
      <c r="DRO22" s="539"/>
      <c r="DRP22" s="539"/>
      <c r="DRQ22" s="539"/>
      <c r="DRR22" s="539"/>
      <c r="DRS22" s="539"/>
      <c r="DRT22" s="539"/>
      <c r="DRU22" s="539"/>
      <c r="DRV22" s="539"/>
      <c r="DRW22" s="539"/>
      <c r="DRX22" s="539"/>
      <c r="DRY22" s="539"/>
      <c r="DRZ22" s="539"/>
      <c r="DSA22" s="539"/>
      <c r="DSB22" s="539"/>
      <c r="DSC22" s="539"/>
      <c r="DSD22" s="539"/>
      <c r="DSE22" s="539"/>
      <c r="DSF22" s="539"/>
      <c r="DSG22" s="539"/>
      <c r="DSH22" s="539"/>
      <c r="DSI22" s="539"/>
      <c r="DSJ22" s="539"/>
      <c r="DSK22" s="539"/>
      <c r="DSL22" s="539"/>
      <c r="DSM22" s="539"/>
      <c r="DSN22" s="539"/>
      <c r="DSO22" s="539"/>
      <c r="DSP22" s="539"/>
      <c r="DSQ22" s="539"/>
      <c r="DSR22" s="539"/>
      <c r="DSS22" s="539"/>
      <c r="DST22" s="539"/>
      <c r="DSU22" s="539"/>
      <c r="DSV22" s="539"/>
      <c r="DSW22" s="539"/>
      <c r="DSX22" s="539"/>
      <c r="DSY22" s="539"/>
      <c r="DSZ22" s="539"/>
      <c r="DTA22" s="539"/>
      <c r="DTB22" s="539"/>
      <c r="DTC22" s="539"/>
      <c r="DTD22" s="539"/>
      <c r="DTE22" s="539"/>
      <c r="DTF22" s="539"/>
      <c r="DTG22" s="539"/>
      <c r="DTH22" s="539"/>
      <c r="DTI22" s="539"/>
      <c r="DTJ22" s="539"/>
      <c r="DTK22" s="539"/>
      <c r="DTL22" s="539"/>
      <c r="DTM22" s="539"/>
      <c r="DTN22" s="539"/>
      <c r="DTO22" s="539"/>
      <c r="DTP22" s="539"/>
      <c r="DTQ22" s="539"/>
      <c r="DTR22" s="539"/>
      <c r="DTS22" s="539"/>
      <c r="DTT22" s="539"/>
      <c r="DTU22" s="539"/>
      <c r="DTV22" s="539"/>
      <c r="DTW22" s="539"/>
      <c r="DTX22" s="539"/>
      <c r="DTY22" s="539"/>
      <c r="DTZ22" s="539"/>
      <c r="DUA22" s="539"/>
      <c r="DUB22" s="539"/>
      <c r="DUC22" s="539"/>
      <c r="DUD22" s="539"/>
      <c r="DUE22" s="539"/>
      <c r="DUF22" s="539"/>
      <c r="DUG22" s="539"/>
      <c r="DUH22" s="539"/>
      <c r="DUI22" s="539"/>
      <c r="DUJ22" s="539"/>
      <c r="DUK22" s="539"/>
      <c r="DUL22" s="539"/>
      <c r="DUM22" s="539"/>
      <c r="DUN22" s="539"/>
      <c r="DUO22" s="539"/>
      <c r="DUP22" s="539"/>
      <c r="DUQ22" s="539"/>
      <c r="DUR22" s="539"/>
      <c r="DUS22" s="539"/>
      <c r="DUT22" s="539"/>
      <c r="DUU22" s="539"/>
      <c r="DUV22" s="539"/>
      <c r="DUW22" s="539"/>
      <c r="DUX22" s="539"/>
      <c r="DUY22" s="539"/>
      <c r="DUZ22" s="539"/>
      <c r="DVA22" s="539"/>
      <c r="DVB22" s="539"/>
      <c r="DVC22" s="539"/>
      <c r="DVD22" s="539"/>
      <c r="DVE22" s="539"/>
      <c r="DVF22" s="539"/>
      <c r="DVG22" s="539"/>
      <c r="DVH22" s="539"/>
      <c r="DVI22" s="539"/>
      <c r="DVJ22" s="539"/>
      <c r="DVK22" s="539"/>
      <c r="DVL22" s="539"/>
      <c r="DVM22" s="539"/>
      <c r="DVN22" s="539"/>
      <c r="DVO22" s="539"/>
      <c r="DVP22" s="539"/>
      <c r="DVQ22" s="539"/>
      <c r="DVR22" s="539"/>
      <c r="DVS22" s="539"/>
      <c r="DVT22" s="539"/>
      <c r="DVU22" s="539"/>
      <c r="DVV22" s="539"/>
      <c r="DVW22" s="539"/>
      <c r="DVX22" s="539"/>
      <c r="DVY22" s="539"/>
      <c r="DVZ22" s="539"/>
      <c r="DWA22" s="539"/>
      <c r="DWB22" s="539"/>
      <c r="DWC22" s="539"/>
      <c r="DWD22" s="539"/>
      <c r="DWE22" s="539"/>
      <c r="DWF22" s="539"/>
      <c r="DWG22" s="539"/>
      <c r="DWH22" s="539"/>
      <c r="DWI22" s="539"/>
      <c r="DWJ22" s="539"/>
      <c r="DWK22" s="539"/>
      <c r="DWL22" s="539"/>
      <c r="DWM22" s="539"/>
      <c r="DWN22" s="539"/>
      <c r="DWO22" s="539"/>
      <c r="DWP22" s="539"/>
      <c r="DWQ22" s="539"/>
      <c r="DWR22" s="539"/>
      <c r="DWS22" s="539"/>
      <c r="DWT22" s="539"/>
      <c r="DWU22" s="539"/>
      <c r="DWV22" s="539"/>
      <c r="DWW22" s="539"/>
      <c r="DWX22" s="539"/>
      <c r="DWY22" s="539"/>
      <c r="DWZ22" s="539"/>
      <c r="DXA22" s="539"/>
      <c r="DXB22" s="539"/>
      <c r="DXC22" s="539"/>
      <c r="DXD22" s="539"/>
      <c r="DXE22" s="539"/>
      <c r="DXF22" s="539"/>
      <c r="DXG22" s="539"/>
      <c r="DXH22" s="539"/>
      <c r="DXI22" s="539"/>
      <c r="DXJ22" s="539"/>
      <c r="DXK22" s="539"/>
      <c r="DXL22" s="539"/>
      <c r="DXM22" s="539"/>
      <c r="DXN22" s="539"/>
      <c r="DXO22" s="539"/>
      <c r="DXP22" s="539"/>
      <c r="DXQ22" s="539"/>
      <c r="DXR22" s="539"/>
      <c r="DXS22" s="539"/>
      <c r="DXT22" s="539"/>
      <c r="DXU22" s="539"/>
      <c r="DXV22" s="539"/>
      <c r="DXW22" s="539"/>
      <c r="DXX22" s="539"/>
      <c r="DXY22" s="539"/>
      <c r="DXZ22" s="539"/>
      <c r="DYA22" s="539"/>
      <c r="DYB22" s="539"/>
      <c r="DYC22" s="539"/>
      <c r="DYD22" s="539"/>
      <c r="DYE22" s="539"/>
      <c r="DYF22" s="539"/>
      <c r="DYG22" s="539"/>
      <c r="DYH22" s="539"/>
      <c r="DYI22" s="539"/>
      <c r="DYJ22" s="539"/>
      <c r="DYK22" s="539"/>
      <c r="DYL22" s="539"/>
      <c r="DYM22" s="539"/>
      <c r="DYN22" s="539"/>
      <c r="DYO22" s="539"/>
      <c r="DYP22" s="539"/>
      <c r="DYQ22" s="539"/>
      <c r="DYR22" s="539"/>
      <c r="DYS22" s="539"/>
      <c r="DYT22" s="539"/>
      <c r="DYU22" s="539"/>
      <c r="DYV22" s="539"/>
      <c r="DYW22" s="539"/>
      <c r="DYX22" s="539"/>
      <c r="DYY22" s="539"/>
      <c r="DYZ22" s="539"/>
      <c r="DZA22" s="539"/>
      <c r="DZB22" s="539"/>
      <c r="DZC22" s="539"/>
      <c r="DZD22" s="539"/>
      <c r="DZE22" s="539"/>
      <c r="DZF22" s="539"/>
      <c r="DZG22" s="539"/>
      <c r="DZH22" s="539"/>
      <c r="DZI22" s="539"/>
      <c r="DZJ22" s="539"/>
      <c r="DZK22" s="539"/>
      <c r="DZL22" s="539"/>
      <c r="DZM22" s="539"/>
      <c r="DZN22" s="539"/>
      <c r="DZO22" s="539"/>
      <c r="DZP22" s="539"/>
      <c r="DZQ22" s="539"/>
      <c r="DZR22" s="539"/>
      <c r="DZS22" s="539"/>
      <c r="DZT22" s="539"/>
      <c r="DZU22" s="539"/>
      <c r="DZV22" s="539"/>
      <c r="DZW22" s="539"/>
      <c r="DZX22" s="539"/>
      <c r="DZY22" s="539"/>
      <c r="DZZ22" s="539"/>
      <c r="EAA22" s="539"/>
      <c r="EAB22" s="539"/>
      <c r="EAC22" s="539"/>
      <c r="EAD22" s="539"/>
      <c r="EAE22" s="539"/>
      <c r="EAF22" s="539"/>
      <c r="EAG22" s="539"/>
      <c r="EAH22" s="539"/>
      <c r="EAI22" s="539"/>
      <c r="EAJ22" s="539"/>
      <c r="EAK22" s="539"/>
      <c r="EAL22" s="539"/>
      <c r="EAM22" s="539"/>
      <c r="EAN22" s="539"/>
      <c r="EAO22" s="539"/>
      <c r="EAP22" s="539"/>
      <c r="EAQ22" s="539"/>
      <c r="EAR22" s="539"/>
      <c r="EAS22" s="539"/>
      <c r="EAT22" s="539"/>
      <c r="EAU22" s="539"/>
      <c r="EAV22" s="539"/>
      <c r="EAW22" s="539"/>
      <c r="EAX22" s="539"/>
      <c r="EAY22" s="539"/>
      <c r="EAZ22" s="539"/>
      <c r="EBA22" s="539"/>
      <c r="EBB22" s="539"/>
      <c r="EBC22" s="539"/>
      <c r="EBD22" s="539"/>
      <c r="EBE22" s="539"/>
      <c r="EBF22" s="539"/>
      <c r="EBG22" s="539"/>
      <c r="EBH22" s="539"/>
      <c r="EBI22" s="539"/>
      <c r="EBJ22" s="539"/>
      <c r="EBK22" s="539"/>
      <c r="EBL22" s="539"/>
      <c r="EBM22" s="539"/>
      <c r="EBN22" s="539"/>
      <c r="EBO22" s="539"/>
      <c r="EBP22" s="539"/>
      <c r="EBQ22" s="539"/>
      <c r="EBR22" s="539"/>
      <c r="EBS22" s="539"/>
      <c r="EBT22" s="539"/>
      <c r="EBU22" s="539"/>
      <c r="EBV22" s="539"/>
      <c r="EBW22" s="539"/>
      <c r="EBX22" s="539"/>
      <c r="EBY22" s="539"/>
      <c r="EBZ22" s="539"/>
      <c r="ECA22" s="539"/>
      <c r="ECB22" s="539"/>
      <c r="ECC22" s="539"/>
      <c r="ECD22" s="539"/>
      <c r="ECE22" s="539"/>
      <c r="ECF22" s="539"/>
      <c r="ECG22" s="539"/>
      <c r="ECH22" s="539"/>
      <c r="ECI22" s="539"/>
      <c r="ECJ22" s="539"/>
      <c r="ECK22" s="539"/>
      <c r="ECL22" s="539"/>
      <c r="ECM22" s="539"/>
      <c r="ECN22" s="539"/>
      <c r="ECO22" s="539"/>
      <c r="ECP22" s="539"/>
      <c r="ECQ22" s="539"/>
      <c r="ECR22" s="539"/>
      <c r="ECS22" s="539"/>
      <c r="ECT22" s="539"/>
      <c r="ECU22" s="539"/>
      <c r="ECV22" s="539"/>
      <c r="ECW22" s="539"/>
      <c r="ECX22" s="539"/>
      <c r="ECY22" s="539"/>
      <c r="ECZ22" s="539"/>
      <c r="EDA22" s="539"/>
      <c r="EDB22" s="539"/>
      <c r="EDC22" s="539"/>
      <c r="EDD22" s="539"/>
      <c r="EDE22" s="539"/>
      <c r="EDF22" s="539"/>
      <c r="EDG22" s="539"/>
      <c r="EDH22" s="539"/>
      <c r="EDI22" s="539"/>
      <c r="EDJ22" s="539"/>
      <c r="EDK22" s="539"/>
      <c r="EDL22" s="539"/>
      <c r="EDM22" s="539"/>
      <c r="EDN22" s="539"/>
      <c r="EDO22" s="539"/>
      <c r="EDP22" s="539"/>
      <c r="EDQ22" s="539"/>
      <c r="EDR22" s="539"/>
      <c r="EDS22" s="539"/>
      <c r="EDT22" s="539"/>
      <c r="EDU22" s="539"/>
      <c r="EDV22" s="539"/>
      <c r="EDW22" s="539"/>
      <c r="EDX22" s="539"/>
      <c r="EDY22" s="539"/>
      <c r="EDZ22" s="539"/>
      <c r="EEA22" s="539"/>
      <c r="EEB22" s="539"/>
      <c r="EEC22" s="539"/>
      <c r="EED22" s="539"/>
      <c r="EEE22" s="539"/>
      <c r="EEF22" s="539"/>
      <c r="EEG22" s="539"/>
      <c r="EEH22" s="539"/>
      <c r="EEI22" s="539"/>
      <c r="EEJ22" s="539"/>
      <c r="EEK22" s="539"/>
      <c r="EEL22" s="539"/>
      <c r="EEM22" s="539"/>
      <c r="EEN22" s="539"/>
      <c r="EEO22" s="539"/>
      <c r="EEP22" s="539"/>
      <c r="EEQ22" s="539"/>
      <c r="EER22" s="539"/>
      <c r="EES22" s="539"/>
      <c r="EET22" s="539"/>
      <c r="EEU22" s="539"/>
      <c r="EEV22" s="539"/>
      <c r="EEW22" s="539"/>
      <c r="EEX22" s="539"/>
      <c r="EEY22" s="539"/>
      <c r="EEZ22" s="539"/>
      <c r="EFA22" s="539"/>
      <c r="EFB22" s="539"/>
      <c r="EFC22" s="539"/>
      <c r="EFD22" s="539"/>
      <c r="EFE22" s="539"/>
      <c r="EFF22" s="539"/>
      <c r="EFG22" s="539"/>
      <c r="EFH22" s="539"/>
      <c r="EFI22" s="539"/>
      <c r="EFJ22" s="539"/>
      <c r="EFK22" s="539"/>
      <c r="EFL22" s="539"/>
      <c r="EFM22" s="539"/>
      <c r="EFN22" s="539"/>
      <c r="EFO22" s="539"/>
      <c r="EFP22" s="539"/>
      <c r="EFQ22" s="539"/>
      <c r="EFR22" s="539"/>
      <c r="EFS22" s="539"/>
      <c r="EFT22" s="539"/>
      <c r="EFU22" s="539"/>
      <c r="EFV22" s="539"/>
      <c r="EFW22" s="539"/>
      <c r="EFX22" s="539"/>
      <c r="EFY22" s="539"/>
      <c r="EFZ22" s="539"/>
      <c r="EGA22" s="539"/>
      <c r="EGB22" s="539"/>
      <c r="EGC22" s="539"/>
      <c r="EGD22" s="539"/>
      <c r="EGE22" s="539"/>
      <c r="EGF22" s="539"/>
      <c r="EGG22" s="539"/>
      <c r="EGH22" s="539"/>
      <c r="EGI22" s="539"/>
      <c r="EGJ22" s="539"/>
      <c r="EGK22" s="539"/>
      <c r="EGL22" s="539"/>
      <c r="EGM22" s="539"/>
      <c r="EGN22" s="539"/>
      <c r="EGO22" s="539"/>
      <c r="EGP22" s="539"/>
      <c r="EGQ22" s="539"/>
      <c r="EGR22" s="539"/>
      <c r="EGS22" s="539"/>
      <c r="EGT22" s="539"/>
      <c r="EGU22" s="539"/>
      <c r="EGV22" s="539"/>
      <c r="EGW22" s="539"/>
      <c r="EGX22" s="539"/>
      <c r="EGY22" s="539"/>
      <c r="EGZ22" s="539"/>
      <c r="EHA22" s="539"/>
      <c r="EHB22" s="539"/>
      <c r="EHC22" s="539"/>
      <c r="EHD22" s="539"/>
      <c r="EHE22" s="539"/>
      <c r="EHF22" s="539"/>
      <c r="EHG22" s="539"/>
      <c r="EHH22" s="539"/>
      <c r="EHI22" s="539"/>
      <c r="EHJ22" s="539"/>
      <c r="EHK22" s="539"/>
      <c r="EHL22" s="539"/>
      <c r="EHM22" s="539"/>
      <c r="EHN22" s="539"/>
      <c r="EHO22" s="539"/>
      <c r="EHP22" s="539"/>
      <c r="EHQ22" s="539"/>
      <c r="EHR22" s="539"/>
      <c r="EHS22" s="539"/>
      <c r="EHT22" s="539"/>
      <c r="EHU22" s="539"/>
      <c r="EHV22" s="539"/>
      <c r="EHW22" s="539"/>
      <c r="EHX22" s="539"/>
      <c r="EHY22" s="539"/>
      <c r="EHZ22" s="539"/>
      <c r="EIA22" s="539"/>
      <c r="EIB22" s="539"/>
      <c r="EIC22" s="539"/>
      <c r="EID22" s="539"/>
      <c r="EIE22" s="539"/>
      <c r="EIF22" s="539"/>
      <c r="EIG22" s="539"/>
      <c r="EIH22" s="539"/>
      <c r="EII22" s="539"/>
      <c r="EIJ22" s="539"/>
      <c r="EIK22" s="539"/>
      <c r="EIL22" s="539"/>
      <c r="EIM22" s="539"/>
      <c r="EIN22" s="539"/>
      <c r="EIO22" s="539"/>
      <c r="EIP22" s="539"/>
      <c r="EIQ22" s="539"/>
      <c r="EIR22" s="539"/>
      <c r="EIS22" s="539"/>
      <c r="EIT22" s="539"/>
      <c r="EIU22" s="539"/>
      <c r="EIV22" s="539"/>
      <c r="EIW22" s="539"/>
      <c r="EIX22" s="539"/>
      <c r="EIY22" s="539"/>
      <c r="EIZ22" s="539"/>
      <c r="EJA22" s="539"/>
      <c r="EJB22" s="539"/>
      <c r="EJC22" s="539"/>
      <c r="EJD22" s="539"/>
      <c r="EJE22" s="539"/>
      <c r="EJF22" s="539"/>
      <c r="EJG22" s="539"/>
      <c r="EJH22" s="539"/>
      <c r="EJI22" s="539"/>
      <c r="EJJ22" s="539"/>
      <c r="EJK22" s="539"/>
      <c r="EJL22" s="539"/>
      <c r="EJM22" s="539"/>
      <c r="EJN22" s="539"/>
      <c r="EJO22" s="539"/>
      <c r="EJP22" s="539"/>
      <c r="EJQ22" s="539"/>
      <c r="EJR22" s="539"/>
      <c r="EJS22" s="539"/>
      <c r="EJT22" s="539"/>
      <c r="EJU22" s="539"/>
      <c r="EJV22" s="539"/>
      <c r="EJW22" s="539"/>
      <c r="EJX22" s="539"/>
      <c r="EJY22" s="539"/>
      <c r="EJZ22" s="539"/>
      <c r="EKA22" s="539"/>
      <c r="EKB22" s="539"/>
      <c r="EKC22" s="539"/>
      <c r="EKD22" s="539"/>
      <c r="EKE22" s="539"/>
      <c r="EKF22" s="539"/>
      <c r="EKG22" s="539"/>
      <c r="EKH22" s="539"/>
      <c r="EKI22" s="539"/>
      <c r="EKJ22" s="539"/>
      <c r="EKK22" s="539"/>
      <c r="EKL22" s="539"/>
      <c r="EKM22" s="539"/>
      <c r="EKN22" s="539"/>
      <c r="EKO22" s="539"/>
      <c r="EKP22" s="539"/>
      <c r="EKQ22" s="539"/>
      <c r="EKR22" s="539"/>
      <c r="EKS22" s="539"/>
      <c r="EKT22" s="539"/>
      <c r="EKU22" s="539"/>
      <c r="EKV22" s="539"/>
      <c r="EKW22" s="539"/>
      <c r="EKX22" s="539"/>
      <c r="EKY22" s="539"/>
      <c r="EKZ22" s="539"/>
      <c r="ELA22" s="539"/>
      <c r="ELB22" s="539"/>
      <c r="ELC22" s="539"/>
      <c r="ELD22" s="539"/>
      <c r="ELE22" s="539"/>
      <c r="ELF22" s="539"/>
      <c r="ELG22" s="539"/>
      <c r="ELH22" s="539"/>
      <c r="ELI22" s="539"/>
      <c r="ELJ22" s="539"/>
      <c r="ELK22" s="539"/>
      <c r="ELL22" s="539"/>
      <c r="ELM22" s="539"/>
      <c r="ELN22" s="539"/>
      <c r="ELO22" s="539"/>
      <c r="ELP22" s="539"/>
      <c r="ELQ22" s="539"/>
      <c r="ELR22" s="539"/>
      <c r="ELS22" s="539"/>
      <c r="ELT22" s="539"/>
      <c r="ELU22" s="539"/>
      <c r="ELV22" s="539"/>
      <c r="ELW22" s="539"/>
      <c r="ELX22" s="539"/>
      <c r="ELY22" s="539"/>
      <c r="ELZ22" s="539"/>
      <c r="EMA22" s="539"/>
      <c r="EMB22" s="539"/>
      <c r="EMC22" s="539"/>
      <c r="EMD22" s="539"/>
      <c r="EME22" s="539"/>
      <c r="EMF22" s="539"/>
      <c r="EMG22" s="539"/>
      <c r="EMH22" s="539"/>
      <c r="EMI22" s="539"/>
      <c r="EMJ22" s="539"/>
      <c r="EMK22" s="539"/>
      <c r="EML22" s="539"/>
      <c r="EMM22" s="539"/>
      <c r="EMN22" s="539"/>
      <c r="EMO22" s="539"/>
      <c r="EMP22" s="539"/>
      <c r="EMQ22" s="539"/>
      <c r="EMR22" s="539"/>
      <c r="EMS22" s="539"/>
      <c r="EMT22" s="539"/>
      <c r="EMU22" s="539"/>
      <c r="EMV22" s="539"/>
      <c r="EMW22" s="539"/>
      <c r="EMX22" s="539"/>
      <c r="EMY22" s="539"/>
      <c r="EMZ22" s="539"/>
      <c r="ENA22" s="539"/>
      <c r="ENB22" s="539"/>
      <c r="ENC22" s="539"/>
      <c r="END22" s="539"/>
      <c r="ENE22" s="539"/>
      <c r="ENF22" s="539"/>
      <c r="ENG22" s="539"/>
      <c r="ENH22" s="539"/>
      <c r="ENI22" s="539"/>
      <c r="ENJ22" s="539"/>
      <c r="ENK22" s="539"/>
      <c r="ENL22" s="539"/>
      <c r="ENM22" s="539"/>
      <c r="ENN22" s="539"/>
      <c r="ENO22" s="539"/>
      <c r="ENP22" s="539"/>
      <c r="ENQ22" s="539"/>
      <c r="ENR22" s="539"/>
      <c r="ENS22" s="539"/>
      <c r="ENT22" s="539"/>
      <c r="ENU22" s="539"/>
      <c r="ENV22" s="539"/>
      <c r="ENW22" s="539"/>
      <c r="ENX22" s="539"/>
      <c r="ENY22" s="539"/>
      <c r="ENZ22" s="539"/>
      <c r="EOA22" s="539"/>
      <c r="EOB22" s="539"/>
      <c r="EOC22" s="539"/>
      <c r="EOD22" s="539"/>
      <c r="EOE22" s="539"/>
      <c r="EOF22" s="539"/>
      <c r="EOG22" s="539"/>
      <c r="EOH22" s="539"/>
      <c r="EOI22" s="539"/>
      <c r="EOJ22" s="539"/>
      <c r="EOK22" s="539"/>
      <c r="EOL22" s="539"/>
      <c r="EOM22" s="539"/>
      <c r="EON22" s="539"/>
      <c r="EOO22" s="539"/>
      <c r="EOP22" s="539"/>
      <c r="EOQ22" s="539"/>
      <c r="EOR22" s="539"/>
      <c r="EOS22" s="539"/>
      <c r="EOT22" s="539"/>
      <c r="EOU22" s="539"/>
      <c r="EOV22" s="539"/>
      <c r="EOW22" s="539"/>
      <c r="EOX22" s="539"/>
      <c r="EOY22" s="539"/>
      <c r="EOZ22" s="539"/>
      <c r="EPA22" s="539"/>
      <c r="EPB22" s="539"/>
      <c r="EPC22" s="539"/>
      <c r="EPD22" s="539"/>
      <c r="EPE22" s="539"/>
      <c r="EPF22" s="539"/>
      <c r="EPG22" s="539"/>
      <c r="EPH22" s="539"/>
      <c r="EPI22" s="539"/>
      <c r="EPJ22" s="539"/>
      <c r="EPK22" s="539"/>
      <c r="EPL22" s="539"/>
      <c r="EPM22" s="539"/>
      <c r="EPN22" s="539"/>
      <c r="EPO22" s="539"/>
      <c r="EPP22" s="539"/>
      <c r="EPQ22" s="539"/>
      <c r="EPR22" s="539"/>
      <c r="EPS22" s="539"/>
      <c r="EPT22" s="539"/>
      <c r="EPU22" s="539"/>
      <c r="EPV22" s="539"/>
      <c r="EPW22" s="539"/>
      <c r="EPX22" s="539"/>
      <c r="EPY22" s="539"/>
      <c r="EPZ22" s="539"/>
      <c r="EQA22" s="539"/>
      <c r="EQB22" s="539"/>
      <c r="EQC22" s="539"/>
      <c r="EQD22" s="539"/>
      <c r="EQE22" s="539"/>
      <c r="EQF22" s="539"/>
      <c r="EQG22" s="539"/>
      <c r="EQH22" s="539"/>
      <c r="EQI22" s="539"/>
      <c r="EQJ22" s="539"/>
      <c r="EQK22" s="539"/>
      <c r="EQL22" s="539"/>
      <c r="EQM22" s="539"/>
      <c r="EQN22" s="539"/>
      <c r="EQO22" s="539"/>
      <c r="EQP22" s="539"/>
      <c r="EQQ22" s="539"/>
      <c r="EQR22" s="539"/>
      <c r="EQS22" s="539"/>
      <c r="EQT22" s="539"/>
      <c r="EQU22" s="539"/>
      <c r="EQV22" s="539"/>
      <c r="EQW22" s="539"/>
      <c r="EQX22" s="539"/>
      <c r="EQY22" s="539"/>
      <c r="EQZ22" s="539"/>
      <c r="ERA22" s="539"/>
      <c r="ERB22" s="539"/>
      <c r="ERC22" s="539"/>
      <c r="ERD22" s="539"/>
      <c r="ERE22" s="539"/>
      <c r="ERF22" s="539"/>
      <c r="ERG22" s="539"/>
      <c r="ERH22" s="539"/>
      <c r="ERI22" s="539"/>
      <c r="ERJ22" s="539"/>
      <c r="ERK22" s="539"/>
      <c r="ERL22" s="539"/>
      <c r="ERM22" s="539"/>
      <c r="ERN22" s="539"/>
      <c r="ERO22" s="539"/>
      <c r="ERP22" s="539"/>
      <c r="ERQ22" s="539"/>
      <c r="ERR22" s="539"/>
      <c r="ERS22" s="539"/>
      <c r="ERT22" s="539"/>
      <c r="ERU22" s="539"/>
      <c r="ERV22" s="539"/>
      <c r="ERW22" s="539"/>
      <c r="ERX22" s="539"/>
      <c r="ERY22" s="539"/>
      <c r="ERZ22" s="539"/>
      <c r="ESA22" s="539"/>
      <c r="ESB22" s="539"/>
      <c r="ESC22" s="539"/>
      <c r="ESD22" s="539"/>
      <c r="ESE22" s="539"/>
      <c r="ESF22" s="539"/>
      <c r="ESG22" s="539"/>
      <c r="ESH22" s="539"/>
      <c r="ESI22" s="539"/>
      <c r="ESJ22" s="539"/>
      <c r="ESK22" s="539"/>
      <c r="ESL22" s="539"/>
      <c r="ESM22" s="539"/>
      <c r="ESN22" s="539"/>
      <c r="ESO22" s="539"/>
      <c r="ESP22" s="539"/>
      <c r="ESQ22" s="539"/>
      <c r="ESR22" s="539"/>
      <c r="ESS22" s="539"/>
      <c r="EST22" s="539"/>
      <c r="ESU22" s="539"/>
      <c r="ESV22" s="539"/>
      <c r="ESW22" s="539"/>
      <c r="ESX22" s="539"/>
      <c r="ESY22" s="539"/>
      <c r="ESZ22" s="539"/>
      <c r="ETA22" s="539"/>
      <c r="ETB22" s="539"/>
      <c r="ETC22" s="539"/>
      <c r="ETD22" s="539"/>
      <c r="ETE22" s="539"/>
      <c r="ETF22" s="539"/>
      <c r="ETG22" s="539"/>
      <c r="ETH22" s="539"/>
      <c r="ETI22" s="539"/>
      <c r="ETJ22" s="539"/>
      <c r="ETK22" s="539"/>
      <c r="ETL22" s="539"/>
      <c r="ETM22" s="539"/>
      <c r="ETN22" s="539"/>
      <c r="ETO22" s="539"/>
      <c r="ETP22" s="539"/>
      <c r="ETQ22" s="539"/>
      <c r="ETR22" s="539"/>
      <c r="ETS22" s="539"/>
      <c r="ETT22" s="539"/>
      <c r="ETU22" s="539"/>
      <c r="ETV22" s="539"/>
      <c r="ETW22" s="539"/>
      <c r="ETX22" s="539"/>
      <c r="ETY22" s="539"/>
      <c r="ETZ22" s="539"/>
      <c r="EUA22" s="539"/>
      <c r="EUB22" s="539"/>
      <c r="EUC22" s="539"/>
      <c r="EUD22" s="539"/>
      <c r="EUE22" s="539"/>
      <c r="EUF22" s="539"/>
      <c r="EUG22" s="539"/>
      <c r="EUH22" s="539"/>
      <c r="EUI22" s="539"/>
      <c r="EUJ22" s="539"/>
      <c r="EUK22" s="539"/>
      <c r="EUL22" s="539"/>
      <c r="EUM22" s="539"/>
      <c r="EUN22" s="539"/>
      <c r="EUO22" s="539"/>
      <c r="EUP22" s="539"/>
      <c r="EUQ22" s="539"/>
      <c r="EUR22" s="539"/>
      <c r="EUS22" s="539"/>
      <c r="EUT22" s="539"/>
      <c r="EUU22" s="539"/>
      <c r="EUV22" s="539"/>
      <c r="EUW22" s="539"/>
      <c r="EUX22" s="539"/>
      <c r="EUY22" s="539"/>
      <c r="EUZ22" s="539"/>
      <c r="EVA22" s="539"/>
      <c r="EVB22" s="539"/>
      <c r="EVC22" s="539"/>
      <c r="EVD22" s="539"/>
      <c r="EVE22" s="539"/>
      <c r="EVF22" s="539"/>
      <c r="EVG22" s="539"/>
      <c r="EVH22" s="539"/>
      <c r="EVI22" s="539"/>
      <c r="EVJ22" s="539"/>
      <c r="EVK22" s="539"/>
      <c r="EVL22" s="539"/>
      <c r="EVM22" s="539"/>
      <c r="EVN22" s="539"/>
      <c r="EVO22" s="539"/>
      <c r="EVP22" s="539"/>
      <c r="EVQ22" s="539"/>
      <c r="EVR22" s="539"/>
      <c r="EVS22" s="539"/>
      <c r="EVT22" s="539"/>
      <c r="EVU22" s="539"/>
      <c r="EVV22" s="539"/>
      <c r="EVW22" s="539"/>
      <c r="EVX22" s="539"/>
      <c r="EVY22" s="539"/>
      <c r="EVZ22" s="539"/>
      <c r="EWA22" s="539"/>
      <c r="EWB22" s="539"/>
      <c r="EWC22" s="539"/>
      <c r="EWD22" s="539"/>
      <c r="EWE22" s="539"/>
      <c r="EWF22" s="539"/>
      <c r="EWG22" s="539"/>
      <c r="EWH22" s="539"/>
      <c r="EWI22" s="539"/>
      <c r="EWJ22" s="539"/>
      <c r="EWK22" s="539"/>
      <c r="EWL22" s="539"/>
      <c r="EWM22" s="539"/>
      <c r="EWN22" s="539"/>
      <c r="EWO22" s="539"/>
      <c r="EWP22" s="539"/>
      <c r="EWQ22" s="539"/>
      <c r="EWR22" s="539"/>
      <c r="EWS22" s="539"/>
      <c r="EWT22" s="539"/>
      <c r="EWU22" s="539"/>
      <c r="EWV22" s="539"/>
      <c r="EWW22" s="539"/>
      <c r="EWX22" s="539"/>
      <c r="EWY22" s="539"/>
      <c r="EWZ22" s="539"/>
      <c r="EXA22" s="539"/>
      <c r="EXB22" s="539"/>
      <c r="EXC22" s="539"/>
      <c r="EXD22" s="539"/>
      <c r="EXE22" s="539"/>
      <c r="EXF22" s="539"/>
      <c r="EXG22" s="539"/>
      <c r="EXH22" s="539"/>
      <c r="EXI22" s="539"/>
      <c r="EXJ22" s="539"/>
      <c r="EXK22" s="539"/>
      <c r="EXL22" s="539"/>
      <c r="EXM22" s="539"/>
      <c r="EXN22" s="539"/>
      <c r="EXO22" s="539"/>
      <c r="EXP22" s="539"/>
      <c r="EXQ22" s="539"/>
      <c r="EXR22" s="539"/>
      <c r="EXS22" s="539"/>
      <c r="EXT22" s="539"/>
      <c r="EXU22" s="539"/>
      <c r="EXV22" s="539"/>
      <c r="EXW22" s="539"/>
      <c r="EXX22" s="539"/>
      <c r="EXY22" s="539"/>
      <c r="EXZ22" s="539"/>
      <c r="EYA22" s="539"/>
      <c r="EYB22" s="539"/>
      <c r="EYC22" s="539"/>
      <c r="EYD22" s="539"/>
      <c r="EYE22" s="539"/>
      <c r="EYF22" s="539"/>
      <c r="EYG22" s="539"/>
      <c r="EYH22" s="539"/>
      <c r="EYI22" s="539"/>
      <c r="EYJ22" s="539"/>
      <c r="EYK22" s="539"/>
      <c r="EYL22" s="539"/>
      <c r="EYM22" s="539"/>
      <c r="EYN22" s="539"/>
      <c r="EYO22" s="539"/>
      <c r="EYP22" s="539"/>
      <c r="EYQ22" s="539"/>
      <c r="EYR22" s="539"/>
      <c r="EYS22" s="539"/>
      <c r="EYT22" s="539"/>
      <c r="EYU22" s="539"/>
      <c r="EYV22" s="539"/>
      <c r="EYW22" s="539"/>
      <c r="EYX22" s="539"/>
      <c r="EYY22" s="539"/>
      <c r="EYZ22" s="539"/>
      <c r="EZA22" s="539"/>
      <c r="EZB22" s="539"/>
      <c r="EZC22" s="539"/>
      <c r="EZD22" s="539"/>
      <c r="EZE22" s="539"/>
      <c r="EZF22" s="539"/>
      <c r="EZG22" s="539"/>
      <c r="EZH22" s="539"/>
      <c r="EZI22" s="539"/>
      <c r="EZJ22" s="539"/>
      <c r="EZK22" s="539"/>
      <c r="EZL22" s="539"/>
      <c r="EZM22" s="539"/>
      <c r="EZN22" s="539"/>
      <c r="EZO22" s="539"/>
      <c r="EZP22" s="539"/>
      <c r="EZQ22" s="539"/>
      <c r="EZR22" s="539"/>
      <c r="EZS22" s="539"/>
      <c r="EZT22" s="539"/>
      <c r="EZU22" s="539"/>
      <c r="EZV22" s="539"/>
      <c r="EZW22" s="539"/>
      <c r="EZX22" s="539"/>
      <c r="EZY22" s="539"/>
      <c r="EZZ22" s="539"/>
      <c r="FAA22" s="539"/>
      <c r="FAB22" s="539"/>
      <c r="FAC22" s="539"/>
      <c r="FAD22" s="539"/>
      <c r="FAE22" s="539"/>
      <c r="FAF22" s="539"/>
      <c r="FAG22" s="539"/>
      <c r="FAH22" s="539"/>
      <c r="FAI22" s="539"/>
      <c r="FAJ22" s="539"/>
      <c r="FAK22" s="539"/>
      <c r="FAL22" s="539"/>
      <c r="FAM22" s="539"/>
      <c r="FAN22" s="539"/>
      <c r="FAO22" s="539"/>
      <c r="FAP22" s="539"/>
      <c r="FAQ22" s="539"/>
      <c r="FAR22" s="539"/>
      <c r="FAS22" s="539"/>
      <c r="FAT22" s="539"/>
      <c r="FAU22" s="539"/>
      <c r="FAV22" s="539"/>
      <c r="FAW22" s="539"/>
      <c r="FAX22" s="539"/>
      <c r="FAY22" s="539"/>
      <c r="FAZ22" s="539"/>
      <c r="FBA22" s="539"/>
      <c r="FBB22" s="539"/>
      <c r="FBC22" s="539"/>
      <c r="FBD22" s="539"/>
      <c r="FBE22" s="539"/>
      <c r="FBF22" s="539"/>
      <c r="FBG22" s="539"/>
      <c r="FBH22" s="539"/>
      <c r="FBI22" s="539"/>
      <c r="FBJ22" s="539"/>
      <c r="FBK22" s="539"/>
      <c r="FBL22" s="539"/>
      <c r="FBM22" s="539"/>
      <c r="FBN22" s="539"/>
      <c r="FBO22" s="539"/>
      <c r="FBP22" s="539"/>
      <c r="FBQ22" s="539"/>
      <c r="FBR22" s="539"/>
      <c r="FBS22" s="539"/>
      <c r="FBT22" s="539"/>
      <c r="FBU22" s="539"/>
      <c r="FBV22" s="539"/>
      <c r="FBW22" s="539"/>
      <c r="FBX22" s="539"/>
      <c r="FBY22" s="539"/>
      <c r="FBZ22" s="539"/>
      <c r="FCA22" s="539"/>
      <c r="FCB22" s="539"/>
      <c r="FCC22" s="539"/>
      <c r="FCD22" s="539"/>
      <c r="FCE22" s="539"/>
      <c r="FCF22" s="539"/>
      <c r="FCG22" s="539"/>
      <c r="FCH22" s="539"/>
      <c r="FCI22" s="539"/>
      <c r="FCJ22" s="539"/>
      <c r="FCK22" s="539"/>
      <c r="FCL22" s="539"/>
      <c r="FCM22" s="539"/>
      <c r="FCN22" s="539"/>
      <c r="FCO22" s="539"/>
      <c r="FCP22" s="539"/>
      <c r="FCQ22" s="539"/>
      <c r="FCR22" s="539"/>
      <c r="FCS22" s="539"/>
      <c r="FCT22" s="539"/>
      <c r="FCU22" s="539"/>
      <c r="FCV22" s="539"/>
      <c r="FCW22" s="539"/>
      <c r="FCX22" s="539"/>
      <c r="FCY22" s="539"/>
      <c r="FCZ22" s="539"/>
      <c r="FDA22" s="539"/>
      <c r="FDB22" s="539"/>
      <c r="FDC22" s="539"/>
      <c r="FDD22" s="539"/>
      <c r="FDE22" s="539"/>
      <c r="FDF22" s="539"/>
      <c r="FDG22" s="539"/>
      <c r="FDH22" s="539"/>
      <c r="FDI22" s="539"/>
      <c r="FDJ22" s="539"/>
      <c r="FDK22" s="539"/>
      <c r="FDL22" s="539"/>
      <c r="FDM22" s="539"/>
      <c r="FDN22" s="539"/>
      <c r="FDO22" s="539"/>
      <c r="FDP22" s="539"/>
      <c r="FDQ22" s="539"/>
      <c r="FDR22" s="539"/>
      <c r="FDS22" s="539"/>
      <c r="FDT22" s="539"/>
      <c r="FDU22" s="539"/>
      <c r="FDV22" s="539"/>
      <c r="FDW22" s="539"/>
      <c r="FDX22" s="539"/>
      <c r="FDY22" s="539"/>
      <c r="FDZ22" s="539"/>
      <c r="FEA22" s="539"/>
      <c r="FEB22" s="539"/>
      <c r="FEC22" s="539"/>
      <c r="FED22" s="539"/>
      <c r="FEE22" s="539"/>
      <c r="FEF22" s="539"/>
      <c r="FEG22" s="539"/>
      <c r="FEH22" s="539"/>
      <c r="FEI22" s="539"/>
      <c r="FEJ22" s="539"/>
      <c r="FEK22" s="539"/>
      <c r="FEL22" s="539"/>
      <c r="FEM22" s="539"/>
      <c r="FEN22" s="539"/>
      <c r="FEO22" s="539"/>
      <c r="FEP22" s="539"/>
      <c r="FEQ22" s="539"/>
      <c r="FER22" s="539"/>
      <c r="FES22" s="539"/>
      <c r="FET22" s="539"/>
      <c r="FEU22" s="539"/>
      <c r="FEV22" s="539"/>
      <c r="FEW22" s="539"/>
      <c r="FEX22" s="539"/>
      <c r="FEY22" s="539"/>
      <c r="FEZ22" s="539"/>
      <c r="FFA22" s="539"/>
      <c r="FFB22" s="539"/>
      <c r="FFC22" s="539"/>
      <c r="FFD22" s="539"/>
      <c r="FFE22" s="539"/>
      <c r="FFF22" s="539"/>
      <c r="FFG22" s="539"/>
      <c r="FFH22" s="539"/>
      <c r="FFI22" s="539"/>
      <c r="FFJ22" s="539"/>
      <c r="FFK22" s="539"/>
      <c r="FFL22" s="539"/>
      <c r="FFM22" s="539"/>
      <c r="FFN22" s="539"/>
      <c r="FFO22" s="539"/>
      <c r="FFP22" s="539"/>
      <c r="FFQ22" s="539"/>
      <c r="FFR22" s="539"/>
      <c r="FFS22" s="539"/>
      <c r="FFT22" s="539"/>
      <c r="FFU22" s="539"/>
      <c r="FFV22" s="539"/>
      <c r="FFW22" s="539"/>
      <c r="FFX22" s="539"/>
      <c r="FFY22" s="539"/>
      <c r="FFZ22" s="539"/>
      <c r="FGA22" s="539"/>
      <c r="FGB22" s="539"/>
      <c r="FGC22" s="539"/>
      <c r="FGD22" s="539"/>
      <c r="FGE22" s="539"/>
      <c r="FGF22" s="539"/>
      <c r="FGG22" s="539"/>
      <c r="FGH22" s="539"/>
      <c r="FGI22" s="539"/>
      <c r="FGJ22" s="539"/>
      <c r="FGK22" s="539"/>
      <c r="FGL22" s="539"/>
      <c r="FGM22" s="539"/>
      <c r="FGN22" s="539"/>
      <c r="FGO22" s="539"/>
      <c r="FGP22" s="539"/>
      <c r="FGQ22" s="539"/>
      <c r="FGR22" s="539"/>
      <c r="FGS22" s="539"/>
      <c r="FGT22" s="539"/>
      <c r="FGU22" s="539"/>
      <c r="FGV22" s="539"/>
      <c r="FGW22" s="539"/>
      <c r="FGX22" s="539"/>
      <c r="FGY22" s="539"/>
      <c r="FGZ22" s="539"/>
      <c r="FHA22" s="539"/>
      <c r="FHB22" s="539"/>
      <c r="FHC22" s="539"/>
      <c r="FHD22" s="539"/>
      <c r="FHE22" s="539"/>
      <c r="FHF22" s="539"/>
      <c r="FHG22" s="539"/>
      <c r="FHH22" s="539"/>
      <c r="FHI22" s="539"/>
      <c r="FHJ22" s="539"/>
      <c r="FHK22" s="539"/>
      <c r="FHL22" s="539"/>
      <c r="FHM22" s="539"/>
      <c r="FHN22" s="539"/>
      <c r="FHO22" s="539"/>
      <c r="FHP22" s="539"/>
      <c r="FHQ22" s="539"/>
      <c r="FHR22" s="539"/>
      <c r="FHS22" s="539"/>
      <c r="FHT22" s="539"/>
      <c r="FHU22" s="539"/>
      <c r="FHV22" s="539"/>
      <c r="FHW22" s="539"/>
      <c r="FHX22" s="539"/>
      <c r="FHY22" s="539"/>
      <c r="FHZ22" s="539"/>
      <c r="FIA22" s="539"/>
      <c r="FIB22" s="539"/>
      <c r="FIC22" s="539"/>
      <c r="FID22" s="539"/>
      <c r="FIE22" s="539"/>
      <c r="FIF22" s="539"/>
      <c r="FIG22" s="539"/>
      <c r="FIH22" s="539"/>
      <c r="FII22" s="539"/>
      <c r="FIJ22" s="539"/>
      <c r="FIK22" s="539"/>
      <c r="FIL22" s="539"/>
      <c r="FIM22" s="539"/>
      <c r="FIN22" s="539"/>
      <c r="FIO22" s="539"/>
      <c r="FIP22" s="539"/>
      <c r="FIQ22" s="539"/>
      <c r="FIR22" s="539"/>
      <c r="FIS22" s="539"/>
      <c r="FIT22" s="539"/>
      <c r="FIU22" s="539"/>
      <c r="FIV22" s="539"/>
      <c r="FIW22" s="539"/>
      <c r="FIX22" s="539"/>
      <c r="FIY22" s="539"/>
      <c r="FIZ22" s="539"/>
      <c r="FJA22" s="539"/>
      <c r="FJB22" s="539"/>
      <c r="FJC22" s="539"/>
      <c r="FJD22" s="539"/>
      <c r="FJE22" s="539"/>
      <c r="FJF22" s="539"/>
      <c r="FJG22" s="539"/>
      <c r="FJH22" s="539"/>
      <c r="FJI22" s="539"/>
      <c r="FJJ22" s="539"/>
      <c r="FJK22" s="539"/>
      <c r="FJL22" s="539"/>
      <c r="FJM22" s="539"/>
      <c r="FJN22" s="539"/>
      <c r="FJO22" s="539"/>
      <c r="FJP22" s="539"/>
      <c r="FJQ22" s="539"/>
      <c r="FJR22" s="539"/>
      <c r="FJS22" s="539"/>
      <c r="FJT22" s="539"/>
      <c r="FJU22" s="539"/>
      <c r="FJV22" s="539"/>
      <c r="FJW22" s="539"/>
      <c r="FJX22" s="539"/>
      <c r="FJY22" s="539"/>
      <c r="FJZ22" s="539"/>
      <c r="FKA22" s="539"/>
      <c r="FKB22" s="539"/>
      <c r="FKC22" s="539"/>
      <c r="FKD22" s="539"/>
      <c r="FKE22" s="539"/>
      <c r="FKF22" s="539"/>
      <c r="FKG22" s="539"/>
      <c r="FKH22" s="539"/>
      <c r="FKI22" s="539"/>
      <c r="FKJ22" s="539"/>
      <c r="FKK22" s="539"/>
      <c r="FKL22" s="539"/>
      <c r="FKM22" s="539"/>
      <c r="FKN22" s="539"/>
      <c r="FKO22" s="539"/>
      <c r="FKP22" s="539"/>
      <c r="FKQ22" s="539"/>
      <c r="FKR22" s="539"/>
      <c r="FKS22" s="539"/>
      <c r="FKT22" s="539"/>
      <c r="FKU22" s="539"/>
      <c r="FKV22" s="539"/>
      <c r="FKW22" s="539"/>
      <c r="FKX22" s="539"/>
      <c r="FKY22" s="539"/>
      <c r="FKZ22" s="539"/>
      <c r="FLA22" s="539"/>
      <c r="FLB22" s="539"/>
      <c r="FLC22" s="539"/>
      <c r="FLD22" s="539"/>
      <c r="FLE22" s="539"/>
      <c r="FLF22" s="539"/>
      <c r="FLG22" s="539"/>
      <c r="FLH22" s="539"/>
      <c r="FLI22" s="539"/>
      <c r="FLJ22" s="539"/>
      <c r="FLK22" s="539"/>
      <c r="FLL22" s="539"/>
      <c r="FLM22" s="539"/>
      <c r="FLN22" s="539"/>
      <c r="FLO22" s="539"/>
      <c r="FLP22" s="539"/>
      <c r="FLQ22" s="539"/>
      <c r="FLR22" s="539"/>
      <c r="FLS22" s="539"/>
      <c r="FLT22" s="539"/>
      <c r="FLU22" s="539"/>
      <c r="FLV22" s="539"/>
      <c r="FLW22" s="539"/>
      <c r="FLX22" s="539"/>
      <c r="FLY22" s="539"/>
      <c r="FLZ22" s="539"/>
      <c r="FMA22" s="539"/>
      <c r="FMB22" s="539"/>
      <c r="FMC22" s="539"/>
      <c r="FMD22" s="539"/>
      <c r="FME22" s="539"/>
      <c r="FMF22" s="539"/>
      <c r="FMG22" s="539"/>
      <c r="FMH22" s="539"/>
      <c r="FMI22" s="539"/>
      <c r="FMJ22" s="539"/>
      <c r="FMK22" s="539"/>
      <c r="FML22" s="539"/>
      <c r="FMM22" s="539"/>
      <c r="FMN22" s="539"/>
      <c r="FMO22" s="539"/>
      <c r="FMP22" s="539"/>
      <c r="FMQ22" s="539"/>
      <c r="FMR22" s="539"/>
      <c r="FMS22" s="539"/>
      <c r="FMT22" s="539"/>
      <c r="FMU22" s="539"/>
      <c r="FMV22" s="539"/>
      <c r="FMW22" s="539"/>
      <c r="FMX22" s="539"/>
      <c r="FMY22" s="539"/>
      <c r="FMZ22" s="539"/>
      <c r="FNA22" s="539"/>
      <c r="FNB22" s="539"/>
      <c r="FNC22" s="539"/>
      <c r="FND22" s="539"/>
      <c r="FNE22" s="539"/>
      <c r="FNF22" s="539"/>
      <c r="FNG22" s="539"/>
      <c r="FNH22" s="539"/>
      <c r="FNI22" s="539"/>
      <c r="FNJ22" s="539"/>
      <c r="FNK22" s="539"/>
      <c r="FNL22" s="539"/>
      <c r="FNM22" s="539"/>
      <c r="FNN22" s="539"/>
      <c r="FNO22" s="539"/>
      <c r="FNP22" s="539"/>
      <c r="FNQ22" s="539"/>
      <c r="FNR22" s="539"/>
      <c r="FNS22" s="539"/>
      <c r="FNT22" s="539"/>
      <c r="FNU22" s="539"/>
      <c r="FNV22" s="539"/>
      <c r="FNW22" s="539"/>
      <c r="FNX22" s="539"/>
      <c r="FNY22" s="539"/>
      <c r="FNZ22" s="539"/>
      <c r="FOA22" s="539"/>
      <c r="FOB22" s="539"/>
      <c r="FOC22" s="539"/>
      <c r="FOD22" s="539"/>
      <c r="FOE22" s="539"/>
      <c r="FOF22" s="539"/>
      <c r="FOG22" s="539"/>
      <c r="FOH22" s="539"/>
      <c r="FOI22" s="539"/>
      <c r="FOJ22" s="539"/>
      <c r="FOK22" s="539"/>
      <c r="FOL22" s="539"/>
      <c r="FOM22" s="539"/>
      <c r="FON22" s="539"/>
      <c r="FOO22" s="539"/>
      <c r="FOP22" s="539"/>
      <c r="FOQ22" s="539"/>
      <c r="FOR22" s="539"/>
      <c r="FOS22" s="539"/>
      <c r="FOT22" s="539"/>
      <c r="FOU22" s="539"/>
      <c r="FOV22" s="539"/>
      <c r="FOW22" s="539"/>
      <c r="FOX22" s="539"/>
      <c r="FOY22" s="539"/>
      <c r="FOZ22" s="539"/>
      <c r="FPA22" s="539"/>
      <c r="FPB22" s="539"/>
      <c r="FPC22" s="539"/>
      <c r="FPD22" s="539"/>
      <c r="FPE22" s="539"/>
      <c r="FPF22" s="539"/>
      <c r="FPG22" s="539"/>
      <c r="FPH22" s="539"/>
      <c r="FPI22" s="539"/>
      <c r="FPJ22" s="539"/>
      <c r="FPK22" s="539"/>
      <c r="FPL22" s="539"/>
      <c r="FPM22" s="539"/>
      <c r="FPN22" s="539"/>
      <c r="FPO22" s="539"/>
      <c r="FPP22" s="539"/>
      <c r="FPQ22" s="539"/>
      <c r="FPR22" s="539"/>
      <c r="FPS22" s="539"/>
      <c r="FPT22" s="539"/>
      <c r="FPU22" s="539"/>
      <c r="FPV22" s="539"/>
      <c r="FPW22" s="539"/>
      <c r="FPX22" s="539"/>
      <c r="FPY22" s="539"/>
      <c r="FPZ22" s="539"/>
      <c r="FQA22" s="539"/>
      <c r="FQB22" s="539"/>
      <c r="FQC22" s="539"/>
      <c r="FQD22" s="539"/>
      <c r="FQE22" s="539"/>
      <c r="FQF22" s="539"/>
      <c r="FQG22" s="539"/>
      <c r="FQH22" s="539"/>
      <c r="FQI22" s="539"/>
      <c r="FQJ22" s="539"/>
      <c r="FQK22" s="539"/>
      <c r="FQL22" s="539"/>
      <c r="FQM22" s="539"/>
      <c r="FQN22" s="539"/>
      <c r="FQO22" s="539"/>
      <c r="FQP22" s="539"/>
      <c r="FQQ22" s="539"/>
      <c r="FQR22" s="539"/>
      <c r="FQS22" s="539"/>
      <c r="FQT22" s="539"/>
      <c r="FQU22" s="539"/>
      <c r="FQV22" s="539"/>
      <c r="FQW22" s="539"/>
      <c r="FQX22" s="539"/>
      <c r="FQY22" s="539"/>
      <c r="FQZ22" s="539"/>
      <c r="FRA22" s="539"/>
      <c r="FRB22" s="539"/>
      <c r="FRC22" s="539"/>
      <c r="FRD22" s="539"/>
      <c r="FRE22" s="539"/>
      <c r="FRF22" s="539"/>
      <c r="FRG22" s="539"/>
      <c r="FRH22" s="539"/>
      <c r="FRI22" s="539"/>
      <c r="FRJ22" s="539"/>
      <c r="FRK22" s="539"/>
      <c r="FRL22" s="539"/>
      <c r="FRM22" s="539"/>
      <c r="FRN22" s="539"/>
      <c r="FRO22" s="539"/>
      <c r="FRP22" s="539"/>
      <c r="FRQ22" s="539"/>
      <c r="FRR22" s="539"/>
      <c r="FRS22" s="539"/>
      <c r="FRT22" s="539"/>
      <c r="FRU22" s="539"/>
      <c r="FRV22" s="539"/>
      <c r="FRW22" s="539"/>
      <c r="FRX22" s="539"/>
      <c r="FRY22" s="539"/>
      <c r="FRZ22" s="539"/>
      <c r="FSA22" s="539"/>
      <c r="FSB22" s="539"/>
      <c r="FSC22" s="539"/>
      <c r="FSD22" s="539"/>
      <c r="FSE22" s="539"/>
      <c r="FSF22" s="539"/>
      <c r="FSG22" s="539"/>
      <c r="FSH22" s="539"/>
      <c r="FSI22" s="539"/>
      <c r="FSJ22" s="539"/>
      <c r="FSK22" s="539"/>
      <c r="FSL22" s="539"/>
      <c r="FSM22" s="539"/>
      <c r="FSN22" s="539"/>
      <c r="FSO22" s="539"/>
      <c r="FSP22" s="539"/>
      <c r="FSQ22" s="539"/>
      <c r="FSR22" s="539"/>
      <c r="FSS22" s="539"/>
      <c r="FST22" s="539"/>
      <c r="FSU22" s="539"/>
      <c r="FSV22" s="539"/>
      <c r="FSW22" s="539"/>
      <c r="FSX22" s="539"/>
      <c r="FSY22" s="539"/>
      <c r="FSZ22" s="539"/>
      <c r="FTA22" s="539"/>
      <c r="FTB22" s="539"/>
      <c r="FTC22" s="539"/>
      <c r="FTD22" s="539"/>
      <c r="FTE22" s="539"/>
      <c r="FTF22" s="539"/>
      <c r="FTG22" s="539"/>
      <c r="FTH22" s="539"/>
      <c r="FTI22" s="539"/>
      <c r="FTJ22" s="539"/>
      <c r="FTK22" s="539"/>
      <c r="FTL22" s="539"/>
      <c r="FTM22" s="539"/>
      <c r="FTN22" s="539"/>
      <c r="FTO22" s="539"/>
      <c r="FTP22" s="539"/>
      <c r="FTQ22" s="539"/>
      <c r="FTR22" s="539"/>
      <c r="FTS22" s="539"/>
      <c r="FTT22" s="539"/>
      <c r="FTU22" s="539"/>
      <c r="FTV22" s="539"/>
      <c r="FTW22" s="539"/>
      <c r="FTX22" s="539"/>
      <c r="FTY22" s="539"/>
      <c r="FTZ22" s="539"/>
      <c r="FUA22" s="539"/>
      <c r="FUB22" s="539"/>
      <c r="FUC22" s="539"/>
      <c r="FUD22" s="539"/>
      <c r="FUE22" s="539"/>
      <c r="FUF22" s="539"/>
      <c r="FUG22" s="539"/>
      <c r="FUH22" s="539"/>
      <c r="FUI22" s="539"/>
      <c r="FUJ22" s="539"/>
      <c r="FUK22" s="539"/>
      <c r="FUL22" s="539"/>
      <c r="FUM22" s="539"/>
      <c r="FUN22" s="539"/>
      <c r="FUO22" s="539"/>
      <c r="FUP22" s="539"/>
      <c r="FUQ22" s="539"/>
      <c r="FUR22" s="539"/>
      <c r="FUS22" s="539"/>
      <c r="FUT22" s="539"/>
      <c r="FUU22" s="539"/>
      <c r="FUV22" s="539"/>
      <c r="FUW22" s="539"/>
      <c r="FUX22" s="539"/>
      <c r="FUY22" s="539"/>
      <c r="FUZ22" s="539"/>
      <c r="FVA22" s="539"/>
      <c r="FVB22" s="539"/>
      <c r="FVC22" s="539"/>
      <c r="FVD22" s="539"/>
      <c r="FVE22" s="539"/>
      <c r="FVF22" s="539"/>
      <c r="FVG22" s="539"/>
      <c r="FVH22" s="539"/>
      <c r="FVI22" s="539"/>
      <c r="FVJ22" s="539"/>
      <c r="FVK22" s="539"/>
      <c r="FVL22" s="539"/>
      <c r="FVM22" s="539"/>
      <c r="FVN22" s="539"/>
      <c r="FVO22" s="539"/>
      <c r="FVP22" s="539"/>
      <c r="FVQ22" s="539"/>
      <c r="FVR22" s="539"/>
      <c r="FVS22" s="539"/>
      <c r="FVT22" s="539"/>
      <c r="FVU22" s="539"/>
      <c r="FVV22" s="539"/>
      <c r="FVW22" s="539"/>
      <c r="FVX22" s="539"/>
      <c r="FVY22" s="539"/>
      <c r="FVZ22" s="539"/>
      <c r="FWA22" s="539"/>
      <c r="FWB22" s="539"/>
      <c r="FWC22" s="539"/>
      <c r="FWD22" s="539"/>
      <c r="FWE22" s="539"/>
      <c r="FWF22" s="539"/>
      <c r="FWG22" s="539"/>
      <c r="FWH22" s="539"/>
      <c r="FWI22" s="539"/>
      <c r="FWJ22" s="539"/>
      <c r="FWK22" s="539"/>
      <c r="FWL22" s="539"/>
      <c r="FWM22" s="539"/>
      <c r="FWN22" s="539"/>
      <c r="FWO22" s="539"/>
      <c r="FWP22" s="539"/>
      <c r="FWQ22" s="539"/>
      <c r="FWR22" s="539"/>
      <c r="FWS22" s="539"/>
      <c r="FWT22" s="539"/>
      <c r="FWU22" s="539"/>
      <c r="FWV22" s="539"/>
      <c r="FWW22" s="539"/>
      <c r="FWX22" s="539"/>
      <c r="FWY22" s="539"/>
      <c r="FWZ22" s="539"/>
      <c r="FXA22" s="539"/>
      <c r="FXB22" s="539"/>
      <c r="FXC22" s="539"/>
      <c r="FXD22" s="539"/>
      <c r="FXE22" s="539"/>
      <c r="FXF22" s="539"/>
      <c r="FXG22" s="539"/>
      <c r="FXH22" s="539"/>
      <c r="FXI22" s="539"/>
      <c r="FXJ22" s="539"/>
      <c r="FXK22" s="539"/>
      <c r="FXL22" s="539"/>
      <c r="FXM22" s="539"/>
      <c r="FXN22" s="539"/>
      <c r="FXO22" s="539"/>
      <c r="FXP22" s="539"/>
      <c r="FXQ22" s="539"/>
      <c r="FXR22" s="539"/>
      <c r="FXS22" s="539"/>
      <c r="FXT22" s="539"/>
      <c r="FXU22" s="539"/>
      <c r="FXV22" s="539"/>
      <c r="FXW22" s="539"/>
      <c r="FXX22" s="539"/>
      <c r="FXY22" s="539"/>
      <c r="FXZ22" s="539"/>
      <c r="FYA22" s="539"/>
      <c r="FYB22" s="539"/>
      <c r="FYC22" s="539"/>
      <c r="FYD22" s="539"/>
      <c r="FYE22" s="539"/>
      <c r="FYF22" s="539"/>
      <c r="FYG22" s="539"/>
      <c r="FYH22" s="539"/>
      <c r="FYI22" s="539"/>
      <c r="FYJ22" s="539"/>
      <c r="FYK22" s="539"/>
      <c r="FYL22" s="539"/>
      <c r="FYM22" s="539"/>
      <c r="FYN22" s="539"/>
      <c r="FYO22" s="539"/>
      <c r="FYP22" s="539"/>
      <c r="FYQ22" s="539"/>
      <c r="FYR22" s="539"/>
      <c r="FYS22" s="539"/>
      <c r="FYT22" s="539"/>
      <c r="FYU22" s="539"/>
      <c r="FYV22" s="539"/>
      <c r="FYW22" s="539"/>
      <c r="FYX22" s="539"/>
      <c r="FYY22" s="539"/>
      <c r="FYZ22" s="539"/>
      <c r="FZA22" s="539"/>
      <c r="FZB22" s="539"/>
      <c r="FZC22" s="539"/>
      <c r="FZD22" s="539"/>
      <c r="FZE22" s="539"/>
      <c r="FZF22" s="539"/>
      <c r="FZG22" s="539"/>
      <c r="FZH22" s="539"/>
      <c r="FZI22" s="539"/>
      <c r="FZJ22" s="539"/>
      <c r="FZK22" s="539"/>
      <c r="FZL22" s="539"/>
      <c r="FZM22" s="539"/>
      <c r="FZN22" s="539"/>
      <c r="FZO22" s="539"/>
      <c r="FZP22" s="539"/>
      <c r="FZQ22" s="539"/>
      <c r="FZR22" s="539"/>
      <c r="FZS22" s="539"/>
      <c r="FZT22" s="539"/>
      <c r="FZU22" s="539"/>
      <c r="FZV22" s="539"/>
      <c r="FZW22" s="539"/>
      <c r="FZX22" s="539"/>
      <c r="FZY22" s="539"/>
      <c r="FZZ22" s="539"/>
      <c r="GAA22" s="539"/>
      <c r="GAB22" s="539"/>
      <c r="GAC22" s="539"/>
      <c r="GAD22" s="539"/>
      <c r="GAE22" s="539"/>
      <c r="GAF22" s="539"/>
      <c r="GAG22" s="539"/>
      <c r="GAH22" s="539"/>
      <c r="GAI22" s="539"/>
      <c r="GAJ22" s="539"/>
      <c r="GAK22" s="539"/>
      <c r="GAL22" s="539"/>
      <c r="GAM22" s="539"/>
      <c r="GAN22" s="539"/>
      <c r="GAO22" s="539"/>
      <c r="GAP22" s="539"/>
      <c r="GAQ22" s="539"/>
      <c r="GAR22" s="539"/>
      <c r="GAS22" s="539"/>
      <c r="GAT22" s="539"/>
      <c r="GAU22" s="539"/>
      <c r="GAV22" s="539"/>
      <c r="GAW22" s="539"/>
      <c r="GAX22" s="539"/>
      <c r="GAY22" s="539"/>
      <c r="GAZ22" s="539"/>
      <c r="GBA22" s="539"/>
      <c r="GBB22" s="539"/>
      <c r="GBC22" s="539"/>
      <c r="GBD22" s="539"/>
      <c r="GBE22" s="539"/>
      <c r="GBF22" s="539"/>
      <c r="GBG22" s="539"/>
      <c r="GBH22" s="539"/>
      <c r="GBI22" s="539"/>
      <c r="GBJ22" s="539"/>
      <c r="GBK22" s="539"/>
      <c r="GBL22" s="539"/>
      <c r="GBM22" s="539"/>
      <c r="GBN22" s="539"/>
      <c r="GBO22" s="539"/>
      <c r="GBP22" s="539"/>
      <c r="GBQ22" s="539"/>
      <c r="GBR22" s="539"/>
      <c r="GBS22" s="539"/>
      <c r="GBT22" s="539"/>
      <c r="GBU22" s="539"/>
      <c r="GBV22" s="539"/>
      <c r="GBW22" s="539"/>
      <c r="GBX22" s="539"/>
      <c r="GBY22" s="539"/>
      <c r="GBZ22" s="539"/>
      <c r="GCA22" s="539"/>
      <c r="GCB22" s="539"/>
      <c r="GCC22" s="539"/>
      <c r="GCD22" s="539"/>
      <c r="GCE22" s="539"/>
      <c r="GCF22" s="539"/>
      <c r="GCG22" s="539"/>
      <c r="GCH22" s="539"/>
      <c r="GCI22" s="539"/>
      <c r="GCJ22" s="539"/>
      <c r="GCK22" s="539"/>
      <c r="GCL22" s="539"/>
      <c r="GCM22" s="539"/>
      <c r="GCN22" s="539"/>
      <c r="GCO22" s="539"/>
      <c r="GCP22" s="539"/>
      <c r="GCQ22" s="539"/>
      <c r="GCR22" s="539"/>
      <c r="GCS22" s="539"/>
      <c r="GCT22" s="539"/>
      <c r="GCU22" s="539"/>
      <c r="GCV22" s="539"/>
      <c r="GCW22" s="539"/>
      <c r="GCX22" s="539"/>
      <c r="GCY22" s="539"/>
      <c r="GCZ22" s="539"/>
      <c r="GDA22" s="539"/>
      <c r="GDB22" s="539"/>
      <c r="GDC22" s="539"/>
      <c r="GDD22" s="539"/>
      <c r="GDE22" s="539"/>
      <c r="GDF22" s="539"/>
      <c r="GDG22" s="539"/>
      <c r="GDH22" s="539"/>
      <c r="GDI22" s="539"/>
      <c r="GDJ22" s="539"/>
      <c r="GDK22" s="539"/>
      <c r="GDL22" s="539"/>
      <c r="GDM22" s="539"/>
      <c r="GDN22" s="539"/>
      <c r="GDO22" s="539"/>
      <c r="GDP22" s="539"/>
      <c r="GDQ22" s="539"/>
      <c r="GDR22" s="539"/>
      <c r="GDS22" s="539"/>
      <c r="GDT22" s="539"/>
      <c r="GDU22" s="539"/>
      <c r="GDV22" s="539"/>
      <c r="GDW22" s="539"/>
      <c r="GDX22" s="539"/>
      <c r="GDY22" s="539"/>
      <c r="GDZ22" s="539"/>
      <c r="GEA22" s="539"/>
      <c r="GEB22" s="539"/>
      <c r="GEC22" s="539"/>
      <c r="GED22" s="539"/>
      <c r="GEE22" s="539"/>
      <c r="GEF22" s="539"/>
      <c r="GEG22" s="539"/>
      <c r="GEH22" s="539"/>
      <c r="GEI22" s="539"/>
      <c r="GEJ22" s="539"/>
      <c r="GEK22" s="539"/>
      <c r="GEL22" s="539"/>
      <c r="GEM22" s="539"/>
      <c r="GEN22" s="539"/>
      <c r="GEO22" s="539"/>
      <c r="GEP22" s="539"/>
      <c r="GEQ22" s="539"/>
      <c r="GER22" s="539"/>
      <c r="GES22" s="539"/>
      <c r="GET22" s="539"/>
      <c r="GEU22" s="539"/>
      <c r="GEV22" s="539"/>
      <c r="GEW22" s="539"/>
      <c r="GEX22" s="539"/>
      <c r="GEY22" s="539"/>
      <c r="GEZ22" s="539"/>
      <c r="GFA22" s="539"/>
      <c r="GFB22" s="539"/>
      <c r="GFC22" s="539"/>
      <c r="GFD22" s="539"/>
      <c r="GFE22" s="539"/>
      <c r="GFF22" s="539"/>
      <c r="GFG22" s="539"/>
      <c r="GFH22" s="539"/>
      <c r="GFI22" s="539"/>
      <c r="GFJ22" s="539"/>
      <c r="GFK22" s="539"/>
      <c r="GFL22" s="539"/>
      <c r="GFM22" s="539"/>
      <c r="GFN22" s="539"/>
      <c r="GFO22" s="539"/>
      <c r="GFP22" s="539"/>
      <c r="GFQ22" s="539"/>
      <c r="GFR22" s="539"/>
      <c r="GFS22" s="539"/>
      <c r="GFT22" s="539"/>
      <c r="GFU22" s="539"/>
      <c r="GFV22" s="539"/>
      <c r="GFW22" s="539"/>
      <c r="GFX22" s="539"/>
      <c r="GFY22" s="539"/>
      <c r="GFZ22" s="539"/>
      <c r="GGA22" s="539"/>
      <c r="GGB22" s="539"/>
      <c r="GGC22" s="539"/>
      <c r="GGD22" s="539"/>
      <c r="GGE22" s="539"/>
      <c r="GGF22" s="539"/>
      <c r="GGG22" s="539"/>
      <c r="GGH22" s="539"/>
      <c r="GGI22" s="539"/>
      <c r="GGJ22" s="539"/>
      <c r="GGK22" s="539"/>
      <c r="GGL22" s="539"/>
      <c r="GGM22" s="539"/>
      <c r="GGN22" s="539"/>
      <c r="GGO22" s="539"/>
      <c r="GGP22" s="539"/>
      <c r="GGQ22" s="539"/>
      <c r="GGR22" s="539"/>
      <c r="GGS22" s="539"/>
      <c r="GGT22" s="539"/>
      <c r="GGU22" s="539"/>
      <c r="GGV22" s="539"/>
      <c r="GGW22" s="539"/>
      <c r="GGX22" s="539"/>
      <c r="GGY22" s="539"/>
      <c r="GGZ22" s="539"/>
      <c r="GHA22" s="539"/>
      <c r="GHB22" s="539"/>
      <c r="GHC22" s="539"/>
      <c r="GHD22" s="539"/>
      <c r="GHE22" s="539"/>
      <c r="GHF22" s="539"/>
      <c r="GHG22" s="539"/>
      <c r="GHH22" s="539"/>
      <c r="GHI22" s="539"/>
      <c r="GHJ22" s="539"/>
      <c r="GHK22" s="539"/>
      <c r="GHL22" s="539"/>
      <c r="GHM22" s="539"/>
      <c r="GHN22" s="539"/>
      <c r="GHO22" s="539"/>
      <c r="GHP22" s="539"/>
      <c r="GHQ22" s="539"/>
      <c r="GHR22" s="539"/>
      <c r="GHS22" s="539"/>
      <c r="GHT22" s="539"/>
      <c r="GHU22" s="539"/>
      <c r="GHV22" s="539"/>
      <c r="GHW22" s="539"/>
      <c r="GHX22" s="539"/>
      <c r="GHY22" s="539"/>
      <c r="GHZ22" s="539"/>
      <c r="GIA22" s="539"/>
      <c r="GIB22" s="539"/>
      <c r="GIC22" s="539"/>
      <c r="GID22" s="539"/>
      <c r="GIE22" s="539"/>
      <c r="GIF22" s="539"/>
      <c r="GIG22" s="539"/>
      <c r="GIH22" s="539"/>
      <c r="GII22" s="539"/>
      <c r="GIJ22" s="539"/>
      <c r="GIK22" s="539"/>
      <c r="GIL22" s="539"/>
      <c r="GIM22" s="539"/>
      <c r="GIN22" s="539"/>
      <c r="GIO22" s="539"/>
      <c r="GIP22" s="539"/>
      <c r="GIQ22" s="539"/>
      <c r="GIR22" s="539"/>
      <c r="GIS22" s="539"/>
      <c r="GIT22" s="539"/>
      <c r="GIU22" s="539"/>
      <c r="GIV22" s="539"/>
      <c r="GIW22" s="539"/>
      <c r="GIX22" s="539"/>
      <c r="GIY22" s="539"/>
      <c r="GIZ22" s="539"/>
      <c r="GJA22" s="539"/>
      <c r="GJB22" s="539"/>
      <c r="GJC22" s="539"/>
      <c r="GJD22" s="539"/>
      <c r="GJE22" s="539"/>
      <c r="GJF22" s="539"/>
      <c r="GJG22" s="539"/>
      <c r="GJH22" s="539"/>
      <c r="GJI22" s="539"/>
      <c r="GJJ22" s="539"/>
      <c r="GJK22" s="539"/>
      <c r="GJL22" s="539"/>
      <c r="GJM22" s="539"/>
      <c r="GJN22" s="539"/>
      <c r="GJO22" s="539"/>
      <c r="GJP22" s="539"/>
      <c r="GJQ22" s="539"/>
      <c r="GJR22" s="539"/>
      <c r="GJS22" s="539"/>
      <c r="GJT22" s="539"/>
      <c r="GJU22" s="539"/>
      <c r="GJV22" s="539"/>
      <c r="GJW22" s="539"/>
      <c r="GJX22" s="539"/>
      <c r="GJY22" s="539"/>
      <c r="GJZ22" s="539"/>
      <c r="GKA22" s="539"/>
      <c r="GKB22" s="539"/>
      <c r="GKC22" s="539"/>
      <c r="GKD22" s="539"/>
      <c r="GKE22" s="539"/>
      <c r="GKF22" s="539"/>
      <c r="GKG22" s="539"/>
      <c r="GKH22" s="539"/>
      <c r="GKI22" s="539"/>
      <c r="GKJ22" s="539"/>
      <c r="GKK22" s="539"/>
      <c r="GKL22" s="539"/>
      <c r="GKM22" s="539"/>
      <c r="GKN22" s="539"/>
      <c r="GKO22" s="539"/>
      <c r="GKP22" s="539"/>
      <c r="GKQ22" s="539"/>
      <c r="GKR22" s="539"/>
      <c r="GKS22" s="539"/>
      <c r="GKT22" s="539"/>
      <c r="GKU22" s="539"/>
      <c r="GKV22" s="539"/>
      <c r="GKW22" s="539"/>
      <c r="GKX22" s="539"/>
      <c r="GKY22" s="539"/>
      <c r="GKZ22" s="539"/>
      <c r="GLA22" s="539"/>
      <c r="GLB22" s="539"/>
      <c r="GLC22" s="539"/>
      <c r="GLD22" s="539"/>
      <c r="GLE22" s="539"/>
      <c r="GLF22" s="539"/>
      <c r="GLG22" s="539"/>
      <c r="GLH22" s="539"/>
      <c r="GLI22" s="539"/>
      <c r="GLJ22" s="539"/>
      <c r="GLK22" s="539"/>
      <c r="GLL22" s="539"/>
      <c r="GLM22" s="539"/>
      <c r="GLN22" s="539"/>
      <c r="GLO22" s="539"/>
      <c r="GLP22" s="539"/>
      <c r="GLQ22" s="539"/>
      <c r="GLR22" s="539"/>
      <c r="GLS22" s="539"/>
      <c r="GLT22" s="539"/>
      <c r="GLU22" s="539"/>
      <c r="GLV22" s="539"/>
      <c r="GLW22" s="539"/>
      <c r="GLX22" s="539"/>
      <c r="GLY22" s="539"/>
      <c r="GLZ22" s="539"/>
      <c r="GMA22" s="539"/>
      <c r="GMB22" s="539"/>
      <c r="GMC22" s="539"/>
      <c r="GMD22" s="539"/>
      <c r="GME22" s="539"/>
      <c r="GMF22" s="539"/>
      <c r="GMG22" s="539"/>
      <c r="GMH22" s="539"/>
      <c r="GMI22" s="539"/>
      <c r="GMJ22" s="539"/>
      <c r="GMK22" s="539"/>
      <c r="GML22" s="539"/>
      <c r="GMM22" s="539"/>
      <c r="GMN22" s="539"/>
      <c r="GMO22" s="539"/>
      <c r="GMP22" s="539"/>
      <c r="GMQ22" s="539"/>
      <c r="GMR22" s="539"/>
      <c r="GMS22" s="539"/>
      <c r="GMT22" s="539"/>
      <c r="GMU22" s="539"/>
      <c r="GMV22" s="539"/>
      <c r="GMW22" s="539"/>
      <c r="GMX22" s="539"/>
      <c r="GMY22" s="539"/>
      <c r="GMZ22" s="539"/>
      <c r="GNA22" s="539"/>
      <c r="GNB22" s="539"/>
      <c r="GNC22" s="539"/>
      <c r="GND22" s="539"/>
      <c r="GNE22" s="539"/>
      <c r="GNF22" s="539"/>
      <c r="GNG22" s="539"/>
      <c r="GNH22" s="539"/>
      <c r="GNI22" s="539"/>
      <c r="GNJ22" s="539"/>
      <c r="GNK22" s="539"/>
      <c r="GNL22" s="539"/>
      <c r="GNM22" s="539"/>
      <c r="GNN22" s="539"/>
      <c r="GNO22" s="539"/>
      <c r="GNP22" s="539"/>
      <c r="GNQ22" s="539"/>
      <c r="GNR22" s="539"/>
      <c r="GNS22" s="539"/>
      <c r="GNT22" s="539"/>
      <c r="GNU22" s="539"/>
      <c r="GNV22" s="539"/>
      <c r="GNW22" s="539"/>
      <c r="GNX22" s="539"/>
      <c r="GNY22" s="539"/>
      <c r="GNZ22" s="539"/>
      <c r="GOA22" s="539"/>
      <c r="GOB22" s="539"/>
      <c r="GOC22" s="539"/>
      <c r="GOD22" s="539"/>
      <c r="GOE22" s="539"/>
      <c r="GOF22" s="539"/>
      <c r="GOG22" s="539"/>
      <c r="GOH22" s="539"/>
      <c r="GOI22" s="539"/>
      <c r="GOJ22" s="539"/>
      <c r="GOK22" s="539"/>
      <c r="GOL22" s="539"/>
      <c r="GOM22" s="539"/>
      <c r="GON22" s="539"/>
      <c r="GOO22" s="539"/>
      <c r="GOP22" s="539"/>
      <c r="GOQ22" s="539"/>
      <c r="GOR22" s="539"/>
      <c r="GOS22" s="539"/>
      <c r="GOT22" s="539"/>
      <c r="GOU22" s="539"/>
      <c r="GOV22" s="539"/>
      <c r="GOW22" s="539"/>
      <c r="GOX22" s="539"/>
      <c r="GOY22" s="539"/>
      <c r="GOZ22" s="539"/>
      <c r="GPA22" s="539"/>
      <c r="GPB22" s="539"/>
      <c r="GPC22" s="539"/>
      <c r="GPD22" s="539"/>
      <c r="GPE22" s="539"/>
      <c r="GPF22" s="539"/>
      <c r="GPG22" s="539"/>
      <c r="GPH22" s="539"/>
      <c r="GPI22" s="539"/>
      <c r="GPJ22" s="539"/>
      <c r="GPK22" s="539"/>
      <c r="GPL22" s="539"/>
      <c r="GPM22" s="539"/>
      <c r="GPN22" s="539"/>
      <c r="GPO22" s="539"/>
      <c r="GPP22" s="539"/>
      <c r="GPQ22" s="539"/>
      <c r="GPR22" s="539"/>
      <c r="GPS22" s="539"/>
      <c r="GPT22" s="539"/>
      <c r="GPU22" s="539"/>
      <c r="GPV22" s="539"/>
      <c r="GPW22" s="539"/>
      <c r="GPX22" s="539"/>
      <c r="GPY22" s="539"/>
      <c r="GPZ22" s="539"/>
      <c r="GQA22" s="539"/>
      <c r="GQB22" s="539"/>
      <c r="GQC22" s="539"/>
      <c r="GQD22" s="539"/>
      <c r="GQE22" s="539"/>
      <c r="GQF22" s="539"/>
      <c r="GQG22" s="539"/>
      <c r="GQH22" s="539"/>
      <c r="GQI22" s="539"/>
      <c r="GQJ22" s="539"/>
      <c r="GQK22" s="539"/>
      <c r="GQL22" s="539"/>
      <c r="GQM22" s="539"/>
      <c r="GQN22" s="539"/>
      <c r="GQO22" s="539"/>
      <c r="GQP22" s="539"/>
      <c r="GQQ22" s="539"/>
      <c r="GQR22" s="539"/>
      <c r="GQS22" s="539"/>
      <c r="GQT22" s="539"/>
      <c r="GQU22" s="539"/>
      <c r="GQV22" s="539"/>
      <c r="GQW22" s="539"/>
      <c r="GQX22" s="539"/>
      <c r="GQY22" s="539"/>
      <c r="GQZ22" s="539"/>
      <c r="GRA22" s="539"/>
      <c r="GRB22" s="539"/>
      <c r="GRC22" s="539"/>
      <c r="GRD22" s="539"/>
      <c r="GRE22" s="539"/>
      <c r="GRF22" s="539"/>
      <c r="GRG22" s="539"/>
      <c r="GRH22" s="539"/>
      <c r="GRI22" s="539"/>
      <c r="GRJ22" s="539"/>
      <c r="GRK22" s="539"/>
      <c r="GRL22" s="539"/>
      <c r="GRM22" s="539"/>
      <c r="GRN22" s="539"/>
      <c r="GRO22" s="539"/>
      <c r="GRP22" s="539"/>
      <c r="GRQ22" s="539"/>
      <c r="GRR22" s="539"/>
      <c r="GRS22" s="539"/>
      <c r="GRT22" s="539"/>
      <c r="GRU22" s="539"/>
      <c r="GRV22" s="539"/>
      <c r="GRW22" s="539"/>
      <c r="GRX22" s="539"/>
      <c r="GRY22" s="539"/>
      <c r="GRZ22" s="539"/>
      <c r="GSA22" s="539"/>
      <c r="GSB22" s="539"/>
      <c r="GSC22" s="539"/>
      <c r="GSD22" s="539"/>
      <c r="GSE22" s="539"/>
      <c r="GSF22" s="539"/>
      <c r="GSG22" s="539"/>
      <c r="GSH22" s="539"/>
      <c r="GSI22" s="539"/>
      <c r="GSJ22" s="539"/>
      <c r="GSK22" s="539"/>
      <c r="GSL22" s="539"/>
      <c r="GSM22" s="539"/>
      <c r="GSN22" s="539"/>
      <c r="GSO22" s="539"/>
      <c r="GSP22" s="539"/>
      <c r="GSQ22" s="539"/>
      <c r="GSR22" s="539"/>
      <c r="GSS22" s="539"/>
      <c r="GST22" s="539"/>
      <c r="GSU22" s="539"/>
      <c r="GSV22" s="539"/>
      <c r="GSW22" s="539"/>
      <c r="GSX22" s="539"/>
      <c r="GSY22" s="539"/>
      <c r="GSZ22" s="539"/>
      <c r="GTA22" s="539"/>
      <c r="GTB22" s="539"/>
      <c r="GTC22" s="539"/>
      <c r="GTD22" s="539"/>
      <c r="GTE22" s="539"/>
      <c r="GTF22" s="539"/>
      <c r="GTG22" s="539"/>
      <c r="GTH22" s="539"/>
      <c r="GTI22" s="539"/>
      <c r="GTJ22" s="539"/>
      <c r="GTK22" s="539"/>
      <c r="GTL22" s="539"/>
      <c r="GTM22" s="539"/>
      <c r="GTN22" s="539"/>
      <c r="GTO22" s="539"/>
      <c r="GTP22" s="539"/>
      <c r="GTQ22" s="539"/>
      <c r="GTR22" s="539"/>
      <c r="GTS22" s="539"/>
      <c r="GTT22" s="539"/>
      <c r="GTU22" s="539"/>
      <c r="GTV22" s="539"/>
      <c r="GTW22" s="539"/>
      <c r="GTX22" s="539"/>
      <c r="GTY22" s="539"/>
      <c r="GTZ22" s="539"/>
      <c r="GUA22" s="539"/>
      <c r="GUB22" s="539"/>
      <c r="GUC22" s="539"/>
      <c r="GUD22" s="539"/>
      <c r="GUE22" s="539"/>
      <c r="GUF22" s="539"/>
      <c r="GUG22" s="539"/>
      <c r="GUH22" s="539"/>
      <c r="GUI22" s="539"/>
      <c r="GUJ22" s="539"/>
      <c r="GUK22" s="539"/>
      <c r="GUL22" s="539"/>
      <c r="GUM22" s="539"/>
      <c r="GUN22" s="539"/>
      <c r="GUO22" s="539"/>
      <c r="GUP22" s="539"/>
      <c r="GUQ22" s="539"/>
      <c r="GUR22" s="539"/>
      <c r="GUS22" s="539"/>
      <c r="GUT22" s="539"/>
      <c r="GUU22" s="539"/>
      <c r="GUV22" s="539"/>
      <c r="GUW22" s="539"/>
      <c r="GUX22" s="539"/>
      <c r="GUY22" s="539"/>
      <c r="GUZ22" s="539"/>
      <c r="GVA22" s="539"/>
      <c r="GVB22" s="539"/>
      <c r="GVC22" s="539"/>
      <c r="GVD22" s="539"/>
      <c r="GVE22" s="539"/>
      <c r="GVF22" s="539"/>
      <c r="GVG22" s="539"/>
      <c r="GVH22" s="539"/>
      <c r="GVI22" s="539"/>
      <c r="GVJ22" s="539"/>
      <c r="GVK22" s="539"/>
      <c r="GVL22" s="539"/>
      <c r="GVM22" s="539"/>
      <c r="GVN22" s="539"/>
      <c r="GVO22" s="539"/>
      <c r="GVP22" s="539"/>
      <c r="GVQ22" s="539"/>
      <c r="GVR22" s="539"/>
      <c r="GVS22" s="539"/>
      <c r="GVT22" s="539"/>
      <c r="GVU22" s="539"/>
      <c r="GVV22" s="539"/>
      <c r="GVW22" s="539"/>
      <c r="GVX22" s="539"/>
      <c r="GVY22" s="539"/>
      <c r="GVZ22" s="539"/>
      <c r="GWA22" s="539"/>
      <c r="GWB22" s="539"/>
      <c r="GWC22" s="539"/>
      <c r="GWD22" s="539"/>
      <c r="GWE22" s="539"/>
      <c r="GWF22" s="539"/>
      <c r="GWG22" s="539"/>
      <c r="GWH22" s="539"/>
      <c r="GWI22" s="539"/>
      <c r="GWJ22" s="539"/>
      <c r="GWK22" s="539"/>
      <c r="GWL22" s="539"/>
      <c r="GWM22" s="539"/>
      <c r="GWN22" s="539"/>
      <c r="GWO22" s="539"/>
      <c r="GWP22" s="539"/>
      <c r="GWQ22" s="539"/>
      <c r="GWR22" s="539"/>
      <c r="GWS22" s="539"/>
      <c r="GWT22" s="539"/>
      <c r="GWU22" s="539"/>
      <c r="GWV22" s="539"/>
      <c r="GWW22" s="539"/>
      <c r="GWX22" s="539"/>
      <c r="GWY22" s="539"/>
      <c r="GWZ22" s="539"/>
      <c r="GXA22" s="539"/>
      <c r="GXB22" s="539"/>
      <c r="GXC22" s="539"/>
      <c r="GXD22" s="539"/>
      <c r="GXE22" s="539"/>
      <c r="GXF22" s="539"/>
      <c r="GXG22" s="539"/>
      <c r="GXH22" s="539"/>
      <c r="GXI22" s="539"/>
      <c r="GXJ22" s="539"/>
      <c r="GXK22" s="539"/>
      <c r="GXL22" s="539"/>
      <c r="GXM22" s="539"/>
      <c r="GXN22" s="539"/>
      <c r="GXO22" s="539"/>
      <c r="GXP22" s="539"/>
      <c r="GXQ22" s="539"/>
      <c r="GXR22" s="539"/>
      <c r="GXS22" s="539"/>
      <c r="GXT22" s="539"/>
      <c r="GXU22" s="539"/>
      <c r="GXV22" s="539"/>
      <c r="GXW22" s="539"/>
      <c r="GXX22" s="539"/>
      <c r="GXY22" s="539"/>
      <c r="GXZ22" s="539"/>
      <c r="GYA22" s="539"/>
      <c r="GYB22" s="539"/>
      <c r="GYC22" s="539"/>
      <c r="GYD22" s="539"/>
      <c r="GYE22" s="539"/>
      <c r="GYF22" s="539"/>
      <c r="GYG22" s="539"/>
      <c r="GYH22" s="539"/>
      <c r="GYI22" s="539"/>
      <c r="GYJ22" s="539"/>
      <c r="GYK22" s="539"/>
      <c r="GYL22" s="539"/>
      <c r="GYM22" s="539"/>
      <c r="GYN22" s="539"/>
      <c r="GYO22" s="539"/>
      <c r="GYP22" s="539"/>
      <c r="GYQ22" s="539"/>
      <c r="GYR22" s="539"/>
      <c r="GYS22" s="539"/>
      <c r="GYT22" s="539"/>
      <c r="GYU22" s="539"/>
      <c r="GYV22" s="539"/>
      <c r="GYW22" s="539"/>
      <c r="GYX22" s="539"/>
      <c r="GYY22" s="539"/>
      <c r="GYZ22" s="539"/>
      <c r="GZA22" s="539"/>
      <c r="GZB22" s="539"/>
      <c r="GZC22" s="539"/>
      <c r="GZD22" s="539"/>
      <c r="GZE22" s="539"/>
      <c r="GZF22" s="539"/>
      <c r="GZG22" s="539"/>
      <c r="GZH22" s="539"/>
      <c r="GZI22" s="539"/>
      <c r="GZJ22" s="539"/>
      <c r="GZK22" s="539"/>
      <c r="GZL22" s="539"/>
      <c r="GZM22" s="539"/>
      <c r="GZN22" s="539"/>
      <c r="GZO22" s="539"/>
      <c r="GZP22" s="539"/>
      <c r="GZQ22" s="539"/>
      <c r="GZR22" s="539"/>
      <c r="GZS22" s="539"/>
      <c r="GZT22" s="539"/>
      <c r="GZU22" s="539"/>
      <c r="GZV22" s="539"/>
      <c r="GZW22" s="539"/>
      <c r="GZX22" s="539"/>
      <c r="GZY22" s="539"/>
      <c r="GZZ22" s="539"/>
      <c r="HAA22" s="539"/>
      <c r="HAB22" s="539"/>
      <c r="HAC22" s="539"/>
      <c r="HAD22" s="539"/>
      <c r="HAE22" s="539"/>
      <c r="HAF22" s="539"/>
      <c r="HAG22" s="539"/>
      <c r="HAH22" s="539"/>
      <c r="HAI22" s="539"/>
      <c r="HAJ22" s="539"/>
      <c r="HAK22" s="539"/>
      <c r="HAL22" s="539"/>
      <c r="HAM22" s="539"/>
      <c r="HAN22" s="539"/>
      <c r="HAO22" s="539"/>
      <c r="HAP22" s="539"/>
      <c r="HAQ22" s="539"/>
      <c r="HAR22" s="539"/>
      <c r="HAS22" s="539"/>
      <c r="HAT22" s="539"/>
      <c r="HAU22" s="539"/>
      <c r="HAV22" s="539"/>
      <c r="HAW22" s="539"/>
      <c r="HAX22" s="539"/>
      <c r="HAY22" s="539"/>
      <c r="HAZ22" s="539"/>
      <c r="HBA22" s="539"/>
      <c r="HBB22" s="539"/>
      <c r="HBC22" s="539"/>
      <c r="HBD22" s="539"/>
      <c r="HBE22" s="539"/>
      <c r="HBF22" s="539"/>
      <c r="HBG22" s="539"/>
      <c r="HBH22" s="539"/>
      <c r="HBI22" s="539"/>
      <c r="HBJ22" s="539"/>
      <c r="HBK22" s="539"/>
      <c r="HBL22" s="539"/>
      <c r="HBM22" s="539"/>
      <c r="HBN22" s="539"/>
      <c r="HBO22" s="539"/>
      <c r="HBP22" s="539"/>
      <c r="HBQ22" s="539"/>
      <c r="HBR22" s="539"/>
      <c r="HBS22" s="539"/>
      <c r="HBT22" s="539"/>
      <c r="HBU22" s="539"/>
      <c r="HBV22" s="539"/>
      <c r="HBW22" s="539"/>
      <c r="HBX22" s="539"/>
      <c r="HBY22" s="539"/>
      <c r="HBZ22" s="539"/>
      <c r="HCA22" s="539"/>
      <c r="HCB22" s="539"/>
      <c r="HCC22" s="539"/>
      <c r="HCD22" s="539"/>
      <c r="HCE22" s="539"/>
      <c r="HCF22" s="539"/>
      <c r="HCG22" s="539"/>
      <c r="HCH22" s="539"/>
      <c r="HCI22" s="539"/>
      <c r="HCJ22" s="539"/>
      <c r="HCK22" s="539"/>
      <c r="HCL22" s="539"/>
      <c r="HCM22" s="539"/>
      <c r="HCN22" s="539"/>
      <c r="HCO22" s="539"/>
      <c r="HCP22" s="539"/>
      <c r="HCQ22" s="539"/>
      <c r="HCR22" s="539"/>
      <c r="HCS22" s="539"/>
      <c r="HCT22" s="539"/>
      <c r="HCU22" s="539"/>
      <c r="HCV22" s="539"/>
      <c r="HCW22" s="539"/>
      <c r="HCX22" s="539"/>
      <c r="HCY22" s="539"/>
      <c r="HCZ22" s="539"/>
      <c r="HDA22" s="539"/>
      <c r="HDB22" s="539"/>
      <c r="HDC22" s="539"/>
      <c r="HDD22" s="539"/>
      <c r="HDE22" s="539"/>
      <c r="HDF22" s="539"/>
      <c r="HDG22" s="539"/>
      <c r="HDH22" s="539"/>
      <c r="HDI22" s="539"/>
      <c r="HDJ22" s="539"/>
      <c r="HDK22" s="539"/>
      <c r="HDL22" s="539"/>
      <c r="HDM22" s="539"/>
      <c r="HDN22" s="539"/>
      <c r="HDO22" s="539"/>
      <c r="HDP22" s="539"/>
      <c r="HDQ22" s="539"/>
      <c r="HDR22" s="539"/>
      <c r="HDS22" s="539"/>
      <c r="HDT22" s="539"/>
      <c r="HDU22" s="539"/>
      <c r="HDV22" s="539"/>
      <c r="HDW22" s="539"/>
      <c r="HDX22" s="539"/>
      <c r="HDY22" s="539"/>
      <c r="HDZ22" s="539"/>
      <c r="HEA22" s="539"/>
      <c r="HEB22" s="539"/>
      <c r="HEC22" s="539"/>
      <c r="HED22" s="539"/>
      <c r="HEE22" s="539"/>
      <c r="HEF22" s="539"/>
      <c r="HEG22" s="539"/>
      <c r="HEH22" s="539"/>
      <c r="HEI22" s="539"/>
      <c r="HEJ22" s="539"/>
      <c r="HEK22" s="539"/>
      <c r="HEL22" s="539"/>
      <c r="HEM22" s="539"/>
      <c r="HEN22" s="539"/>
      <c r="HEO22" s="539"/>
      <c r="HEP22" s="539"/>
      <c r="HEQ22" s="539"/>
      <c r="HER22" s="539"/>
      <c r="HES22" s="539"/>
      <c r="HET22" s="539"/>
      <c r="HEU22" s="539"/>
      <c r="HEV22" s="539"/>
      <c r="HEW22" s="539"/>
      <c r="HEX22" s="539"/>
      <c r="HEY22" s="539"/>
      <c r="HEZ22" s="539"/>
      <c r="HFA22" s="539"/>
      <c r="HFB22" s="539"/>
      <c r="HFC22" s="539"/>
      <c r="HFD22" s="539"/>
      <c r="HFE22" s="539"/>
      <c r="HFF22" s="539"/>
      <c r="HFG22" s="539"/>
      <c r="HFH22" s="539"/>
      <c r="HFI22" s="539"/>
      <c r="HFJ22" s="539"/>
      <c r="HFK22" s="539"/>
      <c r="HFL22" s="539"/>
      <c r="HFM22" s="539"/>
      <c r="HFN22" s="539"/>
      <c r="HFO22" s="539"/>
      <c r="HFP22" s="539"/>
      <c r="HFQ22" s="539"/>
      <c r="HFR22" s="539"/>
      <c r="HFS22" s="539"/>
      <c r="HFT22" s="539"/>
      <c r="HFU22" s="539"/>
      <c r="HFV22" s="539"/>
      <c r="HFW22" s="539"/>
      <c r="HFX22" s="539"/>
      <c r="HFY22" s="539"/>
      <c r="HFZ22" s="539"/>
      <c r="HGA22" s="539"/>
      <c r="HGB22" s="539"/>
      <c r="HGC22" s="539"/>
      <c r="HGD22" s="539"/>
      <c r="HGE22" s="539"/>
      <c r="HGF22" s="539"/>
      <c r="HGG22" s="539"/>
      <c r="HGH22" s="539"/>
      <c r="HGI22" s="539"/>
      <c r="HGJ22" s="539"/>
      <c r="HGK22" s="539"/>
      <c r="HGL22" s="539"/>
      <c r="HGM22" s="539"/>
      <c r="HGN22" s="539"/>
      <c r="HGO22" s="539"/>
      <c r="HGP22" s="539"/>
      <c r="HGQ22" s="539"/>
      <c r="HGR22" s="539"/>
      <c r="HGS22" s="539"/>
      <c r="HGT22" s="539"/>
      <c r="HGU22" s="539"/>
      <c r="HGV22" s="539"/>
      <c r="HGW22" s="539"/>
      <c r="HGX22" s="539"/>
      <c r="HGY22" s="539"/>
      <c r="HGZ22" s="539"/>
      <c r="HHA22" s="539"/>
      <c r="HHB22" s="539"/>
      <c r="HHC22" s="539"/>
      <c r="HHD22" s="539"/>
      <c r="HHE22" s="539"/>
      <c r="HHF22" s="539"/>
      <c r="HHG22" s="539"/>
      <c r="HHH22" s="539"/>
      <c r="HHI22" s="539"/>
      <c r="HHJ22" s="539"/>
      <c r="HHK22" s="539"/>
      <c r="HHL22" s="539"/>
      <c r="HHM22" s="539"/>
      <c r="HHN22" s="539"/>
      <c r="HHO22" s="539"/>
      <c r="HHP22" s="539"/>
      <c r="HHQ22" s="539"/>
      <c r="HHR22" s="539"/>
      <c r="HHS22" s="539"/>
      <c r="HHT22" s="539"/>
      <c r="HHU22" s="539"/>
      <c r="HHV22" s="539"/>
      <c r="HHW22" s="539"/>
      <c r="HHX22" s="539"/>
      <c r="HHY22" s="539"/>
      <c r="HHZ22" s="539"/>
      <c r="HIA22" s="539"/>
      <c r="HIB22" s="539"/>
      <c r="HIC22" s="539"/>
      <c r="HID22" s="539"/>
      <c r="HIE22" s="539"/>
      <c r="HIF22" s="539"/>
      <c r="HIG22" s="539"/>
      <c r="HIH22" s="539"/>
      <c r="HII22" s="539"/>
      <c r="HIJ22" s="539"/>
      <c r="HIK22" s="539"/>
      <c r="HIL22" s="539"/>
      <c r="HIM22" s="539"/>
      <c r="HIN22" s="539"/>
      <c r="HIO22" s="539"/>
      <c r="HIP22" s="539"/>
      <c r="HIQ22" s="539"/>
      <c r="HIR22" s="539"/>
      <c r="HIS22" s="539"/>
      <c r="HIT22" s="539"/>
      <c r="HIU22" s="539"/>
      <c r="HIV22" s="539"/>
      <c r="HIW22" s="539"/>
      <c r="HIX22" s="539"/>
      <c r="HIY22" s="539"/>
      <c r="HIZ22" s="539"/>
      <c r="HJA22" s="539"/>
      <c r="HJB22" s="539"/>
      <c r="HJC22" s="539"/>
      <c r="HJD22" s="539"/>
      <c r="HJE22" s="539"/>
      <c r="HJF22" s="539"/>
      <c r="HJG22" s="539"/>
      <c r="HJH22" s="539"/>
      <c r="HJI22" s="539"/>
      <c r="HJJ22" s="539"/>
      <c r="HJK22" s="539"/>
      <c r="HJL22" s="539"/>
      <c r="HJM22" s="539"/>
      <c r="HJN22" s="539"/>
      <c r="HJO22" s="539"/>
      <c r="HJP22" s="539"/>
      <c r="HJQ22" s="539"/>
      <c r="HJR22" s="539"/>
      <c r="HJS22" s="539"/>
      <c r="HJT22" s="539"/>
      <c r="HJU22" s="539"/>
      <c r="HJV22" s="539"/>
      <c r="HJW22" s="539"/>
      <c r="HJX22" s="539"/>
      <c r="HJY22" s="539"/>
      <c r="HJZ22" s="539"/>
      <c r="HKA22" s="539"/>
      <c r="HKB22" s="539"/>
      <c r="HKC22" s="539"/>
      <c r="HKD22" s="539"/>
      <c r="HKE22" s="539"/>
      <c r="HKF22" s="539"/>
      <c r="HKG22" s="539"/>
      <c r="HKH22" s="539"/>
      <c r="HKI22" s="539"/>
      <c r="HKJ22" s="539"/>
      <c r="HKK22" s="539"/>
      <c r="HKL22" s="539"/>
      <c r="HKM22" s="539"/>
      <c r="HKN22" s="539"/>
      <c r="HKO22" s="539"/>
      <c r="HKP22" s="539"/>
      <c r="HKQ22" s="539"/>
      <c r="HKR22" s="539"/>
      <c r="HKS22" s="539"/>
      <c r="HKT22" s="539"/>
      <c r="HKU22" s="539"/>
      <c r="HKV22" s="539"/>
      <c r="HKW22" s="539"/>
      <c r="HKX22" s="539"/>
      <c r="HKY22" s="539"/>
      <c r="HKZ22" s="539"/>
      <c r="HLA22" s="539"/>
      <c r="HLB22" s="539"/>
      <c r="HLC22" s="539"/>
      <c r="HLD22" s="539"/>
      <c r="HLE22" s="539"/>
      <c r="HLF22" s="539"/>
      <c r="HLG22" s="539"/>
      <c r="HLH22" s="539"/>
      <c r="HLI22" s="539"/>
      <c r="HLJ22" s="539"/>
      <c r="HLK22" s="539"/>
      <c r="HLL22" s="539"/>
      <c r="HLM22" s="539"/>
      <c r="HLN22" s="539"/>
      <c r="HLO22" s="539"/>
      <c r="HLP22" s="539"/>
      <c r="HLQ22" s="539"/>
      <c r="HLR22" s="539"/>
      <c r="HLS22" s="539"/>
      <c r="HLT22" s="539"/>
      <c r="HLU22" s="539"/>
      <c r="HLV22" s="539"/>
      <c r="HLW22" s="539"/>
      <c r="HLX22" s="539"/>
      <c r="HLY22" s="539"/>
      <c r="HLZ22" s="539"/>
      <c r="HMA22" s="539"/>
      <c r="HMB22" s="539"/>
      <c r="HMC22" s="539"/>
      <c r="HMD22" s="539"/>
      <c r="HME22" s="539"/>
      <c r="HMF22" s="539"/>
      <c r="HMG22" s="539"/>
      <c r="HMH22" s="539"/>
      <c r="HMI22" s="539"/>
      <c r="HMJ22" s="539"/>
      <c r="HMK22" s="539"/>
      <c r="HML22" s="539"/>
      <c r="HMM22" s="539"/>
      <c r="HMN22" s="539"/>
      <c r="HMO22" s="539"/>
      <c r="HMP22" s="539"/>
      <c r="HMQ22" s="539"/>
      <c r="HMR22" s="539"/>
      <c r="HMS22" s="539"/>
      <c r="HMT22" s="539"/>
      <c r="HMU22" s="539"/>
      <c r="HMV22" s="539"/>
      <c r="HMW22" s="539"/>
      <c r="HMX22" s="539"/>
      <c r="HMY22" s="539"/>
      <c r="HMZ22" s="539"/>
      <c r="HNA22" s="539"/>
      <c r="HNB22" s="539"/>
      <c r="HNC22" s="539"/>
      <c r="HND22" s="539"/>
      <c r="HNE22" s="539"/>
      <c r="HNF22" s="539"/>
      <c r="HNG22" s="539"/>
      <c r="HNH22" s="539"/>
      <c r="HNI22" s="539"/>
      <c r="HNJ22" s="539"/>
      <c r="HNK22" s="539"/>
      <c r="HNL22" s="539"/>
      <c r="HNM22" s="539"/>
      <c r="HNN22" s="539"/>
      <c r="HNO22" s="539"/>
      <c r="HNP22" s="539"/>
      <c r="HNQ22" s="539"/>
      <c r="HNR22" s="539"/>
      <c r="HNS22" s="539"/>
      <c r="HNT22" s="539"/>
      <c r="HNU22" s="539"/>
      <c r="HNV22" s="539"/>
      <c r="HNW22" s="539"/>
      <c r="HNX22" s="539"/>
      <c r="HNY22" s="539"/>
      <c r="HNZ22" s="539"/>
      <c r="HOA22" s="539"/>
      <c r="HOB22" s="539"/>
      <c r="HOC22" s="539"/>
      <c r="HOD22" s="539"/>
      <c r="HOE22" s="539"/>
      <c r="HOF22" s="539"/>
      <c r="HOG22" s="539"/>
      <c r="HOH22" s="539"/>
      <c r="HOI22" s="539"/>
      <c r="HOJ22" s="539"/>
      <c r="HOK22" s="539"/>
      <c r="HOL22" s="539"/>
      <c r="HOM22" s="539"/>
      <c r="HON22" s="539"/>
      <c r="HOO22" s="539"/>
      <c r="HOP22" s="539"/>
      <c r="HOQ22" s="539"/>
      <c r="HOR22" s="539"/>
      <c r="HOS22" s="539"/>
      <c r="HOT22" s="539"/>
      <c r="HOU22" s="539"/>
      <c r="HOV22" s="539"/>
      <c r="HOW22" s="539"/>
      <c r="HOX22" s="539"/>
      <c r="HOY22" s="539"/>
      <c r="HOZ22" s="539"/>
      <c r="HPA22" s="539"/>
      <c r="HPB22" s="539"/>
      <c r="HPC22" s="539"/>
      <c r="HPD22" s="539"/>
      <c r="HPE22" s="539"/>
      <c r="HPF22" s="539"/>
      <c r="HPG22" s="539"/>
      <c r="HPH22" s="539"/>
      <c r="HPI22" s="539"/>
      <c r="HPJ22" s="539"/>
      <c r="HPK22" s="539"/>
      <c r="HPL22" s="539"/>
      <c r="HPM22" s="539"/>
      <c r="HPN22" s="539"/>
      <c r="HPO22" s="539"/>
      <c r="HPP22" s="539"/>
      <c r="HPQ22" s="539"/>
      <c r="HPR22" s="539"/>
      <c r="HPS22" s="539"/>
      <c r="HPT22" s="539"/>
      <c r="HPU22" s="539"/>
      <c r="HPV22" s="539"/>
      <c r="HPW22" s="539"/>
      <c r="HPX22" s="539"/>
      <c r="HPY22" s="539"/>
      <c r="HPZ22" s="539"/>
      <c r="HQA22" s="539"/>
      <c r="HQB22" s="539"/>
      <c r="HQC22" s="539"/>
      <c r="HQD22" s="539"/>
      <c r="HQE22" s="539"/>
      <c r="HQF22" s="539"/>
      <c r="HQG22" s="539"/>
      <c r="HQH22" s="539"/>
      <c r="HQI22" s="539"/>
      <c r="HQJ22" s="539"/>
      <c r="HQK22" s="539"/>
      <c r="HQL22" s="539"/>
      <c r="HQM22" s="539"/>
      <c r="HQN22" s="539"/>
      <c r="HQO22" s="539"/>
      <c r="HQP22" s="539"/>
      <c r="HQQ22" s="539"/>
      <c r="HQR22" s="539"/>
      <c r="HQS22" s="539"/>
      <c r="HQT22" s="539"/>
      <c r="HQU22" s="539"/>
      <c r="HQV22" s="539"/>
      <c r="HQW22" s="539"/>
      <c r="HQX22" s="539"/>
      <c r="HQY22" s="539"/>
      <c r="HQZ22" s="539"/>
      <c r="HRA22" s="539"/>
      <c r="HRB22" s="539"/>
      <c r="HRC22" s="539"/>
      <c r="HRD22" s="539"/>
      <c r="HRE22" s="539"/>
      <c r="HRF22" s="539"/>
      <c r="HRG22" s="539"/>
      <c r="HRH22" s="539"/>
      <c r="HRI22" s="539"/>
      <c r="HRJ22" s="539"/>
      <c r="HRK22" s="539"/>
      <c r="HRL22" s="539"/>
      <c r="HRM22" s="539"/>
      <c r="HRN22" s="539"/>
      <c r="HRO22" s="539"/>
      <c r="HRP22" s="539"/>
      <c r="HRQ22" s="539"/>
      <c r="HRR22" s="539"/>
      <c r="HRS22" s="539"/>
      <c r="HRT22" s="539"/>
      <c r="HRU22" s="539"/>
      <c r="HRV22" s="539"/>
      <c r="HRW22" s="539"/>
      <c r="HRX22" s="539"/>
      <c r="HRY22" s="539"/>
      <c r="HRZ22" s="539"/>
      <c r="HSA22" s="539"/>
      <c r="HSB22" s="539"/>
      <c r="HSC22" s="539"/>
      <c r="HSD22" s="539"/>
      <c r="HSE22" s="539"/>
      <c r="HSF22" s="539"/>
      <c r="HSG22" s="539"/>
      <c r="HSH22" s="539"/>
      <c r="HSI22" s="539"/>
      <c r="HSJ22" s="539"/>
      <c r="HSK22" s="539"/>
      <c r="HSL22" s="539"/>
      <c r="HSM22" s="539"/>
      <c r="HSN22" s="539"/>
      <c r="HSO22" s="539"/>
      <c r="HSP22" s="539"/>
      <c r="HSQ22" s="539"/>
      <c r="HSR22" s="539"/>
      <c r="HSS22" s="539"/>
      <c r="HST22" s="539"/>
      <c r="HSU22" s="539"/>
      <c r="HSV22" s="539"/>
      <c r="HSW22" s="539"/>
      <c r="HSX22" s="539"/>
      <c r="HSY22" s="539"/>
      <c r="HSZ22" s="539"/>
      <c r="HTA22" s="539"/>
      <c r="HTB22" s="539"/>
      <c r="HTC22" s="539"/>
      <c r="HTD22" s="539"/>
      <c r="HTE22" s="539"/>
      <c r="HTF22" s="539"/>
      <c r="HTG22" s="539"/>
      <c r="HTH22" s="539"/>
      <c r="HTI22" s="539"/>
      <c r="HTJ22" s="539"/>
      <c r="HTK22" s="539"/>
      <c r="HTL22" s="539"/>
      <c r="HTM22" s="539"/>
      <c r="HTN22" s="539"/>
      <c r="HTO22" s="539"/>
      <c r="HTP22" s="539"/>
      <c r="HTQ22" s="539"/>
      <c r="HTR22" s="539"/>
      <c r="HTS22" s="539"/>
      <c r="HTT22" s="539"/>
      <c r="HTU22" s="539"/>
      <c r="HTV22" s="539"/>
      <c r="HTW22" s="539"/>
      <c r="HTX22" s="539"/>
      <c r="HTY22" s="539"/>
      <c r="HTZ22" s="539"/>
      <c r="HUA22" s="539"/>
      <c r="HUB22" s="539"/>
      <c r="HUC22" s="539"/>
      <c r="HUD22" s="539"/>
      <c r="HUE22" s="539"/>
      <c r="HUF22" s="539"/>
      <c r="HUG22" s="539"/>
      <c r="HUH22" s="539"/>
      <c r="HUI22" s="539"/>
      <c r="HUJ22" s="539"/>
      <c r="HUK22" s="539"/>
      <c r="HUL22" s="539"/>
      <c r="HUM22" s="539"/>
      <c r="HUN22" s="539"/>
      <c r="HUO22" s="539"/>
      <c r="HUP22" s="539"/>
      <c r="HUQ22" s="539"/>
      <c r="HUR22" s="539"/>
      <c r="HUS22" s="539"/>
      <c r="HUT22" s="539"/>
      <c r="HUU22" s="539"/>
      <c r="HUV22" s="539"/>
      <c r="HUW22" s="539"/>
      <c r="HUX22" s="539"/>
      <c r="HUY22" s="539"/>
      <c r="HUZ22" s="539"/>
      <c r="HVA22" s="539"/>
      <c r="HVB22" s="539"/>
      <c r="HVC22" s="539"/>
      <c r="HVD22" s="539"/>
      <c r="HVE22" s="539"/>
      <c r="HVF22" s="539"/>
      <c r="HVG22" s="539"/>
      <c r="HVH22" s="539"/>
      <c r="HVI22" s="539"/>
      <c r="HVJ22" s="539"/>
      <c r="HVK22" s="539"/>
      <c r="HVL22" s="539"/>
      <c r="HVM22" s="539"/>
      <c r="HVN22" s="539"/>
      <c r="HVO22" s="539"/>
      <c r="HVP22" s="539"/>
      <c r="HVQ22" s="539"/>
      <c r="HVR22" s="539"/>
      <c r="HVS22" s="539"/>
      <c r="HVT22" s="539"/>
      <c r="HVU22" s="539"/>
      <c r="HVV22" s="539"/>
      <c r="HVW22" s="539"/>
      <c r="HVX22" s="539"/>
      <c r="HVY22" s="539"/>
      <c r="HVZ22" s="539"/>
      <c r="HWA22" s="539"/>
      <c r="HWB22" s="539"/>
      <c r="HWC22" s="539"/>
      <c r="HWD22" s="539"/>
      <c r="HWE22" s="539"/>
      <c r="HWF22" s="539"/>
      <c r="HWG22" s="539"/>
      <c r="HWH22" s="539"/>
      <c r="HWI22" s="539"/>
      <c r="HWJ22" s="539"/>
      <c r="HWK22" s="539"/>
      <c r="HWL22" s="539"/>
      <c r="HWM22" s="539"/>
      <c r="HWN22" s="539"/>
      <c r="HWO22" s="539"/>
      <c r="HWP22" s="539"/>
      <c r="HWQ22" s="539"/>
      <c r="HWR22" s="539"/>
      <c r="HWS22" s="539"/>
      <c r="HWT22" s="539"/>
      <c r="HWU22" s="539"/>
      <c r="HWV22" s="539"/>
      <c r="HWW22" s="539"/>
      <c r="HWX22" s="539"/>
      <c r="HWY22" s="539"/>
      <c r="HWZ22" s="539"/>
      <c r="HXA22" s="539"/>
      <c r="HXB22" s="539"/>
      <c r="HXC22" s="539"/>
      <c r="HXD22" s="539"/>
      <c r="HXE22" s="539"/>
      <c r="HXF22" s="539"/>
      <c r="HXG22" s="539"/>
      <c r="HXH22" s="539"/>
      <c r="HXI22" s="539"/>
      <c r="HXJ22" s="539"/>
      <c r="HXK22" s="539"/>
      <c r="HXL22" s="539"/>
      <c r="HXM22" s="539"/>
      <c r="HXN22" s="539"/>
      <c r="HXO22" s="539"/>
      <c r="HXP22" s="539"/>
      <c r="HXQ22" s="539"/>
      <c r="HXR22" s="539"/>
      <c r="HXS22" s="539"/>
      <c r="HXT22" s="539"/>
      <c r="HXU22" s="539"/>
      <c r="HXV22" s="539"/>
      <c r="HXW22" s="539"/>
      <c r="HXX22" s="539"/>
      <c r="HXY22" s="539"/>
      <c r="HXZ22" s="539"/>
      <c r="HYA22" s="539"/>
      <c r="HYB22" s="539"/>
      <c r="HYC22" s="539"/>
      <c r="HYD22" s="539"/>
      <c r="HYE22" s="539"/>
      <c r="HYF22" s="539"/>
      <c r="HYG22" s="539"/>
      <c r="HYH22" s="539"/>
      <c r="HYI22" s="539"/>
      <c r="HYJ22" s="539"/>
      <c r="HYK22" s="539"/>
      <c r="HYL22" s="539"/>
      <c r="HYM22" s="539"/>
      <c r="HYN22" s="539"/>
      <c r="HYO22" s="539"/>
      <c r="HYP22" s="539"/>
      <c r="HYQ22" s="539"/>
      <c r="HYR22" s="539"/>
      <c r="HYS22" s="539"/>
      <c r="HYT22" s="539"/>
      <c r="HYU22" s="539"/>
      <c r="HYV22" s="539"/>
      <c r="HYW22" s="539"/>
      <c r="HYX22" s="539"/>
      <c r="HYY22" s="539"/>
      <c r="HYZ22" s="539"/>
      <c r="HZA22" s="539"/>
      <c r="HZB22" s="539"/>
      <c r="HZC22" s="539"/>
      <c r="HZD22" s="539"/>
      <c r="HZE22" s="539"/>
      <c r="HZF22" s="539"/>
      <c r="HZG22" s="539"/>
      <c r="HZH22" s="539"/>
      <c r="HZI22" s="539"/>
      <c r="HZJ22" s="539"/>
      <c r="HZK22" s="539"/>
      <c r="HZL22" s="539"/>
      <c r="HZM22" s="539"/>
      <c r="HZN22" s="539"/>
      <c r="HZO22" s="539"/>
      <c r="HZP22" s="539"/>
      <c r="HZQ22" s="539"/>
      <c r="HZR22" s="539"/>
      <c r="HZS22" s="539"/>
      <c r="HZT22" s="539"/>
      <c r="HZU22" s="539"/>
      <c r="HZV22" s="539"/>
      <c r="HZW22" s="539"/>
      <c r="HZX22" s="539"/>
      <c r="HZY22" s="539"/>
      <c r="HZZ22" s="539"/>
      <c r="IAA22" s="539"/>
      <c r="IAB22" s="539"/>
      <c r="IAC22" s="539"/>
      <c r="IAD22" s="539"/>
      <c r="IAE22" s="539"/>
      <c r="IAF22" s="539"/>
      <c r="IAG22" s="539"/>
      <c r="IAH22" s="539"/>
      <c r="IAI22" s="539"/>
      <c r="IAJ22" s="539"/>
      <c r="IAK22" s="539"/>
      <c r="IAL22" s="539"/>
      <c r="IAM22" s="539"/>
      <c r="IAN22" s="539"/>
      <c r="IAO22" s="539"/>
      <c r="IAP22" s="539"/>
      <c r="IAQ22" s="539"/>
      <c r="IAR22" s="539"/>
      <c r="IAS22" s="539"/>
      <c r="IAT22" s="539"/>
      <c r="IAU22" s="539"/>
      <c r="IAV22" s="539"/>
      <c r="IAW22" s="539"/>
      <c r="IAX22" s="539"/>
      <c r="IAY22" s="539"/>
      <c r="IAZ22" s="539"/>
      <c r="IBA22" s="539"/>
      <c r="IBB22" s="539"/>
      <c r="IBC22" s="539"/>
      <c r="IBD22" s="539"/>
      <c r="IBE22" s="539"/>
      <c r="IBF22" s="539"/>
      <c r="IBG22" s="539"/>
      <c r="IBH22" s="539"/>
      <c r="IBI22" s="539"/>
      <c r="IBJ22" s="539"/>
      <c r="IBK22" s="539"/>
      <c r="IBL22" s="539"/>
      <c r="IBM22" s="539"/>
      <c r="IBN22" s="539"/>
      <c r="IBO22" s="539"/>
      <c r="IBP22" s="539"/>
      <c r="IBQ22" s="539"/>
      <c r="IBR22" s="539"/>
      <c r="IBS22" s="539"/>
      <c r="IBT22" s="539"/>
      <c r="IBU22" s="539"/>
      <c r="IBV22" s="539"/>
      <c r="IBW22" s="539"/>
      <c r="IBX22" s="539"/>
      <c r="IBY22" s="539"/>
      <c r="IBZ22" s="539"/>
      <c r="ICA22" s="539"/>
      <c r="ICB22" s="539"/>
      <c r="ICC22" s="539"/>
      <c r="ICD22" s="539"/>
      <c r="ICE22" s="539"/>
      <c r="ICF22" s="539"/>
      <c r="ICG22" s="539"/>
      <c r="ICH22" s="539"/>
      <c r="ICI22" s="539"/>
      <c r="ICJ22" s="539"/>
      <c r="ICK22" s="539"/>
      <c r="ICL22" s="539"/>
      <c r="ICM22" s="539"/>
      <c r="ICN22" s="539"/>
      <c r="ICO22" s="539"/>
      <c r="ICP22" s="539"/>
      <c r="ICQ22" s="539"/>
      <c r="ICR22" s="539"/>
      <c r="ICS22" s="539"/>
      <c r="ICT22" s="539"/>
      <c r="ICU22" s="539"/>
      <c r="ICV22" s="539"/>
      <c r="ICW22" s="539"/>
      <c r="ICX22" s="539"/>
      <c r="ICY22" s="539"/>
      <c r="ICZ22" s="539"/>
      <c r="IDA22" s="539"/>
      <c r="IDB22" s="539"/>
      <c r="IDC22" s="539"/>
      <c r="IDD22" s="539"/>
      <c r="IDE22" s="539"/>
      <c r="IDF22" s="539"/>
      <c r="IDG22" s="539"/>
      <c r="IDH22" s="539"/>
      <c r="IDI22" s="539"/>
      <c r="IDJ22" s="539"/>
      <c r="IDK22" s="539"/>
      <c r="IDL22" s="539"/>
      <c r="IDM22" s="539"/>
      <c r="IDN22" s="539"/>
      <c r="IDO22" s="539"/>
      <c r="IDP22" s="539"/>
      <c r="IDQ22" s="539"/>
      <c r="IDR22" s="539"/>
      <c r="IDS22" s="539"/>
      <c r="IDT22" s="539"/>
      <c r="IDU22" s="539"/>
      <c r="IDV22" s="539"/>
      <c r="IDW22" s="539"/>
      <c r="IDX22" s="539"/>
      <c r="IDY22" s="539"/>
      <c r="IDZ22" s="539"/>
      <c r="IEA22" s="539"/>
      <c r="IEB22" s="539"/>
      <c r="IEC22" s="539"/>
      <c r="IED22" s="539"/>
      <c r="IEE22" s="539"/>
      <c r="IEF22" s="539"/>
      <c r="IEG22" s="539"/>
      <c r="IEH22" s="539"/>
      <c r="IEI22" s="539"/>
      <c r="IEJ22" s="539"/>
      <c r="IEK22" s="539"/>
      <c r="IEL22" s="539"/>
      <c r="IEM22" s="539"/>
      <c r="IEN22" s="539"/>
      <c r="IEO22" s="539"/>
      <c r="IEP22" s="539"/>
      <c r="IEQ22" s="539"/>
      <c r="IER22" s="539"/>
      <c r="IES22" s="539"/>
      <c r="IET22" s="539"/>
      <c r="IEU22" s="539"/>
      <c r="IEV22" s="539"/>
      <c r="IEW22" s="539"/>
      <c r="IEX22" s="539"/>
      <c r="IEY22" s="539"/>
      <c r="IEZ22" s="539"/>
      <c r="IFA22" s="539"/>
      <c r="IFB22" s="539"/>
      <c r="IFC22" s="539"/>
      <c r="IFD22" s="539"/>
      <c r="IFE22" s="539"/>
      <c r="IFF22" s="539"/>
      <c r="IFG22" s="539"/>
      <c r="IFH22" s="539"/>
      <c r="IFI22" s="539"/>
      <c r="IFJ22" s="539"/>
      <c r="IFK22" s="539"/>
      <c r="IFL22" s="539"/>
      <c r="IFM22" s="539"/>
      <c r="IFN22" s="539"/>
      <c r="IFO22" s="539"/>
      <c r="IFP22" s="539"/>
      <c r="IFQ22" s="539"/>
      <c r="IFR22" s="539"/>
      <c r="IFS22" s="539"/>
      <c r="IFT22" s="539"/>
      <c r="IFU22" s="539"/>
      <c r="IFV22" s="539"/>
      <c r="IFW22" s="539"/>
      <c r="IFX22" s="539"/>
      <c r="IFY22" s="539"/>
      <c r="IFZ22" s="539"/>
      <c r="IGA22" s="539"/>
      <c r="IGB22" s="539"/>
      <c r="IGC22" s="539"/>
      <c r="IGD22" s="539"/>
      <c r="IGE22" s="539"/>
      <c r="IGF22" s="539"/>
      <c r="IGG22" s="539"/>
      <c r="IGH22" s="539"/>
      <c r="IGI22" s="539"/>
      <c r="IGJ22" s="539"/>
      <c r="IGK22" s="539"/>
      <c r="IGL22" s="539"/>
      <c r="IGM22" s="539"/>
      <c r="IGN22" s="539"/>
      <c r="IGO22" s="539"/>
      <c r="IGP22" s="539"/>
      <c r="IGQ22" s="539"/>
      <c r="IGR22" s="539"/>
      <c r="IGS22" s="539"/>
      <c r="IGT22" s="539"/>
      <c r="IGU22" s="539"/>
      <c r="IGV22" s="539"/>
      <c r="IGW22" s="539"/>
      <c r="IGX22" s="539"/>
      <c r="IGY22" s="539"/>
      <c r="IGZ22" s="539"/>
      <c r="IHA22" s="539"/>
      <c r="IHB22" s="539"/>
      <c r="IHC22" s="539"/>
      <c r="IHD22" s="539"/>
      <c r="IHE22" s="539"/>
      <c r="IHF22" s="539"/>
      <c r="IHG22" s="539"/>
      <c r="IHH22" s="539"/>
      <c r="IHI22" s="539"/>
      <c r="IHJ22" s="539"/>
      <c r="IHK22" s="539"/>
      <c r="IHL22" s="539"/>
      <c r="IHM22" s="539"/>
      <c r="IHN22" s="539"/>
      <c r="IHO22" s="539"/>
      <c r="IHP22" s="539"/>
      <c r="IHQ22" s="539"/>
      <c r="IHR22" s="539"/>
      <c r="IHS22" s="539"/>
      <c r="IHT22" s="539"/>
      <c r="IHU22" s="539"/>
      <c r="IHV22" s="539"/>
      <c r="IHW22" s="539"/>
      <c r="IHX22" s="539"/>
      <c r="IHY22" s="539"/>
      <c r="IHZ22" s="539"/>
      <c r="IIA22" s="539"/>
      <c r="IIB22" s="539"/>
      <c r="IIC22" s="539"/>
      <c r="IID22" s="539"/>
      <c r="IIE22" s="539"/>
      <c r="IIF22" s="539"/>
      <c r="IIG22" s="539"/>
      <c r="IIH22" s="539"/>
      <c r="III22" s="539"/>
      <c r="IIJ22" s="539"/>
      <c r="IIK22" s="539"/>
      <c r="IIL22" s="539"/>
      <c r="IIM22" s="539"/>
      <c r="IIN22" s="539"/>
      <c r="IIO22" s="539"/>
      <c r="IIP22" s="539"/>
      <c r="IIQ22" s="539"/>
      <c r="IIR22" s="539"/>
      <c r="IIS22" s="539"/>
      <c r="IIT22" s="539"/>
      <c r="IIU22" s="539"/>
      <c r="IIV22" s="539"/>
      <c r="IIW22" s="539"/>
      <c r="IIX22" s="539"/>
      <c r="IIY22" s="539"/>
      <c r="IIZ22" s="539"/>
      <c r="IJA22" s="539"/>
      <c r="IJB22" s="539"/>
      <c r="IJC22" s="539"/>
      <c r="IJD22" s="539"/>
      <c r="IJE22" s="539"/>
      <c r="IJF22" s="539"/>
      <c r="IJG22" s="539"/>
      <c r="IJH22" s="539"/>
      <c r="IJI22" s="539"/>
      <c r="IJJ22" s="539"/>
      <c r="IJK22" s="539"/>
      <c r="IJL22" s="539"/>
      <c r="IJM22" s="539"/>
      <c r="IJN22" s="539"/>
      <c r="IJO22" s="539"/>
      <c r="IJP22" s="539"/>
      <c r="IJQ22" s="539"/>
      <c r="IJR22" s="539"/>
      <c r="IJS22" s="539"/>
      <c r="IJT22" s="539"/>
      <c r="IJU22" s="539"/>
      <c r="IJV22" s="539"/>
      <c r="IJW22" s="539"/>
      <c r="IJX22" s="539"/>
      <c r="IJY22" s="539"/>
      <c r="IJZ22" s="539"/>
      <c r="IKA22" s="539"/>
      <c r="IKB22" s="539"/>
      <c r="IKC22" s="539"/>
      <c r="IKD22" s="539"/>
      <c r="IKE22" s="539"/>
      <c r="IKF22" s="539"/>
      <c r="IKG22" s="539"/>
      <c r="IKH22" s="539"/>
      <c r="IKI22" s="539"/>
      <c r="IKJ22" s="539"/>
      <c r="IKK22" s="539"/>
      <c r="IKL22" s="539"/>
      <c r="IKM22" s="539"/>
      <c r="IKN22" s="539"/>
      <c r="IKO22" s="539"/>
      <c r="IKP22" s="539"/>
      <c r="IKQ22" s="539"/>
      <c r="IKR22" s="539"/>
      <c r="IKS22" s="539"/>
      <c r="IKT22" s="539"/>
      <c r="IKU22" s="539"/>
      <c r="IKV22" s="539"/>
      <c r="IKW22" s="539"/>
      <c r="IKX22" s="539"/>
      <c r="IKY22" s="539"/>
      <c r="IKZ22" s="539"/>
      <c r="ILA22" s="539"/>
      <c r="ILB22" s="539"/>
      <c r="ILC22" s="539"/>
      <c r="ILD22" s="539"/>
      <c r="ILE22" s="539"/>
      <c r="ILF22" s="539"/>
      <c r="ILG22" s="539"/>
      <c r="ILH22" s="539"/>
      <c r="ILI22" s="539"/>
      <c r="ILJ22" s="539"/>
      <c r="ILK22" s="539"/>
      <c r="ILL22" s="539"/>
      <c r="ILM22" s="539"/>
      <c r="ILN22" s="539"/>
      <c r="ILO22" s="539"/>
      <c r="ILP22" s="539"/>
      <c r="ILQ22" s="539"/>
      <c r="ILR22" s="539"/>
      <c r="ILS22" s="539"/>
      <c r="ILT22" s="539"/>
      <c r="ILU22" s="539"/>
      <c r="ILV22" s="539"/>
      <c r="ILW22" s="539"/>
      <c r="ILX22" s="539"/>
      <c r="ILY22" s="539"/>
      <c r="ILZ22" s="539"/>
      <c r="IMA22" s="539"/>
      <c r="IMB22" s="539"/>
      <c r="IMC22" s="539"/>
      <c r="IMD22" s="539"/>
      <c r="IME22" s="539"/>
      <c r="IMF22" s="539"/>
      <c r="IMG22" s="539"/>
      <c r="IMH22" s="539"/>
      <c r="IMI22" s="539"/>
      <c r="IMJ22" s="539"/>
      <c r="IMK22" s="539"/>
      <c r="IML22" s="539"/>
      <c r="IMM22" s="539"/>
      <c r="IMN22" s="539"/>
      <c r="IMO22" s="539"/>
      <c r="IMP22" s="539"/>
      <c r="IMQ22" s="539"/>
      <c r="IMR22" s="539"/>
      <c r="IMS22" s="539"/>
      <c r="IMT22" s="539"/>
      <c r="IMU22" s="539"/>
      <c r="IMV22" s="539"/>
      <c r="IMW22" s="539"/>
      <c r="IMX22" s="539"/>
      <c r="IMY22" s="539"/>
      <c r="IMZ22" s="539"/>
      <c r="INA22" s="539"/>
      <c r="INB22" s="539"/>
      <c r="INC22" s="539"/>
      <c r="IND22" s="539"/>
      <c r="INE22" s="539"/>
      <c r="INF22" s="539"/>
      <c r="ING22" s="539"/>
      <c r="INH22" s="539"/>
      <c r="INI22" s="539"/>
      <c r="INJ22" s="539"/>
      <c r="INK22" s="539"/>
      <c r="INL22" s="539"/>
      <c r="INM22" s="539"/>
      <c r="INN22" s="539"/>
      <c r="INO22" s="539"/>
      <c r="INP22" s="539"/>
      <c r="INQ22" s="539"/>
      <c r="INR22" s="539"/>
      <c r="INS22" s="539"/>
      <c r="INT22" s="539"/>
      <c r="INU22" s="539"/>
      <c r="INV22" s="539"/>
      <c r="INW22" s="539"/>
      <c r="INX22" s="539"/>
      <c r="INY22" s="539"/>
      <c r="INZ22" s="539"/>
      <c r="IOA22" s="539"/>
      <c r="IOB22" s="539"/>
      <c r="IOC22" s="539"/>
      <c r="IOD22" s="539"/>
      <c r="IOE22" s="539"/>
      <c r="IOF22" s="539"/>
      <c r="IOG22" s="539"/>
      <c r="IOH22" s="539"/>
      <c r="IOI22" s="539"/>
      <c r="IOJ22" s="539"/>
      <c r="IOK22" s="539"/>
      <c r="IOL22" s="539"/>
      <c r="IOM22" s="539"/>
      <c r="ION22" s="539"/>
      <c r="IOO22" s="539"/>
      <c r="IOP22" s="539"/>
      <c r="IOQ22" s="539"/>
      <c r="IOR22" s="539"/>
      <c r="IOS22" s="539"/>
      <c r="IOT22" s="539"/>
      <c r="IOU22" s="539"/>
      <c r="IOV22" s="539"/>
      <c r="IOW22" s="539"/>
      <c r="IOX22" s="539"/>
      <c r="IOY22" s="539"/>
      <c r="IOZ22" s="539"/>
      <c r="IPA22" s="539"/>
      <c r="IPB22" s="539"/>
      <c r="IPC22" s="539"/>
      <c r="IPD22" s="539"/>
      <c r="IPE22" s="539"/>
      <c r="IPF22" s="539"/>
      <c r="IPG22" s="539"/>
      <c r="IPH22" s="539"/>
      <c r="IPI22" s="539"/>
      <c r="IPJ22" s="539"/>
      <c r="IPK22" s="539"/>
      <c r="IPL22" s="539"/>
      <c r="IPM22" s="539"/>
      <c r="IPN22" s="539"/>
      <c r="IPO22" s="539"/>
      <c r="IPP22" s="539"/>
      <c r="IPQ22" s="539"/>
      <c r="IPR22" s="539"/>
      <c r="IPS22" s="539"/>
      <c r="IPT22" s="539"/>
      <c r="IPU22" s="539"/>
      <c r="IPV22" s="539"/>
      <c r="IPW22" s="539"/>
      <c r="IPX22" s="539"/>
      <c r="IPY22" s="539"/>
      <c r="IPZ22" s="539"/>
      <c r="IQA22" s="539"/>
      <c r="IQB22" s="539"/>
      <c r="IQC22" s="539"/>
      <c r="IQD22" s="539"/>
      <c r="IQE22" s="539"/>
      <c r="IQF22" s="539"/>
      <c r="IQG22" s="539"/>
      <c r="IQH22" s="539"/>
      <c r="IQI22" s="539"/>
      <c r="IQJ22" s="539"/>
      <c r="IQK22" s="539"/>
      <c r="IQL22" s="539"/>
      <c r="IQM22" s="539"/>
      <c r="IQN22" s="539"/>
      <c r="IQO22" s="539"/>
      <c r="IQP22" s="539"/>
      <c r="IQQ22" s="539"/>
      <c r="IQR22" s="539"/>
      <c r="IQS22" s="539"/>
      <c r="IQT22" s="539"/>
      <c r="IQU22" s="539"/>
      <c r="IQV22" s="539"/>
      <c r="IQW22" s="539"/>
      <c r="IQX22" s="539"/>
      <c r="IQY22" s="539"/>
      <c r="IQZ22" s="539"/>
      <c r="IRA22" s="539"/>
      <c r="IRB22" s="539"/>
      <c r="IRC22" s="539"/>
      <c r="IRD22" s="539"/>
      <c r="IRE22" s="539"/>
      <c r="IRF22" s="539"/>
      <c r="IRG22" s="539"/>
      <c r="IRH22" s="539"/>
      <c r="IRI22" s="539"/>
      <c r="IRJ22" s="539"/>
      <c r="IRK22" s="539"/>
      <c r="IRL22" s="539"/>
      <c r="IRM22" s="539"/>
      <c r="IRN22" s="539"/>
      <c r="IRO22" s="539"/>
      <c r="IRP22" s="539"/>
      <c r="IRQ22" s="539"/>
      <c r="IRR22" s="539"/>
      <c r="IRS22" s="539"/>
      <c r="IRT22" s="539"/>
      <c r="IRU22" s="539"/>
      <c r="IRV22" s="539"/>
      <c r="IRW22" s="539"/>
      <c r="IRX22" s="539"/>
      <c r="IRY22" s="539"/>
      <c r="IRZ22" s="539"/>
      <c r="ISA22" s="539"/>
      <c r="ISB22" s="539"/>
      <c r="ISC22" s="539"/>
      <c r="ISD22" s="539"/>
      <c r="ISE22" s="539"/>
      <c r="ISF22" s="539"/>
      <c r="ISG22" s="539"/>
      <c r="ISH22" s="539"/>
      <c r="ISI22" s="539"/>
      <c r="ISJ22" s="539"/>
      <c r="ISK22" s="539"/>
      <c r="ISL22" s="539"/>
      <c r="ISM22" s="539"/>
      <c r="ISN22" s="539"/>
      <c r="ISO22" s="539"/>
      <c r="ISP22" s="539"/>
      <c r="ISQ22" s="539"/>
      <c r="ISR22" s="539"/>
      <c r="ISS22" s="539"/>
      <c r="IST22" s="539"/>
      <c r="ISU22" s="539"/>
      <c r="ISV22" s="539"/>
      <c r="ISW22" s="539"/>
      <c r="ISX22" s="539"/>
      <c r="ISY22" s="539"/>
      <c r="ISZ22" s="539"/>
      <c r="ITA22" s="539"/>
      <c r="ITB22" s="539"/>
      <c r="ITC22" s="539"/>
      <c r="ITD22" s="539"/>
      <c r="ITE22" s="539"/>
      <c r="ITF22" s="539"/>
      <c r="ITG22" s="539"/>
      <c r="ITH22" s="539"/>
      <c r="ITI22" s="539"/>
      <c r="ITJ22" s="539"/>
      <c r="ITK22" s="539"/>
      <c r="ITL22" s="539"/>
      <c r="ITM22" s="539"/>
      <c r="ITN22" s="539"/>
      <c r="ITO22" s="539"/>
      <c r="ITP22" s="539"/>
      <c r="ITQ22" s="539"/>
      <c r="ITR22" s="539"/>
      <c r="ITS22" s="539"/>
      <c r="ITT22" s="539"/>
      <c r="ITU22" s="539"/>
      <c r="ITV22" s="539"/>
      <c r="ITW22" s="539"/>
      <c r="ITX22" s="539"/>
      <c r="ITY22" s="539"/>
      <c r="ITZ22" s="539"/>
      <c r="IUA22" s="539"/>
      <c r="IUB22" s="539"/>
      <c r="IUC22" s="539"/>
      <c r="IUD22" s="539"/>
      <c r="IUE22" s="539"/>
      <c r="IUF22" s="539"/>
      <c r="IUG22" s="539"/>
      <c r="IUH22" s="539"/>
      <c r="IUI22" s="539"/>
      <c r="IUJ22" s="539"/>
      <c r="IUK22" s="539"/>
      <c r="IUL22" s="539"/>
      <c r="IUM22" s="539"/>
      <c r="IUN22" s="539"/>
      <c r="IUO22" s="539"/>
      <c r="IUP22" s="539"/>
      <c r="IUQ22" s="539"/>
      <c r="IUR22" s="539"/>
      <c r="IUS22" s="539"/>
      <c r="IUT22" s="539"/>
      <c r="IUU22" s="539"/>
      <c r="IUV22" s="539"/>
      <c r="IUW22" s="539"/>
      <c r="IUX22" s="539"/>
      <c r="IUY22" s="539"/>
      <c r="IUZ22" s="539"/>
      <c r="IVA22" s="539"/>
      <c r="IVB22" s="539"/>
      <c r="IVC22" s="539"/>
      <c r="IVD22" s="539"/>
      <c r="IVE22" s="539"/>
      <c r="IVF22" s="539"/>
      <c r="IVG22" s="539"/>
      <c r="IVH22" s="539"/>
      <c r="IVI22" s="539"/>
      <c r="IVJ22" s="539"/>
      <c r="IVK22" s="539"/>
      <c r="IVL22" s="539"/>
      <c r="IVM22" s="539"/>
      <c r="IVN22" s="539"/>
      <c r="IVO22" s="539"/>
      <c r="IVP22" s="539"/>
      <c r="IVQ22" s="539"/>
      <c r="IVR22" s="539"/>
      <c r="IVS22" s="539"/>
      <c r="IVT22" s="539"/>
      <c r="IVU22" s="539"/>
      <c r="IVV22" s="539"/>
      <c r="IVW22" s="539"/>
      <c r="IVX22" s="539"/>
      <c r="IVY22" s="539"/>
      <c r="IVZ22" s="539"/>
      <c r="IWA22" s="539"/>
      <c r="IWB22" s="539"/>
      <c r="IWC22" s="539"/>
      <c r="IWD22" s="539"/>
      <c r="IWE22" s="539"/>
      <c r="IWF22" s="539"/>
      <c r="IWG22" s="539"/>
      <c r="IWH22" s="539"/>
      <c r="IWI22" s="539"/>
      <c r="IWJ22" s="539"/>
      <c r="IWK22" s="539"/>
      <c r="IWL22" s="539"/>
      <c r="IWM22" s="539"/>
      <c r="IWN22" s="539"/>
      <c r="IWO22" s="539"/>
      <c r="IWP22" s="539"/>
      <c r="IWQ22" s="539"/>
      <c r="IWR22" s="539"/>
      <c r="IWS22" s="539"/>
      <c r="IWT22" s="539"/>
      <c r="IWU22" s="539"/>
      <c r="IWV22" s="539"/>
      <c r="IWW22" s="539"/>
      <c r="IWX22" s="539"/>
      <c r="IWY22" s="539"/>
      <c r="IWZ22" s="539"/>
      <c r="IXA22" s="539"/>
      <c r="IXB22" s="539"/>
      <c r="IXC22" s="539"/>
      <c r="IXD22" s="539"/>
      <c r="IXE22" s="539"/>
      <c r="IXF22" s="539"/>
      <c r="IXG22" s="539"/>
      <c r="IXH22" s="539"/>
      <c r="IXI22" s="539"/>
      <c r="IXJ22" s="539"/>
      <c r="IXK22" s="539"/>
      <c r="IXL22" s="539"/>
      <c r="IXM22" s="539"/>
      <c r="IXN22" s="539"/>
      <c r="IXO22" s="539"/>
      <c r="IXP22" s="539"/>
      <c r="IXQ22" s="539"/>
      <c r="IXR22" s="539"/>
      <c r="IXS22" s="539"/>
      <c r="IXT22" s="539"/>
      <c r="IXU22" s="539"/>
      <c r="IXV22" s="539"/>
      <c r="IXW22" s="539"/>
      <c r="IXX22" s="539"/>
      <c r="IXY22" s="539"/>
      <c r="IXZ22" s="539"/>
      <c r="IYA22" s="539"/>
      <c r="IYB22" s="539"/>
      <c r="IYC22" s="539"/>
      <c r="IYD22" s="539"/>
      <c r="IYE22" s="539"/>
      <c r="IYF22" s="539"/>
      <c r="IYG22" s="539"/>
      <c r="IYH22" s="539"/>
      <c r="IYI22" s="539"/>
      <c r="IYJ22" s="539"/>
      <c r="IYK22" s="539"/>
      <c r="IYL22" s="539"/>
      <c r="IYM22" s="539"/>
      <c r="IYN22" s="539"/>
      <c r="IYO22" s="539"/>
      <c r="IYP22" s="539"/>
      <c r="IYQ22" s="539"/>
      <c r="IYR22" s="539"/>
      <c r="IYS22" s="539"/>
      <c r="IYT22" s="539"/>
      <c r="IYU22" s="539"/>
      <c r="IYV22" s="539"/>
      <c r="IYW22" s="539"/>
      <c r="IYX22" s="539"/>
      <c r="IYY22" s="539"/>
      <c r="IYZ22" s="539"/>
      <c r="IZA22" s="539"/>
      <c r="IZB22" s="539"/>
      <c r="IZC22" s="539"/>
      <c r="IZD22" s="539"/>
      <c r="IZE22" s="539"/>
      <c r="IZF22" s="539"/>
      <c r="IZG22" s="539"/>
      <c r="IZH22" s="539"/>
      <c r="IZI22" s="539"/>
      <c r="IZJ22" s="539"/>
      <c r="IZK22" s="539"/>
      <c r="IZL22" s="539"/>
      <c r="IZM22" s="539"/>
      <c r="IZN22" s="539"/>
      <c r="IZO22" s="539"/>
      <c r="IZP22" s="539"/>
      <c r="IZQ22" s="539"/>
      <c r="IZR22" s="539"/>
      <c r="IZS22" s="539"/>
      <c r="IZT22" s="539"/>
      <c r="IZU22" s="539"/>
      <c r="IZV22" s="539"/>
      <c r="IZW22" s="539"/>
      <c r="IZX22" s="539"/>
      <c r="IZY22" s="539"/>
      <c r="IZZ22" s="539"/>
      <c r="JAA22" s="539"/>
      <c r="JAB22" s="539"/>
      <c r="JAC22" s="539"/>
      <c r="JAD22" s="539"/>
      <c r="JAE22" s="539"/>
      <c r="JAF22" s="539"/>
      <c r="JAG22" s="539"/>
      <c r="JAH22" s="539"/>
      <c r="JAI22" s="539"/>
      <c r="JAJ22" s="539"/>
      <c r="JAK22" s="539"/>
      <c r="JAL22" s="539"/>
      <c r="JAM22" s="539"/>
      <c r="JAN22" s="539"/>
      <c r="JAO22" s="539"/>
      <c r="JAP22" s="539"/>
      <c r="JAQ22" s="539"/>
      <c r="JAR22" s="539"/>
      <c r="JAS22" s="539"/>
      <c r="JAT22" s="539"/>
      <c r="JAU22" s="539"/>
      <c r="JAV22" s="539"/>
      <c r="JAW22" s="539"/>
      <c r="JAX22" s="539"/>
      <c r="JAY22" s="539"/>
      <c r="JAZ22" s="539"/>
      <c r="JBA22" s="539"/>
      <c r="JBB22" s="539"/>
      <c r="JBC22" s="539"/>
      <c r="JBD22" s="539"/>
      <c r="JBE22" s="539"/>
      <c r="JBF22" s="539"/>
      <c r="JBG22" s="539"/>
      <c r="JBH22" s="539"/>
      <c r="JBI22" s="539"/>
      <c r="JBJ22" s="539"/>
      <c r="JBK22" s="539"/>
      <c r="JBL22" s="539"/>
      <c r="JBM22" s="539"/>
      <c r="JBN22" s="539"/>
      <c r="JBO22" s="539"/>
      <c r="JBP22" s="539"/>
      <c r="JBQ22" s="539"/>
      <c r="JBR22" s="539"/>
      <c r="JBS22" s="539"/>
      <c r="JBT22" s="539"/>
      <c r="JBU22" s="539"/>
      <c r="JBV22" s="539"/>
      <c r="JBW22" s="539"/>
      <c r="JBX22" s="539"/>
      <c r="JBY22" s="539"/>
      <c r="JBZ22" s="539"/>
      <c r="JCA22" s="539"/>
      <c r="JCB22" s="539"/>
      <c r="JCC22" s="539"/>
      <c r="JCD22" s="539"/>
      <c r="JCE22" s="539"/>
      <c r="JCF22" s="539"/>
      <c r="JCG22" s="539"/>
      <c r="JCH22" s="539"/>
      <c r="JCI22" s="539"/>
      <c r="JCJ22" s="539"/>
      <c r="JCK22" s="539"/>
      <c r="JCL22" s="539"/>
      <c r="JCM22" s="539"/>
      <c r="JCN22" s="539"/>
      <c r="JCO22" s="539"/>
      <c r="JCP22" s="539"/>
      <c r="JCQ22" s="539"/>
      <c r="JCR22" s="539"/>
      <c r="JCS22" s="539"/>
      <c r="JCT22" s="539"/>
      <c r="JCU22" s="539"/>
      <c r="JCV22" s="539"/>
      <c r="JCW22" s="539"/>
      <c r="JCX22" s="539"/>
      <c r="JCY22" s="539"/>
      <c r="JCZ22" s="539"/>
      <c r="JDA22" s="539"/>
      <c r="JDB22" s="539"/>
      <c r="JDC22" s="539"/>
      <c r="JDD22" s="539"/>
      <c r="JDE22" s="539"/>
      <c r="JDF22" s="539"/>
      <c r="JDG22" s="539"/>
      <c r="JDH22" s="539"/>
      <c r="JDI22" s="539"/>
      <c r="JDJ22" s="539"/>
      <c r="JDK22" s="539"/>
      <c r="JDL22" s="539"/>
      <c r="JDM22" s="539"/>
      <c r="JDN22" s="539"/>
      <c r="JDO22" s="539"/>
      <c r="JDP22" s="539"/>
      <c r="JDQ22" s="539"/>
      <c r="JDR22" s="539"/>
      <c r="JDS22" s="539"/>
      <c r="JDT22" s="539"/>
      <c r="JDU22" s="539"/>
      <c r="JDV22" s="539"/>
      <c r="JDW22" s="539"/>
      <c r="JDX22" s="539"/>
      <c r="JDY22" s="539"/>
      <c r="JDZ22" s="539"/>
      <c r="JEA22" s="539"/>
      <c r="JEB22" s="539"/>
      <c r="JEC22" s="539"/>
      <c r="JED22" s="539"/>
      <c r="JEE22" s="539"/>
      <c r="JEF22" s="539"/>
      <c r="JEG22" s="539"/>
      <c r="JEH22" s="539"/>
      <c r="JEI22" s="539"/>
      <c r="JEJ22" s="539"/>
      <c r="JEK22" s="539"/>
      <c r="JEL22" s="539"/>
      <c r="JEM22" s="539"/>
      <c r="JEN22" s="539"/>
      <c r="JEO22" s="539"/>
      <c r="JEP22" s="539"/>
      <c r="JEQ22" s="539"/>
      <c r="JER22" s="539"/>
      <c r="JES22" s="539"/>
      <c r="JET22" s="539"/>
      <c r="JEU22" s="539"/>
      <c r="JEV22" s="539"/>
      <c r="JEW22" s="539"/>
      <c r="JEX22" s="539"/>
      <c r="JEY22" s="539"/>
      <c r="JEZ22" s="539"/>
      <c r="JFA22" s="539"/>
      <c r="JFB22" s="539"/>
      <c r="JFC22" s="539"/>
      <c r="JFD22" s="539"/>
      <c r="JFE22" s="539"/>
      <c r="JFF22" s="539"/>
      <c r="JFG22" s="539"/>
      <c r="JFH22" s="539"/>
      <c r="JFI22" s="539"/>
      <c r="JFJ22" s="539"/>
      <c r="JFK22" s="539"/>
      <c r="JFL22" s="539"/>
      <c r="JFM22" s="539"/>
      <c r="JFN22" s="539"/>
      <c r="JFO22" s="539"/>
      <c r="JFP22" s="539"/>
      <c r="JFQ22" s="539"/>
      <c r="JFR22" s="539"/>
      <c r="JFS22" s="539"/>
      <c r="JFT22" s="539"/>
      <c r="JFU22" s="539"/>
      <c r="JFV22" s="539"/>
      <c r="JFW22" s="539"/>
      <c r="JFX22" s="539"/>
      <c r="JFY22" s="539"/>
      <c r="JFZ22" s="539"/>
      <c r="JGA22" s="539"/>
      <c r="JGB22" s="539"/>
      <c r="JGC22" s="539"/>
      <c r="JGD22" s="539"/>
      <c r="JGE22" s="539"/>
      <c r="JGF22" s="539"/>
      <c r="JGG22" s="539"/>
      <c r="JGH22" s="539"/>
      <c r="JGI22" s="539"/>
      <c r="JGJ22" s="539"/>
      <c r="JGK22" s="539"/>
      <c r="JGL22" s="539"/>
      <c r="JGM22" s="539"/>
      <c r="JGN22" s="539"/>
      <c r="JGO22" s="539"/>
      <c r="JGP22" s="539"/>
      <c r="JGQ22" s="539"/>
      <c r="JGR22" s="539"/>
      <c r="JGS22" s="539"/>
      <c r="JGT22" s="539"/>
      <c r="JGU22" s="539"/>
      <c r="JGV22" s="539"/>
      <c r="JGW22" s="539"/>
      <c r="JGX22" s="539"/>
      <c r="JGY22" s="539"/>
      <c r="JGZ22" s="539"/>
      <c r="JHA22" s="539"/>
      <c r="JHB22" s="539"/>
      <c r="JHC22" s="539"/>
      <c r="JHD22" s="539"/>
      <c r="JHE22" s="539"/>
      <c r="JHF22" s="539"/>
      <c r="JHG22" s="539"/>
      <c r="JHH22" s="539"/>
      <c r="JHI22" s="539"/>
      <c r="JHJ22" s="539"/>
      <c r="JHK22" s="539"/>
      <c r="JHL22" s="539"/>
      <c r="JHM22" s="539"/>
      <c r="JHN22" s="539"/>
      <c r="JHO22" s="539"/>
      <c r="JHP22" s="539"/>
      <c r="JHQ22" s="539"/>
      <c r="JHR22" s="539"/>
      <c r="JHS22" s="539"/>
      <c r="JHT22" s="539"/>
      <c r="JHU22" s="539"/>
      <c r="JHV22" s="539"/>
      <c r="JHW22" s="539"/>
      <c r="JHX22" s="539"/>
      <c r="JHY22" s="539"/>
      <c r="JHZ22" s="539"/>
      <c r="JIA22" s="539"/>
      <c r="JIB22" s="539"/>
      <c r="JIC22" s="539"/>
      <c r="JID22" s="539"/>
      <c r="JIE22" s="539"/>
      <c r="JIF22" s="539"/>
      <c r="JIG22" s="539"/>
      <c r="JIH22" s="539"/>
      <c r="JII22" s="539"/>
      <c r="JIJ22" s="539"/>
      <c r="JIK22" s="539"/>
      <c r="JIL22" s="539"/>
      <c r="JIM22" s="539"/>
      <c r="JIN22" s="539"/>
      <c r="JIO22" s="539"/>
      <c r="JIP22" s="539"/>
      <c r="JIQ22" s="539"/>
      <c r="JIR22" s="539"/>
      <c r="JIS22" s="539"/>
      <c r="JIT22" s="539"/>
      <c r="JIU22" s="539"/>
      <c r="JIV22" s="539"/>
      <c r="JIW22" s="539"/>
      <c r="JIX22" s="539"/>
      <c r="JIY22" s="539"/>
      <c r="JIZ22" s="539"/>
      <c r="JJA22" s="539"/>
      <c r="JJB22" s="539"/>
      <c r="JJC22" s="539"/>
      <c r="JJD22" s="539"/>
      <c r="JJE22" s="539"/>
      <c r="JJF22" s="539"/>
      <c r="JJG22" s="539"/>
      <c r="JJH22" s="539"/>
      <c r="JJI22" s="539"/>
      <c r="JJJ22" s="539"/>
      <c r="JJK22" s="539"/>
      <c r="JJL22" s="539"/>
      <c r="JJM22" s="539"/>
      <c r="JJN22" s="539"/>
      <c r="JJO22" s="539"/>
      <c r="JJP22" s="539"/>
      <c r="JJQ22" s="539"/>
      <c r="JJR22" s="539"/>
      <c r="JJS22" s="539"/>
      <c r="JJT22" s="539"/>
      <c r="JJU22" s="539"/>
      <c r="JJV22" s="539"/>
      <c r="JJW22" s="539"/>
      <c r="JJX22" s="539"/>
      <c r="JJY22" s="539"/>
      <c r="JJZ22" s="539"/>
      <c r="JKA22" s="539"/>
      <c r="JKB22" s="539"/>
      <c r="JKC22" s="539"/>
      <c r="JKD22" s="539"/>
      <c r="JKE22" s="539"/>
      <c r="JKF22" s="539"/>
      <c r="JKG22" s="539"/>
      <c r="JKH22" s="539"/>
      <c r="JKI22" s="539"/>
      <c r="JKJ22" s="539"/>
      <c r="JKK22" s="539"/>
      <c r="JKL22" s="539"/>
      <c r="JKM22" s="539"/>
      <c r="JKN22" s="539"/>
      <c r="JKO22" s="539"/>
      <c r="JKP22" s="539"/>
      <c r="JKQ22" s="539"/>
      <c r="JKR22" s="539"/>
      <c r="JKS22" s="539"/>
      <c r="JKT22" s="539"/>
      <c r="JKU22" s="539"/>
      <c r="JKV22" s="539"/>
      <c r="JKW22" s="539"/>
      <c r="JKX22" s="539"/>
      <c r="JKY22" s="539"/>
      <c r="JKZ22" s="539"/>
      <c r="JLA22" s="539"/>
      <c r="JLB22" s="539"/>
      <c r="JLC22" s="539"/>
      <c r="JLD22" s="539"/>
      <c r="JLE22" s="539"/>
      <c r="JLF22" s="539"/>
      <c r="JLG22" s="539"/>
      <c r="JLH22" s="539"/>
      <c r="JLI22" s="539"/>
      <c r="JLJ22" s="539"/>
      <c r="JLK22" s="539"/>
      <c r="JLL22" s="539"/>
      <c r="JLM22" s="539"/>
      <c r="JLN22" s="539"/>
      <c r="JLO22" s="539"/>
      <c r="JLP22" s="539"/>
      <c r="JLQ22" s="539"/>
      <c r="JLR22" s="539"/>
      <c r="JLS22" s="539"/>
      <c r="JLT22" s="539"/>
      <c r="JLU22" s="539"/>
      <c r="JLV22" s="539"/>
      <c r="JLW22" s="539"/>
      <c r="JLX22" s="539"/>
      <c r="JLY22" s="539"/>
      <c r="JLZ22" s="539"/>
      <c r="JMA22" s="539"/>
      <c r="JMB22" s="539"/>
      <c r="JMC22" s="539"/>
      <c r="JMD22" s="539"/>
      <c r="JME22" s="539"/>
      <c r="JMF22" s="539"/>
      <c r="JMG22" s="539"/>
      <c r="JMH22" s="539"/>
      <c r="JMI22" s="539"/>
      <c r="JMJ22" s="539"/>
      <c r="JMK22" s="539"/>
      <c r="JML22" s="539"/>
      <c r="JMM22" s="539"/>
      <c r="JMN22" s="539"/>
      <c r="JMO22" s="539"/>
      <c r="JMP22" s="539"/>
      <c r="JMQ22" s="539"/>
      <c r="JMR22" s="539"/>
      <c r="JMS22" s="539"/>
      <c r="JMT22" s="539"/>
      <c r="JMU22" s="539"/>
      <c r="JMV22" s="539"/>
      <c r="JMW22" s="539"/>
      <c r="JMX22" s="539"/>
      <c r="JMY22" s="539"/>
      <c r="JMZ22" s="539"/>
      <c r="JNA22" s="539"/>
      <c r="JNB22" s="539"/>
      <c r="JNC22" s="539"/>
      <c r="JND22" s="539"/>
      <c r="JNE22" s="539"/>
      <c r="JNF22" s="539"/>
      <c r="JNG22" s="539"/>
      <c r="JNH22" s="539"/>
      <c r="JNI22" s="539"/>
      <c r="JNJ22" s="539"/>
      <c r="JNK22" s="539"/>
      <c r="JNL22" s="539"/>
      <c r="JNM22" s="539"/>
      <c r="JNN22" s="539"/>
      <c r="JNO22" s="539"/>
      <c r="JNP22" s="539"/>
      <c r="JNQ22" s="539"/>
      <c r="JNR22" s="539"/>
      <c r="JNS22" s="539"/>
      <c r="JNT22" s="539"/>
      <c r="JNU22" s="539"/>
      <c r="JNV22" s="539"/>
      <c r="JNW22" s="539"/>
      <c r="JNX22" s="539"/>
      <c r="JNY22" s="539"/>
      <c r="JNZ22" s="539"/>
      <c r="JOA22" s="539"/>
      <c r="JOB22" s="539"/>
      <c r="JOC22" s="539"/>
      <c r="JOD22" s="539"/>
      <c r="JOE22" s="539"/>
      <c r="JOF22" s="539"/>
      <c r="JOG22" s="539"/>
      <c r="JOH22" s="539"/>
      <c r="JOI22" s="539"/>
      <c r="JOJ22" s="539"/>
      <c r="JOK22" s="539"/>
      <c r="JOL22" s="539"/>
      <c r="JOM22" s="539"/>
      <c r="JON22" s="539"/>
      <c r="JOO22" s="539"/>
      <c r="JOP22" s="539"/>
      <c r="JOQ22" s="539"/>
      <c r="JOR22" s="539"/>
      <c r="JOS22" s="539"/>
      <c r="JOT22" s="539"/>
      <c r="JOU22" s="539"/>
      <c r="JOV22" s="539"/>
      <c r="JOW22" s="539"/>
      <c r="JOX22" s="539"/>
      <c r="JOY22" s="539"/>
      <c r="JOZ22" s="539"/>
      <c r="JPA22" s="539"/>
      <c r="JPB22" s="539"/>
      <c r="JPC22" s="539"/>
      <c r="JPD22" s="539"/>
      <c r="JPE22" s="539"/>
      <c r="JPF22" s="539"/>
      <c r="JPG22" s="539"/>
      <c r="JPH22" s="539"/>
      <c r="JPI22" s="539"/>
      <c r="JPJ22" s="539"/>
      <c r="JPK22" s="539"/>
      <c r="JPL22" s="539"/>
      <c r="JPM22" s="539"/>
      <c r="JPN22" s="539"/>
      <c r="JPO22" s="539"/>
      <c r="JPP22" s="539"/>
      <c r="JPQ22" s="539"/>
      <c r="JPR22" s="539"/>
      <c r="JPS22" s="539"/>
      <c r="JPT22" s="539"/>
      <c r="JPU22" s="539"/>
      <c r="JPV22" s="539"/>
      <c r="JPW22" s="539"/>
      <c r="JPX22" s="539"/>
      <c r="JPY22" s="539"/>
      <c r="JPZ22" s="539"/>
      <c r="JQA22" s="539"/>
      <c r="JQB22" s="539"/>
      <c r="JQC22" s="539"/>
      <c r="JQD22" s="539"/>
      <c r="JQE22" s="539"/>
      <c r="JQF22" s="539"/>
      <c r="JQG22" s="539"/>
      <c r="JQH22" s="539"/>
      <c r="JQI22" s="539"/>
      <c r="JQJ22" s="539"/>
      <c r="JQK22" s="539"/>
      <c r="JQL22" s="539"/>
      <c r="JQM22" s="539"/>
      <c r="JQN22" s="539"/>
      <c r="JQO22" s="539"/>
      <c r="JQP22" s="539"/>
      <c r="JQQ22" s="539"/>
      <c r="JQR22" s="539"/>
      <c r="JQS22" s="539"/>
      <c r="JQT22" s="539"/>
      <c r="JQU22" s="539"/>
      <c r="JQV22" s="539"/>
      <c r="JQW22" s="539"/>
      <c r="JQX22" s="539"/>
      <c r="JQY22" s="539"/>
      <c r="JQZ22" s="539"/>
      <c r="JRA22" s="539"/>
      <c r="JRB22" s="539"/>
      <c r="JRC22" s="539"/>
      <c r="JRD22" s="539"/>
      <c r="JRE22" s="539"/>
      <c r="JRF22" s="539"/>
      <c r="JRG22" s="539"/>
      <c r="JRH22" s="539"/>
      <c r="JRI22" s="539"/>
      <c r="JRJ22" s="539"/>
      <c r="JRK22" s="539"/>
      <c r="JRL22" s="539"/>
      <c r="JRM22" s="539"/>
      <c r="JRN22" s="539"/>
      <c r="JRO22" s="539"/>
      <c r="JRP22" s="539"/>
      <c r="JRQ22" s="539"/>
      <c r="JRR22" s="539"/>
      <c r="JRS22" s="539"/>
      <c r="JRT22" s="539"/>
      <c r="JRU22" s="539"/>
      <c r="JRV22" s="539"/>
      <c r="JRW22" s="539"/>
      <c r="JRX22" s="539"/>
      <c r="JRY22" s="539"/>
      <c r="JRZ22" s="539"/>
      <c r="JSA22" s="539"/>
      <c r="JSB22" s="539"/>
      <c r="JSC22" s="539"/>
      <c r="JSD22" s="539"/>
      <c r="JSE22" s="539"/>
      <c r="JSF22" s="539"/>
      <c r="JSG22" s="539"/>
      <c r="JSH22" s="539"/>
      <c r="JSI22" s="539"/>
      <c r="JSJ22" s="539"/>
      <c r="JSK22" s="539"/>
      <c r="JSL22" s="539"/>
      <c r="JSM22" s="539"/>
      <c r="JSN22" s="539"/>
      <c r="JSO22" s="539"/>
      <c r="JSP22" s="539"/>
      <c r="JSQ22" s="539"/>
      <c r="JSR22" s="539"/>
      <c r="JSS22" s="539"/>
      <c r="JST22" s="539"/>
      <c r="JSU22" s="539"/>
      <c r="JSV22" s="539"/>
      <c r="JSW22" s="539"/>
      <c r="JSX22" s="539"/>
      <c r="JSY22" s="539"/>
      <c r="JSZ22" s="539"/>
      <c r="JTA22" s="539"/>
      <c r="JTB22" s="539"/>
      <c r="JTC22" s="539"/>
      <c r="JTD22" s="539"/>
      <c r="JTE22" s="539"/>
      <c r="JTF22" s="539"/>
      <c r="JTG22" s="539"/>
      <c r="JTH22" s="539"/>
      <c r="JTI22" s="539"/>
      <c r="JTJ22" s="539"/>
      <c r="JTK22" s="539"/>
      <c r="JTL22" s="539"/>
      <c r="JTM22" s="539"/>
      <c r="JTN22" s="539"/>
      <c r="JTO22" s="539"/>
      <c r="JTP22" s="539"/>
      <c r="JTQ22" s="539"/>
      <c r="JTR22" s="539"/>
      <c r="JTS22" s="539"/>
      <c r="JTT22" s="539"/>
      <c r="JTU22" s="539"/>
      <c r="JTV22" s="539"/>
      <c r="JTW22" s="539"/>
      <c r="JTX22" s="539"/>
      <c r="JTY22" s="539"/>
      <c r="JTZ22" s="539"/>
      <c r="JUA22" s="539"/>
      <c r="JUB22" s="539"/>
      <c r="JUC22" s="539"/>
      <c r="JUD22" s="539"/>
      <c r="JUE22" s="539"/>
      <c r="JUF22" s="539"/>
      <c r="JUG22" s="539"/>
      <c r="JUH22" s="539"/>
      <c r="JUI22" s="539"/>
      <c r="JUJ22" s="539"/>
      <c r="JUK22" s="539"/>
      <c r="JUL22" s="539"/>
      <c r="JUM22" s="539"/>
      <c r="JUN22" s="539"/>
      <c r="JUO22" s="539"/>
      <c r="JUP22" s="539"/>
      <c r="JUQ22" s="539"/>
      <c r="JUR22" s="539"/>
      <c r="JUS22" s="539"/>
      <c r="JUT22" s="539"/>
      <c r="JUU22" s="539"/>
      <c r="JUV22" s="539"/>
      <c r="JUW22" s="539"/>
      <c r="JUX22" s="539"/>
      <c r="JUY22" s="539"/>
      <c r="JUZ22" s="539"/>
      <c r="JVA22" s="539"/>
      <c r="JVB22" s="539"/>
      <c r="JVC22" s="539"/>
      <c r="JVD22" s="539"/>
      <c r="JVE22" s="539"/>
      <c r="JVF22" s="539"/>
      <c r="JVG22" s="539"/>
      <c r="JVH22" s="539"/>
      <c r="JVI22" s="539"/>
      <c r="JVJ22" s="539"/>
      <c r="JVK22" s="539"/>
      <c r="JVL22" s="539"/>
      <c r="JVM22" s="539"/>
      <c r="JVN22" s="539"/>
      <c r="JVO22" s="539"/>
      <c r="JVP22" s="539"/>
      <c r="JVQ22" s="539"/>
      <c r="JVR22" s="539"/>
      <c r="JVS22" s="539"/>
      <c r="JVT22" s="539"/>
      <c r="JVU22" s="539"/>
      <c r="JVV22" s="539"/>
      <c r="JVW22" s="539"/>
      <c r="JVX22" s="539"/>
      <c r="JVY22" s="539"/>
      <c r="JVZ22" s="539"/>
      <c r="JWA22" s="539"/>
      <c r="JWB22" s="539"/>
      <c r="JWC22" s="539"/>
      <c r="JWD22" s="539"/>
      <c r="JWE22" s="539"/>
      <c r="JWF22" s="539"/>
      <c r="JWG22" s="539"/>
      <c r="JWH22" s="539"/>
      <c r="JWI22" s="539"/>
      <c r="JWJ22" s="539"/>
      <c r="JWK22" s="539"/>
      <c r="JWL22" s="539"/>
      <c r="JWM22" s="539"/>
      <c r="JWN22" s="539"/>
      <c r="JWO22" s="539"/>
      <c r="JWP22" s="539"/>
      <c r="JWQ22" s="539"/>
      <c r="JWR22" s="539"/>
      <c r="JWS22" s="539"/>
      <c r="JWT22" s="539"/>
      <c r="JWU22" s="539"/>
      <c r="JWV22" s="539"/>
      <c r="JWW22" s="539"/>
      <c r="JWX22" s="539"/>
      <c r="JWY22" s="539"/>
      <c r="JWZ22" s="539"/>
      <c r="JXA22" s="539"/>
      <c r="JXB22" s="539"/>
      <c r="JXC22" s="539"/>
      <c r="JXD22" s="539"/>
      <c r="JXE22" s="539"/>
      <c r="JXF22" s="539"/>
      <c r="JXG22" s="539"/>
      <c r="JXH22" s="539"/>
      <c r="JXI22" s="539"/>
      <c r="JXJ22" s="539"/>
      <c r="JXK22" s="539"/>
      <c r="JXL22" s="539"/>
      <c r="JXM22" s="539"/>
      <c r="JXN22" s="539"/>
      <c r="JXO22" s="539"/>
      <c r="JXP22" s="539"/>
      <c r="JXQ22" s="539"/>
      <c r="JXR22" s="539"/>
      <c r="JXS22" s="539"/>
      <c r="JXT22" s="539"/>
      <c r="JXU22" s="539"/>
      <c r="JXV22" s="539"/>
      <c r="JXW22" s="539"/>
      <c r="JXX22" s="539"/>
      <c r="JXY22" s="539"/>
      <c r="JXZ22" s="539"/>
      <c r="JYA22" s="539"/>
      <c r="JYB22" s="539"/>
      <c r="JYC22" s="539"/>
      <c r="JYD22" s="539"/>
      <c r="JYE22" s="539"/>
      <c r="JYF22" s="539"/>
      <c r="JYG22" s="539"/>
      <c r="JYH22" s="539"/>
      <c r="JYI22" s="539"/>
      <c r="JYJ22" s="539"/>
      <c r="JYK22" s="539"/>
      <c r="JYL22" s="539"/>
      <c r="JYM22" s="539"/>
      <c r="JYN22" s="539"/>
      <c r="JYO22" s="539"/>
      <c r="JYP22" s="539"/>
      <c r="JYQ22" s="539"/>
      <c r="JYR22" s="539"/>
      <c r="JYS22" s="539"/>
      <c r="JYT22" s="539"/>
      <c r="JYU22" s="539"/>
      <c r="JYV22" s="539"/>
      <c r="JYW22" s="539"/>
      <c r="JYX22" s="539"/>
      <c r="JYY22" s="539"/>
      <c r="JYZ22" s="539"/>
      <c r="JZA22" s="539"/>
      <c r="JZB22" s="539"/>
      <c r="JZC22" s="539"/>
      <c r="JZD22" s="539"/>
      <c r="JZE22" s="539"/>
      <c r="JZF22" s="539"/>
      <c r="JZG22" s="539"/>
      <c r="JZH22" s="539"/>
      <c r="JZI22" s="539"/>
      <c r="JZJ22" s="539"/>
      <c r="JZK22" s="539"/>
      <c r="JZL22" s="539"/>
      <c r="JZM22" s="539"/>
      <c r="JZN22" s="539"/>
      <c r="JZO22" s="539"/>
      <c r="JZP22" s="539"/>
      <c r="JZQ22" s="539"/>
      <c r="JZR22" s="539"/>
      <c r="JZS22" s="539"/>
      <c r="JZT22" s="539"/>
      <c r="JZU22" s="539"/>
      <c r="JZV22" s="539"/>
      <c r="JZW22" s="539"/>
      <c r="JZX22" s="539"/>
      <c r="JZY22" s="539"/>
      <c r="JZZ22" s="539"/>
      <c r="KAA22" s="539"/>
      <c r="KAB22" s="539"/>
      <c r="KAC22" s="539"/>
      <c r="KAD22" s="539"/>
      <c r="KAE22" s="539"/>
      <c r="KAF22" s="539"/>
      <c r="KAG22" s="539"/>
      <c r="KAH22" s="539"/>
      <c r="KAI22" s="539"/>
      <c r="KAJ22" s="539"/>
      <c r="KAK22" s="539"/>
      <c r="KAL22" s="539"/>
      <c r="KAM22" s="539"/>
      <c r="KAN22" s="539"/>
      <c r="KAO22" s="539"/>
      <c r="KAP22" s="539"/>
      <c r="KAQ22" s="539"/>
      <c r="KAR22" s="539"/>
      <c r="KAS22" s="539"/>
      <c r="KAT22" s="539"/>
      <c r="KAU22" s="539"/>
      <c r="KAV22" s="539"/>
      <c r="KAW22" s="539"/>
      <c r="KAX22" s="539"/>
      <c r="KAY22" s="539"/>
      <c r="KAZ22" s="539"/>
      <c r="KBA22" s="539"/>
      <c r="KBB22" s="539"/>
      <c r="KBC22" s="539"/>
      <c r="KBD22" s="539"/>
      <c r="KBE22" s="539"/>
      <c r="KBF22" s="539"/>
      <c r="KBG22" s="539"/>
      <c r="KBH22" s="539"/>
      <c r="KBI22" s="539"/>
      <c r="KBJ22" s="539"/>
      <c r="KBK22" s="539"/>
      <c r="KBL22" s="539"/>
      <c r="KBM22" s="539"/>
      <c r="KBN22" s="539"/>
      <c r="KBO22" s="539"/>
      <c r="KBP22" s="539"/>
      <c r="KBQ22" s="539"/>
      <c r="KBR22" s="539"/>
      <c r="KBS22" s="539"/>
      <c r="KBT22" s="539"/>
      <c r="KBU22" s="539"/>
      <c r="KBV22" s="539"/>
      <c r="KBW22" s="539"/>
      <c r="KBX22" s="539"/>
      <c r="KBY22" s="539"/>
      <c r="KBZ22" s="539"/>
      <c r="KCA22" s="539"/>
      <c r="KCB22" s="539"/>
      <c r="KCC22" s="539"/>
      <c r="KCD22" s="539"/>
      <c r="KCE22" s="539"/>
      <c r="KCF22" s="539"/>
      <c r="KCG22" s="539"/>
      <c r="KCH22" s="539"/>
      <c r="KCI22" s="539"/>
      <c r="KCJ22" s="539"/>
      <c r="KCK22" s="539"/>
      <c r="KCL22" s="539"/>
      <c r="KCM22" s="539"/>
      <c r="KCN22" s="539"/>
      <c r="KCO22" s="539"/>
      <c r="KCP22" s="539"/>
      <c r="KCQ22" s="539"/>
      <c r="KCR22" s="539"/>
      <c r="KCS22" s="539"/>
      <c r="KCT22" s="539"/>
      <c r="KCU22" s="539"/>
      <c r="KCV22" s="539"/>
      <c r="KCW22" s="539"/>
      <c r="KCX22" s="539"/>
      <c r="KCY22" s="539"/>
      <c r="KCZ22" s="539"/>
      <c r="KDA22" s="539"/>
      <c r="KDB22" s="539"/>
      <c r="KDC22" s="539"/>
      <c r="KDD22" s="539"/>
      <c r="KDE22" s="539"/>
      <c r="KDF22" s="539"/>
      <c r="KDG22" s="539"/>
      <c r="KDH22" s="539"/>
      <c r="KDI22" s="539"/>
      <c r="KDJ22" s="539"/>
      <c r="KDK22" s="539"/>
      <c r="KDL22" s="539"/>
      <c r="KDM22" s="539"/>
      <c r="KDN22" s="539"/>
      <c r="KDO22" s="539"/>
      <c r="KDP22" s="539"/>
      <c r="KDQ22" s="539"/>
      <c r="KDR22" s="539"/>
      <c r="KDS22" s="539"/>
      <c r="KDT22" s="539"/>
      <c r="KDU22" s="539"/>
      <c r="KDV22" s="539"/>
      <c r="KDW22" s="539"/>
      <c r="KDX22" s="539"/>
      <c r="KDY22" s="539"/>
      <c r="KDZ22" s="539"/>
      <c r="KEA22" s="539"/>
      <c r="KEB22" s="539"/>
      <c r="KEC22" s="539"/>
      <c r="KED22" s="539"/>
      <c r="KEE22" s="539"/>
      <c r="KEF22" s="539"/>
      <c r="KEG22" s="539"/>
      <c r="KEH22" s="539"/>
      <c r="KEI22" s="539"/>
      <c r="KEJ22" s="539"/>
      <c r="KEK22" s="539"/>
      <c r="KEL22" s="539"/>
      <c r="KEM22" s="539"/>
      <c r="KEN22" s="539"/>
      <c r="KEO22" s="539"/>
      <c r="KEP22" s="539"/>
      <c r="KEQ22" s="539"/>
      <c r="KER22" s="539"/>
      <c r="KES22" s="539"/>
      <c r="KET22" s="539"/>
      <c r="KEU22" s="539"/>
      <c r="KEV22" s="539"/>
      <c r="KEW22" s="539"/>
      <c r="KEX22" s="539"/>
      <c r="KEY22" s="539"/>
      <c r="KEZ22" s="539"/>
      <c r="KFA22" s="539"/>
      <c r="KFB22" s="539"/>
      <c r="KFC22" s="539"/>
      <c r="KFD22" s="539"/>
      <c r="KFE22" s="539"/>
      <c r="KFF22" s="539"/>
      <c r="KFG22" s="539"/>
      <c r="KFH22" s="539"/>
      <c r="KFI22" s="539"/>
      <c r="KFJ22" s="539"/>
      <c r="KFK22" s="539"/>
      <c r="KFL22" s="539"/>
      <c r="KFM22" s="539"/>
      <c r="KFN22" s="539"/>
      <c r="KFO22" s="539"/>
      <c r="KFP22" s="539"/>
      <c r="KFQ22" s="539"/>
      <c r="KFR22" s="539"/>
      <c r="KFS22" s="539"/>
      <c r="KFT22" s="539"/>
      <c r="KFU22" s="539"/>
      <c r="KFV22" s="539"/>
      <c r="KFW22" s="539"/>
      <c r="KFX22" s="539"/>
      <c r="KFY22" s="539"/>
      <c r="KFZ22" s="539"/>
      <c r="KGA22" s="539"/>
      <c r="KGB22" s="539"/>
      <c r="KGC22" s="539"/>
      <c r="KGD22" s="539"/>
      <c r="KGE22" s="539"/>
      <c r="KGF22" s="539"/>
      <c r="KGG22" s="539"/>
      <c r="KGH22" s="539"/>
      <c r="KGI22" s="539"/>
      <c r="KGJ22" s="539"/>
      <c r="KGK22" s="539"/>
      <c r="KGL22" s="539"/>
      <c r="KGM22" s="539"/>
      <c r="KGN22" s="539"/>
      <c r="KGO22" s="539"/>
      <c r="KGP22" s="539"/>
      <c r="KGQ22" s="539"/>
      <c r="KGR22" s="539"/>
      <c r="KGS22" s="539"/>
      <c r="KGT22" s="539"/>
      <c r="KGU22" s="539"/>
      <c r="KGV22" s="539"/>
      <c r="KGW22" s="539"/>
      <c r="KGX22" s="539"/>
      <c r="KGY22" s="539"/>
      <c r="KGZ22" s="539"/>
      <c r="KHA22" s="539"/>
      <c r="KHB22" s="539"/>
      <c r="KHC22" s="539"/>
      <c r="KHD22" s="539"/>
      <c r="KHE22" s="539"/>
      <c r="KHF22" s="539"/>
      <c r="KHG22" s="539"/>
      <c r="KHH22" s="539"/>
      <c r="KHI22" s="539"/>
      <c r="KHJ22" s="539"/>
      <c r="KHK22" s="539"/>
      <c r="KHL22" s="539"/>
      <c r="KHM22" s="539"/>
      <c r="KHN22" s="539"/>
      <c r="KHO22" s="539"/>
      <c r="KHP22" s="539"/>
      <c r="KHQ22" s="539"/>
      <c r="KHR22" s="539"/>
      <c r="KHS22" s="539"/>
      <c r="KHT22" s="539"/>
      <c r="KHU22" s="539"/>
      <c r="KHV22" s="539"/>
      <c r="KHW22" s="539"/>
      <c r="KHX22" s="539"/>
      <c r="KHY22" s="539"/>
      <c r="KHZ22" s="539"/>
      <c r="KIA22" s="539"/>
      <c r="KIB22" s="539"/>
      <c r="KIC22" s="539"/>
      <c r="KID22" s="539"/>
      <c r="KIE22" s="539"/>
      <c r="KIF22" s="539"/>
      <c r="KIG22" s="539"/>
      <c r="KIH22" s="539"/>
      <c r="KII22" s="539"/>
      <c r="KIJ22" s="539"/>
      <c r="KIK22" s="539"/>
      <c r="KIL22" s="539"/>
      <c r="KIM22" s="539"/>
      <c r="KIN22" s="539"/>
      <c r="KIO22" s="539"/>
      <c r="KIP22" s="539"/>
      <c r="KIQ22" s="539"/>
      <c r="KIR22" s="539"/>
      <c r="KIS22" s="539"/>
      <c r="KIT22" s="539"/>
      <c r="KIU22" s="539"/>
      <c r="KIV22" s="539"/>
      <c r="KIW22" s="539"/>
      <c r="KIX22" s="539"/>
      <c r="KIY22" s="539"/>
      <c r="KIZ22" s="539"/>
      <c r="KJA22" s="539"/>
      <c r="KJB22" s="539"/>
      <c r="KJC22" s="539"/>
      <c r="KJD22" s="539"/>
      <c r="KJE22" s="539"/>
      <c r="KJF22" s="539"/>
      <c r="KJG22" s="539"/>
      <c r="KJH22" s="539"/>
      <c r="KJI22" s="539"/>
      <c r="KJJ22" s="539"/>
      <c r="KJK22" s="539"/>
      <c r="KJL22" s="539"/>
      <c r="KJM22" s="539"/>
      <c r="KJN22" s="539"/>
      <c r="KJO22" s="539"/>
      <c r="KJP22" s="539"/>
      <c r="KJQ22" s="539"/>
      <c r="KJR22" s="539"/>
      <c r="KJS22" s="539"/>
      <c r="KJT22" s="539"/>
      <c r="KJU22" s="539"/>
      <c r="KJV22" s="539"/>
      <c r="KJW22" s="539"/>
      <c r="KJX22" s="539"/>
      <c r="KJY22" s="539"/>
      <c r="KJZ22" s="539"/>
      <c r="KKA22" s="539"/>
      <c r="KKB22" s="539"/>
      <c r="KKC22" s="539"/>
      <c r="KKD22" s="539"/>
      <c r="KKE22" s="539"/>
      <c r="KKF22" s="539"/>
      <c r="KKG22" s="539"/>
      <c r="KKH22" s="539"/>
      <c r="KKI22" s="539"/>
      <c r="KKJ22" s="539"/>
      <c r="KKK22" s="539"/>
      <c r="KKL22" s="539"/>
      <c r="KKM22" s="539"/>
      <c r="KKN22" s="539"/>
      <c r="KKO22" s="539"/>
      <c r="KKP22" s="539"/>
      <c r="KKQ22" s="539"/>
      <c r="KKR22" s="539"/>
      <c r="KKS22" s="539"/>
      <c r="KKT22" s="539"/>
      <c r="KKU22" s="539"/>
      <c r="KKV22" s="539"/>
      <c r="KKW22" s="539"/>
      <c r="KKX22" s="539"/>
      <c r="KKY22" s="539"/>
      <c r="KKZ22" s="539"/>
      <c r="KLA22" s="539"/>
      <c r="KLB22" s="539"/>
      <c r="KLC22" s="539"/>
      <c r="KLD22" s="539"/>
      <c r="KLE22" s="539"/>
      <c r="KLF22" s="539"/>
      <c r="KLG22" s="539"/>
      <c r="KLH22" s="539"/>
      <c r="KLI22" s="539"/>
      <c r="KLJ22" s="539"/>
      <c r="KLK22" s="539"/>
      <c r="KLL22" s="539"/>
      <c r="KLM22" s="539"/>
      <c r="KLN22" s="539"/>
      <c r="KLO22" s="539"/>
      <c r="KLP22" s="539"/>
      <c r="KLQ22" s="539"/>
      <c r="KLR22" s="539"/>
      <c r="KLS22" s="539"/>
      <c r="KLT22" s="539"/>
      <c r="KLU22" s="539"/>
      <c r="KLV22" s="539"/>
      <c r="KLW22" s="539"/>
      <c r="KLX22" s="539"/>
      <c r="KLY22" s="539"/>
      <c r="KLZ22" s="539"/>
      <c r="KMA22" s="539"/>
      <c r="KMB22" s="539"/>
      <c r="KMC22" s="539"/>
      <c r="KMD22" s="539"/>
      <c r="KME22" s="539"/>
      <c r="KMF22" s="539"/>
      <c r="KMG22" s="539"/>
      <c r="KMH22" s="539"/>
      <c r="KMI22" s="539"/>
      <c r="KMJ22" s="539"/>
      <c r="KMK22" s="539"/>
      <c r="KML22" s="539"/>
      <c r="KMM22" s="539"/>
      <c r="KMN22" s="539"/>
      <c r="KMO22" s="539"/>
      <c r="KMP22" s="539"/>
      <c r="KMQ22" s="539"/>
      <c r="KMR22" s="539"/>
      <c r="KMS22" s="539"/>
      <c r="KMT22" s="539"/>
      <c r="KMU22" s="539"/>
      <c r="KMV22" s="539"/>
      <c r="KMW22" s="539"/>
      <c r="KMX22" s="539"/>
      <c r="KMY22" s="539"/>
      <c r="KMZ22" s="539"/>
      <c r="KNA22" s="539"/>
      <c r="KNB22" s="539"/>
      <c r="KNC22" s="539"/>
      <c r="KND22" s="539"/>
      <c r="KNE22" s="539"/>
      <c r="KNF22" s="539"/>
      <c r="KNG22" s="539"/>
      <c r="KNH22" s="539"/>
      <c r="KNI22" s="539"/>
      <c r="KNJ22" s="539"/>
      <c r="KNK22" s="539"/>
      <c r="KNL22" s="539"/>
      <c r="KNM22" s="539"/>
      <c r="KNN22" s="539"/>
      <c r="KNO22" s="539"/>
      <c r="KNP22" s="539"/>
      <c r="KNQ22" s="539"/>
      <c r="KNR22" s="539"/>
      <c r="KNS22" s="539"/>
      <c r="KNT22" s="539"/>
      <c r="KNU22" s="539"/>
      <c r="KNV22" s="539"/>
      <c r="KNW22" s="539"/>
      <c r="KNX22" s="539"/>
      <c r="KNY22" s="539"/>
      <c r="KNZ22" s="539"/>
      <c r="KOA22" s="539"/>
      <c r="KOB22" s="539"/>
      <c r="KOC22" s="539"/>
      <c r="KOD22" s="539"/>
      <c r="KOE22" s="539"/>
      <c r="KOF22" s="539"/>
      <c r="KOG22" s="539"/>
      <c r="KOH22" s="539"/>
      <c r="KOI22" s="539"/>
      <c r="KOJ22" s="539"/>
      <c r="KOK22" s="539"/>
      <c r="KOL22" s="539"/>
      <c r="KOM22" s="539"/>
      <c r="KON22" s="539"/>
      <c r="KOO22" s="539"/>
      <c r="KOP22" s="539"/>
      <c r="KOQ22" s="539"/>
      <c r="KOR22" s="539"/>
      <c r="KOS22" s="539"/>
      <c r="KOT22" s="539"/>
      <c r="KOU22" s="539"/>
      <c r="KOV22" s="539"/>
      <c r="KOW22" s="539"/>
      <c r="KOX22" s="539"/>
      <c r="KOY22" s="539"/>
      <c r="KOZ22" s="539"/>
      <c r="KPA22" s="539"/>
      <c r="KPB22" s="539"/>
      <c r="KPC22" s="539"/>
      <c r="KPD22" s="539"/>
      <c r="KPE22" s="539"/>
      <c r="KPF22" s="539"/>
      <c r="KPG22" s="539"/>
      <c r="KPH22" s="539"/>
      <c r="KPI22" s="539"/>
      <c r="KPJ22" s="539"/>
      <c r="KPK22" s="539"/>
      <c r="KPL22" s="539"/>
      <c r="KPM22" s="539"/>
      <c r="KPN22" s="539"/>
      <c r="KPO22" s="539"/>
      <c r="KPP22" s="539"/>
      <c r="KPQ22" s="539"/>
      <c r="KPR22" s="539"/>
      <c r="KPS22" s="539"/>
      <c r="KPT22" s="539"/>
      <c r="KPU22" s="539"/>
      <c r="KPV22" s="539"/>
      <c r="KPW22" s="539"/>
      <c r="KPX22" s="539"/>
      <c r="KPY22" s="539"/>
      <c r="KPZ22" s="539"/>
      <c r="KQA22" s="539"/>
      <c r="KQB22" s="539"/>
      <c r="KQC22" s="539"/>
      <c r="KQD22" s="539"/>
      <c r="KQE22" s="539"/>
      <c r="KQF22" s="539"/>
      <c r="KQG22" s="539"/>
      <c r="KQH22" s="539"/>
      <c r="KQI22" s="539"/>
      <c r="KQJ22" s="539"/>
      <c r="KQK22" s="539"/>
      <c r="KQL22" s="539"/>
      <c r="KQM22" s="539"/>
      <c r="KQN22" s="539"/>
      <c r="KQO22" s="539"/>
      <c r="KQP22" s="539"/>
      <c r="KQQ22" s="539"/>
      <c r="KQR22" s="539"/>
      <c r="KQS22" s="539"/>
      <c r="KQT22" s="539"/>
      <c r="KQU22" s="539"/>
      <c r="KQV22" s="539"/>
      <c r="KQW22" s="539"/>
      <c r="KQX22" s="539"/>
      <c r="KQY22" s="539"/>
      <c r="KQZ22" s="539"/>
      <c r="KRA22" s="539"/>
      <c r="KRB22" s="539"/>
      <c r="KRC22" s="539"/>
      <c r="KRD22" s="539"/>
      <c r="KRE22" s="539"/>
      <c r="KRF22" s="539"/>
      <c r="KRG22" s="539"/>
      <c r="KRH22" s="539"/>
      <c r="KRI22" s="539"/>
      <c r="KRJ22" s="539"/>
      <c r="KRK22" s="539"/>
      <c r="KRL22" s="539"/>
      <c r="KRM22" s="539"/>
      <c r="KRN22" s="539"/>
      <c r="KRO22" s="539"/>
      <c r="KRP22" s="539"/>
      <c r="KRQ22" s="539"/>
      <c r="KRR22" s="539"/>
      <c r="KRS22" s="539"/>
      <c r="KRT22" s="539"/>
      <c r="KRU22" s="539"/>
      <c r="KRV22" s="539"/>
      <c r="KRW22" s="539"/>
      <c r="KRX22" s="539"/>
      <c r="KRY22" s="539"/>
      <c r="KRZ22" s="539"/>
      <c r="KSA22" s="539"/>
      <c r="KSB22" s="539"/>
      <c r="KSC22" s="539"/>
      <c r="KSD22" s="539"/>
      <c r="KSE22" s="539"/>
      <c r="KSF22" s="539"/>
      <c r="KSG22" s="539"/>
      <c r="KSH22" s="539"/>
      <c r="KSI22" s="539"/>
      <c r="KSJ22" s="539"/>
      <c r="KSK22" s="539"/>
      <c r="KSL22" s="539"/>
      <c r="KSM22" s="539"/>
      <c r="KSN22" s="539"/>
      <c r="KSO22" s="539"/>
      <c r="KSP22" s="539"/>
      <c r="KSQ22" s="539"/>
      <c r="KSR22" s="539"/>
      <c r="KSS22" s="539"/>
      <c r="KST22" s="539"/>
      <c r="KSU22" s="539"/>
      <c r="KSV22" s="539"/>
      <c r="KSW22" s="539"/>
      <c r="KSX22" s="539"/>
      <c r="KSY22" s="539"/>
      <c r="KSZ22" s="539"/>
      <c r="KTA22" s="539"/>
      <c r="KTB22" s="539"/>
      <c r="KTC22" s="539"/>
      <c r="KTD22" s="539"/>
      <c r="KTE22" s="539"/>
      <c r="KTF22" s="539"/>
      <c r="KTG22" s="539"/>
      <c r="KTH22" s="539"/>
      <c r="KTI22" s="539"/>
      <c r="KTJ22" s="539"/>
      <c r="KTK22" s="539"/>
      <c r="KTL22" s="539"/>
      <c r="KTM22" s="539"/>
      <c r="KTN22" s="539"/>
      <c r="KTO22" s="539"/>
      <c r="KTP22" s="539"/>
      <c r="KTQ22" s="539"/>
      <c r="KTR22" s="539"/>
      <c r="KTS22" s="539"/>
      <c r="KTT22" s="539"/>
      <c r="KTU22" s="539"/>
      <c r="KTV22" s="539"/>
      <c r="KTW22" s="539"/>
      <c r="KTX22" s="539"/>
      <c r="KTY22" s="539"/>
      <c r="KTZ22" s="539"/>
      <c r="KUA22" s="539"/>
      <c r="KUB22" s="539"/>
      <c r="KUC22" s="539"/>
      <c r="KUD22" s="539"/>
      <c r="KUE22" s="539"/>
      <c r="KUF22" s="539"/>
      <c r="KUG22" s="539"/>
      <c r="KUH22" s="539"/>
      <c r="KUI22" s="539"/>
      <c r="KUJ22" s="539"/>
      <c r="KUK22" s="539"/>
      <c r="KUL22" s="539"/>
      <c r="KUM22" s="539"/>
      <c r="KUN22" s="539"/>
      <c r="KUO22" s="539"/>
      <c r="KUP22" s="539"/>
      <c r="KUQ22" s="539"/>
      <c r="KUR22" s="539"/>
      <c r="KUS22" s="539"/>
      <c r="KUT22" s="539"/>
      <c r="KUU22" s="539"/>
      <c r="KUV22" s="539"/>
      <c r="KUW22" s="539"/>
      <c r="KUX22" s="539"/>
      <c r="KUY22" s="539"/>
      <c r="KUZ22" s="539"/>
      <c r="KVA22" s="539"/>
      <c r="KVB22" s="539"/>
      <c r="KVC22" s="539"/>
      <c r="KVD22" s="539"/>
      <c r="KVE22" s="539"/>
      <c r="KVF22" s="539"/>
      <c r="KVG22" s="539"/>
      <c r="KVH22" s="539"/>
      <c r="KVI22" s="539"/>
      <c r="KVJ22" s="539"/>
      <c r="KVK22" s="539"/>
      <c r="KVL22" s="539"/>
      <c r="KVM22" s="539"/>
      <c r="KVN22" s="539"/>
      <c r="KVO22" s="539"/>
      <c r="KVP22" s="539"/>
      <c r="KVQ22" s="539"/>
      <c r="KVR22" s="539"/>
      <c r="KVS22" s="539"/>
      <c r="KVT22" s="539"/>
      <c r="KVU22" s="539"/>
      <c r="KVV22" s="539"/>
      <c r="KVW22" s="539"/>
      <c r="KVX22" s="539"/>
      <c r="KVY22" s="539"/>
      <c r="KVZ22" s="539"/>
      <c r="KWA22" s="539"/>
      <c r="KWB22" s="539"/>
      <c r="KWC22" s="539"/>
      <c r="KWD22" s="539"/>
      <c r="KWE22" s="539"/>
      <c r="KWF22" s="539"/>
      <c r="KWG22" s="539"/>
      <c r="KWH22" s="539"/>
      <c r="KWI22" s="539"/>
      <c r="KWJ22" s="539"/>
      <c r="KWK22" s="539"/>
      <c r="KWL22" s="539"/>
      <c r="KWM22" s="539"/>
      <c r="KWN22" s="539"/>
      <c r="KWO22" s="539"/>
      <c r="KWP22" s="539"/>
      <c r="KWQ22" s="539"/>
      <c r="KWR22" s="539"/>
      <c r="KWS22" s="539"/>
      <c r="KWT22" s="539"/>
      <c r="KWU22" s="539"/>
      <c r="KWV22" s="539"/>
      <c r="KWW22" s="539"/>
      <c r="KWX22" s="539"/>
      <c r="KWY22" s="539"/>
      <c r="KWZ22" s="539"/>
      <c r="KXA22" s="539"/>
      <c r="KXB22" s="539"/>
      <c r="KXC22" s="539"/>
      <c r="KXD22" s="539"/>
      <c r="KXE22" s="539"/>
      <c r="KXF22" s="539"/>
      <c r="KXG22" s="539"/>
      <c r="KXH22" s="539"/>
      <c r="KXI22" s="539"/>
      <c r="KXJ22" s="539"/>
      <c r="KXK22" s="539"/>
      <c r="KXL22" s="539"/>
      <c r="KXM22" s="539"/>
      <c r="KXN22" s="539"/>
      <c r="KXO22" s="539"/>
      <c r="KXP22" s="539"/>
      <c r="KXQ22" s="539"/>
      <c r="KXR22" s="539"/>
      <c r="KXS22" s="539"/>
      <c r="KXT22" s="539"/>
      <c r="KXU22" s="539"/>
      <c r="KXV22" s="539"/>
      <c r="KXW22" s="539"/>
      <c r="KXX22" s="539"/>
      <c r="KXY22" s="539"/>
      <c r="KXZ22" s="539"/>
      <c r="KYA22" s="539"/>
      <c r="KYB22" s="539"/>
      <c r="KYC22" s="539"/>
      <c r="KYD22" s="539"/>
      <c r="KYE22" s="539"/>
      <c r="KYF22" s="539"/>
      <c r="KYG22" s="539"/>
      <c r="KYH22" s="539"/>
      <c r="KYI22" s="539"/>
      <c r="KYJ22" s="539"/>
      <c r="KYK22" s="539"/>
      <c r="KYL22" s="539"/>
      <c r="KYM22" s="539"/>
      <c r="KYN22" s="539"/>
      <c r="KYO22" s="539"/>
      <c r="KYP22" s="539"/>
      <c r="KYQ22" s="539"/>
      <c r="KYR22" s="539"/>
      <c r="KYS22" s="539"/>
      <c r="KYT22" s="539"/>
      <c r="KYU22" s="539"/>
      <c r="KYV22" s="539"/>
      <c r="KYW22" s="539"/>
      <c r="KYX22" s="539"/>
      <c r="KYY22" s="539"/>
      <c r="KYZ22" s="539"/>
      <c r="KZA22" s="539"/>
      <c r="KZB22" s="539"/>
      <c r="KZC22" s="539"/>
      <c r="KZD22" s="539"/>
      <c r="KZE22" s="539"/>
      <c r="KZF22" s="539"/>
      <c r="KZG22" s="539"/>
      <c r="KZH22" s="539"/>
      <c r="KZI22" s="539"/>
      <c r="KZJ22" s="539"/>
      <c r="KZK22" s="539"/>
      <c r="KZL22" s="539"/>
      <c r="KZM22" s="539"/>
      <c r="KZN22" s="539"/>
      <c r="KZO22" s="539"/>
      <c r="KZP22" s="539"/>
      <c r="KZQ22" s="539"/>
      <c r="KZR22" s="539"/>
      <c r="KZS22" s="539"/>
      <c r="KZT22" s="539"/>
      <c r="KZU22" s="539"/>
      <c r="KZV22" s="539"/>
      <c r="KZW22" s="539"/>
      <c r="KZX22" s="539"/>
      <c r="KZY22" s="539"/>
      <c r="KZZ22" s="539"/>
      <c r="LAA22" s="539"/>
      <c r="LAB22" s="539"/>
      <c r="LAC22" s="539"/>
      <c r="LAD22" s="539"/>
      <c r="LAE22" s="539"/>
      <c r="LAF22" s="539"/>
      <c r="LAG22" s="539"/>
      <c r="LAH22" s="539"/>
      <c r="LAI22" s="539"/>
      <c r="LAJ22" s="539"/>
      <c r="LAK22" s="539"/>
      <c r="LAL22" s="539"/>
      <c r="LAM22" s="539"/>
      <c r="LAN22" s="539"/>
      <c r="LAO22" s="539"/>
      <c r="LAP22" s="539"/>
      <c r="LAQ22" s="539"/>
      <c r="LAR22" s="539"/>
      <c r="LAS22" s="539"/>
      <c r="LAT22" s="539"/>
      <c r="LAU22" s="539"/>
      <c r="LAV22" s="539"/>
      <c r="LAW22" s="539"/>
      <c r="LAX22" s="539"/>
      <c r="LAY22" s="539"/>
      <c r="LAZ22" s="539"/>
      <c r="LBA22" s="539"/>
      <c r="LBB22" s="539"/>
      <c r="LBC22" s="539"/>
      <c r="LBD22" s="539"/>
      <c r="LBE22" s="539"/>
      <c r="LBF22" s="539"/>
      <c r="LBG22" s="539"/>
      <c r="LBH22" s="539"/>
      <c r="LBI22" s="539"/>
      <c r="LBJ22" s="539"/>
      <c r="LBK22" s="539"/>
      <c r="LBL22" s="539"/>
      <c r="LBM22" s="539"/>
      <c r="LBN22" s="539"/>
      <c r="LBO22" s="539"/>
      <c r="LBP22" s="539"/>
      <c r="LBQ22" s="539"/>
      <c r="LBR22" s="539"/>
      <c r="LBS22" s="539"/>
      <c r="LBT22" s="539"/>
      <c r="LBU22" s="539"/>
      <c r="LBV22" s="539"/>
      <c r="LBW22" s="539"/>
      <c r="LBX22" s="539"/>
      <c r="LBY22" s="539"/>
      <c r="LBZ22" s="539"/>
      <c r="LCA22" s="539"/>
      <c r="LCB22" s="539"/>
      <c r="LCC22" s="539"/>
      <c r="LCD22" s="539"/>
      <c r="LCE22" s="539"/>
      <c r="LCF22" s="539"/>
      <c r="LCG22" s="539"/>
      <c r="LCH22" s="539"/>
      <c r="LCI22" s="539"/>
      <c r="LCJ22" s="539"/>
      <c r="LCK22" s="539"/>
      <c r="LCL22" s="539"/>
      <c r="LCM22" s="539"/>
      <c r="LCN22" s="539"/>
      <c r="LCO22" s="539"/>
      <c r="LCP22" s="539"/>
      <c r="LCQ22" s="539"/>
      <c r="LCR22" s="539"/>
      <c r="LCS22" s="539"/>
      <c r="LCT22" s="539"/>
      <c r="LCU22" s="539"/>
      <c r="LCV22" s="539"/>
      <c r="LCW22" s="539"/>
      <c r="LCX22" s="539"/>
      <c r="LCY22" s="539"/>
      <c r="LCZ22" s="539"/>
      <c r="LDA22" s="539"/>
      <c r="LDB22" s="539"/>
      <c r="LDC22" s="539"/>
      <c r="LDD22" s="539"/>
      <c r="LDE22" s="539"/>
      <c r="LDF22" s="539"/>
      <c r="LDG22" s="539"/>
      <c r="LDH22" s="539"/>
      <c r="LDI22" s="539"/>
      <c r="LDJ22" s="539"/>
      <c r="LDK22" s="539"/>
      <c r="LDL22" s="539"/>
      <c r="LDM22" s="539"/>
      <c r="LDN22" s="539"/>
      <c r="LDO22" s="539"/>
      <c r="LDP22" s="539"/>
      <c r="LDQ22" s="539"/>
      <c r="LDR22" s="539"/>
      <c r="LDS22" s="539"/>
      <c r="LDT22" s="539"/>
      <c r="LDU22" s="539"/>
      <c r="LDV22" s="539"/>
      <c r="LDW22" s="539"/>
      <c r="LDX22" s="539"/>
      <c r="LDY22" s="539"/>
      <c r="LDZ22" s="539"/>
      <c r="LEA22" s="539"/>
      <c r="LEB22" s="539"/>
      <c r="LEC22" s="539"/>
      <c r="LED22" s="539"/>
      <c r="LEE22" s="539"/>
      <c r="LEF22" s="539"/>
      <c r="LEG22" s="539"/>
      <c r="LEH22" s="539"/>
      <c r="LEI22" s="539"/>
      <c r="LEJ22" s="539"/>
      <c r="LEK22" s="539"/>
      <c r="LEL22" s="539"/>
      <c r="LEM22" s="539"/>
      <c r="LEN22" s="539"/>
      <c r="LEO22" s="539"/>
      <c r="LEP22" s="539"/>
      <c r="LEQ22" s="539"/>
      <c r="LER22" s="539"/>
      <c r="LES22" s="539"/>
      <c r="LET22" s="539"/>
      <c r="LEU22" s="539"/>
      <c r="LEV22" s="539"/>
      <c r="LEW22" s="539"/>
      <c r="LEX22" s="539"/>
      <c r="LEY22" s="539"/>
      <c r="LEZ22" s="539"/>
      <c r="LFA22" s="539"/>
      <c r="LFB22" s="539"/>
      <c r="LFC22" s="539"/>
      <c r="LFD22" s="539"/>
      <c r="LFE22" s="539"/>
      <c r="LFF22" s="539"/>
      <c r="LFG22" s="539"/>
      <c r="LFH22" s="539"/>
      <c r="LFI22" s="539"/>
      <c r="LFJ22" s="539"/>
      <c r="LFK22" s="539"/>
      <c r="LFL22" s="539"/>
      <c r="LFM22" s="539"/>
      <c r="LFN22" s="539"/>
      <c r="LFO22" s="539"/>
      <c r="LFP22" s="539"/>
      <c r="LFQ22" s="539"/>
      <c r="LFR22" s="539"/>
      <c r="LFS22" s="539"/>
      <c r="LFT22" s="539"/>
      <c r="LFU22" s="539"/>
      <c r="LFV22" s="539"/>
      <c r="LFW22" s="539"/>
      <c r="LFX22" s="539"/>
      <c r="LFY22" s="539"/>
      <c r="LFZ22" s="539"/>
      <c r="LGA22" s="539"/>
      <c r="LGB22" s="539"/>
      <c r="LGC22" s="539"/>
      <c r="LGD22" s="539"/>
      <c r="LGE22" s="539"/>
      <c r="LGF22" s="539"/>
      <c r="LGG22" s="539"/>
      <c r="LGH22" s="539"/>
      <c r="LGI22" s="539"/>
      <c r="LGJ22" s="539"/>
      <c r="LGK22" s="539"/>
      <c r="LGL22" s="539"/>
      <c r="LGM22" s="539"/>
      <c r="LGN22" s="539"/>
      <c r="LGO22" s="539"/>
      <c r="LGP22" s="539"/>
      <c r="LGQ22" s="539"/>
      <c r="LGR22" s="539"/>
      <c r="LGS22" s="539"/>
      <c r="LGT22" s="539"/>
      <c r="LGU22" s="539"/>
      <c r="LGV22" s="539"/>
      <c r="LGW22" s="539"/>
      <c r="LGX22" s="539"/>
      <c r="LGY22" s="539"/>
      <c r="LGZ22" s="539"/>
      <c r="LHA22" s="539"/>
      <c r="LHB22" s="539"/>
      <c r="LHC22" s="539"/>
      <c r="LHD22" s="539"/>
      <c r="LHE22" s="539"/>
      <c r="LHF22" s="539"/>
      <c r="LHG22" s="539"/>
      <c r="LHH22" s="539"/>
      <c r="LHI22" s="539"/>
      <c r="LHJ22" s="539"/>
      <c r="LHK22" s="539"/>
      <c r="LHL22" s="539"/>
      <c r="LHM22" s="539"/>
      <c r="LHN22" s="539"/>
      <c r="LHO22" s="539"/>
      <c r="LHP22" s="539"/>
      <c r="LHQ22" s="539"/>
      <c r="LHR22" s="539"/>
      <c r="LHS22" s="539"/>
      <c r="LHT22" s="539"/>
      <c r="LHU22" s="539"/>
      <c r="LHV22" s="539"/>
      <c r="LHW22" s="539"/>
      <c r="LHX22" s="539"/>
      <c r="LHY22" s="539"/>
      <c r="LHZ22" s="539"/>
      <c r="LIA22" s="539"/>
      <c r="LIB22" s="539"/>
      <c r="LIC22" s="539"/>
      <c r="LID22" s="539"/>
      <c r="LIE22" s="539"/>
      <c r="LIF22" s="539"/>
      <c r="LIG22" s="539"/>
      <c r="LIH22" s="539"/>
      <c r="LII22" s="539"/>
      <c r="LIJ22" s="539"/>
      <c r="LIK22" s="539"/>
      <c r="LIL22" s="539"/>
      <c r="LIM22" s="539"/>
      <c r="LIN22" s="539"/>
      <c r="LIO22" s="539"/>
      <c r="LIP22" s="539"/>
      <c r="LIQ22" s="539"/>
      <c r="LIR22" s="539"/>
      <c r="LIS22" s="539"/>
      <c r="LIT22" s="539"/>
      <c r="LIU22" s="539"/>
      <c r="LIV22" s="539"/>
      <c r="LIW22" s="539"/>
      <c r="LIX22" s="539"/>
      <c r="LIY22" s="539"/>
      <c r="LIZ22" s="539"/>
      <c r="LJA22" s="539"/>
      <c r="LJB22" s="539"/>
      <c r="LJC22" s="539"/>
      <c r="LJD22" s="539"/>
      <c r="LJE22" s="539"/>
      <c r="LJF22" s="539"/>
      <c r="LJG22" s="539"/>
      <c r="LJH22" s="539"/>
      <c r="LJI22" s="539"/>
      <c r="LJJ22" s="539"/>
      <c r="LJK22" s="539"/>
      <c r="LJL22" s="539"/>
      <c r="LJM22" s="539"/>
      <c r="LJN22" s="539"/>
      <c r="LJO22" s="539"/>
      <c r="LJP22" s="539"/>
      <c r="LJQ22" s="539"/>
      <c r="LJR22" s="539"/>
      <c r="LJS22" s="539"/>
      <c r="LJT22" s="539"/>
      <c r="LJU22" s="539"/>
      <c r="LJV22" s="539"/>
      <c r="LJW22" s="539"/>
      <c r="LJX22" s="539"/>
      <c r="LJY22" s="539"/>
      <c r="LJZ22" s="539"/>
      <c r="LKA22" s="539"/>
      <c r="LKB22" s="539"/>
      <c r="LKC22" s="539"/>
      <c r="LKD22" s="539"/>
      <c r="LKE22" s="539"/>
      <c r="LKF22" s="539"/>
      <c r="LKG22" s="539"/>
      <c r="LKH22" s="539"/>
      <c r="LKI22" s="539"/>
      <c r="LKJ22" s="539"/>
      <c r="LKK22" s="539"/>
      <c r="LKL22" s="539"/>
      <c r="LKM22" s="539"/>
      <c r="LKN22" s="539"/>
      <c r="LKO22" s="539"/>
      <c r="LKP22" s="539"/>
      <c r="LKQ22" s="539"/>
      <c r="LKR22" s="539"/>
      <c r="LKS22" s="539"/>
      <c r="LKT22" s="539"/>
      <c r="LKU22" s="539"/>
      <c r="LKV22" s="539"/>
      <c r="LKW22" s="539"/>
      <c r="LKX22" s="539"/>
      <c r="LKY22" s="539"/>
      <c r="LKZ22" s="539"/>
      <c r="LLA22" s="539"/>
      <c r="LLB22" s="539"/>
      <c r="LLC22" s="539"/>
      <c r="LLD22" s="539"/>
      <c r="LLE22" s="539"/>
      <c r="LLF22" s="539"/>
      <c r="LLG22" s="539"/>
      <c r="LLH22" s="539"/>
      <c r="LLI22" s="539"/>
      <c r="LLJ22" s="539"/>
      <c r="LLK22" s="539"/>
      <c r="LLL22" s="539"/>
      <c r="LLM22" s="539"/>
      <c r="LLN22" s="539"/>
      <c r="LLO22" s="539"/>
      <c r="LLP22" s="539"/>
      <c r="LLQ22" s="539"/>
      <c r="LLR22" s="539"/>
      <c r="LLS22" s="539"/>
      <c r="LLT22" s="539"/>
      <c r="LLU22" s="539"/>
      <c r="LLV22" s="539"/>
      <c r="LLW22" s="539"/>
      <c r="LLX22" s="539"/>
      <c r="LLY22" s="539"/>
      <c r="LLZ22" s="539"/>
      <c r="LMA22" s="539"/>
      <c r="LMB22" s="539"/>
      <c r="LMC22" s="539"/>
      <c r="LMD22" s="539"/>
      <c r="LME22" s="539"/>
      <c r="LMF22" s="539"/>
      <c r="LMG22" s="539"/>
      <c r="LMH22" s="539"/>
      <c r="LMI22" s="539"/>
      <c r="LMJ22" s="539"/>
      <c r="LMK22" s="539"/>
      <c r="LML22" s="539"/>
      <c r="LMM22" s="539"/>
      <c r="LMN22" s="539"/>
      <c r="LMO22" s="539"/>
      <c r="LMP22" s="539"/>
      <c r="LMQ22" s="539"/>
      <c r="LMR22" s="539"/>
      <c r="LMS22" s="539"/>
      <c r="LMT22" s="539"/>
      <c r="LMU22" s="539"/>
      <c r="LMV22" s="539"/>
      <c r="LMW22" s="539"/>
      <c r="LMX22" s="539"/>
      <c r="LMY22" s="539"/>
      <c r="LMZ22" s="539"/>
      <c r="LNA22" s="539"/>
      <c r="LNB22" s="539"/>
      <c r="LNC22" s="539"/>
      <c r="LND22" s="539"/>
      <c r="LNE22" s="539"/>
      <c r="LNF22" s="539"/>
      <c r="LNG22" s="539"/>
      <c r="LNH22" s="539"/>
      <c r="LNI22" s="539"/>
      <c r="LNJ22" s="539"/>
      <c r="LNK22" s="539"/>
      <c r="LNL22" s="539"/>
      <c r="LNM22" s="539"/>
      <c r="LNN22" s="539"/>
      <c r="LNO22" s="539"/>
      <c r="LNP22" s="539"/>
      <c r="LNQ22" s="539"/>
      <c r="LNR22" s="539"/>
      <c r="LNS22" s="539"/>
      <c r="LNT22" s="539"/>
      <c r="LNU22" s="539"/>
      <c r="LNV22" s="539"/>
      <c r="LNW22" s="539"/>
      <c r="LNX22" s="539"/>
      <c r="LNY22" s="539"/>
      <c r="LNZ22" s="539"/>
      <c r="LOA22" s="539"/>
      <c r="LOB22" s="539"/>
      <c r="LOC22" s="539"/>
      <c r="LOD22" s="539"/>
      <c r="LOE22" s="539"/>
      <c r="LOF22" s="539"/>
      <c r="LOG22" s="539"/>
      <c r="LOH22" s="539"/>
      <c r="LOI22" s="539"/>
      <c r="LOJ22" s="539"/>
      <c r="LOK22" s="539"/>
      <c r="LOL22" s="539"/>
      <c r="LOM22" s="539"/>
      <c r="LON22" s="539"/>
      <c r="LOO22" s="539"/>
      <c r="LOP22" s="539"/>
      <c r="LOQ22" s="539"/>
      <c r="LOR22" s="539"/>
      <c r="LOS22" s="539"/>
      <c r="LOT22" s="539"/>
      <c r="LOU22" s="539"/>
      <c r="LOV22" s="539"/>
      <c r="LOW22" s="539"/>
      <c r="LOX22" s="539"/>
      <c r="LOY22" s="539"/>
      <c r="LOZ22" s="539"/>
      <c r="LPA22" s="539"/>
      <c r="LPB22" s="539"/>
      <c r="LPC22" s="539"/>
      <c r="LPD22" s="539"/>
      <c r="LPE22" s="539"/>
      <c r="LPF22" s="539"/>
      <c r="LPG22" s="539"/>
      <c r="LPH22" s="539"/>
      <c r="LPI22" s="539"/>
      <c r="LPJ22" s="539"/>
      <c r="LPK22" s="539"/>
      <c r="LPL22" s="539"/>
      <c r="LPM22" s="539"/>
      <c r="LPN22" s="539"/>
      <c r="LPO22" s="539"/>
      <c r="LPP22" s="539"/>
      <c r="LPQ22" s="539"/>
      <c r="LPR22" s="539"/>
      <c r="LPS22" s="539"/>
      <c r="LPT22" s="539"/>
      <c r="LPU22" s="539"/>
      <c r="LPV22" s="539"/>
      <c r="LPW22" s="539"/>
      <c r="LPX22" s="539"/>
      <c r="LPY22" s="539"/>
      <c r="LPZ22" s="539"/>
      <c r="LQA22" s="539"/>
      <c r="LQB22" s="539"/>
      <c r="LQC22" s="539"/>
      <c r="LQD22" s="539"/>
      <c r="LQE22" s="539"/>
      <c r="LQF22" s="539"/>
      <c r="LQG22" s="539"/>
      <c r="LQH22" s="539"/>
      <c r="LQI22" s="539"/>
      <c r="LQJ22" s="539"/>
      <c r="LQK22" s="539"/>
      <c r="LQL22" s="539"/>
      <c r="LQM22" s="539"/>
      <c r="LQN22" s="539"/>
      <c r="LQO22" s="539"/>
      <c r="LQP22" s="539"/>
      <c r="LQQ22" s="539"/>
      <c r="LQR22" s="539"/>
      <c r="LQS22" s="539"/>
      <c r="LQT22" s="539"/>
      <c r="LQU22" s="539"/>
      <c r="LQV22" s="539"/>
      <c r="LQW22" s="539"/>
      <c r="LQX22" s="539"/>
      <c r="LQY22" s="539"/>
      <c r="LQZ22" s="539"/>
      <c r="LRA22" s="539"/>
      <c r="LRB22" s="539"/>
      <c r="LRC22" s="539"/>
      <c r="LRD22" s="539"/>
      <c r="LRE22" s="539"/>
      <c r="LRF22" s="539"/>
      <c r="LRG22" s="539"/>
      <c r="LRH22" s="539"/>
      <c r="LRI22" s="539"/>
      <c r="LRJ22" s="539"/>
      <c r="LRK22" s="539"/>
      <c r="LRL22" s="539"/>
      <c r="LRM22" s="539"/>
      <c r="LRN22" s="539"/>
      <c r="LRO22" s="539"/>
      <c r="LRP22" s="539"/>
      <c r="LRQ22" s="539"/>
      <c r="LRR22" s="539"/>
      <c r="LRS22" s="539"/>
      <c r="LRT22" s="539"/>
      <c r="LRU22" s="539"/>
      <c r="LRV22" s="539"/>
      <c r="LRW22" s="539"/>
      <c r="LRX22" s="539"/>
      <c r="LRY22" s="539"/>
      <c r="LRZ22" s="539"/>
      <c r="LSA22" s="539"/>
      <c r="LSB22" s="539"/>
      <c r="LSC22" s="539"/>
      <c r="LSD22" s="539"/>
      <c r="LSE22" s="539"/>
      <c r="LSF22" s="539"/>
      <c r="LSG22" s="539"/>
      <c r="LSH22" s="539"/>
      <c r="LSI22" s="539"/>
      <c r="LSJ22" s="539"/>
      <c r="LSK22" s="539"/>
      <c r="LSL22" s="539"/>
      <c r="LSM22" s="539"/>
      <c r="LSN22" s="539"/>
      <c r="LSO22" s="539"/>
      <c r="LSP22" s="539"/>
      <c r="LSQ22" s="539"/>
      <c r="LSR22" s="539"/>
      <c r="LSS22" s="539"/>
      <c r="LST22" s="539"/>
      <c r="LSU22" s="539"/>
      <c r="LSV22" s="539"/>
      <c r="LSW22" s="539"/>
      <c r="LSX22" s="539"/>
      <c r="LSY22" s="539"/>
      <c r="LSZ22" s="539"/>
      <c r="LTA22" s="539"/>
      <c r="LTB22" s="539"/>
      <c r="LTC22" s="539"/>
      <c r="LTD22" s="539"/>
      <c r="LTE22" s="539"/>
      <c r="LTF22" s="539"/>
      <c r="LTG22" s="539"/>
      <c r="LTH22" s="539"/>
      <c r="LTI22" s="539"/>
      <c r="LTJ22" s="539"/>
      <c r="LTK22" s="539"/>
      <c r="LTL22" s="539"/>
      <c r="LTM22" s="539"/>
      <c r="LTN22" s="539"/>
      <c r="LTO22" s="539"/>
      <c r="LTP22" s="539"/>
      <c r="LTQ22" s="539"/>
      <c r="LTR22" s="539"/>
      <c r="LTS22" s="539"/>
      <c r="LTT22" s="539"/>
      <c r="LTU22" s="539"/>
      <c r="LTV22" s="539"/>
      <c r="LTW22" s="539"/>
      <c r="LTX22" s="539"/>
      <c r="LTY22" s="539"/>
      <c r="LTZ22" s="539"/>
      <c r="LUA22" s="539"/>
      <c r="LUB22" s="539"/>
      <c r="LUC22" s="539"/>
      <c r="LUD22" s="539"/>
      <c r="LUE22" s="539"/>
      <c r="LUF22" s="539"/>
      <c r="LUG22" s="539"/>
      <c r="LUH22" s="539"/>
      <c r="LUI22" s="539"/>
      <c r="LUJ22" s="539"/>
      <c r="LUK22" s="539"/>
      <c r="LUL22" s="539"/>
      <c r="LUM22" s="539"/>
      <c r="LUN22" s="539"/>
      <c r="LUO22" s="539"/>
      <c r="LUP22" s="539"/>
      <c r="LUQ22" s="539"/>
      <c r="LUR22" s="539"/>
      <c r="LUS22" s="539"/>
      <c r="LUT22" s="539"/>
      <c r="LUU22" s="539"/>
      <c r="LUV22" s="539"/>
      <c r="LUW22" s="539"/>
      <c r="LUX22" s="539"/>
      <c r="LUY22" s="539"/>
      <c r="LUZ22" s="539"/>
      <c r="LVA22" s="539"/>
      <c r="LVB22" s="539"/>
      <c r="LVC22" s="539"/>
      <c r="LVD22" s="539"/>
      <c r="LVE22" s="539"/>
      <c r="LVF22" s="539"/>
      <c r="LVG22" s="539"/>
      <c r="LVH22" s="539"/>
      <c r="LVI22" s="539"/>
      <c r="LVJ22" s="539"/>
      <c r="LVK22" s="539"/>
      <c r="LVL22" s="539"/>
      <c r="LVM22" s="539"/>
      <c r="LVN22" s="539"/>
      <c r="LVO22" s="539"/>
      <c r="LVP22" s="539"/>
      <c r="LVQ22" s="539"/>
      <c r="LVR22" s="539"/>
      <c r="LVS22" s="539"/>
      <c r="LVT22" s="539"/>
      <c r="LVU22" s="539"/>
      <c r="LVV22" s="539"/>
      <c r="LVW22" s="539"/>
      <c r="LVX22" s="539"/>
      <c r="LVY22" s="539"/>
      <c r="LVZ22" s="539"/>
      <c r="LWA22" s="539"/>
      <c r="LWB22" s="539"/>
      <c r="LWC22" s="539"/>
      <c r="LWD22" s="539"/>
      <c r="LWE22" s="539"/>
      <c r="LWF22" s="539"/>
      <c r="LWG22" s="539"/>
      <c r="LWH22" s="539"/>
      <c r="LWI22" s="539"/>
      <c r="LWJ22" s="539"/>
      <c r="LWK22" s="539"/>
      <c r="LWL22" s="539"/>
      <c r="LWM22" s="539"/>
      <c r="LWN22" s="539"/>
      <c r="LWO22" s="539"/>
      <c r="LWP22" s="539"/>
      <c r="LWQ22" s="539"/>
      <c r="LWR22" s="539"/>
      <c r="LWS22" s="539"/>
      <c r="LWT22" s="539"/>
      <c r="LWU22" s="539"/>
      <c r="LWV22" s="539"/>
      <c r="LWW22" s="539"/>
      <c r="LWX22" s="539"/>
      <c r="LWY22" s="539"/>
      <c r="LWZ22" s="539"/>
      <c r="LXA22" s="539"/>
      <c r="LXB22" s="539"/>
      <c r="LXC22" s="539"/>
      <c r="LXD22" s="539"/>
      <c r="LXE22" s="539"/>
      <c r="LXF22" s="539"/>
      <c r="LXG22" s="539"/>
      <c r="LXH22" s="539"/>
      <c r="LXI22" s="539"/>
      <c r="LXJ22" s="539"/>
      <c r="LXK22" s="539"/>
      <c r="LXL22" s="539"/>
      <c r="LXM22" s="539"/>
      <c r="LXN22" s="539"/>
      <c r="LXO22" s="539"/>
      <c r="LXP22" s="539"/>
      <c r="LXQ22" s="539"/>
      <c r="LXR22" s="539"/>
      <c r="LXS22" s="539"/>
      <c r="LXT22" s="539"/>
      <c r="LXU22" s="539"/>
      <c r="LXV22" s="539"/>
      <c r="LXW22" s="539"/>
      <c r="LXX22" s="539"/>
      <c r="LXY22" s="539"/>
      <c r="LXZ22" s="539"/>
      <c r="LYA22" s="539"/>
      <c r="LYB22" s="539"/>
      <c r="LYC22" s="539"/>
      <c r="LYD22" s="539"/>
      <c r="LYE22" s="539"/>
      <c r="LYF22" s="539"/>
      <c r="LYG22" s="539"/>
      <c r="LYH22" s="539"/>
      <c r="LYI22" s="539"/>
      <c r="LYJ22" s="539"/>
      <c r="LYK22" s="539"/>
      <c r="LYL22" s="539"/>
      <c r="LYM22" s="539"/>
      <c r="LYN22" s="539"/>
      <c r="LYO22" s="539"/>
      <c r="LYP22" s="539"/>
      <c r="LYQ22" s="539"/>
      <c r="LYR22" s="539"/>
      <c r="LYS22" s="539"/>
      <c r="LYT22" s="539"/>
      <c r="LYU22" s="539"/>
      <c r="LYV22" s="539"/>
      <c r="LYW22" s="539"/>
      <c r="LYX22" s="539"/>
      <c r="LYY22" s="539"/>
      <c r="LYZ22" s="539"/>
      <c r="LZA22" s="539"/>
      <c r="LZB22" s="539"/>
      <c r="LZC22" s="539"/>
      <c r="LZD22" s="539"/>
      <c r="LZE22" s="539"/>
      <c r="LZF22" s="539"/>
      <c r="LZG22" s="539"/>
      <c r="LZH22" s="539"/>
      <c r="LZI22" s="539"/>
      <c r="LZJ22" s="539"/>
      <c r="LZK22" s="539"/>
      <c r="LZL22" s="539"/>
      <c r="LZM22" s="539"/>
      <c r="LZN22" s="539"/>
      <c r="LZO22" s="539"/>
      <c r="LZP22" s="539"/>
      <c r="LZQ22" s="539"/>
      <c r="LZR22" s="539"/>
      <c r="LZS22" s="539"/>
      <c r="LZT22" s="539"/>
      <c r="LZU22" s="539"/>
      <c r="LZV22" s="539"/>
      <c r="LZW22" s="539"/>
      <c r="LZX22" s="539"/>
      <c r="LZY22" s="539"/>
      <c r="LZZ22" s="539"/>
      <c r="MAA22" s="539"/>
      <c r="MAB22" s="539"/>
      <c r="MAC22" s="539"/>
      <c r="MAD22" s="539"/>
      <c r="MAE22" s="539"/>
      <c r="MAF22" s="539"/>
      <c r="MAG22" s="539"/>
      <c r="MAH22" s="539"/>
      <c r="MAI22" s="539"/>
      <c r="MAJ22" s="539"/>
      <c r="MAK22" s="539"/>
      <c r="MAL22" s="539"/>
      <c r="MAM22" s="539"/>
      <c r="MAN22" s="539"/>
      <c r="MAO22" s="539"/>
      <c r="MAP22" s="539"/>
      <c r="MAQ22" s="539"/>
      <c r="MAR22" s="539"/>
      <c r="MAS22" s="539"/>
      <c r="MAT22" s="539"/>
      <c r="MAU22" s="539"/>
      <c r="MAV22" s="539"/>
      <c r="MAW22" s="539"/>
      <c r="MAX22" s="539"/>
      <c r="MAY22" s="539"/>
      <c r="MAZ22" s="539"/>
      <c r="MBA22" s="539"/>
      <c r="MBB22" s="539"/>
      <c r="MBC22" s="539"/>
      <c r="MBD22" s="539"/>
      <c r="MBE22" s="539"/>
      <c r="MBF22" s="539"/>
      <c r="MBG22" s="539"/>
      <c r="MBH22" s="539"/>
      <c r="MBI22" s="539"/>
      <c r="MBJ22" s="539"/>
      <c r="MBK22" s="539"/>
      <c r="MBL22" s="539"/>
      <c r="MBM22" s="539"/>
      <c r="MBN22" s="539"/>
      <c r="MBO22" s="539"/>
      <c r="MBP22" s="539"/>
      <c r="MBQ22" s="539"/>
      <c r="MBR22" s="539"/>
      <c r="MBS22" s="539"/>
      <c r="MBT22" s="539"/>
      <c r="MBU22" s="539"/>
      <c r="MBV22" s="539"/>
      <c r="MBW22" s="539"/>
      <c r="MBX22" s="539"/>
      <c r="MBY22" s="539"/>
      <c r="MBZ22" s="539"/>
      <c r="MCA22" s="539"/>
      <c r="MCB22" s="539"/>
      <c r="MCC22" s="539"/>
      <c r="MCD22" s="539"/>
      <c r="MCE22" s="539"/>
      <c r="MCF22" s="539"/>
      <c r="MCG22" s="539"/>
      <c r="MCH22" s="539"/>
      <c r="MCI22" s="539"/>
      <c r="MCJ22" s="539"/>
      <c r="MCK22" s="539"/>
      <c r="MCL22" s="539"/>
      <c r="MCM22" s="539"/>
      <c r="MCN22" s="539"/>
      <c r="MCO22" s="539"/>
      <c r="MCP22" s="539"/>
      <c r="MCQ22" s="539"/>
      <c r="MCR22" s="539"/>
      <c r="MCS22" s="539"/>
      <c r="MCT22" s="539"/>
      <c r="MCU22" s="539"/>
      <c r="MCV22" s="539"/>
      <c r="MCW22" s="539"/>
      <c r="MCX22" s="539"/>
      <c r="MCY22" s="539"/>
      <c r="MCZ22" s="539"/>
      <c r="MDA22" s="539"/>
      <c r="MDB22" s="539"/>
      <c r="MDC22" s="539"/>
      <c r="MDD22" s="539"/>
      <c r="MDE22" s="539"/>
      <c r="MDF22" s="539"/>
      <c r="MDG22" s="539"/>
      <c r="MDH22" s="539"/>
      <c r="MDI22" s="539"/>
      <c r="MDJ22" s="539"/>
      <c r="MDK22" s="539"/>
      <c r="MDL22" s="539"/>
      <c r="MDM22" s="539"/>
      <c r="MDN22" s="539"/>
      <c r="MDO22" s="539"/>
      <c r="MDP22" s="539"/>
      <c r="MDQ22" s="539"/>
      <c r="MDR22" s="539"/>
      <c r="MDS22" s="539"/>
      <c r="MDT22" s="539"/>
      <c r="MDU22" s="539"/>
      <c r="MDV22" s="539"/>
      <c r="MDW22" s="539"/>
      <c r="MDX22" s="539"/>
      <c r="MDY22" s="539"/>
      <c r="MDZ22" s="539"/>
      <c r="MEA22" s="539"/>
      <c r="MEB22" s="539"/>
      <c r="MEC22" s="539"/>
      <c r="MED22" s="539"/>
      <c r="MEE22" s="539"/>
      <c r="MEF22" s="539"/>
      <c r="MEG22" s="539"/>
      <c r="MEH22" s="539"/>
      <c r="MEI22" s="539"/>
      <c r="MEJ22" s="539"/>
      <c r="MEK22" s="539"/>
      <c r="MEL22" s="539"/>
      <c r="MEM22" s="539"/>
      <c r="MEN22" s="539"/>
      <c r="MEO22" s="539"/>
      <c r="MEP22" s="539"/>
      <c r="MEQ22" s="539"/>
      <c r="MER22" s="539"/>
      <c r="MES22" s="539"/>
      <c r="MET22" s="539"/>
      <c r="MEU22" s="539"/>
      <c r="MEV22" s="539"/>
      <c r="MEW22" s="539"/>
      <c r="MEX22" s="539"/>
      <c r="MEY22" s="539"/>
      <c r="MEZ22" s="539"/>
      <c r="MFA22" s="539"/>
      <c r="MFB22" s="539"/>
      <c r="MFC22" s="539"/>
      <c r="MFD22" s="539"/>
      <c r="MFE22" s="539"/>
      <c r="MFF22" s="539"/>
      <c r="MFG22" s="539"/>
      <c r="MFH22" s="539"/>
      <c r="MFI22" s="539"/>
      <c r="MFJ22" s="539"/>
      <c r="MFK22" s="539"/>
      <c r="MFL22" s="539"/>
      <c r="MFM22" s="539"/>
      <c r="MFN22" s="539"/>
      <c r="MFO22" s="539"/>
      <c r="MFP22" s="539"/>
      <c r="MFQ22" s="539"/>
      <c r="MFR22" s="539"/>
      <c r="MFS22" s="539"/>
      <c r="MFT22" s="539"/>
      <c r="MFU22" s="539"/>
      <c r="MFV22" s="539"/>
      <c r="MFW22" s="539"/>
      <c r="MFX22" s="539"/>
      <c r="MFY22" s="539"/>
      <c r="MFZ22" s="539"/>
      <c r="MGA22" s="539"/>
      <c r="MGB22" s="539"/>
      <c r="MGC22" s="539"/>
      <c r="MGD22" s="539"/>
      <c r="MGE22" s="539"/>
      <c r="MGF22" s="539"/>
      <c r="MGG22" s="539"/>
      <c r="MGH22" s="539"/>
      <c r="MGI22" s="539"/>
      <c r="MGJ22" s="539"/>
      <c r="MGK22" s="539"/>
      <c r="MGL22" s="539"/>
      <c r="MGM22" s="539"/>
      <c r="MGN22" s="539"/>
      <c r="MGO22" s="539"/>
      <c r="MGP22" s="539"/>
      <c r="MGQ22" s="539"/>
      <c r="MGR22" s="539"/>
      <c r="MGS22" s="539"/>
      <c r="MGT22" s="539"/>
      <c r="MGU22" s="539"/>
      <c r="MGV22" s="539"/>
      <c r="MGW22" s="539"/>
      <c r="MGX22" s="539"/>
      <c r="MGY22" s="539"/>
      <c r="MGZ22" s="539"/>
      <c r="MHA22" s="539"/>
      <c r="MHB22" s="539"/>
      <c r="MHC22" s="539"/>
      <c r="MHD22" s="539"/>
      <c r="MHE22" s="539"/>
      <c r="MHF22" s="539"/>
      <c r="MHG22" s="539"/>
      <c r="MHH22" s="539"/>
      <c r="MHI22" s="539"/>
      <c r="MHJ22" s="539"/>
      <c r="MHK22" s="539"/>
      <c r="MHL22" s="539"/>
      <c r="MHM22" s="539"/>
      <c r="MHN22" s="539"/>
      <c r="MHO22" s="539"/>
      <c r="MHP22" s="539"/>
      <c r="MHQ22" s="539"/>
      <c r="MHR22" s="539"/>
      <c r="MHS22" s="539"/>
      <c r="MHT22" s="539"/>
      <c r="MHU22" s="539"/>
      <c r="MHV22" s="539"/>
      <c r="MHW22" s="539"/>
      <c r="MHX22" s="539"/>
      <c r="MHY22" s="539"/>
      <c r="MHZ22" s="539"/>
      <c r="MIA22" s="539"/>
      <c r="MIB22" s="539"/>
      <c r="MIC22" s="539"/>
      <c r="MID22" s="539"/>
      <c r="MIE22" s="539"/>
      <c r="MIF22" s="539"/>
      <c r="MIG22" s="539"/>
      <c r="MIH22" s="539"/>
      <c r="MII22" s="539"/>
      <c r="MIJ22" s="539"/>
      <c r="MIK22" s="539"/>
      <c r="MIL22" s="539"/>
      <c r="MIM22" s="539"/>
      <c r="MIN22" s="539"/>
      <c r="MIO22" s="539"/>
      <c r="MIP22" s="539"/>
      <c r="MIQ22" s="539"/>
      <c r="MIR22" s="539"/>
      <c r="MIS22" s="539"/>
      <c r="MIT22" s="539"/>
      <c r="MIU22" s="539"/>
      <c r="MIV22" s="539"/>
      <c r="MIW22" s="539"/>
      <c r="MIX22" s="539"/>
      <c r="MIY22" s="539"/>
      <c r="MIZ22" s="539"/>
      <c r="MJA22" s="539"/>
      <c r="MJB22" s="539"/>
      <c r="MJC22" s="539"/>
      <c r="MJD22" s="539"/>
      <c r="MJE22" s="539"/>
      <c r="MJF22" s="539"/>
      <c r="MJG22" s="539"/>
      <c r="MJH22" s="539"/>
      <c r="MJI22" s="539"/>
      <c r="MJJ22" s="539"/>
      <c r="MJK22" s="539"/>
      <c r="MJL22" s="539"/>
      <c r="MJM22" s="539"/>
      <c r="MJN22" s="539"/>
      <c r="MJO22" s="539"/>
      <c r="MJP22" s="539"/>
      <c r="MJQ22" s="539"/>
      <c r="MJR22" s="539"/>
      <c r="MJS22" s="539"/>
      <c r="MJT22" s="539"/>
      <c r="MJU22" s="539"/>
      <c r="MJV22" s="539"/>
      <c r="MJW22" s="539"/>
      <c r="MJX22" s="539"/>
      <c r="MJY22" s="539"/>
      <c r="MJZ22" s="539"/>
      <c r="MKA22" s="539"/>
      <c r="MKB22" s="539"/>
      <c r="MKC22" s="539"/>
      <c r="MKD22" s="539"/>
      <c r="MKE22" s="539"/>
      <c r="MKF22" s="539"/>
      <c r="MKG22" s="539"/>
      <c r="MKH22" s="539"/>
      <c r="MKI22" s="539"/>
      <c r="MKJ22" s="539"/>
      <c r="MKK22" s="539"/>
      <c r="MKL22" s="539"/>
      <c r="MKM22" s="539"/>
      <c r="MKN22" s="539"/>
      <c r="MKO22" s="539"/>
      <c r="MKP22" s="539"/>
      <c r="MKQ22" s="539"/>
      <c r="MKR22" s="539"/>
      <c r="MKS22" s="539"/>
      <c r="MKT22" s="539"/>
      <c r="MKU22" s="539"/>
      <c r="MKV22" s="539"/>
      <c r="MKW22" s="539"/>
      <c r="MKX22" s="539"/>
      <c r="MKY22" s="539"/>
      <c r="MKZ22" s="539"/>
      <c r="MLA22" s="539"/>
      <c r="MLB22" s="539"/>
      <c r="MLC22" s="539"/>
      <c r="MLD22" s="539"/>
      <c r="MLE22" s="539"/>
      <c r="MLF22" s="539"/>
      <c r="MLG22" s="539"/>
      <c r="MLH22" s="539"/>
      <c r="MLI22" s="539"/>
      <c r="MLJ22" s="539"/>
      <c r="MLK22" s="539"/>
      <c r="MLL22" s="539"/>
      <c r="MLM22" s="539"/>
      <c r="MLN22" s="539"/>
      <c r="MLO22" s="539"/>
      <c r="MLP22" s="539"/>
      <c r="MLQ22" s="539"/>
      <c r="MLR22" s="539"/>
      <c r="MLS22" s="539"/>
      <c r="MLT22" s="539"/>
      <c r="MLU22" s="539"/>
      <c r="MLV22" s="539"/>
      <c r="MLW22" s="539"/>
      <c r="MLX22" s="539"/>
      <c r="MLY22" s="539"/>
      <c r="MLZ22" s="539"/>
      <c r="MMA22" s="539"/>
      <c r="MMB22" s="539"/>
      <c r="MMC22" s="539"/>
      <c r="MMD22" s="539"/>
      <c r="MME22" s="539"/>
      <c r="MMF22" s="539"/>
      <c r="MMG22" s="539"/>
      <c r="MMH22" s="539"/>
      <c r="MMI22" s="539"/>
      <c r="MMJ22" s="539"/>
      <c r="MMK22" s="539"/>
      <c r="MML22" s="539"/>
      <c r="MMM22" s="539"/>
      <c r="MMN22" s="539"/>
      <c r="MMO22" s="539"/>
      <c r="MMP22" s="539"/>
      <c r="MMQ22" s="539"/>
      <c r="MMR22" s="539"/>
      <c r="MMS22" s="539"/>
      <c r="MMT22" s="539"/>
      <c r="MMU22" s="539"/>
      <c r="MMV22" s="539"/>
      <c r="MMW22" s="539"/>
      <c r="MMX22" s="539"/>
      <c r="MMY22" s="539"/>
      <c r="MMZ22" s="539"/>
      <c r="MNA22" s="539"/>
      <c r="MNB22" s="539"/>
      <c r="MNC22" s="539"/>
      <c r="MND22" s="539"/>
      <c r="MNE22" s="539"/>
      <c r="MNF22" s="539"/>
      <c r="MNG22" s="539"/>
      <c r="MNH22" s="539"/>
      <c r="MNI22" s="539"/>
      <c r="MNJ22" s="539"/>
      <c r="MNK22" s="539"/>
      <c r="MNL22" s="539"/>
      <c r="MNM22" s="539"/>
      <c r="MNN22" s="539"/>
      <c r="MNO22" s="539"/>
      <c r="MNP22" s="539"/>
      <c r="MNQ22" s="539"/>
      <c r="MNR22" s="539"/>
      <c r="MNS22" s="539"/>
      <c r="MNT22" s="539"/>
      <c r="MNU22" s="539"/>
      <c r="MNV22" s="539"/>
      <c r="MNW22" s="539"/>
      <c r="MNX22" s="539"/>
      <c r="MNY22" s="539"/>
      <c r="MNZ22" s="539"/>
      <c r="MOA22" s="539"/>
      <c r="MOB22" s="539"/>
      <c r="MOC22" s="539"/>
      <c r="MOD22" s="539"/>
      <c r="MOE22" s="539"/>
      <c r="MOF22" s="539"/>
      <c r="MOG22" s="539"/>
      <c r="MOH22" s="539"/>
      <c r="MOI22" s="539"/>
      <c r="MOJ22" s="539"/>
      <c r="MOK22" s="539"/>
      <c r="MOL22" s="539"/>
      <c r="MOM22" s="539"/>
      <c r="MON22" s="539"/>
      <c r="MOO22" s="539"/>
      <c r="MOP22" s="539"/>
      <c r="MOQ22" s="539"/>
      <c r="MOR22" s="539"/>
      <c r="MOS22" s="539"/>
      <c r="MOT22" s="539"/>
      <c r="MOU22" s="539"/>
      <c r="MOV22" s="539"/>
      <c r="MOW22" s="539"/>
      <c r="MOX22" s="539"/>
      <c r="MOY22" s="539"/>
      <c r="MOZ22" s="539"/>
      <c r="MPA22" s="539"/>
      <c r="MPB22" s="539"/>
      <c r="MPC22" s="539"/>
      <c r="MPD22" s="539"/>
      <c r="MPE22" s="539"/>
      <c r="MPF22" s="539"/>
      <c r="MPG22" s="539"/>
      <c r="MPH22" s="539"/>
      <c r="MPI22" s="539"/>
      <c r="MPJ22" s="539"/>
      <c r="MPK22" s="539"/>
      <c r="MPL22" s="539"/>
      <c r="MPM22" s="539"/>
      <c r="MPN22" s="539"/>
      <c r="MPO22" s="539"/>
      <c r="MPP22" s="539"/>
      <c r="MPQ22" s="539"/>
      <c r="MPR22" s="539"/>
      <c r="MPS22" s="539"/>
      <c r="MPT22" s="539"/>
      <c r="MPU22" s="539"/>
      <c r="MPV22" s="539"/>
      <c r="MPW22" s="539"/>
      <c r="MPX22" s="539"/>
      <c r="MPY22" s="539"/>
      <c r="MPZ22" s="539"/>
      <c r="MQA22" s="539"/>
      <c r="MQB22" s="539"/>
      <c r="MQC22" s="539"/>
      <c r="MQD22" s="539"/>
      <c r="MQE22" s="539"/>
      <c r="MQF22" s="539"/>
      <c r="MQG22" s="539"/>
      <c r="MQH22" s="539"/>
      <c r="MQI22" s="539"/>
      <c r="MQJ22" s="539"/>
      <c r="MQK22" s="539"/>
      <c r="MQL22" s="539"/>
      <c r="MQM22" s="539"/>
      <c r="MQN22" s="539"/>
      <c r="MQO22" s="539"/>
      <c r="MQP22" s="539"/>
      <c r="MQQ22" s="539"/>
      <c r="MQR22" s="539"/>
      <c r="MQS22" s="539"/>
      <c r="MQT22" s="539"/>
      <c r="MQU22" s="539"/>
      <c r="MQV22" s="539"/>
      <c r="MQW22" s="539"/>
      <c r="MQX22" s="539"/>
      <c r="MQY22" s="539"/>
      <c r="MQZ22" s="539"/>
      <c r="MRA22" s="539"/>
      <c r="MRB22" s="539"/>
      <c r="MRC22" s="539"/>
      <c r="MRD22" s="539"/>
      <c r="MRE22" s="539"/>
      <c r="MRF22" s="539"/>
      <c r="MRG22" s="539"/>
      <c r="MRH22" s="539"/>
      <c r="MRI22" s="539"/>
      <c r="MRJ22" s="539"/>
      <c r="MRK22" s="539"/>
      <c r="MRL22" s="539"/>
      <c r="MRM22" s="539"/>
      <c r="MRN22" s="539"/>
      <c r="MRO22" s="539"/>
      <c r="MRP22" s="539"/>
      <c r="MRQ22" s="539"/>
      <c r="MRR22" s="539"/>
      <c r="MRS22" s="539"/>
      <c r="MRT22" s="539"/>
      <c r="MRU22" s="539"/>
      <c r="MRV22" s="539"/>
      <c r="MRW22" s="539"/>
      <c r="MRX22" s="539"/>
      <c r="MRY22" s="539"/>
      <c r="MRZ22" s="539"/>
      <c r="MSA22" s="539"/>
      <c r="MSB22" s="539"/>
      <c r="MSC22" s="539"/>
      <c r="MSD22" s="539"/>
      <c r="MSE22" s="539"/>
      <c r="MSF22" s="539"/>
      <c r="MSG22" s="539"/>
      <c r="MSH22" s="539"/>
      <c r="MSI22" s="539"/>
      <c r="MSJ22" s="539"/>
      <c r="MSK22" s="539"/>
      <c r="MSL22" s="539"/>
      <c r="MSM22" s="539"/>
      <c r="MSN22" s="539"/>
      <c r="MSO22" s="539"/>
      <c r="MSP22" s="539"/>
      <c r="MSQ22" s="539"/>
      <c r="MSR22" s="539"/>
      <c r="MSS22" s="539"/>
      <c r="MST22" s="539"/>
      <c r="MSU22" s="539"/>
      <c r="MSV22" s="539"/>
      <c r="MSW22" s="539"/>
      <c r="MSX22" s="539"/>
      <c r="MSY22" s="539"/>
      <c r="MSZ22" s="539"/>
      <c r="MTA22" s="539"/>
      <c r="MTB22" s="539"/>
      <c r="MTC22" s="539"/>
      <c r="MTD22" s="539"/>
      <c r="MTE22" s="539"/>
      <c r="MTF22" s="539"/>
      <c r="MTG22" s="539"/>
      <c r="MTH22" s="539"/>
      <c r="MTI22" s="539"/>
      <c r="MTJ22" s="539"/>
      <c r="MTK22" s="539"/>
      <c r="MTL22" s="539"/>
      <c r="MTM22" s="539"/>
      <c r="MTN22" s="539"/>
      <c r="MTO22" s="539"/>
      <c r="MTP22" s="539"/>
      <c r="MTQ22" s="539"/>
      <c r="MTR22" s="539"/>
      <c r="MTS22" s="539"/>
      <c r="MTT22" s="539"/>
      <c r="MTU22" s="539"/>
      <c r="MTV22" s="539"/>
      <c r="MTW22" s="539"/>
      <c r="MTX22" s="539"/>
      <c r="MTY22" s="539"/>
      <c r="MTZ22" s="539"/>
      <c r="MUA22" s="539"/>
      <c r="MUB22" s="539"/>
      <c r="MUC22" s="539"/>
      <c r="MUD22" s="539"/>
      <c r="MUE22" s="539"/>
      <c r="MUF22" s="539"/>
      <c r="MUG22" s="539"/>
      <c r="MUH22" s="539"/>
      <c r="MUI22" s="539"/>
      <c r="MUJ22" s="539"/>
      <c r="MUK22" s="539"/>
      <c r="MUL22" s="539"/>
      <c r="MUM22" s="539"/>
      <c r="MUN22" s="539"/>
      <c r="MUO22" s="539"/>
      <c r="MUP22" s="539"/>
      <c r="MUQ22" s="539"/>
      <c r="MUR22" s="539"/>
      <c r="MUS22" s="539"/>
      <c r="MUT22" s="539"/>
      <c r="MUU22" s="539"/>
      <c r="MUV22" s="539"/>
      <c r="MUW22" s="539"/>
      <c r="MUX22" s="539"/>
      <c r="MUY22" s="539"/>
      <c r="MUZ22" s="539"/>
      <c r="MVA22" s="539"/>
      <c r="MVB22" s="539"/>
      <c r="MVC22" s="539"/>
      <c r="MVD22" s="539"/>
      <c r="MVE22" s="539"/>
      <c r="MVF22" s="539"/>
      <c r="MVG22" s="539"/>
      <c r="MVH22" s="539"/>
      <c r="MVI22" s="539"/>
      <c r="MVJ22" s="539"/>
      <c r="MVK22" s="539"/>
      <c r="MVL22" s="539"/>
      <c r="MVM22" s="539"/>
      <c r="MVN22" s="539"/>
      <c r="MVO22" s="539"/>
      <c r="MVP22" s="539"/>
      <c r="MVQ22" s="539"/>
      <c r="MVR22" s="539"/>
      <c r="MVS22" s="539"/>
      <c r="MVT22" s="539"/>
      <c r="MVU22" s="539"/>
      <c r="MVV22" s="539"/>
      <c r="MVW22" s="539"/>
      <c r="MVX22" s="539"/>
      <c r="MVY22" s="539"/>
      <c r="MVZ22" s="539"/>
      <c r="MWA22" s="539"/>
      <c r="MWB22" s="539"/>
      <c r="MWC22" s="539"/>
      <c r="MWD22" s="539"/>
      <c r="MWE22" s="539"/>
      <c r="MWF22" s="539"/>
      <c r="MWG22" s="539"/>
      <c r="MWH22" s="539"/>
      <c r="MWI22" s="539"/>
      <c r="MWJ22" s="539"/>
      <c r="MWK22" s="539"/>
      <c r="MWL22" s="539"/>
      <c r="MWM22" s="539"/>
      <c r="MWN22" s="539"/>
      <c r="MWO22" s="539"/>
      <c r="MWP22" s="539"/>
      <c r="MWQ22" s="539"/>
      <c r="MWR22" s="539"/>
      <c r="MWS22" s="539"/>
      <c r="MWT22" s="539"/>
      <c r="MWU22" s="539"/>
      <c r="MWV22" s="539"/>
      <c r="MWW22" s="539"/>
      <c r="MWX22" s="539"/>
      <c r="MWY22" s="539"/>
      <c r="MWZ22" s="539"/>
      <c r="MXA22" s="539"/>
      <c r="MXB22" s="539"/>
      <c r="MXC22" s="539"/>
      <c r="MXD22" s="539"/>
      <c r="MXE22" s="539"/>
      <c r="MXF22" s="539"/>
      <c r="MXG22" s="539"/>
      <c r="MXH22" s="539"/>
      <c r="MXI22" s="539"/>
      <c r="MXJ22" s="539"/>
      <c r="MXK22" s="539"/>
      <c r="MXL22" s="539"/>
      <c r="MXM22" s="539"/>
      <c r="MXN22" s="539"/>
      <c r="MXO22" s="539"/>
      <c r="MXP22" s="539"/>
      <c r="MXQ22" s="539"/>
      <c r="MXR22" s="539"/>
      <c r="MXS22" s="539"/>
      <c r="MXT22" s="539"/>
      <c r="MXU22" s="539"/>
      <c r="MXV22" s="539"/>
      <c r="MXW22" s="539"/>
      <c r="MXX22" s="539"/>
      <c r="MXY22" s="539"/>
      <c r="MXZ22" s="539"/>
      <c r="MYA22" s="539"/>
      <c r="MYB22" s="539"/>
      <c r="MYC22" s="539"/>
      <c r="MYD22" s="539"/>
      <c r="MYE22" s="539"/>
      <c r="MYF22" s="539"/>
      <c r="MYG22" s="539"/>
      <c r="MYH22" s="539"/>
      <c r="MYI22" s="539"/>
      <c r="MYJ22" s="539"/>
      <c r="MYK22" s="539"/>
      <c r="MYL22" s="539"/>
      <c r="MYM22" s="539"/>
      <c r="MYN22" s="539"/>
      <c r="MYO22" s="539"/>
      <c r="MYP22" s="539"/>
      <c r="MYQ22" s="539"/>
      <c r="MYR22" s="539"/>
      <c r="MYS22" s="539"/>
      <c r="MYT22" s="539"/>
      <c r="MYU22" s="539"/>
      <c r="MYV22" s="539"/>
      <c r="MYW22" s="539"/>
      <c r="MYX22" s="539"/>
      <c r="MYY22" s="539"/>
      <c r="MYZ22" s="539"/>
      <c r="MZA22" s="539"/>
      <c r="MZB22" s="539"/>
      <c r="MZC22" s="539"/>
      <c r="MZD22" s="539"/>
      <c r="MZE22" s="539"/>
      <c r="MZF22" s="539"/>
      <c r="MZG22" s="539"/>
      <c r="MZH22" s="539"/>
      <c r="MZI22" s="539"/>
      <c r="MZJ22" s="539"/>
      <c r="MZK22" s="539"/>
      <c r="MZL22" s="539"/>
      <c r="MZM22" s="539"/>
      <c r="MZN22" s="539"/>
      <c r="MZO22" s="539"/>
      <c r="MZP22" s="539"/>
      <c r="MZQ22" s="539"/>
      <c r="MZR22" s="539"/>
      <c r="MZS22" s="539"/>
      <c r="MZT22" s="539"/>
      <c r="MZU22" s="539"/>
      <c r="MZV22" s="539"/>
      <c r="MZW22" s="539"/>
      <c r="MZX22" s="539"/>
      <c r="MZY22" s="539"/>
      <c r="MZZ22" s="539"/>
      <c r="NAA22" s="539"/>
      <c r="NAB22" s="539"/>
      <c r="NAC22" s="539"/>
      <c r="NAD22" s="539"/>
      <c r="NAE22" s="539"/>
      <c r="NAF22" s="539"/>
      <c r="NAG22" s="539"/>
      <c r="NAH22" s="539"/>
      <c r="NAI22" s="539"/>
      <c r="NAJ22" s="539"/>
      <c r="NAK22" s="539"/>
      <c r="NAL22" s="539"/>
      <c r="NAM22" s="539"/>
      <c r="NAN22" s="539"/>
      <c r="NAO22" s="539"/>
      <c r="NAP22" s="539"/>
      <c r="NAQ22" s="539"/>
      <c r="NAR22" s="539"/>
      <c r="NAS22" s="539"/>
      <c r="NAT22" s="539"/>
      <c r="NAU22" s="539"/>
      <c r="NAV22" s="539"/>
      <c r="NAW22" s="539"/>
      <c r="NAX22" s="539"/>
      <c r="NAY22" s="539"/>
      <c r="NAZ22" s="539"/>
      <c r="NBA22" s="539"/>
      <c r="NBB22" s="539"/>
      <c r="NBC22" s="539"/>
      <c r="NBD22" s="539"/>
      <c r="NBE22" s="539"/>
      <c r="NBF22" s="539"/>
      <c r="NBG22" s="539"/>
      <c r="NBH22" s="539"/>
      <c r="NBI22" s="539"/>
      <c r="NBJ22" s="539"/>
      <c r="NBK22" s="539"/>
      <c r="NBL22" s="539"/>
      <c r="NBM22" s="539"/>
      <c r="NBN22" s="539"/>
      <c r="NBO22" s="539"/>
      <c r="NBP22" s="539"/>
      <c r="NBQ22" s="539"/>
      <c r="NBR22" s="539"/>
      <c r="NBS22" s="539"/>
      <c r="NBT22" s="539"/>
      <c r="NBU22" s="539"/>
      <c r="NBV22" s="539"/>
      <c r="NBW22" s="539"/>
      <c r="NBX22" s="539"/>
      <c r="NBY22" s="539"/>
      <c r="NBZ22" s="539"/>
      <c r="NCA22" s="539"/>
      <c r="NCB22" s="539"/>
      <c r="NCC22" s="539"/>
      <c r="NCD22" s="539"/>
      <c r="NCE22" s="539"/>
      <c r="NCF22" s="539"/>
      <c r="NCG22" s="539"/>
      <c r="NCH22" s="539"/>
      <c r="NCI22" s="539"/>
      <c r="NCJ22" s="539"/>
      <c r="NCK22" s="539"/>
      <c r="NCL22" s="539"/>
      <c r="NCM22" s="539"/>
      <c r="NCN22" s="539"/>
      <c r="NCO22" s="539"/>
      <c r="NCP22" s="539"/>
      <c r="NCQ22" s="539"/>
      <c r="NCR22" s="539"/>
      <c r="NCS22" s="539"/>
      <c r="NCT22" s="539"/>
      <c r="NCU22" s="539"/>
      <c r="NCV22" s="539"/>
      <c r="NCW22" s="539"/>
      <c r="NCX22" s="539"/>
      <c r="NCY22" s="539"/>
      <c r="NCZ22" s="539"/>
      <c r="NDA22" s="539"/>
      <c r="NDB22" s="539"/>
      <c r="NDC22" s="539"/>
      <c r="NDD22" s="539"/>
      <c r="NDE22" s="539"/>
      <c r="NDF22" s="539"/>
      <c r="NDG22" s="539"/>
      <c r="NDH22" s="539"/>
      <c r="NDI22" s="539"/>
      <c r="NDJ22" s="539"/>
      <c r="NDK22" s="539"/>
      <c r="NDL22" s="539"/>
      <c r="NDM22" s="539"/>
      <c r="NDN22" s="539"/>
      <c r="NDO22" s="539"/>
      <c r="NDP22" s="539"/>
      <c r="NDQ22" s="539"/>
      <c r="NDR22" s="539"/>
      <c r="NDS22" s="539"/>
      <c r="NDT22" s="539"/>
      <c r="NDU22" s="539"/>
      <c r="NDV22" s="539"/>
      <c r="NDW22" s="539"/>
      <c r="NDX22" s="539"/>
      <c r="NDY22" s="539"/>
      <c r="NDZ22" s="539"/>
      <c r="NEA22" s="539"/>
      <c r="NEB22" s="539"/>
      <c r="NEC22" s="539"/>
      <c r="NED22" s="539"/>
      <c r="NEE22" s="539"/>
      <c r="NEF22" s="539"/>
      <c r="NEG22" s="539"/>
      <c r="NEH22" s="539"/>
      <c r="NEI22" s="539"/>
      <c r="NEJ22" s="539"/>
      <c r="NEK22" s="539"/>
      <c r="NEL22" s="539"/>
      <c r="NEM22" s="539"/>
      <c r="NEN22" s="539"/>
      <c r="NEO22" s="539"/>
      <c r="NEP22" s="539"/>
      <c r="NEQ22" s="539"/>
      <c r="NER22" s="539"/>
      <c r="NES22" s="539"/>
      <c r="NET22" s="539"/>
      <c r="NEU22" s="539"/>
      <c r="NEV22" s="539"/>
      <c r="NEW22" s="539"/>
      <c r="NEX22" s="539"/>
      <c r="NEY22" s="539"/>
      <c r="NEZ22" s="539"/>
      <c r="NFA22" s="539"/>
      <c r="NFB22" s="539"/>
      <c r="NFC22" s="539"/>
      <c r="NFD22" s="539"/>
      <c r="NFE22" s="539"/>
      <c r="NFF22" s="539"/>
      <c r="NFG22" s="539"/>
      <c r="NFH22" s="539"/>
      <c r="NFI22" s="539"/>
      <c r="NFJ22" s="539"/>
      <c r="NFK22" s="539"/>
      <c r="NFL22" s="539"/>
      <c r="NFM22" s="539"/>
      <c r="NFN22" s="539"/>
      <c r="NFO22" s="539"/>
      <c r="NFP22" s="539"/>
      <c r="NFQ22" s="539"/>
      <c r="NFR22" s="539"/>
      <c r="NFS22" s="539"/>
      <c r="NFT22" s="539"/>
      <c r="NFU22" s="539"/>
      <c r="NFV22" s="539"/>
      <c r="NFW22" s="539"/>
      <c r="NFX22" s="539"/>
      <c r="NFY22" s="539"/>
      <c r="NFZ22" s="539"/>
      <c r="NGA22" s="539"/>
      <c r="NGB22" s="539"/>
      <c r="NGC22" s="539"/>
      <c r="NGD22" s="539"/>
      <c r="NGE22" s="539"/>
      <c r="NGF22" s="539"/>
      <c r="NGG22" s="539"/>
      <c r="NGH22" s="539"/>
      <c r="NGI22" s="539"/>
      <c r="NGJ22" s="539"/>
      <c r="NGK22" s="539"/>
      <c r="NGL22" s="539"/>
      <c r="NGM22" s="539"/>
      <c r="NGN22" s="539"/>
      <c r="NGO22" s="539"/>
      <c r="NGP22" s="539"/>
      <c r="NGQ22" s="539"/>
      <c r="NGR22" s="539"/>
      <c r="NGS22" s="539"/>
      <c r="NGT22" s="539"/>
      <c r="NGU22" s="539"/>
      <c r="NGV22" s="539"/>
      <c r="NGW22" s="539"/>
      <c r="NGX22" s="539"/>
      <c r="NGY22" s="539"/>
      <c r="NGZ22" s="539"/>
      <c r="NHA22" s="539"/>
      <c r="NHB22" s="539"/>
      <c r="NHC22" s="539"/>
      <c r="NHD22" s="539"/>
      <c r="NHE22" s="539"/>
      <c r="NHF22" s="539"/>
      <c r="NHG22" s="539"/>
      <c r="NHH22" s="539"/>
      <c r="NHI22" s="539"/>
      <c r="NHJ22" s="539"/>
      <c r="NHK22" s="539"/>
      <c r="NHL22" s="539"/>
      <c r="NHM22" s="539"/>
      <c r="NHN22" s="539"/>
      <c r="NHO22" s="539"/>
      <c r="NHP22" s="539"/>
      <c r="NHQ22" s="539"/>
      <c r="NHR22" s="539"/>
      <c r="NHS22" s="539"/>
      <c r="NHT22" s="539"/>
      <c r="NHU22" s="539"/>
      <c r="NHV22" s="539"/>
      <c r="NHW22" s="539"/>
      <c r="NHX22" s="539"/>
      <c r="NHY22" s="539"/>
      <c r="NHZ22" s="539"/>
      <c r="NIA22" s="539"/>
      <c r="NIB22" s="539"/>
      <c r="NIC22" s="539"/>
      <c r="NID22" s="539"/>
      <c r="NIE22" s="539"/>
      <c r="NIF22" s="539"/>
      <c r="NIG22" s="539"/>
      <c r="NIH22" s="539"/>
      <c r="NII22" s="539"/>
      <c r="NIJ22" s="539"/>
      <c r="NIK22" s="539"/>
      <c r="NIL22" s="539"/>
      <c r="NIM22" s="539"/>
      <c r="NIN22" s="539"/>
      <c r="NIO22" s="539"/>
      <c r="NIP22" s="539"/>
      <c r="NIQ22" s="539"/>
      <c r="NIR22" s="539"/>
      <c r="NIS22" s="539"/>
      <c r="NIT22" s="539"/>
      <c r="NIU22" s="539"/>
      <c r="NIV22" s="539"/>
      <c r="NIW22" s="539"/>
      <c r="NIX22" s="539"/>
      <c r="NIY22" s="539"/>
      <c r="NIZ22" s="539"/>
      <c r="NJA22" s="539"/>
      <c r="NJB22" s="539"/>
      <c r="NJC22" s="539"/>
      <c r="NJD22" s="539"/>
      <c r="NJE22" s="539"/>
      <c r="NJF22" s="539"/>
      <c r="NJG22" s="539"/>
      <c r="NJH22" s="539"/>
      <c r="NJI22" s="539"/>
      <c r="NJJ22" s="539"/>
      <c r="NJK22" s="539"/>
      <c r="NJL22" s="539"/>
      <c r="NJM22" s="539"/>
      <c r="NJN22" s="539"/>
      <c r="NJO22" s="539"/>
      <c r="NJP22" s="539"/>
      <c r="NJQ22" s="539"/>
      <c r="NJR22" s="539"/>
      <c r="NJS22" s="539"/>
      <c r="NJT22" s="539"/>
      <c r="NJU22" s="539"/>
      <c r="NJV22" s="539"/>
      <c r="NJW22" s="539"/>
      <c r="NJX22" s="539"/>
      <c r="NJY22" s="539"/>
      <c r="NJZ22" s="539"/>
      <c r="NKA22" s="539"/>
      <c r="NKB22" s="539"/>
      <c r="NKC22" s="539"/>
      <c r="NKD22" s="539"/>
      <c r="NKE22" s="539"/>
      <c r="NKF22" s="539"/>
      <c r="NKG22" s="539"/>
      <c r="NKH22" s="539"/>
      <c r="NKI22" s="539"/>
      <c r="NKJ22" s="539"/>
      <c r="NKK22" s="539"/>
      <c r="NKL22" s="539"/>
      <c r="NKM22" s="539"/>
      <c r="NKN22" s="539"/>
      <c r="NKO22" s="539"/>
      <c r="NKP22" s="539"/>
      <c r="NKQ22" s="539"/>
      <c r="NKR22" s="539"/>
      <c r="NKS22" s="539"/>
      <c r="NKT22" s="539"/>
      <c r="NKU22" s="539"/>
      <c r="NKV22" s="539"/>
      <c r="NKW22" s="539"/>
      <c r="NKX22" s="539"/>
      <c r="NKY22" s="539"/>
      <c r="NKZ22" s="539"/>
      <c r="NLA22" s="539"/>
      <c r="NLB22" s="539"/>
      <c r="NLC22" s="539"/>
      <c r="NLD22" s="539"/>
      <c r="NLE22" s="539"/>
      <c r="NLF22" s="539"/>
      <c r="NLG22" s="539"/>
      <c r="NLH22" s="539"/>
      <c r="NLI22" s="539"/>
      <c r="NLJ22" s="539"/>
      <c r="NLK22" s="539"/>
      <c r="NLL22" s="539"/>
      <c r="NLM22" s="539"/>
      <c r="NLN22" s="539"/>
      <c r="NLO22" s="539"/>
      <c r="NLP22" s="539"/>
      <c r="NLQ22" s="539"/>
      <c r="NLR22" s="539"/>
      <c r="NLS22" s="539"/>
      <c r="NLT22" s="539"/>
      <c r="NLU22" s="539"/>
      <c r="NLV22" s="539"/>
      <c r="NLW22" s="539"/>
      <c r="NLX22" s="539"/>
      <c r="NLY22" s="539"/>
      <c r="NLZ22" s="539"/>
      <c r="NMA22" s="539"/>
      <c r="NMB22" s="539"/>
      <c r="NMC22" s="539"/>
      <c r="NMD22" s="539"/>
      <c r="NME22" s="539"/>
      <c r="NMF22" s="539"/>
      <c r="NMG22" s="539"/>
      <c r="NMH22" s="539"/>
      <c r="NMI22" s="539"/>
      <c r="NMJ22" s="539"/>
      <c r="NMK22" s="539"/>
      <c r="NML22" s="539"/>
      <c r="NMM22" s="539"/>
      <c r="NMN22" s="539"/>
      <c r="NMO22" s="539"/>
      <c r="NMP22" s="539"/>
      <c r="NMQ22" s="539"/>
      <c r="NMR22" s="539"/>
      <c r="NMS22" s="539"/>
      <c r="NMT22" s="539"/>
      <c r="NMU22" s="539"/>
      <c r="NMV22" s="539"/>
      <c r="NMW22" s="539"/>
      <c r="NMX22" s="539"/>
      <c r="NMY22" s="539"/>
      <c r="NMZ22" s="539"/>
      <c r="NNA22" s="539"/>
      <c r="NNB22" s="539"/>
      <c r="NNC22" s="539"/>
      <c r="NND22" s="539"/>
      <c r="NNE22" s="539"/>
      <c r="NNF22" s="539"/>
      <c r="NNG22" s="539"/>
      <c r="NNH22" s="539"/>
      <c r="NNI22" s="539"/>
      <c r="NNJ22" s="539"/>
      <c r="NNK22" s="539"/>
      <c r="NNL22" s="539"/>
      <c r="NNM22" s="539"/>
      <c r="NNN22" s="539"/>
      <c r="NNO22" s="539"/>
      <c r="NNP22" s="539"/>
      <c r="NNQ22" s="539"/>
      <c r="NNR22" s="539"/>
      <c r="NNS22" s="539"/>
      <c r="NNT22" s="539"/>
      <c r="NNU22" s="539"/>
      <c r="NNV22" s="539"/>
      <c r="NNW22" s="539"/>
      <c r="NNX22" s="539"/>
      <c r="NNY22" s="539"/>
      <c r="NNZ22" s="539"/>
      <c r="NOA22" s="539"/>
      <c r="NOB22" s="539"/>
      <c r="NOC22" s="539"/>
      <c r="NOD22" s="539"/>
      <c r="NOE22" s="539"/>
      <c r="NOF22" s="539"/>
      <c r="NOG22" s="539"/>
      <c r="NOH22" s="539"/>
      <c r="NOI22" s="539"/>
      <c r="NOJ22" s="539"/>
      <c r="NOK22" s="539"/>
      <c r="NOL22" s="539"/>
      <c r="NOM22" s="539"/>
      <c r="NON22" s="539"/>
      <c r="NOO22" s="539"/>
      <c r="NOP22" s="539"/>
      <c r="NOQ22" s="539"/>
      <c r="NOR22" s="539"/>
      <c r="NOS22" s="539"/>
      <c r="NOT22" s="539"/>
      <c r="NOU22" s="539"/>
      <c r="NOV22" s="539"/>
      <c r="NOW22" s="539"/>
      <c r="NOX22" s="539"/>
      <c r="NOY22" s="539"/>
      <c r="NOZ22" s="539"/>
      <c r="NPA22" s="539"/>
      <c r="NPB22" s="539"/>
      <c r="NPC22" s="539"/>
      <c r="NPD22" s="539"/>
      <c r="NPE22" s="539"/>
      <c r="NPF22" s="539"/>
      <c r="NPG22" s="539"/>
      <c r="NPH22" s="539"/>
      <c r="NPI22" s="539"/>
      <c r="NPJ22" s="539"/>
      <c r="NPK22" s="539"/>
      <c r="NPL22" s="539"/>
      <c r="NPM22" s="539"/>
      <c r="NPN22" s="539"/>
      <c r="NPO22" s="539"/>
      <c r="NPP22" s="539"/>
      <c r="NPQ22" s="539"/>
      <c r="NPR22" s="539"/>
      <c r="NPS22" s="539"/>
      <c r="NPT22" s="539"/>
      <c r="NPU22" s="539"/>
      <c r="NPV22" s="539"/>
      <c r="NPW22" s="539"/>
      <c r="NPX22" s="539"/>
      <c r="NPY22" s="539"/>
      <c r="NPZ22" s="539"/>
      <c r="NQA22" s="539"/>
      <c r="NQB22" s="539"/>
      <c r="NQC22" s="539"/>
      <c r="NQD22" s="539"/>
      <c r="NQE22" s="539"/>
      <c r="NQF22" s="539"/>
      <c r="NQG22" s="539"/>
      <c r="NQH22" s="539"/>
      <c r="NQI22" s="539"/>
      <c r="NQJ22" s="539"/>
      <c r="NQK22" s="539"/>
      <c r="NQL22" s="539"/>
      <c r="NQM22" s="539"/>
      <c r="NQN22" s="539"/>
      <c r="NQO22" s="539"/>
      <c r="NQP22" s="539"/>
      <c r="NQQ22" s="539"/>
      <c r="NQR22" s="539"/>
      <c r="NQS22" s="539"/>
      <c r="NQT22" s="539"/>
      <c r="NQU22" s="539"/>
      <c r="NQV22" s="539"/>
      <c r="NQW22" s="539"/>
      <c r="NQX22" s="539"/>
      <c r="NQY22" s="539"/>
      <c r="NQZ22" s="539"/>
      <c r="NRA22" s="539"/>
      <c r="NRB22" s="539"/>
      <c r="NRC22" s="539"/>
      <c r="NRD22" s="539"/>
      <c r="NRE22" s="539"/>
      <c r="NRF22" s="539"/>
      <c r="NRG22" s="539"/>
      <c r="NRH22" s="539"/>
      <c r="NRI22" s="539"/>
      <c r="NRJ22" s="539"/>
      <c r="NRK22" s="539"/>
      <c r="NRL22" s="539"/>
      <c r="NRM22" s="539"/>
      <c r="NRN22" s="539"/>
      <c r="NRO22" s="539"/>
      <c r="NRP22" s="539"/>
      <c r="NRQ22" s="539"/>
      <c r="NRR22" s="539"/>
      <c r="NRS22" s="539"/>
      <c r="NRT22" s="539"/>
      <c r="NRU22" s="539"/>
      <c r="NRV22" s="539"/>
      <c r="NRW22" s="539"/>
      <c r="NRX22" s="539"/>
      <c r="NRY22" s="539"/>
      <c r="NRZ22" s="539"/>
      <c r="NSA22" s="539"/>
      <c r="NSB22" s="539"/>
      <c r="NSC22" s="539"/>
      <c r="NSD22" s="539"/>
      <c r="NSE22" s="539"/>
      <c r="NSF22" s="539"/>
      <c r="NSG22" s="539"/>
      <c r="NSH22" s="539"/>
      <c r="NSI22" s="539"/>
      <c r="NSJ22" s="539"/>
      <c r="NSK22" s="539"/>
      <c r="NSL22" s="539"/>
      <c r="NSM22" s="539"/>
      <c r="NSN22" s="539"/>
      <c r="NSO22" s="539"/>
      <c r="NSP22" s="539"/>
      <c r="NSQ22" s="539"/>
      <c r="NSR22" s="539"/>
      <c r="NSS22" s="539"/>
      <c r="NST22" s="539"/>
      <c r="NSU22" s="539"/>
      <c r="NSV22" s="539"/>
      <c r="NSW22" s="539"/>
      <c r="NSX22" s="539"/>
      <c r="NSY22" s="539"/>
      <c r="NSZ22" s="539"/>
      <c r="NTA22" s="539"/>
      <c r="NTB22" s="539"/>
      <c r="NTC22" s="539"/>
      <c r="NTD22" s="539"/>
      <c r="NTE22" s="539"/>
      <c r="NTF22" s="539"/>
      <c r="NTG22" s="539"/>
      <c r="NTH22" s="539"/>
      <c r="NTI22" s="539"/>
      <c r="NTJ22" s="539"/>
      <c r="NTK22" s="539"/>
      <c r="NTL22" s="539"/>
      <c r="NTM22" s="539"/>
      <c r="NTN22" s="539"/>
      <c r="NTO22" s="539"/>
      <c r="NTP22" s="539"/>
      <c r="NTQ22" s="539"/>
      <c r="NTR22" s="539"/>
      <c r="NTS22" s="539"/>
      <c r="NTT22" s="539"/>
      <c r="NTU22" s="539"/>
      <c r="NTV22" s="539"/>
      <c r="NTW22" s="539"/>
      <c r="NTX22" s="539"/>
      <c r="NTY22" s="539"/>
      <c r="NTZ22" s="539"/>
      <c r="NUA22" s="539"/>
      <c r="NUB22" s="539"/>
      <c r="NUC22" s="539"/>
      <c r="NUD22" s="539"/>
      <c r="NUE22" s="539"/>
      <c r="NUF22" s="539"/>
      <c r="NUG22" s="539"/>
      <c r="NUH22" s="539"/>
      <c r="NUI22" s="539"/>
      <c r="NUJ22" s="539"/>
      <c r="NUK22" s="539"/>
      <c r="NUL22" s="539"/>
      <c r="NUM22" s="539"/>
      <c r="NUN22" s="539"/>
      <c r="NUO22" s="539"/>
      <c r="NUP22" s="539"/>
      <c r="NUQ22" s="539"/>
      <c r="NUR22" s="539"/>
      <c r="NUS22" s="539"/>
      <c r="NUT22" s="539"/>
      <c r="NUU22" s="539"/>
      <c r="NUV22" s="539"/>
      <c r="NUW22" s="539"/>
      <c r="NUX22" s="539"/>
      <c r="NUY22" s="539"/>
      <c r="NUZ22" s="539"/>
      <c r="NVA22" s="539"/>
      <c r="NVB22" s="539"/>
      <c r="NVC22" s="539"/>
      <c r="NVD22" s="539"/>
      <c r="NVE22" s="539"/>
      <c r="NVF22" s="539"/>
      <c r="NVG22" s="539"/>
      <c r="NVH22" s="539"/>
      <c r="NVI22" s="539"/>
      <c r="NVJ22" s="539"/>
      <c r="NVK22" s="539"/>
      <c r="NVL22" s="539"/>
      <c r="NVM22" s="539"/>
      <c r="NVN22" s="539"/>
      <c r="NVO22" s="539"/>
      <c r="NVP22" s="539"/>
      <c r="NVQ22" s="539"/>
      <c r="NVR22" s="539"/>
      <c r="NVS22" s="539"/>
      <c r="NVT22" s="539"/>
      <c r="NVU22" s="539"/>
      <c r="NVV22" s="539"/>
      <c r="NVW22" s="539"/>
      <c r="NVX22" s="539"/>
      <c r="NVY22" s="539"/>
      <c r="NVZ22" s="539"/>
      <c r="NWA22" s="539"/>
      <c r="NWB22" s="539"/>
      <c r="NWC22" s="539"/>
      <c r="NWD22" s="539"/>
      <c r="NWE22" s="539"/>
      <c r="NWF22" s="539"/>
      <c r="NWG22" s="539"/>
      <c r="NWH22" s="539"/>
      <c r="NWI22" s="539"/>
      <c r="NWJ22" s="539"/>
      <c r="NWK22" s="539"/>
      <c r="NWL22" s="539"/>
      <c r="NWM22" s="539"/>
      <c r="NWN22" s="539"/>
      <c r="NWO22" s="539"/>
      <c r="NWP22" s="539"/>
      <c r="NWQ22" s="539"/>
      <c r="NWR22" s="539"/>
      <c r="NWS22" s="539"/>
      <c r="NWT22" s="539"/>
      <c r="NWU22" s="539"/>
      <c r="NWV22" s="539"/>
      <c r="NWW22" s="539"/>
      <c r="NWX22" s="539"/>
      <c r="NWY22" s="539"/>
      <c r="NWZ22" s="539"/>
      <c r="NXA22" s="539"/>
      <c r="NXB22" s="539"/>
      <c r="NXC22" s="539"/>
      <c r="NXD22" s="539"/>
      <c r="NXE22" s="539"/>
      <c r="NXF22" s="539"/>
      <c r="NXG22" s="539"/>
      <c r="NXH22" s="539"/>
      <c r="NXI22" s="539"/>
      <c r="NXJ22" s="539"/>
      <c r="NXK22" s="539"/>
      <c r="NXL22" s="539"/>
      <c r="NXM22" s="539"/>
      <c r="NXN22" s="539"/>
      <c r="NXO22" s="539"/>
      <c r="NXP22" s="539"/>
      <c r="NXQ22" s="539"/>
      <c r="NXR22" s="539"/>
      <c r="NXS22" s="539"/>
      <c r="NXT22" s="539"/>
      <c r="NXU22" s="539"/>
      <c r="NXV22" s="539"/>
      <c r="NXW22" s="539"/>
      <c r="NXX22" s="539"/>
      <c r="NXY22" s="539"/>
      <c r="NXZ22" s="539"/>
      <c r="NYA22" s="539"/>
      <c r="NYB22" s="539"/>
      <c r="NYC22" s="539"/>
      <c r="NYD22" s="539"/>
      <c r="NYE22" s="539"/>
      <c r="NYF22" s="539"/>
      <c r="NYG22" s="539"/>
      <c r="NYH22" s="539"/>
      <c r="NYI22" s="539"/>
      <c r="NYJ22" s="539"/>
      <c r="NYK22" s="539"/>
      <c r="NYL22" s="539"/>
      <c r="NYM22" s="539"/>
      <c r="NYN22" s="539"/>
      <c r="NYO22" s="539"/>
      <c r="NYP22" s="539"/>
      <c r="NYQ22" s="539"/>
      <c r="NYR22" s="539"/>
      <c r="NYS22" s="539"/>
      <c r="NYT22" s="539"/>
      <c r="NYU22" s="539"/>
      <c r="NYV22" s="539"/>
      <c r="NYW22" s="539"/>
      <c r="NYX22" s="539"/>
      <c r="NYY22" s="539"/>
      <c r="NYZ22" s="539"/>
      <c r="NZA22" s="539"/>
      <c r="NZB22" s="539"/>
      <c r="NZC22" s="539"/>
      <c r="NZD22" s="539"/>
      <c r="NZE22" s="539"/>
      <c r="NZF22" s="539"/>
      <c r="NZG22" s="539"/>
      <c r="NZH22" s="539"/>
      <c r="NZI22" s="539"/>
      <c r="NZJ22" s="539"/>
      <c r="NZK22" s="539"/>
      <c r="NZL22" s="539"/>
      <c r="NZM22" s="539"/>
      <c r="NZN22" s="539"/>
      <c r="NZO22" s="539"/>
      <c r="NZP22" s="539"/>
      <c r="NZQ22" s="539"/>
      <c r="NZR22" s="539"/>
      <c r="NZS22" s="539"/>
      <c r="NZT22" s="539"/>
      <c r="NZU22" s="539"/>
      <c r="NZV22" s="539"/>
      <c r="NZW22" s="539"/>
      <c r="NZX22" s="539"/>
      <c r="NZY22" s="539"/>
      <c r="NZZ22" s="539"/>
      <c r="OAA22" s="539"/>
      <c r="OAB22" s="539"/>
      <c r="OAC22" s="539"/>
      <c r="OAD22" s="539"/>
      <c r="OAE22" s="539"/>
      <c r="OAF22" s="539"/>
      <c r="OAG22" s="539"/>
      <c r="OAH22" s="539"/>
      <c r="OAI22" s="539"/>
      <c r="OAJ22" s="539"/>
      <c r="OAK22" s="539"/>
      <c r="OAL22" s="539"/>
      <c r="OAM22" s="539"/>
      <c r="OAN22" s="539"/>
      <c r="OAO22" s="539"/>
      <c r="OAP22" s="539"/>
      <c r="OAQ22" s="539"/>
      <c r="OAR22" s="539"/>
      <c r="OAS22" s="539"/>
      <c r="OAT22" s="539"/>
      <c r="OAU22" s="539"/>
      <c r="OAV22" s="539"/>
      <c r="OAW22" s="539"/>
      <c r="OAX22" s="539"/>
      <c r="OAY22" s="539"/>
      <c r="OAZ22" s="539"/>
      <c r="OBA22" s="539"/>
      <c r="OBB22" s="539"/>
      <c r="OBC22" s="539"/>
      <c r="OBD22" s="539"/>
      <c r="OBE22" s="539"/>
      <c r="OBF22" s="539"/>
      <c r="OBG22" s="539"/>
      <c r="OBH22" s="539"/>
      <c r="OBI22" s="539"/>
      <c r="OBJ22" s="539"/>
      <c r="OBK22" s="539"/>
      <c r="OBL22" s="539"/>
      <c r="OBM22" s="539"/>
      <c r="OBN22" s="539"/>
      <c r="OBO22" s="539"/>
      <c r="OBP22" s="539"/>
      <c r="OBQ22" s="539"/>
      <c r="OBR22" s="539"/>
      <c r="OBS22" s="539"/>
      <c r="OBT22" s="539"/>
      <c r="OBU22" s="539"/>
      <c r="OBV22" s="539"/>
      <c r="OBW22" s="539"/>
      <c r="OBX22" s="539"/>
      <c r="OBY22" s="539"/>
      <c r="OBZ22" s="539"/>
      <c r="OCA22" s="539"/>
      <c r="OCB22" s="539"/>
      <c r="OCC22" s="539"/>
      <c r="OCD22" s="539"/>
      <c r="OCE22" s="539"/>
      <c r="OCF22" s="539"/>
      <c r="OCG22" s="539"/>
      <c r="OCH22" s="539"/>
      <c r="OCI22" s="539"/>
      <c r="OCJ22" s="539"/>
      <c r="OCK22" s="539"/>
      <c r="OCL22" s="539"/>
      <c r="OCM22" s="539"/>
      <c r="OCN22" s="539"/>
      <c r="OCO22" s="539"/>
      <c r="OCP22" s="539"/>
      <c r="OCQ22" s="539"/>
      <c r="OCR22" s="539"/>
      <c r="OCS22" s="539"/>
      <c r="OCT22" s="539"/>
      <c r="OCU22" s="539"/>
      <c r="OCV22" s="539"/>
      <c r="OCW22" s="539"/>
      <c r="OCX22" s="539"/>
      <c r="OCY22" s="539"/>
      <c r="OCZ22" s="539"/>
      <c r="ODA22" s="539"/>
      <c r="ODB22" s="539"/>
      <c r="ODC22" s="539"/>
      <c r="ODD22" s="539"/>
      <c r="ODE22" s="539"/>
      <c r="ODF22" s="539"/>
      <c r="ODG22" s="539"/>
      <c r="ODH22" s="539"/>
      <c r="ODI22" s="539"/>
      <c r="ODJ22" s="539"/>
      <c r="ODK22" s="539"/>
      <c r="ODL22" s="539"/>
      <c r="ODM22" s="539"/>
      <c r="ODN22" s="539"/>
      <c r="ODO22" s="539"/>
      <c r="ODP22" s="539"/>
      <c r="ODQ22" s="539"/>
      <c r="ODR22" s="539"/>
      <c r="ODS22" s="539"/>
      <c r="ODT22" s="539"/>
      <c r="ODU22" s="539"/>
      <c r="ODV22" s="539"/>
      <c r="ODW22" s="539"/>
      <c r="ODX22" s="539"/>
      <c r="ODY22" s="539"/>
      <c r="ODZ22" s="539"/>
      <c r="OEA22" s="539"/>
      <c r="OEB22" s="539"/>
      <c r="OEC22" s="539"/>
      <c r="OED22" s="539"/>
      <c r="OEE22" s="539"/>
      <c r="OEF22" s="539"/>
      <c r="OEG22" s="539"/>
      <c r="OEH22" s="539"/>
      <c r="OEI22" s="539"/>
      <c r="OEJ22" s="539"/>
      <c r="OEK22" s="539"/>
      <c r="OEL22" s="539"/>
      <c r="OEM22" s="539"/>
      <c r="OEN22" s="539"/>
      <c r="OEO22" s="539"/>
      <c r="OEP22" s="539"/>
      <c r="OEQ22" s="539"/>
      <c r="OER22" s="539"/>
      <c r="OES22" s="539"/>
      <c r="OET22" s="539"/>
      <c r="OEU22" s="539"/>
      <c r="OEV22" s="539"/>
      <c r="OEW22" s="539"/>
      <c r="OEX22" s="539"/>
      <c r="OEY22" s="539"/>
      <c r="OEZ22" s="539"/>
      <c r="OFA22" s="539"/>
      <c r="OFB22" s="539"/>
      <c r="OFC22" s="539"/>
      <c r="OFD22" s="539"/>
      <c r="OFE22" s="539"/>
      <c r="OFF22" s="539"/>
      <c r="OFG22" s="539"/>
      <c r="OFH22" s="539"/>
      <c r="OFI22" s="539"/>
      <c r="OFJ22" s="539"/>
      <c r="OFK22" s="539"/>
      <c r="OFL22" s="539"/>
      <c r="OFM22" s="539"/>
      <c r="OFN22" s="539"/>
      <c r="OFO22" s="539"/>
      <c r="OFP22" s="539"/>
      <c r="OFQ22" s="539"/>
      <c r="OFR22" s="539"/>
      <c r="OFS22" s="539"/>
      <c r="OFT22" s="539"/>
      <c r="OFU22" s="539"/>
      <c r="OFV22" s="539"/>
      <c r="OFW22" s="539"/>
      <c r="OFX22" s="539"/>
      <c r="OFY22" s="539"/>
      <c r="OFZ22" s="539"/>
      <c r="OGA22" s="539"/>
      <c r="OGB22" s="539"/>
      <c r="OGC22" s="539"/>
      <c r="OGD22" s="539"/>
      <c r="OGE22" s="539"/>
      <c r="OGF22" s="539"/>
      <c r="OGG22" s="539"/>
      <c r="OGH22" s="539"/>
      <c r="OGI22" s="539"/>
      <c r="OGJ22" s="539"/>
      <c r="OGK22" s="539"/>
      <c r="OGL22" s="539"/>
      <c r="OGM22" s="539"/>
      <c r="OGN22" s="539"/>
      <c r="OGO22" s="539"/>
      <c r="OGP22" s="539"/>
      <c r="OGQ22" s="539"/>
      <c r="OGR22" s="539"/>
      <c r="OGS22" s="539"/>
      <c r="OGT22" s="539"/>
      <c r="OGU22" s="539"/>
      <c r="OGV22" s="539"/>
      <c r="OGW22" s="539"/>
      <c r="OGX22" s="539"/>
      <c r="OGY22" s="539"/>
      <c r="OGZ22" s="539"/>
      <c r="OHA22" s="539"/>
      <c r="OHB22" s="539"/>
      <c r="OHC22" s="539"/>
      <c r="OHD22" s="539"/>
      <c r="OHE22" s="539"/>
      <c r="OHF22" s="539"/>
      <c r="OHG22" s="539"/>
      <c r="OHH22" s="539"/>
      <c r="OHI22" s="539"/>
      <c r="OHJ22" s="539"/>
      <c r="OHK22" s="539"/>
      <c r="OHL22" s="539"/>
      <c r="OHM22" s="539"/>
      <c r="OHN22" s="539"/>
      <c r="OHO22" s="539"/>
      <c r="OHP22" s="539"/>
      <c r="OHQ22" s="539"/>
      <c r="OHR22" s="539"/>
      <c r="OHS22" s="539"/>
      <c r="OHT22" s="539"/>
      <c r="OHU22" s="539"/>
      <c r="OHV22" s="539"/>
      <c r="OHW22" s="539"/>
      <c r="OHX22" s="539"/>
      <c r="OHY22" s="539"/>
      <c r="OHZ22" s="539"/>
      <c r="OIA22" s="539"/>
      <c r="OIB22" s="539"/>
      <c r="OIC22" s="539"/>
      <c r="OID22" s="539"/>
      <c r="OIE22" s="539"/>
      <c r="OIF22" s="539"/>
      <c r="OIG22" s="539"/>
      <c r="OIH22" s="539"/>
      <c r="OII22" s="539"/>
      <c r="OIJ22" s="539"/>
      <c r="OIK22" s="539"/>
      <c r="OIL22" s="539"/>
      <c r="OIM22" s="539"/>
      <c r="OIN22" s="539"/>
      <c r="OIO22" s="539"/>
      <c r="OIP22" s="539"/>
      <c r="OIQ22" s="539"/>
      <c r="OIR22" s="539"/>
      <c r="OIS22" s="539"/>
      <c r="OIT22" s="539"/>
      <c r="OIU22" s="539"/>
      <c r="OIV22" s="539"/>
      <c r="OIW22" s="539"/>
      <c r="OIX22" s="539"/>
      <c r="OIY22" s="539"/>
      <c r="OIZ22" s="539"/>
      <c r="OJA22" s="539"/>
      <c r="OJB22" s="539"/>
      <c r="OJC22" s="539"/>
      <c r="OJD22" s="539"/>
      <c r="OJE22" s="539"/>
      <c r="OJF22" s="539"/>
      <c r="OJG22" s="539"/>
      <c r="OJH22" s="539"/>
      <c r="OJI22" s="539"/>
      <c r="OJJ22" s="539"/>
      <c r="OJK22" s="539"/>
      <c r="OJL22" s="539"/>
      <c r="OJM22" s="539"/>
      <c r="OJN22" s="539"/>
      <c r="OJO22" s="539"/>
      <c r="OJP22" s="539"/>
      <c r="OJQ22" s="539"/>
      <c r="OJR22" s="539"/>
      <c r="OJS22" s="539"/>
      <c r="OJT22" s="539"/>
      <c r="OJU22" s="539"/>
      <c r="OJV22" s="539"/>
      <c r="OJW22" s="539"/>
      <c r="OJX22" s="539"/>
      <c r="OJY22" s="539"/>
      <c r="OJZ22" s="539"/>
      <c r="OKA22" s="539"/>
      <c r="OKB22" s="539"/>
      <c r="OKC22" s="539"/>
      <c r="OKD22" s="539"/>
      <c r="OKE22" s="539"/>
      <c r="OKF22" s="539"/>
      <c r="OKG22" s="539"/>
      <c r="OKH22" s="539"/>
      <c r="OKI22" s="539"/>
      <c r="OKJ22" s="539"/>
      <c r="OKK22" s="539"/>
      <c r="OKL22" s="539"/>
      <c r="OKM22" s="539"/>
      <c r="OKN22" s="539"/>
      <c r="OKO22" s="539"/>
      <c r="OKP22" s="539"/>
      <c r="OKQ22" s="539"/>
      <c r="OKR22" s="539"/>
      <c r="OKS22" s="539"/>
      <c r="OKT22" s="539"/>
      <c r="OKU22" s="539"/>
      <c r="OKV22" s="539"/>
      <c r="OKW22" s="539"/>
      <c r="OKX22" s="539"/>
      <c r="OKY22" s="539"/>
      <c r="OKZ22" s="539"/>
      <c r="OLA22" s="539"/>
      <c r="OLB22" s="539"/>
      <c r="OLC22" s="539"/>
      <c r="OLD22" s="539"/>
      <c r="OLE22" s="539"/>
      <c r="OLF22" s="539"/>
      <c r="OLG22" s="539"/>
      <c r="OLH22" s="539"/>
      <c r="OLI22" s="539"/>
      <c r="OLJ22" s="539"/>
      <c r="OLK22" s="539"/>
      <c r="OLL22" s="539"/>
      <c r="OLM22" s="539"/>
      <c r="OLN22" s="539"/>
      <c r="OLO22" s="539"/>
      <c r="OLP22" s="539"/>
      <c r="OLQ22" s="539"/>
      <c r="OLR22" s="539"/>
      <c r="OLS22" s="539"/>
      <c r="OLT22" s="539"/>
      <c r="OLU22" s="539"/>
      <c r="OLV22" s="539"/>
      <c r="OLW22" s="539"/>
      <c r="OLX22" s="539"/>
      <c r="OLY22" s="539"/>
      <c r="OLZ22" s="539"/>
      <c r="OMA22" s="539"/>
      <c r="OMB22" s="539"/>
      <c r="OMC22" s="539"/>
      <c r="OMD22" s="539"/>
      <c r="OME22" s="539"/>
      <c r="OMF22" s="539"/>
      <c r="OMG22" s="539"/>
      <c r="OMH22" s="539"/>
      <c r="OMI22" s="539"/>
      <c r="OMJ22" s="539"/>
      <c r="OMK22" s="539"/>
      <c r="OML22" s="539"/>
      <c r="OMM22" s="539"/>
      <c r="OMN22" s="539"/>
      <c r="OMO22" s="539"/>
      <c r="OMP22" s="539"/>
      <c r="OMQ22" s="539"/>
      <c r="OMR22" s="539"/>
      <c r="OMS22" s="539"/>
      <c r="OMT22" s="539"/>
      <c r="OMU22" s="539"/>
      <c r="OMV22" s="539"/>
      <c r="OMW22" s="539"/>
      <c r="OMX22" s="539"/>
      <c r="OMY22" s="539"/>
      <c r="OMZ22" s="539"/>
      <c r="ONA22" s="539"/>
      <c r="ONB22" s="539"/>
      <c r="ONC22" s="539"/>
      <c r="OND22" s="539"/>
      <c r="ONE22" s="539"/>
      <c r="ONF22" s="539"/>
      <c r="ONG22" s="539"/>
      <c r="ONH22" s="539"/>
      <c r="ONI22" s="539"/>
      <c r="ONJ22" s="539"/>
      <c r="ONK22" s="539"/>
      <c r="ONL22" s="539"/>
      <c r="ONM22" s="539"/>
      <c r="ONN22" s="539"/>
      <c r="ONO22" s="539"/>
      <c r="ONP22" s="539"/>
      <c r="ONQ22" s="539"/>
      <c r="ONR22" s="539"/>
      <c r="ONS22" s="539"/>
      <c r="ONT22" s="539"/>
      <c r="ONU22" s="539"/>
      <c r="ONV22" s="539"/>
      <c r="ONW22" s="539"/>
      <c r="ONX22" s="539"/>
      <c r="ONY22" s="539"/>
      <c r="ONZ22" s="539"/>
      <c r="OOA22" s="539"/>
      <c r="OOB22" s="539"/>
      <c r="OOC22" s="539"/>
      <c r="OOD22" s="539"/>
      <c r="OOE22" s="539"/>
      <c r="OOF22" s="539"/>
      <c r="OOG22" s="539"/>
      <c r="OOH22" s="539"/>
      <c r="OOI22" s="539"/>
      <c r="OOJ22" s="539"/>
      <c r="OOK22" s="539"/>
      <c r="OOL22" s="539"/>
      <c r="OOM22" s="539"/>
      <c r="OON22" s="539"/>
      <c r="OOO22" s="539"/>
      <c r="OOP22" s="539"/>
      <c r="OOQ22" s="539"/>
      <c r="OOR22" s="539"/>
      <c r="OOS22" s="539"/>
      <c r="OOT22" s="539"/>
      <c r="OOU22" s="539"/>
      <c r="OOV22" s="539"/>
      <c r="OOW22" s="539"/>
      <c r="OOX22" s="539"/>
      <c r="OOY22" s="539"/>
      <c r="OOZ22" s="539"/>
      <c r="OPA22" s="539"/>
      <c r="OPB22" s="539"/>
      <c r="OPC22" s="539"/>
      <c r="OPD22" s="539"/>
      <c r="OPE22" s="539"/>
      <c r="OPF22" s="539"/>
      <c r="OPG22" s="539"/>
      <c r="OPH22" s="539"/>
      <c r="OPI22" s="539"/>
      <c r="OPJ22" s="539"/>
      <c r="OPK22" s="539"/>
      <c r="OPL22" s="539"/>
      <c r="OPM22" s="539"/>
      <c r="OPN22" s="539"/>
      <c r="OPO22" s="539"/>
      <c r="OPP22" s="539"/>
      <c r="OPQ22" s="539"/>
      <c r="OPR22" s="539"/>
      <c r="OPS22" s="539"/>
      <c r="OPT22" s="539"/>
      <c r="OPU22" s="539"/>
      <c r="OPV22" s="539"/>
      <c r="OPW22" s="539"/>
      <c r="OPX22" s="539"/>
      <c r="OPY22" s="539"/>
      <c r="OPZ22" s="539"/>
      <c r="OQA22" s="539"/>
      <c r="OQB22" s="539"/>
      <c r="OQC22" s="539"/>
      <c r="OQD22" s="539"/>
      <c r="OQE22" s="539"/>
      <c r="OQF22" s="539"/>
      <c r="OQG22" s="539"/>
      <c r="OQH22" s="539"/>
      <c r="OQI22" s="539"/>
      <c r="OQJ22" s="539"/>
      <c r="OQK22" s="539"/>
      <c r="OQL22" s="539"/>
      <c r="OQM22" s="539"/>
      <c r="OQN22" s="539"/>
      <c r="OQO22" s="539"/>
      <c r="OQP22" s="539"/>
      <c r="OQQ22" s="539"/>
      <c r="OQR22" s="539"/>
      <c r="OQS22" s="539"/>
      <c r="OQT22" s="539"/>
      <c r="OQU22" s="539"/>
      <c r="OQV22" s="539"/>
      <c r="OQW22" s="539"/>
      <c r="OQX22" s="539"/>
      <c r="OQY22" s="539"/>
      <c r="OQZ22" s="539"/>
      <c r="ORA22" s="539"/>
      <c r="ORB22" s="539"/>
      <c r="ORC22" s="539"/>
      <c r="ORD22" s="539"/>
      <c r="ORE22" s="539"/>
      <c r="ORF22" s="539"/>
      <c r="ORG22" s="539"/>
      <c r="ORH22" s="539"/>
      <c r="ORI22" s="539"/>
      <c r="ORJ22" s="539"/>
      <c r="ORK22" s="539"/>
      <c r="ORL22" s="539"/>
      <c r="ORM22" s="539"/>
      <c r="ORN22" s="539"/>
      <c r="ORO22" s="539"/>
      <c r="ORP22" s="539"/>
      <c r="ORQ22" s="539"/>
      <c r="ORR22" s="539"/>
      <c r="ORS22" s="539"/>
      <c r="ORT22" s="539"/>
      <c r="ORU22" s="539"/>
      <c r="ORV22" s="539"/>
      <c r="ORW22" s="539"/>
      <c r="ORX22" s="539"/>
      <c r="ORY22" s="539"/>
      <c r="ORZ22" s="539"/>
      <c r="OSA22" s="539"/>
      <c r="OSB22" s="539"/>
      <c r="OSC22" s="539"/>
      <c r="OSD22" s="539"/>
      <c r="OSE22" s="539"/>
      <c r="OSF22" s="539"/>
      <c r="OSG22" s="539"/>
      <c r="OSH22" s="539"/>
      <c r="OSI22" s="539"/>
      <c r="OSJ22" s="539"/>
      <c r="OSK22" s="539"/>
      <c r="OSL22" s="539"/>
      <c r="OSM22" s="539"/>
      <c r="OSN22" s="539"/>
      <c r="OSO22" s="539"/>
      <c r="OSP22" s="539"/>
      <c r="OSQ22" s="539"/>
      <c r="OSR22" s="539"/>
      <c r="OSS22" s="539"/>
      <c r="OST22" s="539"/>
      <c r="OSU22" s="539"/>
      <c r="OSV22" s="539"/>
      <c r="OSW22" s="539"/>
      <c r="OSX22" s="539"/>
      <c r="OSY22" s="539"/>
      <c r="OSZ22" s="539"/>
      <c r="OTA22" s="539"/>
      <c r="OTB22" s="539"/>
      <c r="OTC22" s="539"/>
      <c r="OTD22" s="539"/>
      <c r="OTE22" s="539"/>
      <c r="OTF22" s="539"/>
      <c r="OTG22" s="539"/>
      <c r="OTH22" s="539"/>
      <c r="OTI22" s="539"/>
      <c r="OTJ22" s="539"/>
      <c r="OTK22" s="539"/>
      <c r="OTL22" s="539"/>
      <c r="OTM22" s="539"/>
      <c r="OTN22" s="539"/>
      <c r="OTO22" s="539"/>
      <c r="OTP22" s="539"/>
      <c r="OTQ22" s="539"/>
      <c r="OTR22" s="539"/>
      <c r="OTS22" s="539"/>
      <c r="OTT22" s="539"/>
      <c r="OTU22" s="539"/>
      <c r="OTV22" s="539"/>
      <c r="OTW22" s="539"/>
      <c r="OTX22" s="539"/>
      <c r="OTY22" s="539"/>
      <c r="OTZ22" s="539"/>
      <c r="OUA22" s="539"/>
      <c r="OUB22" s="539"/>
      <c r="OUC22" s="539"/>
      <c r="OUD22" s="539"/>
      <c r="OUE22" s="539"/>
      <c r="OUF22" s="539"/>
      <c r="OUG22" s="539"/>
      <c r="OUH22" s="539"/>
      <c r="OUI22" s="539"/>
      <c r="OUJ22" s="539"/>
      <c r="OUK22" s="539"/>
      <c r="OUL22" s="539"/>
      <c r="OUM22" s="539"/>
      <c r="OUN22" s="539"/>
      <c r="OUO22" s="539"/>
      <c r="OUP22" s="539"/>
      <c r="OUQ22" s="539"/>
      <c r="OUR22" s="539"/>
      <c r="OUS22" s="539"/>
      <c r="OUT22" s="539"/>
      <c r="OUU22" s="539"/>
      <c r="OUV22" s="539"/>
      <c r="OUW22" s="539"/>
      <c r="OUX22" s="539"/>
      <c r="OUY22" s="539"/>
      <c r="OUZ22" s="539"/>
      <c r="OVA22" s="539"/>
      <c r="OVB22" s="539"/>
      <c r="OVC22" s="539"/>
      <c r="OVD22" s="539"/>
      <c r="OVE22" s="539"/>
      <c r="OVF22" s="539"/>
      <c r="OVG22" s="539"/>
      <c r="OVH22" s="539"/>
      <c r="OVI22" s="539"/>
      <c r="OVJ22" s="539"/>
      <c r="OVK22" s="539"/>
      <c r="OVL22" s="539"/>
      <c r="OVM22" s="539"/>
      <c r="OVN22" s="539"/>
      <c r="OVO22" s="539"/>
      <c r="OVP22" s="539"/>
      <c r="OVQ22" s="539"/>
      <c r="OVR22" s="539"/>
      <c r="OVS22" s="539"/>
      <c r="OVT22" s="539"/>
      <c r="OVU22" s="539"/>
      <c r="OVV22" s="539"/>
      <c r="OVW22" s="539"/>
      <c r="OVX22" s="539"/>
      <c r="OVY22" s="539"/>
      <c r="OVZ22" s="539"/>
      <c r="OWA22" s="539"/>
      <c r="OWB22" s="539"/>
      <c r="OWC22" s="539"/>
      <c r="OWD22" s="539"/>
      <c r="OWE22" s="539"/>
      <c r="OWF22" s="539"/>
      <c r="OWG22" s="539"/>
      <c r="OWH22" s="539"/>
      <c r="OWI22" s="539"/>
      <c r="OWJ22" s="539"/>
      <c r="OWK22" s="539"/>
      <c r="OWL22" s="539"/>
      <c r="OWM22" s="539"/>
      <c r="OWN22" s="539"/>
      <c r="OWO22" s="539"/>
      <c r="OWP22" s="539"/>
      <c r="OWQ22" s="539"/>
      <c r="OWR22" s="539"/>
      <c r="OWS22" s="539"/>
      <c r="OWT22" s="539"/>
      <c r="OWU22" s="539"/>
      <c r="OWV22" s="539"/>
      <c r="OWW22" s="539"/>
      <c r="OWX22" s="539"/>
      <c r="OWY22" s="539"/>
      <c r="OWZ22" s="539"/>
      <c r="OXA22" s="539"/>
      <c r="OXB22" s="539"/>
      <c r="OXC22" s="539"/>
      <c r="OXD22" s="539"/>
      <c r="OXE22" s="539"/>
      <c r="OXF22" s="539"/>
      <c r="OXG22" s="539"/>
      <c r="OXH22" s="539"/>
      <c r="OXI22" s="539"/>
      <c r="OXJ22" s="539"/>
      <c r="OXK22" s="539"/>
      <c r="OXL22" s="539"/>
      <c r="OXM22" s="539"/>
      <c r="OXN22" s="539"/>
      <c r="OXO22" s="539"/>
      <c r="OXP22" s="539"/>
      <c r="OXQ22" s="539"/>
      <c r="OXR22" s="539"/>
      <c r="OXS22" s="539"/>
      <c r="OXT22" s="539"/>
      <c r="OXU22" s="539"/>
      <c r="OXV22" s="539"/>
      <c r="OXW22" s="539"/>
      <c r="OXX22" s="539"/>
      <c r="OXY22" s="539"/>
      <c r="OXZ22" s="539"/>
      <c r="OYA22" s="539"/>
      <c r="OYB22" s="539"/>
      <c r="OYC22" s="539"/>
      <c r="OYD22" s="539"/>
      <c r="OYE22" s="539"/>
      <c r="OYF22" s="539"/>
      <c r="OYG22" s="539"/>
      <c r="OYH22" s="539"/>
      <c r="OYI22" s="539"/>
      <c r="OYJ22" s="539"/>
      <c r="OYK22" s="539"/>
      <c r="OYL22" s="539"/>
      <c r="OYM22" s="539"/>
      <c r="OYN22" s="539"/>
      <c r="OYO22" s="539"/>
      <c r="OYP22" s="539"/>
      <c r="OYQ22" s="539"/>
      <c r="OYR22" s="539"/>
      <c r="OYS22" s="539"/>
      <c r="OYT22" s="539"/>
      <c r="OYU22" s="539"/>
      <c r="OYV22" s="539"/>
      <c r="OYW22" s="539"/>
      <c r="OYX22" s="539"/>
      <c r="OYY22" s="539"/>
      <c r="OYZ22" s="539"/>
      <c r="OZA22" s="539"/>
      <c r="OZB22" s="539"/>
      <c r="OZC22" s="539"/>
      <c r="OZD22" s="539"/>
      <c r="OZE22" s="539"/>
      <c r="OZF22" s="539"/>
      <c r="OZG22" s="539"/>
      <c r="OZH22" s="539"/>
      <c r="OZI22" s="539"/>
      <c r="OZJ22" s="539"/>
      <c r="OZK22" s="539"/>
      <c r="OZL22" s="539"/>
      <c r="OZM22" s="539"/>
      <c r="OZN22" s="539"/>
      <c r="OZO22" s="539"/>
      <c r="OZP22" s="539"/>
      <c r="OZQ22" s="539"/>
      <c r="OZR22" s="539"/>
      <c r="OZS22" s="539"/>
      <c r="OZT22" s="539"/>
      <c r="OZU22" s="539"/>
      <c r="OZV22" s="539"/>
      <c r="OZW22" s="539"/>
      <c r="OZX22" s="539"/>
      <c r="OZY22" s="539"/>
      <c r="OZZ22" s="539"/>
      <c r="PAA22" s="539"/>
      <c r="PAB22" s="539"/>
      <c r="PAC22" s="539"/>
      <c r="PAD22" s="539"/>
      <c r="PAE22" s="539"/>
      <c r="PAF22" s="539"/>
      <c r="PAG22" s="539"/>
      <c r="PAH22" s="539"/>
      <c r="PAI22" s="539"/>
      <c r="PAJ22" s="539"/>
      <c r="PAK22" s="539"/>
      <c r="PAL22" s="539"/>
      <c r="PAM22" s="539"/>
      <c r="PAN22" s="539"/>
      <c r="PAO22" s="539"/>
      <c r="PAP22" s="539"/>
      <c r="PAQ22" s="539"/>
      <c r="PAR22" s="539"/>
      <c r="PAS22" s="539"/>
      <c r="PAT22" s="539"/>
      <c r="PAU22" s="539"/>
      <c r="PAV22" s="539"/>
      <c r="PAW22" s="539"/>
      <c r="PAX22" s="539"/>
      <c r="PAY22" s="539"/>
      <c r="PAZ22" s="539"/>
      <c r="PBA22" s="539"/>
      <c r="PBB22" s="539"/>
      <c r="PBC22" s="539"/>
      <c r="PBD22" s="539"/>
      <c r="PBE22" s="539"/>
      <c r="PBF22" s="539"/>
      <c r="PBG22" s="539"/>
      <c r="PBH22" s="539"/>
      <c r="PBI22" s="539"/>
      <c r="PBJ22" s="539"/>
      <c r="PBK22" s="539"/>
      <c r="PBL22" s="539"/>
      <c r="PBM22" s="539"/>
      <c r="PBN22" s="539"/>
      <c r="PBO22" s="539"/>
      <c r="PBP22" s="539"/>
      <c r="PBQ22" s="539"/>
      <c r="PBR22" s="539"/>
      <c r="PBS22" s="539"/>
      <c r="PBT22" s="539"/>
      <c r="PBU22" s="539"/>
      <c r="PBV22" s="539"/>
      <c r="PBW22" s="539"/>
      <c r="PBX22" s="539"/>
      <c r="PBY22" s="539"/>
      <c r="PBZ22" s="539"/>
      <c r="PCA22" s="539"/>
      <c r="PCB22" s="539"/>
      <c r="PCC22" s="539"/>
      <c r="PCD22" s="539"/>
      <c r="PCE22" s="539"/>
      <c r="PCF22" s="539"/>
      <c r="PCG22" s="539"/>
      <c r="PCH22" s="539"/>
      <c r="PCI22" s="539"/>
      <c r="PCJ22" s="539"/>
      <c r="PCK22" s="539"/>
      <c r="PCL22" s="539"/>
      <c r="PCM22" s="539"/>
      <c r="PCN22" s="539"/>
      <c r="PCO22" s="539"/>
      <c r="PCP22" s="539"/>
      <c r="PCQ22" s="539"/>
      <c r="PCR22" s="539"/>
      <c r="PCS22" s="539"/>
      <c r="PCT22" s="539"/>
      <c r="PCU22" s="539"/>
      <c r="PCV22" s="539"/>
      <c r="PCW22" s="539"/>
      <c r="PCX22" s="539"/>
      <c r="PCY22" s="539"/>
      <c r="PCZ22" s="539"/>
      <c r="PDA22" s="539"/>
      <c r="PDB22" s="539"/>
      <c r="PDC22" s="539"/>
      <c r="PDD22" s="539"/>
      <c r="PDE22" s="539"/>
      <c r="PDF22" s="539"/>
      <c r="PDG22" s="539"/>
      <c r="PDH22" s="539"/>
      <c r="PDI22" s="539"/>
      <c r="PDJ22" s="539"/>
      <c r="PDK22" s="539"/>
      <c r="PDL22" s="539"/>
      <c r="PDM22" s="539"/>
      <c r="PDN22" s="539"/>
      <c r="PDO22" s="539"/>
      <c r="PDP22" s="539"/>
      <c r="PDQ22" s="539"/>
      <c r="PDR22" s="539"/>
      <c r="PDS22" s="539"/>
      <c r="PDT22" s="539"/>
      <c r="PDU22" s="539"/>
      <c r="PDV22" s="539"/>
      <c r="PDW22" s="539"/>
      <c r="PDX22" s="539"/>
      <c r="PDY22" s="539"/>
      <c r="PDZ22" s="539"/>
      <c r="PEA22" s="539"/>
      <c r="PEB22" s="539"/>
      <c r="PEC22" s="539"/>
      <c r="PED22" s="539"/>
      <c r="PEE22" s="539"/>
      <c r="PEF22" s="539"/>
      <c r="PEG22" s="539"/>
      <c r="PEH22" s="539"/>
      <c r="PEI22" s="539"/>
      <c r="PEJ22" s="539"/>
      <c r="PEK22" s="539"/>
      <c r="PEL22" s="539"/>
      <c r="PEM22" s="539"/>
      <c r="PEN22" s="539"/>
      <c r="PEO22" s="539"/>
      <c r="PEP22" s="539"/>
      <c r="PEQ22" s="539"/>
      <c r="PER22" s="539"/>
      <c r="PES22" s="539"/>
      <c r="PET22" s="539"/>
      <c r="PEU22" s="539"/>
      <c r="PEV22" s="539"/>
      <c r="PEW22" s="539"/>
      <c r="PEX22" s="539"/>
      <c r="PEY22" s="539"/>
      <c r="PEZ22" s="539"/>
      <c r="PFA22" s="539"/>
      <c r="PFB22" s="539"/>
      <c r="PFC22" s="539"/>
      <c r="PFD22" s="539"/>
      <c r="PFE22" s="539"/>
      <c r="PFF22" s="539"/>
      <c r="PFG22" s="539"/>
      <c r="PFH22" s="539"/>
      <c r="PFI22" s="539"/>
      <c r="PFJ22" s="539"/>
      <c r="PFK22" s="539"/>
      <c r="PFL22" s="539"/>
      <c r="PFM22" s="539"/>
      <c r="PFN22" s="539"/>
      <c r="PFO22" s="539"/>
      <c r="PFP22" s="539"/>
      <c r="PFQ22" s="539"/>
      <c r="PFR22" s="539"/>
      <c r="PFS22" s="539"/>
      <c r="PFT22" s="539"/>
      <c r="PFU22" s="539"/>
      <c r="PFV22" s="539"/>
      <c r="PFW22" s="539"/>
      <c r="PFX22" s="539"/>
      <c r="PFY22" s="539"/>
      <c r="PFZ22" s="539"/>
      <c r="PGA22" s="539"/>
      <c r="PGB22" s="539"/>
      <c r="PGC22" s="539"/>
      <c r="PGD22" s="539"/>
      <c r="PGE22" s="539"/>
      <c r="PGF22" s="539"/>
      <c r="PGG22" s="539"/>
      <c r="PGH22" s="539"/>
      <c r="PGI22" s="539"/>
      <c r="PGJ22" s="539"/>
      <c r="PGK22" s="539"/>
      <c r="PGL22" s="539"/>
      <c r="PGM22" s="539"/>
      <c r="PGN22" s="539"/>
      <c r="PGO22" s="539"/>
      <c r="PGP22" s="539"/>
      <c r="PGQ22" s="539"/>
      <c r="PGR22" s="539"/>
      <c r="PGS22" s="539"/>
      <c r="PGT22" s="539"/>
      <c r="PGU22" s="539"/>
      <c r="PGV22" s="539"/>
      <c r="PGW22" s="539"/>
      <c r="PGX22" s="539"/>
      <c r="PGY22" s="539"/>
      <c r="PGZ22" s="539"/>
      <c r="PHA22" s="539"/>
      <c r="PHB22" s="539"/>
      <c r="PHC22" s="539"/>
      <c r="PHD22" s="539"/>
      <c r="PHE22" s="539"/>
      <c r="PHF22" s="539"/>
      <c r="PHG22" s="539"/>
      <c r="PHH22" s="539"/>
      <c r="PHI22" s="539"/>
      <c r="PHJ22" s="539"/>
      <c r="PHK22" s="539"/>
      <c r="PHL22" s="539"/>
      <c r="PHM22" s="539"/>
      <c r="PHN22" s="539"/>
      <c r="PHO22" s="539"/>
      <c r="PHP22" s="539"/>
      <c r="PHQ22" s="539"/>
      <c r="PHR22" s="539"/>
      <c r="PHS22" s="539"/>
      <c r="PHT22" s="539"/>
      <c r="PHU22" s="539"/>
      <c r="PHV22" s="539"/>
      <c r="PHW22" s="539"/>
      <c r="PHX22" s="539"/>
      <c r="PHY22" s="539"/>
      <c r="PHZ22" s="539"/>
      <c r="PIA22" s="539"/>
      <c r="PIB22" s="539"/>
      <c r="PIC22" s="539"/>
      <c r="PID22" s="539"/>
      <c r="PIE22" s="539"/>
      <c r="PIF22" s="539"/>
      <c r="PIG22" s="539"/>
      <c r="PIH22" s="539"/>
      <c r="PII22" s="539"/>
      <c r="PIJ22" s="539"/>
      <c r="PIK22" s="539"/>
      <c r="PIL22" s="539"/>
      <c r="PIM22" s="539"/>
      <c r="PIN22" s="539"/>
      <c r="PIO22" s="539"/>
      <c r="PIP22" s="539"/>
      <c r="PIQ22" s="539"/>
      <c r="PIR22" s="539"/>
      <c r="PIS22" s="539"/>
      <c r="PIT22" s="539"/>
      <c r="PIU22" s="539"/>
      <c r="PIV22" s="539"/>
      <c r="PIW22" s="539"/>
      <c r="PIX22" s="539"/>
      <c r="PIY22" s="539"/>
      <c r="PIZ22" s="539"/>
      <c r="PJA22" s="539"/>
      <c r="PJB22" s="539"/>
      <c r="PJC22" s="539"/>
      <c r="PJD22" s="539"/>
      <c r="PJE22" s="539"/>
      <c r="PJF22" s="539"/>
      <c r="PJG22" s="539"/>
      <c r="PJH22" s="539"/>
      <c r="PJI22" s="539"/>
      <c r="PJJ22" s="539"/>
      <c r="PJK22" s="539"/>
      <c r="PJL22" s="539"/>
      <c r="PJM22" s="539"/>
      <c r="PJN22" s="539"/>
      <c r="PJO22" s="539"/>
      <c r="PJP22" s="539"/>
      <c r="PJQ22" s="539"/>
      <c r="PJR22" s="539"/>
      <c r="PJS22" s="539"/>
      <c r="PJT22" s="539"/>
      <c r="PJU22" s="539"/>
      <c r="PJV22" s="539"/>
      <c r="PJW22" s="539"/>
      <c r="PJX22" s="539"/>
      <c r="PJY22" s="539"/>
      <c r="PJZ22" s="539"/>
      <c r="PKA22" s="539"/>
      <c r="PKB22" s="539"/>
      <c r="PKC22" s="539"/>
      <c r="PKD22" s="539"/>
      <c r="PKE22" s="539"/>
      <c r="PKF22" s="539"/>
      <c r="PKG22" s="539"/>
      <c r="PKH22" s="539"/>
      <c r="PKI22" s="539"/>
      <c r="PKJ22" s="539"/>
      <c r="PKK22" s="539"/>
      <c r="PKL22" s="539"/>
      <c r="PKM22" s="539"/>
      <c r="PKN22" s="539"/>
      <c r="PKO22" s="539"/>
      <c r="PKP22" s="539"/>
      <c r="PKQ22" s="539"/>
      <c r="PKR22" s="539"/>
      <c r="PKS22" s="539"/>
      <c r="PKT22" s="539"/>
      <c r="PKU22" s="539"/>
      <c r="PKV22" s="539"/>
      <c r="PKW22" s="539"/>
      <c r="PKX22" s="539"/>
      <c r="PKY22" s="539"/>
      <c r="PKZ22" s="539"/>
      <c r="PLA22" s="539"/>
      <c r="PLB22" s="539"/>
      <c r="PLC22" s="539"/>
      <c r="PLD22" s="539"/>
      <c r="PLE22" s="539"/>
      <c r="PLF22" s="539"/>
      <c r="PLG22" s="539"/>
      <c r="PLH22" s="539"/>
      <c r="PLI22" s="539"/>
      <c r="PLJ22" s="539"/>
      <c r="PLK22" s="539"/>
      <c r="PLL22" s="539"/>
      <c r="PLM22" s="539"/>
      <c r="PLN22" s="539"/>
      <c r="PLO22" s="539"/>
      <c r="PLP22" s="539"/>
      <c r="PLQ22" s="539"/>
      <c r="PLR22" s="539"/>
      <c r="PLS22" s="539"/>
      <c r="PLT22" s="539"/>
      <c r="PLU22" s="539"/>
      <c r="PLV22" s="539"/>
      <c r="PLW22" s="539"/>
      <c r="PLX22" s="539"/>
      <c r="PLY22" s="539"/>
      <c r="PLZ22" s="539"/>
      <c r="PMA22" s="539"/>
      <c r="PMB22" s="539"/>
      <c r="PMC22" s="539"/>
      <c r="PMD22" s="539"/>
      <c r="PME22" s="539"/>
      <c r="PMF22" s="539"/>
      <c r="PMG22" s="539"/>
      <c r="PMH22" s="539"/>
      <c r="PMI22" s="539"/>
      <c r="PMJ22" s="539"/>
      <c r="PMK22" s="539"/>
      <c r="PML22" s="539"/>
      <c r="PMM22" s="539"/>
      <c r="PMN22" s="539"/>
      <c r="PMO22" s="539"/>
      <c r="PMP22" s="539"/>
      <c r="PMQ22" s="539"/>
      <c r="PMR22" s="539"/>
      <c r="PMS22" s="539"/>
      <c r="PMT22" s="539"/>
      <c r="PMU22" s="539"/>
      <c r="PMV22" s="539"/>
      <c r="PMW22" s="539"/>
      <c r="PMX22" s="539"/>
      <c r="PMY22" s="539"/>
      <c r="PMZ22" s="539"/>
      <c r="PNA22" s="539"/>
      <c r="PNB22" s="539"/>
      <c r="PNC22" s="539"/>
      <c r="PND22" s="539"/>
      <c r="PNE22" s="539"/>
      <c r="PNF22" s="539"/>
      <c r="PNG22" s="539"/>
      <c r="PNH22" s="539"/>
      <c r="PNI22" s="539"/>
      <c r="PNJ22" s="539"/>
      <c r="PNK22" s="539"/>
      <c r="PNL22" s="539"/>
      <c r="PNM22" s="539"/>
      <c r="PNN22" s="539"/>
      <c r="PNO22" s="539"/>
      <c r="PNP22" s="539"/>
      <c r="PNQ22" s="539"/>
      <c r="PNR22" s="539"/>
      <c r="PNS22" s="539"/>
      <c r="PNT22" s="539"/>
      <c r="PNU22" s="539"/>
      <c r="PNV22" s="539"/>
      <c r="PNW22" s="539"/>
      <c r="PNX22" s="539"/>
      <c r="PNY22" s="539"/>
      <c r="PNZ22" s="539"/>
      <c r="POA22" s="539"/>
      <c r="POB22" s="539"/>
      <c r="POC22" s="539"/>
      <c r="POD22" s="539"/>
      <c r="POE22" s="539"/>
      <c r="POF22" s="539"/>
      <c r="POG22" s="539"/>
      <c r="POH22" s="539"/>
      <c r="POI22" s="539"/>
      <c r="POJ22" s="539"/>
      <c r="POK22" s="539"/>
      <c r="POL22" s="539"/>
      <c r="POM22" s="539"/>
      <c r="PON22" s="539"/>
      <c r="POO22" s="539"/>
      <c r="POP22" s="539"/>
      <c r="POQ22" s="539"/>
      <c r="POR22" s="539"/>
      <c r="POS22" s="539"/>
      <c r="POT22" s="539"/>
      <c r="POU22" s="539"/>
      <c r="POV22" s="539"/>
      <c r="POW22" s="539"/>
      <c r="POX22" s="539"/>
      <c r="POY22" s="539"/>
      <c r="POZ22" s="539"/>
      <c r="PPA22" s="539"/>
      <c r="PPB22" s="539"/>
      <c r="PPC22" s="539"/>
      <c r="PPD22" s="539"/>
      <c r="PPE22" s="539"/>
      <c r="PPF22" s="539"/>
      <c r="PPG22" s="539"/>
      <c r="PPH22" s="539"/>
      <c r="PPI22" s="539"/>
      <c r="PPJ22" s="539"/>
      <c r="PPK22" s="539"/>
      <c r="PPL22" s="539"/>
      <c r="PPM22" s="539"/>
      <c r="PPN22" s="539"/>
      <c r="PPO22" s="539"/>
      <c r="PPP22" s="539"/>
      <c r="PPQ22" s="539"/>
      <c r="PPR22" s="539"/>
      <c r="PPS22" s="539"/>
      <c r="PPT22" s="539"/>
      <c r="PPU22" s="539"/>
      <c r="PPV22" s="539"/>
      <c r="PPW22" s="539"/>
      <c r="PPX22" s="539"/>
      <c r="PPY22" s="539"/>
      <c r="PPZ22" s="539"/>
      <c r="PQA22" s="539"/>
      <c r="PQB22" s="539"/>
      <c r="PQC22" s="539"/>
      <c r="PQD22" s="539"/>
      <c r="PQE22" s="539"/>
      <c r="PQF22" s="539"/>
      <c r="PQG22" s="539"/>
      <c r="PQH22" s="539"/>
      <c r="PQI22" s="539"/>
      <c r="PQJ22" s="539"/>
      <c r="PQK22" s="539"/>
      <c r="PQL22" s="539"/>
      <c r="PQM22" s="539"/>
      <c r="PQN22" s="539"/>
      <c r="PQO22" s="539"/>
      <c r="PQP22" s="539"/>
      <c r="PQQ22" s="539"/>
      <c r="PQR22" s="539"/>
      <c r="PQS22" s="539"/>
      <c r="PQT22" s="539"/>
      <c r="PQU22" s="539"/>
      <c r="PQV22" s="539"/>
      <c r="PQW22" s="539"/>
      <c r="PQX22" s="539"/>
      <c r="PQY22" s="539"/>
      <c r="PQZ22" s="539"/>
      <c r="PRA22" s="539"/>
      <c r="PRB22" s="539"/>
      <c r="PRC22" s="539"/>
      <c r="PRD22" s="539"/>
      <c r="PRE22" s="539"/>
      <c r="PRF22" s="539"/>
      <c r="PRG22" s="539"/>
      <c r="PRH22" s="539"/>
      <c r="PRI22" s="539"/>
      <c r="PRJ22" s="539"/>
      <c r="PRK22" s="539"/>
      <c r="PRL22" s="539"/>
      <c r="PRM22" s="539"/>
      <c r="PRN22" s="539"/>
      <c r="PRO22" s="539"/>
      <c r="PRP22" s="539"/>
      <c r="PRQ22" s="539"/>
      <c r="PRR22" s="539"/>
      <c r="PRS22" s="539"/>
      <c r="PRT22" s="539"/>
      <c r="PRU22" s="539"/>
      <c r="PRV22" s="539"/>
      <c r="PRW22" s="539"/>
      <c r="PRX22" s="539"/>
      <c r="PRY22" s="539"/>
      <c r="PRZ22" s="539"/>
      <c r="PSA22" s="539"/>
      <c r="PSB22" s="539"/>
      <c r="PSC22" s="539"/>
      <c r="PSD22" s="539"/>
      <c r="PSE22" s="539"/>
      <c r="PSF22" s="539"/>
      <c r="PSG22" s="539"/>
      <c r="PSH22" s="539"/>
      <c r="PSI22" s="539"/>
      <c r="PSJ22" s="539"/>
      <c r="PSK22" s="539"/>
      <c r="PSL22" s="539"/>
      <c r="PSM22" s="539"/>
      <c r="PSN22" s="539"/>
      <c r="PSO22" s="539"/>
      <c r="PSP22" s="539"/>
      <c r="PSQ22" s="539"/>
      <c r="PSR22" s="539"/>
      <c r="PSS22" s="539"/>
      <c r="PST22" s="539"/>
      <c r="PSU22" s="539"/>
      <c r="PSV22" s="539"/>
      <c r="PSW22" s="539"/>
      <c r="PSX22" s="539"/>
      <c r="PSY22" s="539"/>
      <c r="PSZ22" s="539"/>
      <c r="PTA22" s="539"/>
      <c r="PTB22" s="539"/>
      <c r="PTC22" s="539"/>
      <c r="PTD22" s="539"/>
      <c r="PTE22" s="539"/>
      <c r="PTF22" s="539"/>
      <c r="PTG22" s="539"/>
      <c r="PTH22" s="539"/>
      <c r="PTI22" s="539"/>
      <c r="PTJ22" s="539"/>
      <c r="PTK22" s="539"/>
      <c r="PTL22" s="539"/>
      <c r="PTM22" s="539"/>
      <c r="PTN22" s="539"/>
      <c r="PTO22" s="539"/>
      <c r="PTP22" s="539"/>
      <c r="PTQ22" s="539"/>
      <c r="PTR22" s="539"/>
      <c r="PTS22" s="539"/>
      <c r="PTT22" s="539"/>
      <c r="PTU22" s="539"/>
      <c r="PTV22" s="539"/>
      <c r="PTW22" s="539"/>
      <c r="PTX22" s="539"/>
      <c r="PTY22" s="539"/>
      <c r="PTZ22" s="539"/>
      <c r="PUA22" s="539"/>
      <c r="PUB22" s="539"/>
      <c r="PUC22" s="539"/>
      <c r="PUD22" s="539"/>
      <c r="PUE22" s="539"/>
      <c r="PUF22" s="539"/>
      <c r="PUG22" s="539"/>
      <c r="PUH22" s="539"/>
      <c r="PUI22" s="539"/>
      <c r="PUJ22" s="539"/>
      <c r="PUK22" s="539"/>
      <c r="PUL22" s="539"/>
      <c r="PUM22" s="539"/>
      <c r="PUN22" s="539"/>
      <c r="PUO22" s="539"/>
      <c r="PUP22" s="539"/>
      <c r="PUQ22" s="539"/>
      <c r="PUR22" s="539"/>
      <c r="PUS22" s="539"/>
      <c r="PUT22" s="539"/>
      <c r="PUU22" s="539"/>
      <c r="PUV22" s="539"/>
      <c r="PUW22" s="539"/>
      <c r="PUX22" s="539"/>
      <c r="PUY22" s="539"/>
      <c r="PUZ22" s="539"/>
      <c r="PVA22" s="539"/>
      <c r="PVB22" s="539"/>
      <c r="PVC22" s="539"/>
      <c r="PVD22" s="539"/>
      <c r="PVE22" s="539"/>
      <c r="PVF22" s="539"/>
      <c r="PVG22" s="539"/>
      <c r="PVH22" s="539"/>
      <c r="PVI22" s="539"/>
      <c r="PVJ22" s="539"/>
      <c r="PVK22" s="539"/>
      <c r="PVL22" s="539"/>
      <c r="PVM22" s="539"/>
      <c r="PVN22" s="539"/>
      <c r="PVO22" s="539"/>
      <c r="PVP22" s="539"/>
      <c r="PVQ22" s="539"/>
      <c r="PVR22" s="539"/>
      <c r="PVS22" s="539"/>
      <c r="PVT22" s="539"/>
      <c r="PVU22" s="539"/>
      <c r="PVV22" s="539"/>
      <c r="PVW22" s="539"/>
      <c r="PVX22" s="539"/>
      <c r="PVY22" s="539"/>
      <c r="PVZ22" s="539"/>
      <c r="PWA22" s="539"/>
      <c r="PWB22" s="539"/>
      <c r="PWC22" s="539"/>
      <c r="PWD22" s="539"/>
      <c r="PWE22" s="539"/>
      <c r="PWF22" s="539"/>
      <c r="PWG22" s="539"/>
      <c r="PWH22" s="539"/>
      <c r="PWI22" s="539"/>
      <c r="PWJ22" s="539"/>
      <c r="PWK22" s="539"/>
      <c r="PWL22" s="539"/>
      <c r="PWM22" s="539"/>
      <c r="PWN22" s="539"/>
      <c r="PWO22" s="539"/>
      <c r="PWP22" s="539"/>
      <c r="PWQ22" s="539"/>
      <c r="PWR22" s="539"/>
      <c r="PWS22" s="539"/>
      <c r="PWT22" s="539"/>
      <c r="PWU22" s="539"/>
      <c r="PWV22" s="539"/>
      <c r="PWW22" s="539"/>
      <c r="PWX22" s="539"/>
      <c r="PWY22" s="539"/>
      <c r="PWZ22" s="539"/>
      <c r="PXA22" s="539"/>
      <c r="PXB22" s="539"/>
      <c r="PXC22" s="539"/>
      <c r="PXD22" s="539"/>
      <c r="PXE22" s="539"/>
      <c r="PXF22" s="539"/>
      <c r="PXG22" s="539"/>
      <c r="PXH22" s="539"/>
      <c r="PXI22" s="539"/>
      <c r="PXJ22" s="539"/>
      <c r="PXK22" s="539"/>
      <c r="PXL22" s="539"/>
      <c r="PXM22" s="539"/>
      <c r="PXN22" s="539"/>
      <c r="PXO22" s="539"/>
      <c r="PXP22" s="539"/>
      <c r="PXQ22" s="539"/>
      <c r="PXR22" s="539"/>
      <c r="PXS22" s="539"/>
      <c r="PXT22" s="539"/>
      <c r="PXU22" s="539"/>
      <c r="PXV22" s="539"/>
      <c r="PXW22" s="539"/>
      <c r="PXX22" s="539"/>
      <c r="PXY22" s="539"/>
      <c r="PXZ22" s="539"/>
      <c r="PYA22" s="539"/>
      <c r="PYB22" s="539"/>
      <c r="PYC22" s="539"/>
      <c r="PYD22" s="539"/>
      <c r="PYE22" s="539"/>
      <c r="PYF22" s="539"/>
      <c r="PYG22" s="539"/>
      <c r="PYH22" s="539"/>
      <c r="PYI22" s="539"/>
      <c r="PYJ22" s="539"/>
      <c r="PYK22" s="539"/>
      <c r="PYL22" s="539"/>
      <c r="PYM22" s="539"/>
      <c r="PYN22" s="539"/>
      <c r="PYO22" s="539"/>
      <c r="PYP22" s="539"/>
      <c r="PYQ22" s="539"/>
      <c r="PYR22" s="539"/>
      <c r="PYS22" s="539"/>
      <c r="PYT22" s="539"/>
      <c r="PYU22" s="539"/>
      <c r="PYV22" s="539"/>
      <c r="PYW22" s="539"/>
      <c r="PYX22" s="539"/>
      <c r="PYY22" s="539"/>
      <c r="PYZ22" s="539"/>
      <c r="PZA22" s="539"/>
      <c r="PZB22" s="539"/>
      <c r="PZC22" s="539"/>
      <c r="PZD22" s="539"/>
      <c r="PZE22" s="539"/>
      <c r="PZF22" s="539"/>
      <c r="PZG22" s="539"/>
      <c r="PZH22" s="539"/>
      <c r="PZI22" s="539"/>
      <c r="PZJ22" s="539"/>
      <c r="PZK22" s="539"/>
      <c r="PZL22" s="539"/>
      <c r="PZM22" s="539"/>
      <c r="PZN22" s="539"/>
      <c r="PZO22" s="539"/>
      <c r="PZP22" s="539"/>
      <c r="PZQ22" s="539"/>
      <c r="PZR22" s="539"/>
      <c r="PZS22" s="539"/>
      <c r="PZT22" s="539"/>
      <c r="PZU22" s="539"/>
      <c r="PZV22" s="539"/>
      <c r="PZW22" s="539"/>
      <c r="PZX22" s="539"/>
      <c r="PZY22" s="539"/>
      <c r="PZZ22" s="539"/>
      <c r="QAA22" s="539"/>
      <c r="QAB22" s="539"/>
      <c r="QAC22" s="539"/>
      <c r="QAD22" s="539"/>
      <c r="QAE22" s="539"/>
      <c r="QAF22" s="539"/>
      <c r="QAG22" s="539"/>
      <c r="QAH22" s="539"/>
      <c r="QAI22" s="539"/>
      <c r="QAJ22" s="539"/>
      <c r="QAK22" s="539"/>
      <c r="QAL22" s="539"/>
      <c r="QAM22" s="539"/>
      <c r="QAN22" s="539"/>
      <c r="QAO22" s="539"/>
      <c r="QAP22" s="539"/>
      <c r="QAQ22" s="539"/>
      <c r="QAR22" s="539"/>
      <c r="QAS22" s="539"/>
      <c r="QAT22" s="539"/>
      <c r="QAU22" s="539"/>
      <c r="QAV22" s="539"/>
      <c r="QAW22" s="539"/>
      <c r="QAX22" s="539"/>
      <c r="QAY22" s="539"/>
      <c r="QAZ22" s="539"/>
      <c r="QBA22" s="539"/>
      <c r="QBB22" s="539"/>
      <c r="QBC22" s="539"/>
      <c r="QBD22" s="539"/>
      <c r="QBE22" s="539"/>
      <c r="QBF22" s="539"/>
      <c r="QBG22" s="539"/>
      <c r="QBH22" s="539"/>
      <c r="QBI22" s="539"/>
      <c r="QBJ22" s="539"/>
      <c r="QBK22" s="539"/>
      <c r="QBL22" s="539"/>
      <c r="QBM22" s="539"/>
      <c r="QBN22" s="539"/>
      <c r="QBO22" s="539"/>
      <c r="QBP22" s="539"/>
      <c r="QBQ22" s="539"/>
      <c r="QBR22" s="539"/>
      <c r="QBS22" s="539"/>
      <c r="QBT22" s="539"/>
      <c r="QBU22" s="539"/>
      <c r="QBV22" s="539"/>
      <c r="QBW22" s="539"/>
      <c r="QBX22" s="539"/>
      <c r="QBY22" s="539"/>
      <c r="QBZ22" s="539"/>
      <c r="QCA22" s="539"/>
      <c r="QCB22" s="539"/>
      <c r="QCC22" s="539"/>
      <c r="QCD22" s="539"/>
      <c r="QCE22" s="539"/>
      <c r="QCF22" s="539"/>
      <c r="QCG22" s="539"/>
      <c r="QCH22" s="539"/>
      <c r="QCI22" s="539"/>
      <c r="QCJ22" s="539"/>
      <c r="QCK22" s="539"/>
      <c r="QCL22" s="539"/>
      <c r="QCM22" s="539"/>
      <c r="QCN22" s="539"/>
      <c r="QCO22" s="539"/>
      <c r="QCP22" s="539"/>
      <c r="QCQ22" s="539"/>
      <c r="QCR22" s="539"/>
      <c r="QCS22" s="539"/>
      <c r="QCT22" s="539"/>
      <c r="QCU22" s="539"/>
      <c r="QCV22" s="539"/>
      <c r="QCW22" s="539"/>
      <c r="QCX22" s="539"/>
      <c r="QCY22" s="539"/>
      <c r="QCZ22" s="539"/>
      <c r="QDA22" s="539"/>
      <c r="QDB22" s="539"/>
      <c r="QDC22" s="539"/>
      <c r="QDD22" s="539"/>
      <c r="QDE22" s="539"/>
      <c r="QDF22" s="539"/>
      <c r="QDG22" s="539"/>
      <c r="QDH22" s="539"/>
      <c r="QDI22" s="539"/>
      <c r="QDJ22" s="539"/>
      <c r="QDK22" s="539"/>
      <c r="QDL22" s="539"/>
      <c r="QDM22" s="539"/>
      <c r="QDN22" s="539"/>
      <c r="QDO22" s="539"/>
      <c r="QDP22" s="539"/>
      <c r="QDQ22" s="539"/>
      <c r="QDR22" s="539"/>
      <c r="QDS22" s="539"/>
      <c r="QDT22" s="539"/>
      <c r="QDU22" s="539"/>
      <c r="QDV22" s="539"/>
      <c r="QDW22" s="539"/>
      <c r="QDX22" s="539"/>
      <c r="QDY22" s="539"/>
      <c r="QDZ22" s="539"/>
      <c r="QEA22" s="539"/>
      <c r="QEB22" s="539"/>
      <c r="QEC22" s="539"/>
      <c r="QED22" s="539"/>
      <c r="QEE22" s="539"/>
      <c r="QEF22" s="539"/>
      <c r="QEG22" s="539"/>
      <c r="QEH22" s="539"/>
      <c r="QEI22" s="539"/>
      <c r="QEJ22" s="539"/>
      <c r="QEK22" s="539"/>
      <c r="QEL22" s="539"/>
      <c r="QEM22" s="539"/>
      <c r="QEN22" s="539"/>
      <c r="QEO22" s="539"/>
      <c r="QEP22" s="539"/>
      <c r="QEQ22" s="539"/>
      <c r="QER22" s="539"/>
      <c r="QES22" s="539"/>
      <c r="QET22" s="539"/>
      <c r="QEU22" s="539"/>
      <c r="QEV22" s="539"/>
      <c r="QEW22" s="539"/>
      <c r="QEX22" s="539"/>
      <c r="QEY22" s="539"/>
      <c r="QEZ22" s="539"/>
      <c r="QFA22" s="539"/>
      <c r="QFB22" s="539"/>
      <c r="QFC22" s="539"/>
      <c r="QFD22" s="539"/>
      <c r="QFE22" s="539"/>
      <c r="QFF22" s="539"/>
      <c r="QFG22" s="539"/>
      <c r="QFH22" s="539"/>
      <c r="QFI22" s="539"/>
      <c r="QFJ22" s="539"/>
      <c r="QFK22" s="539"/>
      <c r="QFL22" s="539"/>
      <c r="QFM22" s="539"/>
      <c r="QFN22" s="539"/>
      <c r="QFO22" s="539"/>
      <c r="QFP22" s="539"/>
      <c r="QFQ22" s="539"/>
      <c r="QFR22" s="539"/>
      <c r="QFS22" s="539"/>
      <c r="QFT22" s="539"/>
      <c r="QFU22" s="539"/>
      <c r="QFV22" s="539"/>
      <c r="QFW22" s="539"/>
      <c r="QFX22" s="539"/>
      <c r="QFY22" s="539"/>
      <c r="QFZ22" s="539"/>
      <c r="QGA22" s="539"/>
      <c r="QGB22" s="539"/>
      <c r="QGC22" s="539"/>
      <c r="QGD22" s="539"/>
      <c r="QGE22" s="539"/>
      <c r="QGF22" s="539"/>
      <c r="QGG22" s="539"/>
      <c r="QGH22" s="539"/>
      <c r="QGI22" s="539"/>
      <c r="QGJ22" s="539"/>
      <c r="QGK22" s="539"/>
      <c r="QGL22" s="539"/>
      <c r="QGM22" s="539"/>
      <c r="QGN22" s="539"/>
      <c r="QGO22" s="539"/>
      <c r="QGP22" s="539"/>
      <c r="QGQ22" s="539"/>
      <c r="QGR22" s="539"/>
      <c r="QGS22" s="539"/>
      <c r="QGT22" s="539"/>
      <c r="QGU22" s="539"/>
      <c r="QGV22" s="539"/>
      <c r="QGW22" s="539"/>
      <c r="QGX22" s="539"/>
      <c r="QGY22" s="539"/>
      <c r="QGZ22" s="539"/>
      <c r="QHA22" s="539"/>
      <c r="QHB22" s="539"/>
      <c r="QHC22" s="539"/>
      <c r="QHD22" s="539"/>
      <c r="QHE22" s="539"/>
      <c r="QHF22" s="539"/>
      <c r="QHG22" s="539"/>
      <c r="QHH22" s="539"/>
      <c r="QHI22" s="539"/>
      <c r="QHJ22" s="539"/>
      <c r="QHK22" s="539"/>
      <c r="QHL22" s="539"/>
      <c r="QHM22" s="539"/>
      <c r="QHN22" s="539"/>
      <c r="QHO22" s="539"/>
      <c r="QHP22" s="539"/>
      <c r="QHQ22" s="539"/>
      <c r="QHR22" s="539"/>
      <c r="QHS22" s="539"/>
      <c r="QHT22" s="539"/>
      <c r="QHU22" s="539"/>
      <c r="QHV22" s="539"/>
      <c r="QHW22" s="539"/>
      <c r="QHX22" s="539"/>
      <c r="QHY22" s="539"/>
      <c r="QHZ22" s="539"/>
      <c r="QIA22" s="539"/>
      <c r="QIB22" s="539"/>
      <c r="QIC22" s="539"/>
      <c r="QID22" s="539"/>
      <c r="QIE22" s="539"/>
      <c r="QIF22" s="539"/>
      <c r="QIG22" s="539"/>
      <c r="QIH22" s="539"/>
      <c r="QII22" s="539"/>
      <c r="QIJ22" s="539"/>
      <c r="QIK22" s="539"/>
      <c r="QIL22" s="539"/>
      <c r="QIM22" s="539"/>
      <c r="QIN22" s="539"/>
      <c r="QIO22" s="539"/>
      <c r="QIP22" s="539"/>
      <c r="QIQ22" s="539"/>
      <c r="QIR22" s="539"/>
      <c r="QIS22" s="539"/>
      <c r="QIT22" s="539"/>
      <c r="QIU22" s="539"/>
      <c r="QIV22" s="539"/>
      <c r="QIW22" s="539"/>
      <c r="QIX22" s="539"/>
      <c r="QIY22" s="539"/>
      <c r="QIZ22" s="539"/>
      <c r="QJA22" s="539"/>
      <c r="QJB22" s="539"/>
      <c r="QJC22" s="539"/>
      <c r="QJD22" s="539"/>
      <c r="QJE22" s="539"/>
      <c r="QJF22" s="539"/>
      <c r="QJG22" s="539"/>
      <c r="QJH22" s="539"/>
      <c r="QJI22" s="539"/>
      <c r="QJJ22" s="539"/>
      <c r="QJK22" s="539"/>
      <c r="QJL22" s="539"/>
      <c r="QJM22" s="539"/>
      <c r="QJN22" s="539"/>
      <c r="QJO22" s="539"/>
      <c r="QJP22" s="539"/>
      <c r="QJQ22" s="539"/>
      <c r="QJR22" s="539"/>
      <c r="QJS22" s="539"/>
      <c r="QJT22" s="539"/>
      <c r="QJU22" s="539"/>
      <c r="QJV22" s="539"/>
      <c r="QJW22" s="539"/>
      <c r="QJX22" s="539"/>
      <c r="QJY22" s="539"/>
      <c r="QJZ22" s="539"/>
      <c r="QKA22" s="539"/>
      <c r="QKB22" s="539"/>
      <c r="QKC22" s="539"/>
      <c r="QKD22" s="539"/>
      <c r="QKE22" s="539"/>
      <c r="QKF22" s="539"/>
      <c r="QKG22" s="539"/>
      <c r="QKH22" s="539"/>
      <c r="QKI22" s="539"/>
      <c r="QKJ22" s="539"/>
      <c r="QKK22" s="539"/>
      <c r="QKL22" s="539"/>
      <c r="QKM22" s="539"/>
      <c r="QKN22" s="539"/>
      <c r="QKO22" s="539"/>
      <c r="QKP22" s="539"/>
      <c r="QKQ22" s="539"/>
      <c r="QKR22" s="539"/>
      <c r="QKS22" s="539"/>
      <c r="QKT22" s="539"/>
      <c r="QKU22" s="539"/>
      <c r="QKV22" s="539"/>
      <c r="QKW22" s="539"/>
      <c r="QKX22" s="539"/>
      <c r="QKY22" s="539"/>
      <c r="QKZ22" s="539"/>
      <c r="QLA22" s="539"/>
      <c r="QLB22" s="539"/>
      <c r="QLC22" s="539"/>
      <c r="QLD22" s="539"/>
      <c r="QLE22" s="539"/>
      <c r="QLF22" s="539"/>
      <c r="QLG22" s="539"/>
      <c r="QLH22" s="539"/>
      <c r="QLI22" s="539"/>
      <c r="QLJ22" s="539"/>
      <c r="QLK22" s="539"/>
      <c r="QLL22" s="539"/>
      <c r="QLM22" s="539"/>
      <c r="QLN22" s="539"/>
      <c r="QLO22" s="539"/>
      <c r="QLP22" s="539"/>
      <c r="QLQ22" s="539"/>
      <c r="QLR22" s="539"/>
      <c r="QLS22" s="539"/>
      <c r="QLT22" s="539"/>
      <c r="QLU22" s="539"/>
      <c r="QLV22" s="539"/>
      <c r="QLW22" s="539"/>
      <c r="QLX22" s="539"/>
      <c r="QLY22" s="539"/>
      <c r="QLZ22" s="539"/>
      <c r="QMA22" s="539"/>
      <c r="QMB22" s="539"/>
      <c r="QMC22" s="539"/>
      <c r="QMD22" s="539"/>
      <c r="QME22" s="539"/>
      <c r="QMF22" s="539"/>
      <c r="QMG22" s="539"/>
      <c r="QMH22" s="539"/>
      <c r="QMI22" s="539"/>
      <c r="QMJ22" s="539"/>
      <c r="QMK22" s="539"/>
      <c r="QML22" s="539"/>
      <c r="QMM22" s="539"/>
      <c r="QMN22" s="539"/>
      <c r="QMO22" s="539"/>
      <c r="QMP22" s="539"/>
      <c r="QMQ22" s="539"/>
      <c r="QMR22" s="539"/>
      <c r="QMS22" s="539"/>
      <c r="QMT22" s="539"/>
      <c r="QMU22" s="539"/>
      <c r="QMV22" s="539"/>
      <c r="QMW22" s="539"/>
      <c r="QMX22" s="539"/>
      <c r="QMY22" s="539"/>
      <c r="QMZ22" s="539"/>
      <c r="QNA22" s="539"/>
      <c r="QNB22" s="539"/>
      <c r="QNC22" s="539"/>
      <c r="QND22" s="539"/>
      <c r="QNE22" s="539"/>
      <c r="QNF22" s="539"/>
      <c r="QNG22" s="539"/>
      <c r="QNH22" s="539"/>
      <c r="QNI22" s="539"/>
      <c r="QNJ22" s="539"/>
      <c r="QNK22" s="539"/>
      <c r="QNL22" s="539"/>
      <c r="QNM22" s="539"/>
      <c r="QNN22" s="539"/>
      <c r="QNO22" s="539"/>
      <c r="QNP22" s="539"/>
      <c r="QNQ22" s="539"/>
      <c r="QNR22" s="539"/>
      <c r="QNS22" s="539"/>
      <c r="QNT22" s="539"/>
      <c r="QNU22" s="539"/>
      <c r="QNV22" s="539"/>
      <c r="QNW22" s="539"/>
      <c r="QNX22" s="539"/>
      <c r="QNY22" s="539"/>
      <c r="QNZ22" s="539"/>
      <c r="QOA22" s="539"/>
      <c r="QOB22" s="539"/>
      <c r="QOC22" s="539"/>
      <c r="QOD22" s="539"/>
      <c r="QOE22" s="539"/>
      <c r="QOF22" s="539"/>
      <c r="QOG22" s="539"/>
      <c r="QOH22" s="539"/>
      <c r="QOI22" s="539"/>
      <c r="QOJ22" s="539"/>
      <c r="QOK22" s="539"/>
      <c r="QOL22" s="539"/>
      <c r="QOM22" s="539"/>
      <c r="QON22" s="539"/>
      <c r="QOO22" s="539"/>
      <c r="QOP22" s="539"/>
      <c r="QOQ22" s="539"/>
      <c r="QOR22" s="539"/>
      <c r="QOS22" s="539"/>
      <c r="QOT22" s="539"/>
      <c r="QOU22" s="539"/>
      <c r="QOV22" s="539"/>
      <c r="QOW22" s="539"/>
      <c r="QOX22" s="539"/>
      <c r="QOY22" s="539"/>
      <c r="QOZ22" s="539"/>
      <c r="QPA22" s="539"/>
      <c r="QPB22" s="539"/>
      <c r="QPC22" s="539"/>
      <c r="QPD22" s="539"/>
      <c r="QPE22" s="539"/>
      <c r="QPF22" s="539"/>
      <c r="QPG22" s="539"/>
      <c r="QPH22" s="539"/>
      <c r="QPI22" s="539"/>
      <c r="QPJ22" s="539"/>
      <c r="QPK22" s="539"/>
      <c r="QPL22" s="539"/>
      <c r="QPM22" s="539"/>
      <c r="QPN22" s="539"/>
      <c r="QPO22" s="539"/>
      <c r="QPP22" s="539"/>
      <c r="QPQ22" s="539"/>
      <c r="QPR22" s="539"/>
      <c r="QPS22" s="539"/>
      <c r="QPT22" s="539"/>
      <c r="QPU22" s="539"/>
      <c r="QPV22" s="539"/>
      <c r="QPW22" s="539"/>
      <c r="QPX22" s="539"/>
      <c r="QPY22" s="539"/>
      <c r="QPZ22" s="539"/>
      <c r="QQA22" s="539"/>
      <c r="QQB22" s="539"/>
      <c r="QQC22" s="539"/>
      <c r="QQD22" s="539"/>
      <c r="QQE22" s="539"/>
      <c r="QQF22" s="539"/>
      <c r="QQG22" s="539"/>
      <c r="QQH22" s="539"/>
      <c r="QQI22" s="539"/>
      <c r="QQJ22" s="539"/>
      <c r="QQK22" s="539"/>
      <c r="QQL22" s="539"/>
      <c r="QQM22" s="539"/>
      <c r="QQN22" s="539"/>
      <c r="QQO22" s="539"/>
      <c r="QQP22" s="539"/>
      <c r="QQQ22" s="539"/>
      <c r="QQR22" s="539"/>
      <c r="QQS22" s="539"/>
      <c r="QQT22" s="539"/>
      <c r="QQU22" s="539"/>
      <c r="QQV22" s="539"/>
      <c r="QQW22" s="539"/>
      <c r="QQX22" s="539"/>
      <c r="QQY22" s="539"/>
      <c r="QQZ22" s="539"/>
      <c r="QRA22" s="539"/>
      <c r="QRB22" s="539"/>
      <c r="QRC22" s="539"/>
      <c r="QRD22" s="539"/>
      <c r="QRE22" s="539"/>
      <c r="QRF22" s="539"/>
      <c r="QRG22" s="539"/>
      <c r="QRH22" s="539"/>
      <c r="QRI22" s="539"/>
      <c r="QRJ22" s="539"/>
      <c r="QRK22" s="539"/>
      <c r="QRL22" s="539"/>
      <c r="QRM22" s="539"/>
      <c r="QRN22" s="539"/>
      <c r="QRO22" s="539"/>
      <c r="QRP22" s="539"/>
      <c r="QRQ22" s="539"/>
      <c r="QRR22" s="539"/>
      <c r="QRS22" s="539"/>
      <c r="QRT22" s="539"/>
      <c r="QRU22" s="539"/>
      <c r="QRV22" s="539"/>
      <c r="QRW22" s="539"/>
      <c r="QRX22" s="539"/>
      <c r="QRY22" s="539"/>
      <c r="QRZ22" s="539"/>
      <c r="QSA22" s="539"/>
      <c r="QSB22" s="539"/>
      <c r="QSC22" s="539"/>
      <c r="QSD22" s="539"/>
      <c r="QSE22" s="539"/>
      <c r="QSF22" s="539"/>
      <c r="QSG22" s="539"/>
      <c r="QSH22" s="539"/>
      <c r="QSI22" s="539"/>
      <c r="QSJ22" s="539"/>
      <c r="QSK22" s="539"/>
      <c r="QSL22" s="539"/>
      <c r="QSM22" s="539"/>
      <c r="QSN22" s="539"/>
      <c r="QSO22" s="539"/>
      <c r="QSP22" s="539"/>
      <c r="QSQ22" s="539"/>
      <c r="QSR22" s="539"/>
      <c r="QSS22" s="539"/>
      <c r="QST22" s="539"/>
      <c r="QSU22" s="539"/>
      <c r="QSV22" s="539"/>
      <c r="QSW22" s="539"/>
      <c r="QSX22" s="539"/>
      <c r="QSY22" s="539"/>
      <c r="QSZ22" s="539"/>
      <c r="QTA22" s="539"/>
      <c r="QTB22" s="539"/>
      <c r="QTC22" s="539"/>
      <c r="QTD22" s="539"/>
      <c r="QTE22" s="539"/>
      <c r="QTF22" s="539"/>
      <c r="QTG22" s="539"/>
      <c r="QTH22" s="539"/>
      <c r="QTI22" s="539"/>
      <c r="QTJ22" s="539"/>
      <c r="QTK22" s="539"/>
      <c r="QTL22" s="539"/>
      <c r="QTM22" s="539"/>
      <c r="QTN22" s="539"/>
      <c r="QTO22" s="539"/>
      <c r="QTP22" s="539"/>
      <c r="QTQ22" s="539"/>
      <c r="QTR22" s="539"/>
      <c r="QTS22" s="539"/>
      <c r="QTT22" s="539"/>
      <c r="QTU22" s="539"/>
      <c r="QTV22" s="539"/>
      <c r="QTW22" s="539"/>
      <c r="QTX22" s="539"/>
      <c r="QTY22" s="539"/>
      <c r="QTZ22" s="539"/>
      <c r="QUA22" s="539"/>
      <c r="QUB22" s="539"/>
      <c r="QUC22" s="539"/>
      <c r="QUD22" s="539"/>
      <c r="QUE22" s="539"/>
      <c r="QUF22" s="539"/>
      <c r="QUG22" s="539"/>
      <c r="QUH22" s="539"/>
      <c r="QUI22" s="539"/>
      <c r="QUJ22" s="539"/>
      <c r="QUK22" s="539"/>
      <c r="QUL22" s="539"/>
      <c r="QUM22" s="539"/>
      <c r="QUN22" s="539"/>
      <c r="QUO22" s="539"/>
      <c r="QUP22" s="539"/>
      <c r="QUQ22" s="539"/>
      <c r="QUR22" s="539"/>
      <c r="QUS22" s="539"/>
      <c r="QUT22" s="539"/>
      <c r="QUU22" s="539"/>
      <c r="QUV22" s="539"/>
      <c r="QUW22" s="539"/>
      <c r="QUX22" s="539"/>
      <c r="QUY22" s="539"/>
      <c r="QUZ22" s="539"/>
      <c r="QVA22" s="539"/>
      <c r="QVB22" s="539"/>
      <c r="QVC22" s="539"/>
      <c r="QVD22" s="539"/>
      <c r="QVE22" s="539"/>
      <c r="QVF22" s="539"/>
      <c r="QVG22" s="539"/>
      <c r="QVH22" s="539"/>
      <c r="QVI22" s="539"/>
      <c r="QVJ22" s="539"/>
      <c r="QVK22" s="539"/>
      <c r="QVL22" s="539"/>
      <c r="QVM22" s="539"/>
      <c r="QVN22" s="539"/>
      <c r="QVO22" s="539"/>
      <c r="QVP22" s="539"/>
      <c r="QVQ22" s="539"/>
      <c r="QVR22" s="539"/>
      <c r="QVS22" s="539"/>
      <c r="QVT22" s="539"/>
      <c r="QVU22" s="539"/>
      <c r="QVV22" s="539"/>
      <c r="QVW22" s="539"/>
      <c r="QVX22" s="539"/>
      <c r="QVY22" s="539"/>
      <c r="QVZ22" s="539"/>
      <c r="QWA22" s="539"/>
      <c r="QWB22" s="539"/>
      <c r="QWC22" s="539"/>
      <c r="QWD22" s="539"/>
      <c r="QWE22" s="539"/>
      <c r="QWF22" s="539"/>
      <c r="QWG22" s="539"/>
      <c r="QWH22" s="539"/>
      <c r="QWI22" s="539"/>
      <c r="QWJ22" s="539"/>
      <c r="QWK22" s="539"/>
      <c r="QWL22" s="539"/>
      <c r="QWM22" s="539"/>
      <c r="QWN22" s="539"/>
      <c r="QWO22" s="539"/>
      <c r="QWP22" s="539"/>
      <c r="QWQ22" s="539"/>
      <c r="QWR22" s="539"/>
      <c r="QWS22" s="539"/>
      <c r="QWT22" s="539"/>
      <c r="QWU22" s="539"/>
      <c r="QWV22" s="539"/>
      <c r="QWW22" s="539"/>
      <c r="QWX22" s="539"/>
      <c r="QWY22" s="539"/>
      <c r="QWZ22" s="539"/>
      <c r="QXA22" s="539"/>
      <c r="QXB22" s="539"/>
      <c r="QXC22" s="539"/>
      <c r="QXD22" s="539"/>
      <c r="QXE22" s="539"/>
      <c r="QXF22" s="539"/>
      <c r="QXG22" s="539"/>
      <c r="QXH22" s="539"/>
      <c r="QXI22" s="539"/>
      <c r="QXJ22" s="539"/>
      <c r="QXK22" s="539"/>
      <c r="QXL22" s="539"/>
      <c r="QXM22" s="539"/>
      <c r="QXN22" s="539"/>
      <c r="QXO22" s="539"/>
      <c r="QXP22" s="539"/>
      <c r="QXQ22" s="539"/>
      <c r="QXR22" s="539"/>
      <c r="QXS22" s="539"/>
      <c r="QXT22" s="539"/>
      <c r="QXU22" s="539"/>
      <c r="QXV22" s="539"/>
      <c r="QXW22" s="539"/>
      <c r="QXX22" s="539"/>
      <c r="QXY22" s="539"/>
      <c r="QXZ22" s="539"/>
      <c r="QYA22" s="539"/>
      <c r="QYB22" s="539"/>
      <c r="QYC22" s="539"/>
      <c r="QYD22" s="539"/>
      <c r="QYE22" s="539"/>
      <c r="QYF22" s="539"/>
      <c r="QYG22" s="539"/>
      <c r="QYH22" s="539"/>
      <c r="QYI22" s="539"/>
      <c r="QYJ22" s="539"/>
      <c r="QYK22" s="539"/>
      <c r="QYL22" s="539"/>
      <c r="QYM22" s="539"/>
      <c r="QYN22" s="539"/>
      <c r="QYO22" s="539"/>
      <c r="QYP22" s="539"/>
      <c r="QYQ22" s="539"/>
      <c r="QYR22" s="539"/>
      <c r="QYS22" s="539"/>
      <c r="QYT22" s="539"/>
      <c r="QYU22" s="539"/>
      <c r="QYV22" s="539"/>
      <c r="QYW22" s="539"/>
      <c r="QYX22" s="539"/>
      <c r="QYY22" s="539"/>
      <c r="QYZ22" s="539"/>
      <c r="QZA22" s="539"/>
      <c r="QZB22" s="539"/>
      <c r="QZC22" s="539"/>
      <c r="QZD22" s="539"/>
      <c r="QZE22" s="539"/>
      <c r="QZF22" s="539"/>
      <c r="QZG22" s="539"/>
      <c r="QZH22" s="539"/>
      <c r="QZI22" s="539"/>
      <c r="QZJ22" s="539"/>
      <c r="QZK22" s="539"/>
      <c r="QZL22" s="539"/>
      <c r="QZM22" s="539"/>
      <c r="QZN22" s="539"/>
      <c r="QZO22" s="539"/>
      <c r="QZP22" s="539"/>
      <c r="QZQ22" s="539"/>
      <c r="QZR22" s="539"/>
      <c r="QZS22" s="539"/>
      <c r="QZT22" s="539"/>
      <c r="QZU22" s="539"/>
      <c r="QZV22" s="539"/>
      <c r="QZW22" s="539"/>
      <c r="QZX22" s="539"/>
      <c r="QZY22" s="539"/>
      <c r="QZZ22" s="539"/>
      <c r="RAA22" s="539"/>
      <c r="RAB22" s="539"/>
      <c r="RAC22" s="539"/>
      <c r="RAD22" s="539"/>
      <c r="RAE22" s="539"/>
      <c r="RAF22" s="539"/>
      <c r="RAG22" s="539"/>
      <c r="RAH22" s="539"/>
      <c r="RAI22" s="539"/>
      <c r="RAJ22" s="539"/>
      <c r="RAK22" s="539"/>
      <c r="RAL22" s="539"/>
      <c r="RAM22" s="539"/>
      <c r="RAN22" s="539"/>
      <c r="RAO22" s="539"/>
      <c r="RAP22" s="539"/>
      <c r="RAQ22" s="539"/>
      <c r="RAR22" s="539"/>
      <c r="RAS22" s="539"/>
      <c r="RAT22" s="539"/>
      <c r="RAU22" s="539"/>
      <c r="RAV22" s="539"/>
      <c r="RAW22" s="539"/>
      <c r="RAX22" s="539"/>
      <c r="RAY22" s="539"/>
      <c r="RAZ22" s="539"/>
      <c r="RBA22" s="539"/>
      <c r="RBB22" s="539"/>
      <c r="RBC22" s="539"/>
      <c r="RBD22" s="539"/>
      <c r="RBE22" s="539"/>
      <c r="RBF22" s="539"/>
      <c r="RBG22" s="539"/>
      <c r="RBH22" s="539"/>
      <c r="RBI22" s="539"/>
      <c r="RBJ22" s="539"/>
      <c r="RBK22" s="539"/>
      <c r="RBL22" s="539"/>
      <c r="RBM22" s="539"/>
      <c r="RBN22" s="539"/>
      <c r="RBO22" s="539"/>
      <c r="RBP22" s="539"/>
      <c r="RBQ22" s="539"/>
      <c r="RBR22" s="539"/>
      <c r="RBS22" s="539"/>
      <c r="RBT22" s="539"/>
      <c r="RBU22" s="539"/>
      <c r="RBV22" s="539"/>
      <c r="RBW22" s="539"/>
      <c r="RBX22" s="539"/>
      <c r="RBY22" s="539"/>
      <c r="RBZ22" s="539"/>
      <c r="RCA22" s="539"/>
      <c r="RCB22" s="539"/>
      <c r="RCC22" s="539"/>
      <c r="RCD22" s="539"/>
      <c r="RCE22" s="539"/>
      <c r="RCF22" s="539"/>
      <c r="RCG22" s="539"/>
      <c r="RCH22" s="539"/>
      <c r="RCI22" s="539"/>
      <c r="RCJ22" s="539"/>
      <c r="RCK22" s="539"/>
      <c r="RCL22" s="539"/>
      <c r="RCM22" s="539"/>
      <c r="RCN22" s="539"/>
      <c r="RCO22" s="539"/>
      <c r="RCP22" s="539"/>
      <c r="RCQ22" s="539"/>
      <c r="RCR22" s="539"/>
      <c r="RCS22" s="539"/>
      <c r="RCT22" s="539"/>
      <c r="RCU22" s="539"/>
      <c r="RCV22" s="539"/>
      <c r="RCW22" s="539"/>
      <c r="RCX22" s="539"/>
      <c r="RCY22" s="539"/>
      <c r="RCZ22" s="539"/>
      <c r="RDA22" s="539"/>
      <c r="RDB22" s="539"/>
      <c r="RDC22" s="539"/>
      <c r="RDD22" s="539"/>
      <c r="RDE22" s="539"/>
      <c r="RDF22" s="539"/>
      <c r="RDG22" s="539"/>
      <c r="RDH22" s="539"/>
      <c r="RDI22" s="539"/>
      <c r="RDJ22" s="539"/>
      <c r="RDK22" s="539"/>
      <c r="RDL22" s="539"/>
      <c r="RDM22" s="539"/>
      <c r="RDN22" s="539"/>
      <c r="RDO22" s="539"/>
      <c r="RDP22" s="539"/>
      <c r="RDQ22" s="539"/>
      <c r="RDR22" s="539"/>
      <c r="RDS22" s="539"/>
      <c r="RDT22" s="539"/>
      <c r="RDU22" s="539"/>
      <c r="RDV22" s="539"/>
      <c r="RDW22" s="539"/>
      <c r="RDX22" s="539"/>
      <c r="RDY22" s="539"/>
      <c r="RDZ22" s="539"/>
      <c r="REA22" s="539"/>
      <c r="REB22" s="539"/>
      <c r="REC22" s="539"/>
      <c r="RED22" s="539"/>
      <c r="REE22" s="539"/>
      <c r="REF22" s="539"/>
      <c r="REG22" s="539"/>
      <c r="REH22" s="539"/>
      <c r="REI22" s="539"/>
      <c r="REJ22" s="539"/>
      <c r="REK22" s="539"/>
      <c r="REL22" s="539"/>
      <c r="REM22" s="539"/>
      <c r="REN22" s="539"/>
      <c r="REO22" s="539"/>
      <c r="REP22" s="539"/>
      <c r="REQ22" s="539"/>
      <c r="RER22" s="539"/>
      <c r="RES22" s="539"/>
      <c r="RET22" s="539"/>
      <c r="REU22" s="539"/>
      <c r="REV22" s="539"/>
      <c r="REW22" s="539"/>
      <c r="REX22" s="539"/>
      <c r="REY22" s="539"/>
      <c r="REZ22" s="539"/>
      <c r="RFA22" s="539"/>
      <c r="RFB22" s="539"/>
      <c r="RFC22" s="539"/>
      <c r="RFD22" s="539"/>
      <c r="RFE22" s="539"/>
      <c r="RFF22" s="539"/>
      <c r="RFG22" s="539"/>
      <c r="RFH22" s="539"/>
      <c r="RFI22" s="539"/>
      <c r="RFJ22" s="539"/>
      <c r="RFK22" s="539"/>
      <c r="RFL22" s="539"/>
      <c r="RFM22" s="539"/>
      <c r="RFN22" s="539"/>
      <c r="RFO22" s="539"/>
      <c r="RFP22" s="539"/>
      <c r="RFQ22" s="539"/>
      <c r="RFR22" s="539"/>
      <c r="RFS22" s="539"/>
      <c r="RFT22" s="539"/>
      <c r="RFU22" s="539"/>
      <c r="RFV22" s="539"/>
      <c r="RFW22" s="539"/>
      <c r="RFX22" s="539"/>
      <c r="RFY22" s="539"/>
      <c r="RFZ22" s="539"/>
      <c r="RGA22" s="539"/>
      <c r="RGB22" s="539"/>
      <c r="RGC22" s="539"/>
      <c r="RGD22" s="539"/>
      <c r="RGE22" s="539"/>
      <c r="RGF22" s="539"/>
      <c r="RGG22" s="539"/>
      <c r="RGH22" s="539"/>
      <c r="RGI22" s="539"/>
      <c r="RGJ22" s="539"/>
      <c r="RGK22" s="539"/>
      <c r="RGL22" s="539"/>
      <c r="RGM22" s="539"/>
      <c r="RGN22" s="539"/>
      <c r="RGO22" s="539"/>
      <c r="RGP22" s="539"/>
      <c r="RGQ22" s="539"/>
      <c r="RGR22" s="539"/>
      <c r="RGS22" s="539"/>
      <c r="RGT22" s="539"/>
      <c r="RGU22" s="539"/>
      <c r="RGV22" s="539"/>
      <c r="RGW22" s="539"/>
      <c r="RGX22" s="539"/>
      <c r="RGY22" s="539"/>
      <c r="RGZ22" s="539"/>
      <c r="RHA22" s="539"/>
      <c r="RHB22" s="539"/>
      <c r="RHC22" s="539"/>
      <c r="RHD22" s="539"/>
      <c r="RHE22" s="539"/>
      <c r="RHF22" s="539"/>
      <c r="RHG22" s="539"/>
      <c r="RHH22" s="539"/>
      <c r="RHI22" s="539"/>
      <c r="RHJ22" s="539"/>
      <c r="RHK22" s="539"/>
      <c r="RHL22" s="539"/>
      <c r="RHM22" s="539"/>
      <c r="RHN22" s="539"/>
      <c r="RHO22" s="539"/>
      <c r="RHP22" s="539"/>
      <c r="RHQ22" s="539"/>
      <c r="RHR22" s="539"/>
      <c r="RHS22" s="539"/>
      <c r="RHT22" s="539"/>
      <c r="RHU22" s="539"/>
      <c r="RHV22" s="539"/>
      <c r="RHW22" s="539"/>
      <c r="RHX22" s="539"/>
      <c r="RHY22" s="539"/>
      <c r="RHZ22" s="539"/>
      <c r="RIA22" s="539"/>
      <c r="RIB22" s="539"/>
      <c r="RIC22" s="539"/>
      <c r="RID22" s="539"/>
      <c r="RIE22" s="539"/>
      <c r="RIF22" s="539"/>
      <c r="RIG22" s="539"/>
      <c r="RIH22" s="539"/>
      <c r="RII22" s="539"/>
      <c r="RIJ22" s="539"/>
      <c r="RIK22" s="539"/>
      <c r="RIL22" s="539"/>
      <c r="RIM22" s="539"/>
      <c r="RIN22" s="539"/>
      <c r="RIO22" s="539"/>
      <c r="RIP22" s="539"/>
      <c r="RIQ22" s="539"/>
      <c r="RIR22" s="539"/>
      <c r="RIS22" s="539"/>
      <c r="RIT22" s="539"/>
      <c r="RIU22" s="539"/>
      <c r="RIV22" s="539"/>
      <c r="RIW22" s="539"/>
      <c r="RIX22" s="539"/>
      <c r="RIY22" s="539"/>
      <c r="RIZ22" s="539"/>
      <c r="RJA22" s="539"/>
      <c r="RJB22" s="539"/>
      <c r="RJC22" s="539"/>
      <c r="RJD22" s="539"/>
      <c r="RJE22" s="539"/>
      <c r="RJF22" s="539"/>
      <c r="RJG22" s="539"/>
      <c r="RJH22" s="539"/>
      <c r="RJI22" s="539"/>
      <c r="RJJ22" s="539"/>
      <c r="RJK22" s="539"/>
      <c r="RJL22" s="539"/>
      <c r="RJM22" s="539"/>
      <c r="RJN22" s="539"/>
      <c r="RJO22" s="539"/>
      <c r="RJP22" s="539"/>
      <c r="RJQ22" s="539"/>
      <c r="RJR22" s="539"/>
      <c r="RJS22" s="539"/>
      <c r="RJT22" s="539"/>
      <c r="RJU22" s="539"/>
      <c r="RJV22" s="539"/>
      <c r="RJW22" s="539"/>
      <c r="RJX22" s="539"/>
      <c r="RJY22" s="539"/>
      <c r="RJZ22" s="539"/>
      <c r="RKA22" s="539"/>
      <c r="RKB22" s="539"/>
      <c r="RKC22" s="539"/>
      <c r="RKD22" s="539"/>
      <c r="RKE22" s="539"/>
      <c r="RKF22" s="539"/>
      <c r="RKG22" s="539"/>
      <c r="RKH22" s="539"/>
      <c r="RKI22" s="539"/>
      <c r="RKJ22" s="539"/>
      <c r="RKK22" s="539"/>
      <c r="RKL22" s="539"/>
      <c r="RKM22" s="539"/>
      <c r="RKN22" s="539"/>
      <c r="RKO22" s="539"/>
      <c r="RKP22" s="539"/>
      <c r="RKQ22" s="539"/>
      <c r="RKR22" s="539"/>
      <c r="RKS22" s="539"/>
      <c r="RKT22" s="539"/>
      <c r="RKU22" s="539"/>
      <c r="RKV22" s="539"/>
      <c r="RKW22" s="539"/>
      <c r="RKX22" s="539"/>
      <c r="RKY22" s="539"/>
      <c r="RKZ22" s="539"/>
      <c r="RLA22" s="539"/>
      <c r="RLB22" s="539"/>
      <c r="RLC22" s="539"/>
      <c r="RLD22" s="539"/>
      <c r="RLE22" s="539"/>
      <c r="RLF22" s="539"/>
      <c r="RLG22" s="539"/>
      <c r="RLH22" s="539"/>
      <c r="RLI22" s="539"/>
      <c r="RLJ22" s="539"/>
      <c r="RLK22" s="539"/>
      <c r="RLL22" s="539"/>
      <c r="RLM22" s="539"/>
      <c r="RLN22" s="539"/>
      <c r="RLO22" s="539"/>
      <c r="RLP22" s="539"/>
      <c r="RLQ22" s="539"/>
      <c r="RLR22" s="539"/>
      <c r="RLS22" s="539"/>
      <c r="RLT22" s="539"/>
      <c r="RLU22" s="539"/>
      <c r="RLV22" s="539"/>
      <c r="RLW22" s="539"/>
      <c r="RLX22" s="539"/>
      <c r="RLY22" s="539"/>
      <c r="RLZ22" s="539"/>
      <c r="RMA22" s="539"/>
      <c r="RMB22" s="539"/>
      <c r="RMC22" s="539"/>
      <c r="RMD22" s="539"/>
      <c r="RME22" s="539"/>
      <c r="RMF22" s="539"/>
      <c r="RMG22" s="539"/>
      <c r="RMH22" s="539"/>
      <c r="RMI22" s="539"/>
      <c r="RMJ22" s="539"/>
      <c r="RMK22" s="539"/>
      <c r="RML22" s="539"/>
      <c r="RMM22" s="539"/>
      <c r="RMN22" s="539"/>
      <c r="RMO22" s="539"/>
      <c r="RMP22" s="539"/>
      <c r="RMQ22" s="539"/>
      <c r="RMR22" s="539"/>
      <c r="RMS22" s="539"/>
      <c r="RMT22" s="539"/>
      <c r="RMU22" s="539"/>
      <c r="RMV22" s="539"/>
      <c r="RMW22" s="539"/>
      <c r="RMX22" s="539"/>
      <c r="RMY22" s="539"/>
      <c r="RMZ22" s="539"/>
      <c r="RNA22" s="539"/>
      <c r="RNB22" s="539"/>
      <c r="RNC22" s="539"/>
      <c r="RND22" s="539"/>
      <c r="RNE22" s="539"/>
      <c r="RNF22" s="539"/>
      <c r="RNG22" s="539"/>
      <c r="RNH22" s="539"/>
      <c r="RNI22" s="539"/>
      <c r="RNJ22" s="539"/>
      <c r="RNK22" s="539"/>
      <c r="RNL22" s="539"/>
      <c r="RNM22" s="539"/>
      <c r="RNN22" s="539"/>
      <c r="RNO22" s="539"/>
      <c r="RNP22" s="539"/>
      <c r="RNQ22" s="539"/>
      <c r="RNR22" s="539"/>
      <c r="RNS22" s="539"/>
      <c r="RNT22" s="539"/>
      <c r="RNU22" s="539"/>
      <c r="RNV22" s="539"/>
      <c r="RNW22" s="539"/>
      <c r="RNX22" s="539"/>
      <c r="RNY22" s="539"/>
      <c r="RNZ22" s="539"/>
      <c r="ROA22" s="539"/>
      <c r="ROB22" s="539"/>
      <c r="ROC22" s="539"/>
      <c r="ROD22" s="539"/>
      <c r="ROE22" s="539"/>
      <c r="ROF22" s="539"/>
      <c r="ROG22" s="539"/>
      <c r="ROH22" s="539"/>
      <c r="ROI22" s="539"/>
      <c r="ROJ22" s="539"/>
      <c r="ROK22" s="539"/>
      <c r="ROL22" s="539"/>
      <c r="ROM22" s="539"/>
      <c r="RON22" s="539"/>
      <c r="ROO22" s="539"/>
      <c r="ROP22" s="539"/>
      <c r="ROQ22" s="539"/>
      <c r="ROR22" s="539"/>
      <c r="ROS22" s="539"/>
      <c r="ROT22" s="539"/>
      <c r="ROU22" s="539"/>
      <c r="ROV22" s="539"/>
      <c r="ROW22" s="539"/>
      <c r="ROX22" s="539"/>
      <c r="ROY22" s="539"/>
      <c r="ROZ22" s="539"/>
      <c r="RPA22" s="539"/>
      <c r="RPB22" s="539"/>
      <c r="RPC22" s="539"/>
      <c r="RPD22" s="539"/>
      <c r="RPE22" s="539"/>
      <c r="RPF22" s="539"/>
      <c r="RPG22" s="539"/>
      <c r="RPH22" s="539"/>
      <c r="RPI22" s="539"/>
      <c r="RPJ22" s="539"/>
      <c r="RPK22" s="539"/>
      <c r="RPL22" s="539"/>
      <c r="RPM22" s="539"/>
      <c r="RPN22" s="539"/>
      <c r="RPO22" s="539"/>
      <c r="RPP22" s="539"/>
      <c r="RPQ22" s="539"/>
      <c r="RPR22" s="539"/>
      <c r="RPS22" s="539"/>
      <c r="RPT22" s="539"/>
      <c r="RPU22" s="539"/>
      <c r="RPV22" s="539"/>
      <c r="RPW22" s="539"/>
      <c r="RPX22" s="539"/>
      <c r="RPY22" s="539"/>
      <c r="RPZ22" s="539"/>
      <c r="RQA22" s="539"/>
      <c r="RQB22" s="539"/>
      <c r="RQC22" s="539"/>
      <c r="RQD22" s="539"/>
      <c r="RQE22" s="539"/>
      <c r="RQF22" s="539"/>
      <c r="RQG22" s="539"/>
      <c r="RQH22" s="539"/>
      <c r="RQI22" s="539"/>
      <c r="RQJ22" s="539"/>
      <c r="RQK22" s="539"/>
      <c r="RQL22" s="539"/>
      <c r="RQM22" s="539"/>
      <c r="RQN22" s="539"/>
      <c r="RQO22" s="539"/>
      <c r="RQP22" s="539"/>
      <c r="RQQ22" s="539"/>
      <c r="RQR22" s="539"/>
      <c r="RQS22" s="539"/>
      <c r="RQT22" s="539"/>
      <c r="RQU22" s="539"/>
      <c r="RQV22" s="539"/>
      <c r="RQW22" s="539"/>
      <c r="RQX22" s="539"/>
      <c r="RQY22" s="539"/>
      <c r="RQZ22" s="539"/>
      <c r="RRA22" s="539"/>
      <c r="RRB22" s="539"/>
      <c r="RRC22" s="539"/>
      <c r="RRD22" s="539"/>
      <c r="RRE22" s="539"/>
      <c r="RRF22" s="539"/>
      <c r="RRG22" s="539"/>
      <c r="RRH22" s="539"/>
      <c r="RRI22" s="539"/>
      <c r="RRJ22" s="539"/>
      <c r="RRK22" s="539"/>
      <c r="RRL22" s="539"/>
      <c r="RRM22" s="539"/>
      <c r="RRN22" s="539"/>
      <c r="RRO22" s="539"/>
      <c r="RRP22" s="539"/>
      <c r="RRQ22" s="539"/>
      <c r="RRR22" s="539"/>
      <c r="RRS22" s="539"/>
      <c r="RRT22" s="539"/>
      <c r="RRU22" s="539"/>
      <c r="RRV22" s="539"/>
      <c r="RRW22" s="539"/>
      <c r="RRX22" s="539"/>
      <c r="RRY22" s="539"/>
      <c r="RRZ22" s="539"/>
      <c r="RSA22" s="539"/>
      <c r="RSB22" s="539"/>
      <c r="RSC22" s="539"/>
      <c r="RSD22" s="539"/>
      <c r="RSE22" s="539"/>
      <c r="RSF22" s="539"/>
      <c r="RSG22" s="539"/>
      <c r="RSH22" s="539"/>
      <c r="RSI22" s="539"/>
      <c r="RSJ22" s="539"/>
      <c r="RSK22" s="539"/>
      <c r="RSL22" s="539"/>
      <c r="RSM22" s="539"/>
      <c r="RSN22" s="539"/>
      <c r="RSO22" s="539"/>
      <c r="RSP22" s="539"/>
      <c r="RSQ22" s="539"/>
      <c r="RSR22" s="539"/>
      <c r="RSS22" s="539"/>
      <c r="RST22" s="539"/>
      <c r="RSU22" s="539"/>
      <c r="RSV22" s="539"/>
      <c r="RSW22" s="539"/>
      <c r="RSX22" s="539"/>
      <c r="RSY22" s="539"/>
      <c r="RSZ22" s="539"/>
      <c r="RTA22" s="539"/>
      <c r="RTB22" s="539"/>
      <c r="RTC22" s="539"/>
      <c r="RTD22" s="539"/>
      <c r="RTE22" s="539"/>
      <c r="RTF22" s="539"/>
      <c r="RTG22" s="539"/>
      <c r="RTH22" s="539"/>
      <c r="RTI22" s="539"/>
      <c r="RTJ22" s="539"/>
      <c r="RTK22" s="539"/>
      <c r="RTL22" s="539"/>
      <c r="RTM22" s="539"/>
      <c r="RTN22" s="539"/>
      <c r="RTO22" s="539"/>
      <c r="RTP22" s="539"/>
      <c r="RTQ22" s="539"/>
      <c r="RTR22" s="539"/>
      <c r="RTS22" s="539"/>
      <c r="RTT22" s="539"/>
      <c r="RTU22" s="539"/>
      <c r="RTV22" s="539"/>
      <c r="RTW22" s="539"/>
      <c r="RTX22" s="539"/>
      <c r="RTY22" s="539"/>
      <c r="RTZ22" s="539"/>
      <c r="RUA22" s="539"/>
      <c r="RUB22" s="539"/>
      <c r="RUC22" s="539"/>
      <c r="RUD22" s="539"/>
      <c r="RUE22" s="539"/>
      <c r="RUF22" s="539"/>
      <c r="RUG22" s="539"/>
      <c r="RUH22" s="539"/>
      <c r="RUI22" s="539"/>
      <c r="RUJ22" s="539"/>
      <c r="RUK22" s="539"/>
      <c r="RUL22" s="539"/>
      <c r="RUM22" s="539"/>
      <c r="RUN22" s="539"/>
      <c r="RUO22" s="539"/>
      <c r="RUP22" s="539"/>
      <c r="RUQ22" s="539"/>
      <c r="RUR22" s="539"/>
      <c r="RUS22" s="539"/>
      <c r="RUT22" s="539"/>
      <c r="RUU22" s="539"/>
      <c r="RUV22" s="539"/>
      <c r="RUW22" s="539"/>
      <c r="RUX22" s="539"/>
      <c r="RUY22" s="539"/>
      <c r="RUZ22" s="539"/>
      <c r="RVA22" s="539"/>
      <c r="RVB22" s="539"/>
      <c r="RVC22" s="539"/>
      <c r="RVD22" s="539"/>
      <c r="RVE22" s="539"/>
      <c r="RVF22" s="539"/>
      <c r="RVG22" s="539"/>
      <c r="RVH22" s="539"/>
      <c r="RVI22" s="539"/>
      <c r="RVJ22" s="539"/>
      <c r="RVK22" s="539"/>
      <c r="RVL22" s="539"/>
      <c r="RVM22" s="539"/>
      <c r="RVN22" s="539"/>
      <c r="RVO22" s="539"/>
      <c r="RVP22" s="539"/>
      <c r="RVQ22" s="539"/>
      <c r="RVR22" s="539"/>
      <c r="RVS22" s="539"/>
      <c r="RVT22" s="539"/>
      <c r="RVU22" s="539"/>
      <c r="RVV22" s="539"/>
      <c r="RVW22" s="539"/>
      <c r="RVX22" s="539"/>
      <c r="RVY22" s="539"/>
      <c r="RVZ22" s="539"/>
      <c r="RWA22" s="539"/>
      <c r="RWB22" s="539"/>
      <c r="RWC22" s="539"/>
      <c r="RWD22" s="539"/>
      <c r="RWE22" s="539"/>
      <c r="RWF22" s="539"/>
      <c r="RWG22" s="539"/>
      <c r="RWH22" s="539"/>
      <c r="RWI22" s="539"/>
      <c r="RWJ22" s="539"/>
      <c r="RWK22" s="539"/>
      <c r="RWL22" s="539"/>
      <c r="RWM22" s="539"/>
      <c r="RWN22" s="539"/>
      <c r="RWO22" s="539"/>
      <c r="RWP22" s="539"/>
      <c r="RWQ22" s="539"/>
      <c r="RWR22" s="539"/>
      <c r="RWS22" s="539"/>
      <c r="RWT22" s="539"/>
      <c r="RWU22" s="539"/>
      <c r="RWV22" s="539"/>
      <c r="RWW22" s="539"/>
      <c r="RWX22" s="539"/>
      <c r="RWY22" s="539"/>
      <c r="RWZ22" s="539"/>
      <c r="RXA22" s="539"/>
      <c r="RXB22" s="539"/>
      <c r="RXC22" s="539"/>
      <c r="RXD22" s="539"/>
      <c r="RXE22" s="539"/>
      <c r="RXF22" s="539"/>
      <c r="RXG22" s="539"/>
      <c r="RXH22" s="539"/>
      <c r="RXI22" s="539"/>
      <c r="RXJ22" s="539"/>
      <c r="RXK22" s="539"/>
      <c r="RXL22" s="539"/>
      <c r="RXM22" s="539"/>
      <c r="RXN22" s="539"/>
      <c r="RXO22" s="539"/>
      <c r="RXP22" s="539"/>
      <c r="RXQ22" s="539"/>
      <c r="RXR22" s="539"/>
      <c r="RXS22" s="539"/>
      <c r="RXT22" s="539"/>
      <c r="RXU22" s="539"/>
      <c r="RXV22" s="539"/>
      <c r="RXW22" s="539"/>
      <c r="RXX22" s="539"/>
      <c r="RXY22" s="539"/>
      <c r="RXZ22" s="539"/>
      <c r="RYA22" s="539"/>
      <c r="RYB22" s="539"/>
      <c r="RYC22" s="539"/>
      <c r="RYD22" s="539"/>
      <c r="RYE22" s="539"/>
      <c r="RYF22" s="539"/>
      <c r="RYG22" s="539"/>
      <c r="RYH22" s="539"/>
      <c r="RYI22" s="539"/>
      <c r="RYJ22" s="539"/>
      <c r="RYK22" s="539"/>
      <c r="RYL22" s="539"/>
      <c r="RYM22" s="539"/>
      <c r="RYN22" s="539"/>
      <c r="RYO22" s="539"/>
      <c r="RYP22" s="539"/>
      <c r="RYQ22" s="539"/>
      <c r="RYR22" s="539"/>
      <c r="RYS22" s="539"/>
      <c r="RYT22" s="539"/>
      <c r="RYU22" s="539"/>
      <c r="RYV22" s="539"/>
      <c r="RYW22" s="539"/>
      <c r="RYX22" s="539"/>
      <c r="RYY22" s="539"/>
      <c r="RYZ22" s="539"/>
      <c r="RZA22" s="539"/>
      <c r="RZB22" s="539"/>
      <c r="RZC22" s="539"/>
      <c r="RZD22" s="539"/>
      <c r="RZE22" s="539"/>
      <c r="RZF22" s="539"/>
      <c r="RZG22" s="539"/>
      <c r="RZH22" s="539"/>
      <c r="RZI22" s="539"/>
      <c r="RZJ22" s="539"/>
      <c r="RZK22" s="539"/>
      <c r="RZL22" s="539"/>
      <c r="RZM22" s="539"/>
      <c r="RZN22" s="539"/>
      <c r="RZO22" s="539"/>
      <c r="RZP22" s="539"/>
      <c r="RZQ22" s="539"/>
      <c r="RZR22" s="539"/>
      <c r="RZS22" s="539"/>
      <c r="RZT22" s="539"/>
      <c r="RZU22" s="539"/>
      <c r="RZV22" s="539"/>
      <c r="RZW22" s="539"/>
      <c r="RZX22" s="539"/>
      <c r="RZY22" s="539"/>
      <c r="RZZ22" s="539"/>
      <c r="SAA22" s="539"/>
      <c r="SAB22" s="539"/>
      <c r="SAC22" s="539"/>
      <c r="SAD22" s="539"/>
      <c r="SAE22" s="539"/>
      <c r="SAF22" s="539"/>
      <c r="SAG22" s="539"/>
      <c r="SAH22" s="539"/>
      <c r="SAI22" s="539"/>
      <c r="SAJ22" s="539"/>
      <c r="SAK22" s="539"/>
      <c r="SAL22" s="539"/>
      <c r="SAM22" s="539"/>
      <c r="SAN22" s="539"/>
      <c r="SAO22" s="539"/>
      <c r="SAP22" s="539"/>
      <c r="SAQ22" s="539"/>
      <c r="SAR22" s="539"/>
      <c r="SAS22" s="539"/>
      <c r="SAT22" s="539"/>
      <c r="SAU22" s="539"/>
      <c r="SAV22" s="539"/>
      <c r="SAW22" s="539"/>
      <c r="SAX22" s="539"/>
      <c r="SAY22" s="539"/>
      <c r="SAZ22" s="539"/>
      <c r="SBA22" s="539"/>
      <c r="SBB22" s="539"/>
      <c r="SBC22" s="539"/>
      <c r="SBD22" s="539"/>
      <c r="SBE22" s="539"/>
      <c r="SBF22" s="539"/>
      <c r="SBG22" s="539"/>
      <c r="SBH22" s="539"/>
      <c r="SBI22" s="539"/>
      <c r="SBJ22" s="539"/>
      <c r="SBK22" s="539"/>
      <c r="SBL22" s="539"/>
      <c r="SBM22" s="539"/>
      <c r="SBN22" s="539"/>
      <c r="SBO22" s="539"/>
      <c r="SBP22" s="539"/>
      <c r="SBQ22" s="539"/>
      <c r="SBR22" s="539"/>
      <c r="SBS22" s="539"/>
      <c r="SBT22" s="539"/>
      <c r="SBU22" s="539"/>
      <c r="SBV22" s="539"/>
      <c r="SBW22" s="539"/>
      <c r="SBX22" s="539"/>
      <c r="SBY22" s="539"/>
      <c r="SBZ22" s="539"/>
      <c r="SCA22" s="539"/>
      <c r="SCB22" s="539"/>
      <c r="SCC22" s="539"/>
      <c r="SCD22" s="539"/>
      <c r="SCE22" s="539"/>
      <c r="SCF22" s="539"/>
      <c r="SCG22" s="539"/>
      <c r="SCH22" s="539"/>
      <c r="SCI22" s="539"/>
      <c r="SCJ22" s="539"/>
      <c r="SCK22" s="539"/>
      <c r="SCL22" s="539"/>
      <c r="SCM22" s="539"/>
      <c r="SCN22" s="539"/>
      <c r="SCO22" s="539"/>
      <c r="SCP22" s="539"/>
      <c r="SCQ22" s="539"/>
      <c r="SCR22" s="539"/>
      <c r="SCS22" s="539"/>
      <c r="SCT22" s="539"/>
      <c r="SCU22" s="539"/>
      <c r="SCV22" s="539"/>
      <c r="SCW22" s="539"/>
      <c r="SCX22" s="539"/>
      <c r="SCY22" s="539"/>
      <c r="SCZ22" s="539"/>
      <c r="SDA22" s="539"/>
      <c r="SDB22" s="539"/>
      <c r="SDC22" s="539"/>
      <c r="SDD22" s="539"/>
      <c r="SDE22" s="539"/>
      <c r="SDF22" s="539"/>
      <c r="SDG22" s="539"/>
      <c r="SDH22" s="539"/>
      <c r="SDI22" s="539"/>
      <c r="SDJ22" s="539"/>
      <c r="SDK22" s="539"/>
      <c r="SDL22" s="539"/>
      <c r="SDM22" s="539"/>
      <c r="SDN22" s="539"/>
      <c r="SDO22" s="539"/>
      <c r="SDP22" s="539"/>
      <c r="SDQ22" s="539"/>
      <c r="SDR22" s="539"/>
      <c r="SDS22" s="539"/>
      <c r="SDT22" s="539"/>
      <c r="SDU22" s="539"/>
      <c r="SDV22" s="539"/>
      <c r="SDW22" s="539"/>
      <c r="SDX22" s="539"/>
      <c r="SDY22" s="539"/>
      <c r="SDZ22" s="539"/>
      <c r="SEA22" s="539"/>
      <c r="SEB22" s="539"/>
      <c r="SEC22" s="539"/>
      <c r="SED22" s="539"/>
      <c r="SEE22" s="539"/>
      <c r="SEF22" s="539"/>
      <c r="SEG22" s="539"/>
      <c r="SEH22" s="539"/>
      <c r="SEI22" s="539"/>
      <c r="SEJ22" s="539"/>
      <c r="SEK22" s="539"/>
      <c r="SEL22" s="539"/>
      <c r="SEM22" s="539"/>
      <c r="SEN22" s="539"/>
      <c r="SEO22" s="539"/>
      <c r="SEP22" s="539"/>
      <c r="SEQ22" s="539"/>
      <c r="SER22" s="539"/>
      <c r="SES22" s="539"/>
      <c r="SET22" s="539"/>
      <c r="SEU22" s="539"/>
      <c r="SEV22" s="539"/>
      <c r="SEW22" s="539"/>
      <c r="SEX22" s="539"/>
      <c r="SEY22" s="539"/>
      <c r="SEZ22" s="539"/>
      <c r="SFA22" s="539"/>
      <c r="SFB22" s="539"/>
      <c r="SFC22" s="539"/>
      <c r="SFD22" s="539"/>
      <c r="SFE22" s="539"/>
      <c r="SFF22" s="539"/>
      <c r="SFG22" s="539"/>
      <c r="SFH22" s="539"/>
      <c r="SFI22" s="539"/>
      <c r="SFJ22" s="539"/>
      <c r="SFK22" s="539"/>
      <c r="SFL22" s="539"/>
      <c r="SFM22" s="539"/>
      <c r="SFN22" s="539"/>
      <c r="SFO22" s="539"/>
      <c r="SFP22" s="539"/>
      <c r="SFQ22" s="539"/>
      <c r="SFR22" s="539"/>
      <c r="SFS22" s="539"/>
      <c r="SFT22" s="539"/>
      <c r="SFU22" s="539"/>
      <c r="SFV22" s="539"/>
      <c r="SFW22" s="539"/>
      <c r="SFX22" s="539"/>
      <c r="SFY22" s="539"/>
      <c r="SFZ22" s="539"/>
      <c r="SGA22" s="539"/>
      <c r="SGB22" s="539"/>
      <c r="SGC22" s="539"/>
      <c r="SGD22" s="539"/>
      <c r="SGE22" s="539"/>
      <c r="SGF22" s="539"/>
      <c r="SGG22" s="539"/>
      <c r="SGH22" s="539"/>
      <c r="SGI22" s="539"/>
      <c r="SGJ22" s="539"/>
      <c r="SGK22" s="539"/>
      <c r="SGL22" s="539"/>
      <c r="SGM22" s="539"/>
      <c r="SGN22" s="539"/>
      <c r="SGO22" s="539"/>
      <c r="SGP22" s="539"/>
      <c r="SGQ22" s="539"/>
      <c r="SGR22" s="539"/>
      <c r="SGS22" s="539"/>
      <c r="SGT22" s="539"/>
      <c r="SGU22" s="539"/>
      <c r="SGV22" s="539"/>
      <c r="SGW22" s="539"/>
      <c r="SGX22" s="539"/>
      <c r="SGY22" s="539"/>
      <c r="SGZ22" s="539"/>
      <c r="SHA22" s="539"/>
      <c r="SHB22" s="539"/>
      <c r="SHC22" s="539"/>
      <c r="SHD22" s="539"/>
      <c r="SHE22" s="539"/>
      <c r="SHF22" s="539"/>
      <c r="SHG22" s="539"/>
      <c r="SHH22" s="539"/>
      <c r="SHI22" s="539"/>
      <c r="SHJ22" s="539"/>
      <c r="SHK22" s="539"/>
      <c r="SHL22" s="539"/>
      <c r="SHM22" s="539"/>
      <c r="SHN22" s="539"/>
      <c r="SHO22" s="539"/>
      <c r="SHP22" s="539"/>
      <c r="SHQ22" s="539"/>
      <c r="SHR22" s="539"/>
      <c r="SHS22" s="539"/>
      <c r="SHT22" s="539"/>
      <c r="SHU22" s="539"/>
      <c r="SHV22" s="539"/>
      <c r="SHW22" s="539"/>
      <c r="SHX22" s="539"/>
      <c r="SHY22" s="539"/>
      <c r="SHZ22" s="539"/>
      <c r="SIA22" s="539"/>
      <c r="SIB22" s="539"/>
      <c r="SIC22" s="539"/>
      <c r="SID22" s="539"/>
      <c r="SIE22" s="539"/>
      <c r="SIF22" s="539"/>
      <c r="SIG22" s="539"/>
      <c r="SIH22" s="539"/>
      <c r="SII22" s="539"/>
      <c r="SIJ22" s="539"/>
      <c r="SIK22" s="539"/>
      <c r="SIL22" s="539"/>
      <c r="SIM22" s="539"/>
      <c r="SIN22" s="539"/>
      <c r="SIO22" s="539"/>
      <c r="SIP22" s="539"/>
      <c r="SIQ22" s="539"/>
      <c r="SIR22" s="539"/>
      <c r="SIS22" s="539"/>
      <c r="SIT22" s="539"/>
      <c r="SIU22" s="539"/>
      <c r="SIV22" s="539"/>
      <c r="SIW22" s="539"/>
      <c r="SIX22" s="539"/>
      <c r="SIY22" s="539"/>
      <c r="SIZ22" s="539"/>
      <c r="SJA22" s="539"/>
      <c r="SJB22" s="539"/>
      <c r="SJC22" s="539"/>
      <c r="SJD22" s="539"/>
      <c r="SJE22" s="539"/>
      <c r="SJF22" s="539"/>
      <c r="SJG22" s="539"/>
      <c r="SJH22" s="539"/>
      <c r="SJI22" s="539"/>
      <c r="SJJ22" s="539"/>
      <c r="SJK22" s="539"/>
      <c r="SJL22" s="539"/>
      <c r="SJM22" s="539"/>
      <c r="SJN22" s="539"/>
      <c r="SJO22" s="539"/>
      <c r="SJP22" s="539"/>
      <c r="SJQ22" s="539"/>
      <c r="SJR22" s="539"/>
      <c r="SJS22" s="539"/>
      <c r="SJT22" s="539"/>
      <c r="SJU22" s="539"/>
      <c r="SJV22" s="539"/>
      <c r="SJW22" s="539"/>
      <c r="SJX22" s="539"/>
      <c r="SJY22" s="539"/>
      <c r="SJZ22" s="539"/>
      <c r="SKA22" s="539"/>
      <c r="SKB22" s="539"/>
      <c r="SKC22" s="539"/>
      <c r="SKD22" s="539"/>
      <c r="SKE22" s="539"/>
      <c r="SKF22" s="539"/>
      <c r="SKG22" s="539"/>
      <c r="SKH22" s="539"/>
      <c r="SKI22" s="539"/>
      <c r="SKJ22" s="539"/>
      <c r="SKK22" s="539"/>
      <c r="SKL22" s="539"/>
      <c r="SKM22" s="539"/>
      <c r="SKN22" s="539"/>
      <c r="SKO22" s="539"/>
      <c r="SKP22" s="539"/>
      <c r="SKQ22" s="539"/>
      <c r="SKR22" s="539"/>
      <c r="SKS22" s="539"/>
      <c r="SKT22" s="539"/>
      <c r="SKU22" s="539"/>
      <c r="SKV22" s="539"/>
      <c r="SKW22" s="539"/>
      <c r="SKX22" s="539"/>
      <c r="SKY22" s="539"/>
      <c r="SKZ22" s="539"/>
      <c r="SLA22" s="539"/>
      <c r="SLB22" s="539"/>
      <c r="SLC22" s="539"/>
      <c r="SLD22" s="539"/>
      <c r="SLE22" s="539"/>
      <c r="SLF22" s="539"/>
      <c r="SLG22" s="539"/>
      <c r="SLH22" s="539"/>
      <c r="SLI22" s="539"/>
      <c r="SLJ22" s="539"/>
      <c r="SLK22" s="539"/>
      <c r="SLL22" s="539"/>
      <c r="SLM22" s="539"/>
      <c r="SLN22" s="539"/>
      <c r="SLO22" s="539"/>
      <c r="SLP22" s="539"/>
      <c r="SLQ22" s="539"/>
      <c r="SLR22" s="539"/>
      <c r="SLS22" s="539"/>
      <c r="SLT22" s="539"/>
      <c r="SLU22" s="539"/>
      <c r="SLV22" s="539"/>
      <c r="SLW22" s="539"/>
      <c r="SLX22" s="539"/>
      <c r="SLY22" s="539"/>
      <c r="SLZ22" s="539"/>
      <c r="SMA22" s="539"/>
      <c r="SMB22" s="539"/>
      <c r="SMC22" s="539"/>
      <c r="SMD22" s="539"/>
      <c r="SME22" s="539"/>
      <c r="SMF22" s="539"/>
      <c r="SMG22" s="539"/>
      <c r="SMH22" s="539"/>
      <c r="SMI22" s="539"/>
      <c r="SMJ22" s="539"/>
      <c r="SMK22" s="539"/>
      <c r="SML22" s="539"/>
      <c r="SMM22" s="539"/>
      <c r="SMN22" s="539"/>
      <c r="SMO22" s="539"/>
      <c r="SMP22" s="539"/>
      <c r="SMQ22" s="539"/>
      <c r="SMR22" s="539"/>
      <c r="SMS22" s="539"/>
      <c r="SMT22" s="539"/>
      <c r="SMU22" s="539"/>
      <c r="SMV22" s="539"/>
      <c r="SMW22" s="539"/>
      <c r="SMX22" s="539"/>
      <c r="SMY22" s="539"/>
      <c r="SMZ22" s="539"/>
      <c r="SNA22" s="539"/>
      <c r="SNB22" s="539"/>
      <c r="SNC22" s="539"/>
      <c r="SND22" s="539"/>
      <c r="SNE22" s="539"/>
      <c r="SNF22" s="539"/>
      <c r="SNG22" s="539"/>
      <c r="SNH22" s="539"/>
      <c r="SNI22" s="539"/>
      <c r="SNJ22" s="539"/>
      <c r="SNK22" s="539"/>
      <c r="SNL22" s="539"/>
      <c r="SNM22" s="539"/>
      <c r="SNN22" s="539"/>
      <c r="SNO22" s="539"/>
      <c r="SNP22" s="539"/>
      <c r="SNQ22" s="539"/>
      <c r="SNR22" s="539"/>
      <c r="SNS22" s="539"/>
      <c r="SNT22" s="539"/>
      <c r="SNU22" s="539"/>
      <c r="SNV22" s="539"/>
      <c r="SNW22" s="539"/>
      <c r="SNX22" s="539"/>
      <c r="SNY22" s="539"/>
      <c r="SNZ22" s="539"/>
      <c r="SOA22" s="539"/>
      <c r="SOB22" s="539"/>
      <c r="SOC22" s="539"/>
      <c r="SOD22" s="539"/>
      <c r="SOE22" s="539"/>
      <c r="SOF22" s="539"/>
      <c r="SOG22" s="539"/>
      <c r="SOH22" s="539"/>
      <c r="SOI22" s="539"/>
      <c r="SOJ22" s="539"/>
      <c r="SOK22" s="539"/>
      <c r="SOL22" s="539"/>
      <c r="SOM22" s="539"/>
      <c r="SON22" s="539"/>
      <c r="SOO22" s="539"/>
      <c r="SOP22" s="539"/>
      <c r="SOQ22" s="539"/>
      <c r="SOR22" s="539"/>
      <c r="SOS22" s="539"/>
      <c r="SOT22" s="539"/>
      <c r="SOU22" s="539"/>
      <c r="SOV22" s="539"/>
      <c r="SOW22" s="539"/>
      <c r="SOX22" s="539"/>
      <c r="SOY22" s="539"/>
      <c r="SOZ22" s="539"/>
      <c r="SPA22" s="539"/>
      <c r="SPB22" s="539"/>
      <c r="SPC22" s="539"/>
      <c r="SPD22" s="539"/>
      <c r="SPE22" s="539"/>
      <c r="SPF22" s="539"/>
      <c r="SPG22" s="539"/>
      <c r="SPH22" s="539"/>
      <c r="SPI22" s="539"/>
      <c r="SPJ22" s="539"/>
      <c r="SPK22" s="539"/>
      <c r="SPL22" s="539"/>
      <c r="SPM22" s="539"/>
      <c r="SPN22" s="539"/>
      <c r="SPO22" s="539"/>
      <c r="SPP22" s="539"/>
      <c r="SPQ22" s="539"/>
      <c r="SPR22" s="539"/>
      <c r="SPS22" s="539"/>
      <c r="SPT22" s="539"/>
      <c r="SPU22" s="539"/>
      <c r="SPV22" s="539"/>
      <c r="SPW22" s="539"/>
      <c r="SPX22" s="539"/>
      <c r="SPY22" s="539"/>
      <c r="SPZ22" s="539"/>
      <c r="SQA22" s="539"/>
      <c r="SQB22" s="539"/>
      <c r="SQC22" s="539"/>
      <c r="SQD22" s="539"/>
      <c r="SQE22" s="539"/>
      <c r="SQF22" s="539"/>
      <c r="SQG22" s="539"/>
      <c r="SQH22" s="539"/>
      <c r="SQI22" s="539"/>
      <c r="SQJ22" s="539"/>
      <c r="SQK22" s="539"/>
      <c r="SQL22" s="539"/>
      <c r="SQM22" s="539"/>
      <c r="SQN22" s="539"/>
      <c r="SQO22" s="539"/>
      <c r="SQP22" s="539"/>
      <c r="SQQ22" s="539"/>
      <c r="SQR22" s="539"/>
      <c r="SQS22" s="539"/>
      <c r="SQT22" s="539"/>
      <c r="SQU22" s="539"/>
      <c r="SQV22" s="539"/>
      <c r="SQW22" s="539"/>
      <c r="SQX22" s="539"/>
      <c r="SQY22" s="539"/>
      <c r="SQZ22" s="539"/>
      <c r="SRA22" s="539"/>
      <c r="SRB22" s="539"/>
      <c r="SRC22" s="539"/>
      <c r="SRD22" s="539"/>
      <c r="SRE22" s="539"/>
      <c r="SRF22" s="539"/>
      <c r="SRG22" s="539"/>
      <c r="SRH22" s="539"/>
      <c r="SRI22" s="539"/>
      <c r="SRJ22" s="539"/>
      <c r="SRK22" s="539"/>
      <c r="SRL22" s="539"/>
      <c r="SRM22" s="539"/>
      <c r="SRN22" s="539"/>
      <c r="SRO22" s="539"/>
      <c r="SRP22" s="539"/>
      <c r="SRQ22" s="539"/>
      <c r="SRR22" s="539"/>
      <c r="SRS22" s="539"/>
      <c r="SRT22" s="539"/>
      <c r="SRU22" s="539"/>
      <c r="SRV22" s="539"/>
      <c r="SRW22" s="539"/>
      <c r="SRX22" s="539"/>
      <c r="SRY22" s="539"/>
      <c r="SRZ22" s="539"/>
      <c r="SSA22" s="539"/>
      <c r="SSB22" s="539"/>
      <c r="SSC22" s="539"/>
      <c r="SSD22" s="539"/>
      <c r="SSE22" s="539"/>
      <c r="SSF22" s="539"/>
      <c r="SSG22" s="539"/>
      <c r="SSH22" s="539"/>
      <c r="SSI22" s="539"/>
      <c r="SSJ22" s="539"/>
      <c r="SSK22" s="539"/>
      <c r="SSL22" s="539"/>
      <c r="SSM22" s="539"/>
      <c r="SSN22" s="539"/>
      <c r="SSO22" s="539"/>
      <c r="SSP22" s="539"/>
      <c r="SSQ22" s="539"/>
      <c r="SSR22" s="539"/>
      <c r="SSS22" s="539"/>
      <c r="SST22" s="539"/>
      <c r="SSU22" s="539"/>
      <c r="SSV22" s="539"/>
      <c r="SSW22" s="539"/>
      <c r="SSX22" s="539"/>
      <c r="SSY22" s="539"/>
      <c r="SSZ22" s="539"/>
      <c r="STA22" s="539"/>
      <c r="STB22" s="539"/>
      <c r="STC22" s="539"/>
      <c r="STD22" s="539"/>
      <c r="STE22" s="539"/>
      <c r="STF22" s="539"/>
      <c r="STG22" s="539"/>
      <c r="STH22" s="539"/>
      <c r="STI22" s="539"/>
      <c r="STJ22" s="539"/>
      <c r="STK22" s="539"/>
      <c r="STL22" s="539"/>
      <c r="STM22" s="539"/>
      <c r="STN22" s="539"/>
      <c r="STO22" s="539"/>
      <c r="STP22" s="539"/>
      <c r="STQ22" s="539"/>
      <c r="STR22" s="539"/>
      <c r="STS22" s="539"/>
      <c r="STT22" s="539"/>
      <c r="STU22" s="539"/>
      <c r="STV22" s="539"/>
      <c r="STW22" s="539"/>
      <c r="STX22" s="539"/>
      <c r="STY22" s="539"/>
      <c r="STZ22" s="539"/>
      <c r="SUA22" s="539"/>
      <c r="SUB22" s="539"/>
      <c r="SUC22" s="539"/>
      <c r="SUD22" s="539"/>
      <c r="SUE22" s="539"/>
      <c r="SUF22" s="539"/>
      <c r="SUG22" s="539"/>
      <c r="SUH22" s="539"/>
      <c r="SUI22" s="539"/>
      <c r="SUJ22" s="539"/>
      <c r="SUK22" s="539"/>
      <c r="SUL22" s="539"/>
      <c r="SUM22" s="539"/>
      <c r="SUN22" s="539"/>
      <c r="SUO22" s="539"/>
      <c r="SUP22" s="539"/>
      <c r="SUQ22" s="539"/>
      <c r="SUR22" s="539"/>
      <c r="SUS22" s="539"/>
      <c r="SUT22" s="539"/>
      <c r="SUU22" s="539"/>
      <c r="SUV22" s="539"/>
      <c r="SUW22" s="539"/>
      <c r="SUX22" s="539"/>
      <c r="SUY22" s="539"/>
      <c r="SUZ22" s="539"/>
      <c r="SVA22" s="539"/>
      <c r="SVB22" s="539"/>
      <c r="SVC22" s="539"/>
      <c r="SVD22" s="539"/>
      <c r="SVE22" s="539"/>
      <c r="SVF22" s="539"/>
      <c r="SVG22" s="539"/>
      <c r="SVH22" s="539"/>
      <c r="SVI22" s="539"/>
      <c r="SVJ22" s="539"/>
      <c r="SVK22" s="539"/>
      <c r="SVL22" s="539"/>
      <c r="SVM22" s="539"/>
      <c r="SVN22" s="539"/>
      <c r="SVO22" s="539"/>
      <c r="SVP22" s="539"/>
      <c r="SVQ22" s="539"/>
      <c r="SVR22" s="539"/>
      <c r="SVS22" s="539"/>
      <c r="SVT22" s="539"/>
      <c r="SVU22" s="539"/>
      <c r="SVV22" s="539"/>
      <c r="SVW22" s="539"/>
      <c r="SVX22" s="539"/>
      <c r="SVY22" s="539"/>
      <c r="SVZ22" s="539"/>
      <c r="SWA22" s="539"/>
      <c r="SWB22" s="539"/>
      <c r="SWC22" s="539"/>
      <c r="SWD22" s="539"/>
      <c r="SWE22" s="539"/>
      <c r="SWF22" s="539"/>
      <c r="SWG22" s="539"/>
      <c r="SWH22" s="539"/>
      <c r="SWI22" s="539"/>
      <c r="SWJ22" s="539"/>
      <c r="SWK22" s="539"/>
      <c r="SWL22" s="539"/>
      <c r="SWM22" s="539"/>
      <c r="SWN22" s="539"/>
      <c r="SWO22" s="539"/>
      <c r="SWP22" s="539"/>
      <c r="SWQ22" s="539"/>
      <c r="SWR22" s="539"/>
      <c r="SWS22" s="539"/>
      <c r="SWT22" s="539"/>
      <c r="SWU22" s="539"/>
      <c r="SWV22" s="539"/>
      <c r="SWW22" s="539"/>
      <c r="SWX22" s="539"/>
      <c r="SWY22" s="539"/>
      <c r="SWZ22" s="539"/>
      <c r="SXA22" s="539"/>
      <c r="SXB22" s="539"/>
      <c r="SXC22" s="539"/>
      <c r="SXD22" s="539"/>
      <c r="SXE22" s="539"/>
      <c r="SXF22" s="539"/>
      <c r="SXG22" s="539"/>
      <c r="SXH22" s="539"/>
      <c r="SXI22" s="539"/>
      <c r="SXJ22" s="539"/>
      <c r="SXK22" s="539"/>
      <c r="SXL22" s="539"/>
      <c r="SXM22" s="539"/>
      <c r="SXN22" s="539"/>
      <c r="SXO22" s="539"/>
      <c r="SXP22" s="539"/>
      <c r="SXQ22" s="539"/>
      <c r="SXR22" s="539"/>
      <c r="SXS22" s="539"/>
      <c r="SXT22" s="539"/>
      <c r="SXU22" s="539"/>
      <c r="SXV22" s="539"/>
      <c r="SXW22" s="539"/>
      <c r="SXX22" s="539"/>
      <c r="SXY22" s="539"/>
      <c r="SXZ22" s="539"/>
      <c r="SYA22" s="539"/>
      <c r="SYB22" s="539"/>
      <c r="SYC22" s="539"/>
      <c r="SYD22" s="539"/>
      <c r="SYE22" s="539"/>
      <c r="SYF22" s="539"/>
      <c r="SYG22" s="539"/>
      <c r="SYH22" s="539"/>
      <c r="SYI22" s="539"/>
      <c r="SYJ22" s="539"/>
      <c r="SYK22" s="539"/>
      <c r="SYL22" s="539"/>
      <c r="SYM22" s="539"/>
      <c r="SYN22" s="539"/>
      <c r="SYO22" s="539"/>
      <c r="SYP22" s="539"/>
      <c r="SYQ22" s="539"/>
      <c r="SYR22" s="539"/>
      <c r="SYS22" s="539"/>
      <c r="SYT22" s="539"/>
      <c r="SYU22" s="539"/>
      <c r="SYV22" s="539"/>
      <c r="SYW22" s="539"/>
      <c r="SYX22" s="539"/>
      <c r="SYY22" s="539"/>
      <c r="SYZ22" s="539"/>
      <c r="SZA22" s="539"/>
      <c r="SZB22" s="539"/>
      <c r="SZC22" s="539"/>
      <c r="SZD22" s="539"/>
      <c r="SZE22" s="539"/>
      <c r="SZF22" s="539"/>
      <c r="SZG22" s="539"/>
      <c r="SZH22" s="539"/>
      <c r="SZI22" s="539"/>
      <c r="SZJ22" s="539"/>
      <c r="SZK22" s="539"/>
      <c r="SZL22" s="539"/>
      <c r="SZM22" s="539"/>
      <c r="SZN22" s="539"/>
      <c r="SZO22" s="539"/>
      <c r="SZP22" s="539"/>
      <c r="SZQ22" s="539"/>
      <c r="SZR22" s="539"/>
      <c r="SZS22" s="539"/>
      <c r="SZT22" s="539"/>
      <c r="SZU22" s="539"/>
      <c r="SZV22" s="539"/>
      <c r="SZW22" s="539"/>
      <c r="SZX22" s="539"/>
      <c r="SZY22" s="539"/>
      <c r="SZZ22" s="539"/>
      <c r="TAA22" s="539"/>
      <c r="TAB22" s="539"/>
      <c r="TAC22" s="539"/>
      <c r="TAD22" s="539"/>
      <c r="TAE22" s="539"/>
      <c r="TAF22" s="539"/>
      <c r="TAG22" s="539"/>
      <c r="TAH22" s="539"/>
      <c r="TAI22" s="539"/>
      <c r="TAJ22" s="539"/>
      <c r="TAK22" s="539"/>
      <c r="TAL22" s="539"/>
      <c r="TAM22" s="539"/>
      <c r="TAN22" s="539"/>
      <c r="TAO22" s="539"/>
      <c r="TAP22" s="539"/>
      <c r="TAQ22" s="539"/>
      <c r="TAR22" s="539"/>
      <c r="TAS22" s="539"/>
      <c r="TAT22" s="539"/>
      <c r="TAU22" s="539"/>
      <c r="TAV22" s="539"/>
      <c r="TAW22" s="539"/>
      <c r="TAX22" s="539"/>
      <c r="TAY22" s="539"/>
      <c r="TAZ22" s="539"/>
      <c r="TBA22" s="539"/>
      <c r="TBB22" s="539"/>
      <c r="TBC22" s="539"/>
      <c r="TBD22" s="539"/>
      <c r="TBE22" s="539"/>
      <c r="TBF22" s="539"/>
      <c r="TBG22" s="539"/>
      <c r="TBH22" s="539"/>
      <c r="TBI22" s="539"/>
      <c r="TBJ22" s="539"/>
      <c r="TBK22" s="539"/>
      <c r="TBL22" s="539"/>
      <c r="TBM22" s="539"/>
      <c r="TBN22" s="539"/>
      <c r="TBO22" s="539"/>
      <c r="TBP22" s="539"/>
      <c r="TBQ22" s="539"/>
      <c r="TBR22" s="539"/>
      <c r="TBS22" s="539"/>
      <c r="TBT22" s="539"/>
      <c r="TBU22" s="539"/>
      <c r="TBV22" s="539"/>
      <c r="TBW22" s="539"/>
      <c r="TBX22" s="539"/>
      <c r="TBY22" s="539"/>
      <c r="TBZ22" s="539"/>
      <c r="TCA22" s="539"/>
      <c r="TCB22" s="539"/>
      <c r="TCC22" s="539"/>
      <c r="TCD22" s="539"/>
      <c r="TCE22" s="539"/>
      <c r="TCF22" s="539"/>
      <c r="TCG22" s="539"/>
      <c r="TCH22" s="539"/>
      <c r="TCI22" s="539"/>
      <c r="TCJ22" s="539"/>
      <c r="TCK22" s="539"/>
      <c r="TCL22" s="539"/>
      <c r="TCM22" s="539"/>
      <c r="TCN22" s="539"/>
      <c r="TCO22" s="539"/>
      <c r="TCP22" s="539"/>
      <c r="TCQ22" s="539"/>
      <c r="TCR22" s="539"/>
      <c r="TCS22" s="539"/>
      <c r="TCT22" s="539"/>
      <c r="TCU22" s="539"/>
      <c r="TCV22" s="539"/>
      <c r="TCW22" s="539"/>
      <c r="TCX22" s="539"/>
      <c r="TCY22" s="539"/>
      <c r="TCZ22" s="539"/>
      <c r="TDA22" s="539"/>
      <c r="TDB22" s="539"/>
      <c r="TDC22" s="539"/>
      <c r="TDD22" s="539"/>
      <c r="TDE22" s="539"/>
      <c r="TDF22" s="539"/>
      <c r="TDG22" s="539"/>
      <c r="TDH22" s="539"/>
      <c r="TDI22" s="539"/>
      <c r="TDJ22" s="539"/>
      <c r="TDK22" s="539"/>
      <c r="TDL22" s="539"/>
      <c r="TDM22" s="539"/>
      <c r="TDN22" s="539"/>
      <c r="TDO22" s="539"/>
      <c r="TDP22" s="539"/>
      <c r="TDQ22" s="539"/>
      <c r="TDR22" s="539"/>
      <c r="TDS22" s="539"/>
      <c r="TDT22" s="539"/>
      <c r="TDU22" s="539"/>
      <c r="TDV22" s="539"/>
      <c r="TDW22" s="539"/>
      <c r="TDX22" s="539"/>
      <c r="TDY22" s="539"/>
      <c r="TDZ22" s="539"/>
      <c r="TEA22" s="539"/>
      <c r="TEB22" s="539"/>
      <c r="TEC22" s="539"/>
      <c r="TED22" s="539"/>
      <c r="TEE22" s="539"/>
      <c r="TEF22" s="539"/>
      <c r="TEG22" s="539"/>
      <c r="TEH22" s="539"/>
      <c r="TEI22" s="539"/>
      <c r="TEJ22" s="539"/>
      <c r="TEK22" s="539"/>
      <c r="TEL22" s="539"/>
      <c r="TEM22" s="539"/>
      <c r="TEN22" s="539"/>
      <c r="TEO22" s="539"/>
      <c r="TEP22" s="539"/>
      <c r="TEQ22" s="539"/>
      <c r="TER22" s="539"/>
      <c r="TES22" s="539"/>
      <c r="TET22" s="539"/>
      <c r="TEU22" s="539"/>
      <c r="TEV22" s="539"/>
      <c r="TEW22" s="539"/>
      <c r="TEX22" s="539"/>
      <c r="TEY22" s="539"/>
      <c r="TEZ22" s="539"/>
      <c r="TFA22" s="539"/>
      <c r="TFB22" s="539"/>
      <c r="TFC22" s="539"/>
      <c r="TFD22" s="539"/>
      <c r="TFE22" s="539"/>
      <c r="TFF22" s="539"/>
      <c r="TFG22" s="539"/>
      <c r="TFH22" s="539"/>
      <c r="TFI22" s="539"/>
      <c r="TFJ22" s="539"/>
      <c r="TFK22" s="539"/>
      <c r="TFL22" s="539"/>
      <c r="TFM22" s="539"/>
      <c r="TFN22" s="539"/>
      <c r="TFO22" s="539"/>
      <c r="TFP22" s="539"/>
      <c r="TFQ22" s="539"/>
      <c r="TFR22" s="539"/>
      <c r="TFS22" s="539"/>
      <c r="TFT22" s="539"/>
      <c r="TFU22" s="539"/>
      <c r="TFV22" s="539"/>
      <c r="TFW22" s="539"/>
      <c r="TFX22" s="539"/>
      <c r="TFY22" s="539"/>
      <c r="TFZ22" s="539"/>
      <c r="TGA22" s="539"/>
      <c r="TGB22" s="539"/>
      <c r="TGC22" s="539"/>
      <c r="TGD22" s="539"/>
      <c r="TGE22" s="539"/>
      <c r="TGF22" s="539"/>
      <c r="TGG22" s="539"/>
      <c r="TGH22" s="539"/>
      <c r="TGI22" s="539"/>
      <c r="TGJ22" s="539"/>
      <c r="TGK22" s="539"/>
      <c r="TGL22" s="539"/>
      <c r="TGM22" s="539"/>
      <c r="TGN22" s="539"/>
      <c r="TGO22" s="539"/>
      <c r="TGP22" s="539"/>
      <c r="TGQ22" s="539"/>
      <c r="TGR22" s="539"/>
      <c r="TGS22" s="539"/>
      <c r="TGT22" s="539"/>
      <c r="TGU22" s="539"/>
      <c r="TGV22" s="539"/>
      <c r="TGW22" s="539"/>
      <c r="TGX22" s="539"/>
      <c r="TGY22" s="539"/>
      <c r="TGZ22" s="539"/>
      <c r="THA22" s="539"/>
      <c r="THB22" s="539"/>
      <c r="THC22" s="539"/>
      <c r="THD22" s="539"/>
      <c r="THE22" s="539"/>
      <c r="THF22" s="539"/>
      <c r="THG22" s="539"/>
      <c r="THH22" s="539"/>
      <c r="THI22" s="539"/>
      <c r="THJ22" s="539"/>
      <c r="THK22" s="539"/>
      <c r="THL22" s="539"/>
      <c r="THM22" s="539"/>
      <c r="THN22" s="539"/>
      <c r="THO22" s="539"/>
      <c r="THP22" s="539"/>
      <c r="THQ22" s="539"/>
      <c r="THR22" s="539"/>
      <c r="THS22" s="539"/>
      <c r="THT22" s="539"/>
      <c r="THU22" s="539"/>
      <c r="THV22" s="539"/>
      <c r="THW22" s="539"/>
      <c r="THX22" s="539"/>
      <c r="THY22" s="539"/>
      <c r="THZ22" s="539"/>
      <c r="TIA22" s="539"/>
      <c r="TIB22" s="539"/>
      <c r="TIC22" s="539"/>
      <c r="TID22" s="539"/>
      <c r="TIE22" s="539"/>
      <c r="TIF22" s="539"/>
      <c r="TIG22" s="539"/>
      <c r="TIH22" s="539"/>
      <c r="TII22" s="539"/>
      <c r="TIJ22" s="539"/>
      <c r="TIK22" s="539"/>
      <c r="TIL22" s="539"/>
      <c r="TIM22" s="539"/>
      <c r="TIN22" s="539"/>
      <c r="TIO22" s="539"/>
      <c r="TIP22" s="539"/>
      <c r="TIQ22" s="539"/>
      <c r="TIR22" s="539"/>
      <c r="TIS22" s="539"/>
      <c r="TIT22" s="539"/>
      <c r="TIU22" s="539"/>
      <c r="TIV22" s="539"/>
      <c r="TIW22" s="539"/>
      <c r="TIX22" s="539"/>
      <c r="TIY22" s="539"/>
      <c r="TIZ22" s="539"/>
      <c r="TJA22" s="539"/>
      <c r="TJB22" s="539"/>
      <c r="TJC22" s="539"/>
      <c r="TJD22" s="539"/>
      <c r="TJE22" s="539"/>
      <c r="TJF22" s="539"/>
      <c r="TJG22" s="539"/>
      <c r="TJH22" s="539"/>
      <c r="TJI22" s="539"/>
      <c r="TJJ22" s="539"/>
      <c r="TJK22" s="539"/>
      <c r="TJL22" s="539"/>
      <c r="TJM22" s="539"/>
      <c r="TJN22" s="539"/>
      <c r="TJO22" s="539"/>
      <c r="TJP22" s="539"/>
      <c r="TJQ22" s="539"/>
      <c r="TJR22" s="539"/>
      <c r="TJS22" s="539"/>
      <c r="TJT22" s="539"/>
      <c r="TJU22" s="539"/>
      <c r="TJV22" s="539"/>
      <c r="TJW22" s="539"/>
      <c r="TJX22" s="539"/>
      <c r="TJY22" s="539"/>
      <c r="TJZ22" s="539"/>
      <c r="TKA22" s="539"/>
      <c r="TKB22" s="539"/>
      <c r="TKC22" s="539"/>
      <c r="TKD22" s="539"/>
      <c r="TKE22" s="539"/>
      <c r="TKF22" s="539"/>
      <c r="TKG22" s="539"/>
      <c r="TKH22" s="539"/>
      <c r="TKI22" s="539"/>
      <c r="TKJ22" s="539"/>
      <c r="TKK22" s="539"/>
      <c r="TKL22" s="539"/>
      <c r="TKM22" s="539"/>
      <c r="TKN22" s="539"/>
      <c r="TKO22" s="539"/>
      <c r="TKP22" s="539"/>
      <c r="TKQ22" s="539"/>
      <c r="TKR22" s="539"/>
      <c r="TKS22" s="539"/>
      <c r="TKT22" s="539"/>
      <c r="TKU22" s="539"/>
      <c r="TKV22" s="539"/>
      <c r="TKW22" s="539"/>
      <c r="TKX22" s="539"/>
      <c r="TKY22" s="539"/>
      <c r="TKZ22" s="539"/>
      <c r="TLA22" s="539"/>
      <c r="TLB22" s="539"/>
      <c r="TLC22" s="539"/>
      <c r="TLD22" s="539"/>
      <c r="TLE22" s="539"/>
      <c r="TLF22" s="539"/>
      <c r="TLG22" s="539"/>
      <c r="TLH22" s="539"/>
      <c r="TLI22" s="539"/>
      <c r="TLJ22" s="539"/>
      <c r="TLK22" s="539"/>
      <c r="TLL22" s="539"/>
      <c r="TLM22" s="539"/>
      <c r="TLN22" s="539"/>
      <c r="TLO22" s="539"/>
      <c r="TLP22" s="539"/>
      <c r="TLQ22" s="539"/>
      <c r="TLR22" s="539"/>
      <c r="TLS22" s="539"/>
      <c r="TLT22" s="539"/>
      <c r="TLU22" s="539"/>
      <c r="TLV22" s="539"/>
      <c r="TLW22" s="539"/>
      <c r="TLX22" s="539"/>
      <c r="TLY22" s="539"/>
      <c r="TLZ22" s="539"/>
      <c r="TMA22" s="539"/>
      <c r="TMB22" s="539"/>
      <c r="TMC22" s="539"/>
      <c r="TMD22" s="539"/>
      <c r="TME22" s="539"/>
      <c r="TMF22" s="539"/>
      <c r="TMG22" s="539"/>
      <c r="TMH22" s="539"/>
      <c r="TMI22" s="539"/>
      <c r="TMJ22" s="539"/>
      <c r="TMK22" s="539"/>
      <c r="TML22" s="539"/>
      <c r="TMM22" s="539"/>
      <c r="TMN22" s="539"/>
      <c r="TMO22" s="539"/>
      <c r="TMP22" s="539"/>
      <c r="TMQ22" s="539"/>
      <c r="TMR22" s="539"/>
      <c r="TMS22" s="539"/>
      <c r="TMT22" s="539"/>
      <c r="TMU22" s="539"/>
      <c r="TMV22" s="539"/>
      <c r="TMW22" s="539"/>
      <c r="TMX22" s="539"/>
      <c r="TMY22" s="539"/>
      <c r="TMZ22" s="539"/>
      <c r="TNA22" s="539"/>
      <c r="TNB22" s="539"/>
      <c r="TNC22" s="539"/>
      <c r="TND22" s="539"/>
      <c r="TNE22" s="539"/>
      <c r="TNF22" s="539"/>
      <c r="TNG22" s="539"/>
      <c r="TNH22" s="539"/>
      <c r="TNI22" s="539"/>
      <c r="TNJ22" s="539"/>
      <c r="TNK22" s="539"/>
      <c r="TNL22" s="539"/>
      <c r="TNM22" s="539"/>
      <c r="TNN22" s="539"/>
      <c r="TNO22" s="539"/>
      <c r="TNP22" s="539"/>
      <c r="TNQ22" s="539"/>
      <c r="TNR22" s="539"/>
      <c r="TNS22" s="539"/>
      <c r="TNT22" s="539"/>
      <c r="TNU22" s="539"/>
      <c r="TNV22" s="539"/>
      <c r="TNW22" s="539"/>
      <c r="TNX22" s="539"/>
      <c r="TNY22" s="539"/>
      <c r="TNZ22" s="539"/>
      <c r="TOA22" s="539"/>
      <c r="TOB22" s="539"/>
      <c r="TOC22" s="539"/>
      <c r="TOD22" s="539"/>
      <c r="TOE22" s="539"/>
      <c r="TOF22" s="539"/>
      <c r="TOG22" s="539"/>
      <c r="TOH22" s="539"/>
      <c r="TOI22" s="539"/>
      <c r="TOJ22" s="539"/>
      <c r="TOK22" s="539"/>
      <c r="TOL22" s="539"/>
      <c r="TOM22" s="539"/>
      <c r="TON22" s="539"/>
      <c r="TOO22" s="539"/>
      <c r="TOP22" s="539"/>
      <c r="TOQ22" s="539"/>
      <c r="TOR22" s="539"/>
      <c r="TOS22" s="539"/>
      <c r="TOT22" s="539"/>
      <c r="TOU22" s="539"/>
      <c r="TOV22" s="539"/>
      <c r="TOW22" s="539"/>
      <c r="TOX22" s="539"/>
      <c r="TOY22" s="539"/>
      <c r="TOZ22" s="539"/>
      <c r="TPA22" s="539"/>
      <c r="TPB22" s="539"/>
      <c r="TPC22" s="539"/>
      <c r="TPD22" s="539"/>
      <c r="TPE22" s="539"/>
      <c r="TPF22" s="539"/>
      <c r="TPG22" s="539"/>
      <c r="TPH22" s="539"/>
      <c r="TPI22" s="539"/>
      <c r="TPJ22" s="539"/>
      <c r="TPK22" s="539"/>
      <c r="TPL22" s="539"/>
      <c r="TPM22" s="539"/>
      <c r="TPN22" s="539"/>
      <c r="TPO22" s="539"/>
      <c r="TPP22" s="539"/>
      <c r="TPQ22" s="539"/>
      <c r="TPR22" s="539"/>
      <c r="TPS22" s="539"/>
      <c r="TPT22" s="539"/>
      <c r="TPU22" s="539"/>
      <c r="TPV22" s="539"/>
      <c r="TPW22" s="539"/>
      <c r="TPX22" s="539"/>
      <c r="TPY22" s="539"/>
      <c r="TPZ22" s="539"/>
      <c r="TQA22" s="539"/>
      <c r="TQB22" s="539"/>
      <c r="TQC22" s="539"/>
      <c r="TQD22" s="539"/>
      <c r="TQE22" s="539"/>
      <c r="TQF22" s="539"/>
      <c r="TQG22" s="539"/>
      <c r="TQH22" s="539"/>
      <c r="TQI22" s="539"/>
      <c r="TQJ22" s="539"/>
      <c r="TQK22" s="539"/>
      <c r="TQL22" s="539"/>
      <c r="TQM22" s="539"/>
      <c r="TQN22" s="539"/>
      <c r="TQO22" s="539"/>
      <c r="TQP22" s="539"/>
      <c r="TQQ22" s="539"/>
      <c r="TQR22" s="539"/>
      <c r="TQS22" s="539"/>
      <c r="TQT22" s="539"/>
      <c r="TQU22" s="539"/>
      <c r="TQV22" s="539"/>
      <c r="TQW22" s="539"/>
      <c r="TQX22" s="539"/>
      <c r="TQY22" s="539"/>
      <c r="TQZ22" s="539"/>
      <c r="TRA22" s="539"/>
      <c r="TRB22" s="539"/>
      <c r="TRC22" s="539"/>
      <c r="TRD22" s="539"/>
      <c r="TRE22" s="539"/>
      <c r="TRF22" s="539"/>
      <c r="TRG22" s="539"/>
      <c r="TRH22" s="539"/>
      <c r="TRI22" s="539"/>
      <c r="TRJ22" s="539"/>
      <c r="TRK22" s="539"/>
      <c r="TRL22" s="539"/>
      <c r="TRM22" s="539"/>
      <c r="TRN22" s="539"/>
      <c r="TRO22" s="539"/>
      <c r="TRP22" s="539"/>
      <c r="TRQ22" s="539"/>
      <c r="TRR22" s="539"/>
      <c r="TRS22" s="539"/>
      <c r="TRT22" s="539"/>
      <c r="TRU22" s="539"/>
      <c r="TRV22" s="539"/>
      <c r="TRW22" s="539"/>
      <c r="TRX22" s="539"/>
      <c r="TRY22" s="539"/>
      <c r="TRZ22" s="539"/>
      <c r="TSA22" s="539"/>
      <c r="TSB22" s="539"/>
      <c r="TSC22" s="539"/>
      <c r="TSD22" s="539"/>
      <c r="TSE22" s="539"/>
      <c r="TSF22" s="539"/>
      <c r="TSG22" s="539"/>
      <c r="TSH22" s="539"/>
      <c r="TSI22" s="539"/>
      <c r="TSJ22" s="539"/>
      <c r="TSK22" s="539"/>
      <c r="TSL22" s="539"/>
      <c r="TSM22" s="539"/>
      <c r="TSN22" s="539"/>
      <c r="TSO22" s="539"/>
      <c r="TSP22" s="539"/>
      <c r="TSQ22" s="539"/>
      <c r="TSR22" s="539"/>
      <c r="TSS22" s="539"/>
      <c r="TST22" s="539"/>
      <c r="TSU22" s="539"/>
      <c r="TSV22" s="539"/>
      <c r="TSW22" s="539"/>
      <c r="TSX22" s="539"/>
      <c r="TSY22" s="539"/>
      <c r="TSZ22" s="539"/>
      <c r="TTA22" s="539"/>
      <c r="TTB22" s="539"/>
      <c r="TTC22" s="539"/>
      <c r="TTD22" s="539"/>
      <c r="TTE22" s="539"/>
      <c r="TTF22" s="539"/>
      <c r="TTG22" s="539"/>
      <c r="TTH22" s="539"/>
      <c r="TTI22" s="539"/>
      <c r="TTJ22" s="539"/>
      <c r="TTK22" s="539"/>
      <c r="TTL22" s="539"/>
      <c r="TTM22" s="539"/>
      <c r="TTN22" s="539"/>
      <c r="TTO22" s="539"/>
      <c r="TTP22" s="539"/>
      <c r="TTQ22" s="539"/>
      <c r="TTR22" s="539"/>
      <c r="TTS22" s="539"/>
      <c r="TTT22" s="539"/>
      <c r="TTU22" s="539"/>
      <c r="TTV22" s="539"/>
      <c r="TTW22" s="539"/>
      <c r="TTX22" s="539"/>
      <c r="TTY22" s="539"/>
      <c r="TTZ22" s="539"/>
      <c r="TUA22" s="539"/>
      <c r="TUB22" s="539"/>
      <c r="TUC22" s="539"/>
      <c r="TUD22" s="539"/>
      <c r="TUE22" s="539"/>
      <c r="TUF22" s="539"/>
      <c r="TUG22" s="539"/>
      <c r="TUH22" s="539"/>
      <c r="TUI22" s="539"/>
      <c r="TUJ22" s="539"/>
      <c r="TUK22" s="539"/>
      <c r="TUL22" s="539"/>
      <c r="TUM22" s="539"/>
      <c r="TUN22" s="539"/>
      <c r="TUO22" s="539"/>
      <c r="TUP22" s="539"/>
      <c r="TUQ22" s="539"/>
      <c r="TUR22" s="539"/>
      <c r="TUS22" s="539"/>
      <c r="TUT22" s="539"/>
      <c r="TUU22" s="539"/>
      <c r="TUV22" s="539"/>
      <c r="TUW22" s="539"/>
      <c r="TUX22" s="539"/>
      <c r="TUY22" s="539"/>
      <c r="TUZ22" s="539"/>
      <c r="TVA22" s="539"/>
      <c r="TVB22" s="539"/>
      <c r="TVC22" s="539"/>
      <c r="TVD22" s="539"/>
      <c r="TVE22" s="539"/>
      <c r="TVF22" s="539"/>
      <c r="TVG22" s="539"/>
      <c r="TVH22" s="539"/>
      <c r="TVI22" s="539"/>
      <c r="TVJ22" s="539"/>
      <c r="TVK22" s="539"/>
      <c r="TVL22" s="539"/>
      <c r="TVM22" s="539"/>
      <c r="TVN22" s="539"/>
      <c r="TVO22" s="539"/>
      <c r="TVP22" s="539"/>
      <c r="TVQ22" s="539"/>
      <c r="TVR22" s="539"/>
      <c r="TVS22" s="539"/>
      <c r="TVT22" s="539"/>
      <c r="TVU22" s="539"/>
      <c r="TVV22" s="539"/>
      <c r="TVW22" s="539"/>
      <c r="TVX22" s="539"/>
      <c r="TVY22" s="539"/>
      <c r="TVZ22" s="539"/>
      <c r="TWA22" s="539"/>
      <c r="TWB22" s="539"/>
      <c r="TWC22" s="539"/>
      <c r="TWD22" s="539"/>
      <c r="TWE22" s="539"/>
      <c r="TWF22" s="539"/>
      <c r="TWG22" s="539"/>
      <c r="TWH22" s="539"/>
      <c r="TWI22" s="539"/>
      <c r="TWJ22" s="539"/>
      <c r="TWK22" s="539"/>
      <c r="TWL22" s="539"/>
      <c r="TWM22" s="539"/>
      <c r="TWN22" s="539"/>
      <c r="TWO22" s="539"/>
      <c r="TWP22" s="539"/>
      <c r="TWQ22" s="539"/>
      <c r="TWR22" s="539"/>
      <c r="TWS22" s="539"/>
      <c r="TWT22" s="539"/>
      <c r="TWU22" s="539"/>
      <c r="TWV22" s="539"/>
      <c r="TWW22" s="539"/>
      <c r="TWX22" s="539"/>
      <c r="TWY22" s="539"/>
      <c r="TWZ22" s="539"/>
      <c r="TXA22" s="539"/>
      <c r="TXB22" s="539"/>
      <c r="TXC22" s="539"/>
      <c r="TXD22" s="539"/>
      <c r="TXE22" s="539"/>
      <c r="TXF22" s="539"/>
      <c r="TXG22" s="539"/>
      <c r="TXH22" s="539"/>
      <c r="TXI22" s="539"/>
      <c r="TXJ22" s="539"/>
      <c r="TXK22" s="539"/>
      <c r="TXL22" s="539"/>
      <c r="TXM22" s="539"/>
      <c r="TXN22" s="539"/>
      <c r="TXO22" s="539"/>
      <c r="TXP22" s="539"/>
      <c r="TXQ22" s="539"/>
      <c r="TXR22" s="539"/>
      <c r="TXS22" s="539"/>
      <c r="TXT22" s="539"/>
      <c r="TXU22" s="539"/>
      <c r="TXV22" s="539"/>
      <c r="TXW22" s="539"/>
      <c r="TXX22" s="539"/>
      <c r="TXY22" s="539"/>
      <c r="TXZ22" s="539"/>
      <c r="TYA22" s="539"/>
      <c r="TYB22" s="539"/>
      <c r="TYC22" s="539"/>
      <c r="TYD22" s="539"/>
      <c r="TYE22" s="539"/>
      <c r="TYF22" s="539"/>
      <c r="TYG22" s="539"/>
      <c r="TYH22" s="539"/>
      <c r="TYI22" s="539"/>
      <c r="TYJ22" s="539"/>
      <c r="TYK22" s="539"/>
      <c r="TYL22" s="539"/>
      <c r="TYM22" s="539"/>
      <c r="TYN22" s="539"/>
      <c r="TYO22" s="539"/>
      <c r="TYP22" s="539"/>
      <c r="TYQ22" s="539"/>
      <c r="TYR22" s="539"/>
      <c r="TYS22" s="539"/>
      <c r="TYT22" s="539"/>
      <c r="TYU22" s="539"/>
      <c r="TYV22" s="539"/>
      <c r="TYW22" s="539"/>
      <c r="TYX22" s="539"/>
      <c r="TYY22" s="539"/>
      <c r="TYZ22" s="539"/>
      <c r="TZA22" s="539"/>
      <c r="TZB22" s="539"/>
      <c r="TZC22" s="539"/>
      <c r="TZD22" s="539"/>
      <c r="TZE22" s="539"/>
      <c r="TZF22" s="539"/>
      <c r="TZG22" s="539"/>
      <c r="TZH22" s="539"/>
      <c r="TZI22" s="539"/>
      <c r="TZJ22" s="539"/>
      <c r="TZK22" s="539"/>
      <c r="TZL22" s="539"/>
      <c r="TZM22" s="539"/>
      <c r="TZN22" s="539"/>
      <c r="TZO22" s="539"/>
      <c r="TZP22" s="539"/>
      <c r="TZQ22" s="539"/>
      <c r="TZR22" s="539"/>
      <c r="TZS22" s="539"/>
      <c r="TZT22" s="539"/>
      <c r="TZU22" s="539"/>
      <c r="TZV22" s="539"/>
      <c r="TZW22" s="539"/>
      <c r="TZX22" s="539"/>
      <c r="TZY22" s="539"/>
      <c r="TZZ22" s="539"/>
      <c r="UAA22" s="539"/>
      <c r="UAB22" s="539"/>
      <c r="UAC22" s="539"/>
      <c r="UAD22" s="539"/>
      <c r="UAE22" s="539"/>
      <c r="UAF22" s="539"/>
      <c r="UAG22" s="539"/>
      <c r="UAH22" s="539"/>
      <c r="UAI22" s="539"/>
      <c r="UAJ22" s="539"/>
      <c r="UAK22" s="539"/>
      <c r="UAL22" s="539"/>
      <c r="UAM22" s="539"/>
      <c r="UAN22" s="539"/>
      <c r="UAO22" s="539"/>
      <c r="UAP22" s="539"/>
      <c r="UAQ22" s="539"/>
      <c r="UAR22" s="539"/>
      <c r="UAS22" s="539"/>
      <c r="UAT22" s="539"/>
      <c r="UAU22" s="539"/>
      <c r="UAV22" s="539"/>
      <c r="UAW22" s="539"/>
      <c r="UAX22" s="539"/>
      <c r="UAY22" s="539"/>
      <c r="UAZ22" s="539"/>
      <c r="UBA22" s="539"/>
      <c r="UBB22" s="539"/>
      <c r="UBC22" s="539"/>
      <c r="UBD22" s="539"/>
      <c r="UBE22" s="539"/>
      <c r="UBF22" s="539"/>
      <c r="UBG22" s="539"/>
      <c r="UBH22" s="539"/>
      <c r="UBI22" s="539"/>
      <c r="UBJ22" s="539"/>
      <c r="UBK22" s="539"/>
      <c r="UBL22" s="539"/>
      <c r="UBM22" s="539"/>
      <c r="UBN22" s="539"/>
      <c r="UBO22" s="539"/>
      <c r="UBP22" s="539"/>
      <c r="UBQ22" s="539"/>
      <c r="UBR22" s="539"/>
      <c r="UBS22" s="539"/>
      <c r="UBT22" s="539"/>
      <c r="UBU22" s="539"/>
      <c r="UBV22" s="539"/>
      <c r="UBW22" s="539"/>
      <c r="UBX22" s="539"/>
      <c r="UBY22" s="539"/>
      <c r="UBZ22" s="539"/>
      <c r="UCA22" s="539"/>
      <c r="UCB22" s="539"/>
      <c r="UCC22" s="539"/>
      <c r="UCD22" s="539"/>
      <c r="UCE22" s="539"/>
      <c r="UCF22" s="539"/>
      <c r="UCG22" s="539"/>
      <c r="UCH22" s="539"/>
      <c r="UCI22" s="539"/>
      <c r="UCJ22" s="539"/>
      <c r="UCK22" s="539"/>
      <c r="UCL22" s="539"/>
      <c r="UCM22" s="539"/>
      <c r="UCN22" s="539"/>
      <c r="UCO22" s="539"/>
      <c r="UCP22" s="539"/>
      <c r="UCQ22" s="539"/>
      <c r="UCR22" s="539"/>
      <c r="UCS22" s="539"/>
      <c r="UCT22" s="539"/>
      <c r="UCU22" s="539"/>
      <c r="UCV22" s="539"/>
      <c r="UCW22" s="539"/>
      <c r="UCX22" s="539"/>
      <c r="UCY22" s="539"/>
      <c r="UCZ22" s="539"/>
      <c r="UDA22" s="539"/>
      <c r="UDB22" s="539"/>
      <c r="UDC22" s="539"/>
      <c r="UDD22" s="539"/>
      <c r="UDE22" s="539"/>
      <c r="UDF22" s="539"/>
      <c r="UDG22" s="539"/>
      <c r="UDH22" s="539"/>
      <c r="UDI22" s="539"/>
      <c r="UDJ22" s="539"/>
      <c r="UDK22" s="539"/>
      <c r="UDL22" s="539"/>
      <c r="UDM22" s="539"/>
      <c r="UDN22" s="539"/>
      <c r="UDO22" s="539"/>
      <c r="UDP22" s="539"/>
      <c r="UDQ22" s="539"/>
      <c r="UDR22" s="539"/>
      <c r="UDS22" s="539"/>
      <c r="UDT22" s="539"/>
      <c r="UDU22" s="539"/>
      <c r="UDV22" s="539"/>
      <c r="UDW22" s="539"/>
      <c r="UDX22" s="539"/>
      <c r="UDY22" s="539"/>
      <c r="UDZ22" s="539"/>
      <c r="UEA22" s="539"/>
      <c r="UEB22" s="539"/>
      <c r="UEC22" s="539"/>
      <c r="UED22" s="539"/>
      <c r="UEE22" s="539"/>
      <c r="UEF22" s="539"/>
      <c r="UEG22" s="539"/>
      <c r="UEH22" s="539"/>
      <c r="UEI22" s="539"/>
      <c r="UEJ22" s="539"/>
      <c r="UEK22" s="539"/>
      <c r="UEL22" s="539"/>
      <c r="UEM22" s="539"/>
      <c r="UEN22" s="539"/>
      <c r="UEO22" s="539"/>
      <c r="UEP22" s="539"/>
      <c r="UEQ22" s="539"/>
      <c r="UER22" s="539"/>
      <c r="UES22" s="539"/>
      <c r="UET22" s="539"/>
      <c r="UEU22" s="539"/>
      <c r="UEV22" s="539"/>
      <c r="UEW22" s="539"/>
      <c r="UEX22" s="539"/>
      <c r="UEY22" s="539"/>
      <c r="UEZ22" s="539"/>
      <c r="UFA22" s="539"/>
      <c r="UFB22" s="539"/>
      <c r="UFC22" s="539"/>
      <c r="UFD22" s="539"/>
      <c r="UFE22" s="539"/>
      <c r="UFF22" s="539"/>
      <c r="UFG22" s="539"/>
      <c r="UFH22" s="539"/>
      <c r="UFI22" s="539"/>
      <c r="UFJ22" s="539"/>
      <c r="UFK22" s="539"/>
      <c r="UFL22" s="539"/>
      <c r="UFM22" s="539"/>
      <c r="UFN22" s="539"/>
      <c r="UFO22" s="539"/>
      <c r="UFP22" s="539"/>
      <c r="UFQ22" s="539"/>
      <c r="UFR22" s="539"/>
      <c r="UFS22" s="539"/>
      <c r="UFT22" s="539"/>
      <c r="UFU22" s="539"/>
      <c r="UFV22" s="539"/>
      <c r="UFW22" s="539"/>
      <c r="UFX22" s="539"/>
      <c r="UFY22" s="539"/>
      <c r="UFZ22" s="539"/>
      <c r="UGA22" s="539"/>
      <c r="UGB22" s="539"/>
      <c r="UGC22" s="539"/>
      <c r="UGD22" s="539"/>
      <c r="UGE22" s="539"/>
      <c r="UGF22" s="539"/>
      <c r="UGG22" s="539"/>
      <c r="UGH22" s="539"/>
      <c r="UGI22" s="539"/>
      <c r="UGJ22" s="539"/>
      <c r="UGK22" s="539"/>
      <c r="UGL22" s="539"/>
      <c r="UGM22" s="539"/>
      <c r="UGN22" s="539"/>
      <c r="UGO22" s="539"/>
      <c r="UGP22" s="539"/>
      <c r="UGQ22" s="539"/>
      <c r="UGR22" s="539"/>
      <c r="UGS22" s="539"/>
      <c r="UGT22" s="539"/>
      <c r="UGU22" s="539"/>
      <c r="UGV22" s="539"/>
      <c r="UGW22" s="539"/>
      <c r="UGX22" s="539"/>
      <c r="UGY22" s="539"/>
      <c r="UGZ22" s="539"/>
      <c r="UHA22" s="539"/>
      <c r="UHB22" s="539"/>
      <c r="UHC22" s="539"/>
      <c r="UHD22" s="539"/>
      <c r="UHE22" s="539"/>
      <c r="UHF22" s="539"/>
      <c r="UHG22" s="539"/>
      <c r="UHH22" s="539"/>
      <c r="UHI22" s="539"/>
      <c r="UHJ22" s="539"/>
      <c r="UHK22" s="539"/>
      <c r="UHL22" s="539"/>
      <c r="UHM22" s="539"/>
      <c r="UHN22" s="539"/>
      <c r="UHO22" s="539"/>
      <c r="UHP22" s="539"/>
      <c r="UHQ22" s="539"/>
      <c r="UHR22" s="539"/>
      <c r="UHS22" s="539"/>
      <c r="UHT22" s="539"/>
      <c r="UHU22" s="539"/>
      <c r="UHV22" s="539"/>
      <c r="UHW22" s="539"/>
      <c r="UHX22" s="539"/>
      <c r="UHY22" s="539"/>
      <c r="UHZ22" s="539"/>
      <c r="UIA22" s="539"/>
      <c r="UIB22" s="539"/>
      <c r="UIC22" s="539"/>
      <c r="UID22" s="539"/>
      <c r="UIE22" s="539"/>
      <c r="UIF22" s="539"/>
      <c r="UIG22" s="539"/>
      <c r="UIH22" s="539"/>
      <c r="UII22" s="539"/>
      <c r="UIJ22" s="539"/>
      <c r="UIK22" s="539"/>
      <c r="UIL22" s="539"/>
      <c r="UIM22" s="539"/>
      <c r="UIN22" s="539"/>
      <c r="UIO22" s="539"/>
      <c r="UIP22" s="539"/>
      <c r="UIQ22" s="539"/>
      <c r="UIR22" s="539"/>
      <c r="UIS22" s="539"/>
      <c r="UIT22" s="539"/>
      <c r="UIU22" s="539"/>
      <c r="UIV22" s="539"/>
      <c r="UIW22" s="539"/>
      <c r="UIX22" s="539"/>
      <c r="UIY22" s="539"/>
      <c r="UIZ22" s="539"/>
      <c r="UJA22" s="539"/>
      <c r="UJB22" s="539"/>
      <c r="UJC22" s="539"/>
      <c r="UJD22" s="539"/>
      <c r="UJE22" s="539"/>
      <c r="UJF22" s="539"/>
      <c r="UJG22" s="539"/>
      <c r="UJH22" s="539"/>
      <c r="UJI22" s="539"/>
      <c r="UJJ22" s="539"/>
      <c r="UJK22" s="539"/>
      <c r="UJL22" s="539"/>
      <c r="UJM22" s="539"/>
      <c r="UJN22" s="539"/>
      <c r="UJO22" s="539"/>
      <c r="UJP22" s="539"/>
      <c r="UJQ22" s="539"/>
      <c r="UJR22" s="539"/>
      <c r="UJS22" s="539"/>
      <c r="UJT22" s="539"/>
      <c r="UJU22" s="539"/>
      <c r="UJV22" s="539"/>
      <c r="UJW22" s="539"/>
      <c r="UJX22" s="539"/>
      <c r="UJY22" s="539"/>
      <c r="UJZ22" s="539"/>
      <c r="UKA22" s="539"/>
      <c r="UKB22" s="539"/>
      <c r="UKC22" s="539"/>
      <c r="UKD22" s="539"/>
      <c r="UKE22" s="539"/>
      <c r="UKF22" s="539"/>
      <c r="UKG22" s="539"/>
      <c r="UKH22" s="539"/>
      <c r="UKI22" s="539"/>
      <c r="UKJ22" s="539"/>
      <c r="UKK22" s="539"/>
      <c r="UKL22" s="539"/>
      <c r="UKM22" s="539"/>
      <c r="UKN22" s="539"/>
      <c r="UKO22" s="539"/>
      <c r="UKP22" s="539"/>
      <c r="UKQ22" s="539"/>
      <c r="UKR22" s="539"/>
      <c r="UKS22" s="539"/>
      <c r="UKT22" s="539"/>
      <c r="UKU22" s="539"/>
      <c r="UKV22" s="539"/>
      <c r="UKW22" s="539"/>
      <c r="UKX22" s="539"/>
      <c r="UKY22" s="539"/>
      <c r="UKZ22" s="539"/>
      <c r="ULA22" s="539"/>
      <c r="ULB22" s="539"/>
      <c r="ULC22" s="539"/>
      <c r="ULD22" s="539"/>
      <c r="ULE22" s="539"/>
      <c r="ULF22" s="539"/>
      <c r="ULG22" s="539"/>
      <c r="ULH22" s="539"/>
      <c r="ULI22" s="539"/>
      <c r="ULJ22" s="539"/>
      <c r="ULK22" s="539"/>
      <c r="ULL22" s="539"/>
      <c r="ULM22" s="539"/>
      <c r="ULN22" s="539"/>
      <c r="ULO22" s="539"/>
      <c r="ULP22" s="539"/>
      <c r="ULQ22" s="539"/>
      <c r="ULR22" s="539"/>
      <c r="ULS22" s="539"/>
      <c r="ULT22" s="539"/>
      <c r="ULU22" s="539"/>
      <c r="ULV22" s="539"/>
      <c r="ULW22" s="539"/>
      <c r="ULX22" s="539"/>
      <c r="ULY22" s="539"/>
      <c r="ULZ22" s="539"/>
      <c r="UMA22" s="539"/>
      <c r="UMB22" s="539"/>
      <c r="UMC22" s="539"/>
      <c r="UMD22" s="539"/>
      <c r="UME22" s="539"/>
      <c r="UMF22" s="539"/>
      <c r="UMG22" s="539"/>
      <c r="UMH22" s="539"/>
      <c r="UMI22" s="539"/>
      <c r="UMJ22" s="539"/>
      <c r="UMK22" s="539"/>
      <c r="UML22" s="539"/>
      <c r="UMM22" s="539"/>
      <c r="UMN22" s="539"/>
      <c r="UMO22" s="539"/>
      <c r="UMP22" s="539"/>
      <c r="UMQ22" s="539"/>
      <c r="UMR22" s="539"/>
      <c r="UMS22" s="539"/>
      <c r="UMT22" s="539"/>
      <c r="UMU22" s="539"/>
      <c r="UMV22" s="539"/>
      <c r="UMW22" s="539"/>
      <c r="UMX22" s="539"/>
      <c r="UMY22" s="539"/>
      <c r="UMZ22" s="539"/>
      <c r="UNA22" s="539"/>
      <c r="UNB22" s="539"/>
      <c r="UNC22" s="539"/>
      <c r="UND22" s="539"/>
      <c r="UNE22" s="539"/>
      <c r="UNF22" s="539"/>
      <c r="UNG22" s="539"/>
      <c r="UNH22" s="539"/>
      <c r="UNI22" s="539"/>
      <c r="UNJ22" s="539"/>
      <c r="UNK22" s="539"/>
      <c r="UNL22" s="539"/>
      <c r="UNM22" s="539"/>
      <c r="UNN22" s="539"/>
      <c r="UNO22" s="539"/>
      <c r="UNP22" s="539"/>
      <c r="UNQ22" s="539"/>
      <c r="UNR22" s="539"/>
      <c r="UNS22" s="539"/>
      <c r="UNT22" s="539"/>
      <c r="UNU22" s="539"/>
      <c r="UNV22" s="539"/>
      <c r="UNW22" s="539"/>
      <c r="UNX22" s="539"/>
      <c r="UNY22" s="539"/>
      <c r="UNZ22" s="539"/>
      <c r="UOA22" s="539"/>
      <c r="UOB22" s="539"/>
      <c r="UOC22" s="539"/>
      <c r="UOD22" s="539"/>
      <c r="UOE22" s="539"/>
      <c r="UOF22" s="539"/>
      <c r="UOG22" s="539"/>
      <c r="UOH22" s="539"/>
      <c r="UOI22" s="539"/>
      <c r="UOJ22" s="539"/>
      <c r="UOK22" s="539"/>
      <c r="UOL22" s="539"/>
      <c r="UOM22" s="539"/>
      <c r="UON22" s="539"/>
      <c r="UOO22" s="539"/>
      <c r="UOP22" s="539"/>
      <c r="UOQ22" s="539"/>
      <c r="UOR22" s="539"/>
      <c r="UOS22" s="539"/>
      <c r="UOT22" s="539"/>
      <c r="UOU22" s="539"/>
      <c r="UOV22" s="539"/>
      <c r="UOW22" s="539"/>
      <c r="UOX22" s="539"/>
      <c r="UOY22" s="539"/>
      <c r="UOZ22" s="539"/>
      <c r="UPA22" s="539"/>
      <c r="UPB22" s="539"/>
      <c r="UPC22" s="539"/>
      <c r="UPD22" s="539"/>
      <c r="UPE22" s="539"/>
      <c r="UPF22" s="539"/>
      <c r="UPG22" s="539"/>
      <c r="UPH22" s="539"/>
      <c r="UPI22" s="539"/>
      <c r="UPJ22" s="539"/>
      <c r="UPK22" s="539"/>
      <c r="UPL22" s="539"/>
      <c r="UPM22" s="539"/>
      <c r="UPN22" s="539"/>
      <c r="UPO22" s="539"/>
      <c r="UPP22" s="539"/>
      <c r="UPQ22" s="539"/>
      <c r="UPR22" s="539"/>
      <c r="UPS22" s="539"/>
      <c r="UPT22" s="539"/>
      <c r="UPU22" s="539"/>
      <c r="UPV22" s="539"/>
      <c r="UPW22" s="539"/>
      <c r="UPX22" s="539"/>
      <c r="UPY22" s="539"/>
      <c r="UPZ22" s="539"/>
      <c r="UQA22" s="539"/>
      <c r="UQB22" s="539"/>
      <c r="UQC22" s="539"/>
      <c r="UQD22" s="539"/>
      <c r="UQE22" s="539"/>
      <c r="UQF22" s="539"/>
      <c r="UQG22" s="539"/>
      <c r="UQH22" s="539"/>
      <c r="UQI22" s="539"/>
      <c r="UQJ22" s="539"/>
      <c r="UQK22" s="539"/>
      <c r="UQL22" s="539"/>
      <c r="UQM22" s="539"/>
      <c r="UQN22" s="539"/>
      <c r="UQO22" s="539"/>
      <c r="UQP22" s="539"/>
      <c r="UQQ22" s="539"/>
      <c r="UQR22" s="539"/>
      <c r="UQS22" s="539"/>
      <c r="UQT22" s="539"/>
      <c r="UQU22" s="539"/>
      <c r="UQV22" s="539"/>
      <c r="UQW22" s="539"/>
      <c r="UQX22" s="539"/>
      <c r="UQY22" s="539"/>
      <c r="UQZ22" s="539"/>
      <c r="URA22" s="539"/>
      <c r="URB22" s="539"/>
      <c r="URC22" s="539"/>
      <c r="URD22" s="539"/>
      <c r="URE22" s="539"/>
      <c r="URF22" s="539"/>
      <c r="URG22" s="539"/>
      <c r="URH22" s="539"/>
      <c r="URI22" s="539"/>
      <c r="URJ22" s="539"/>
      <c r="URK22" s="539"/>
      <c r="URL22" s="539"/>
      <c r="URM22" s="539"/>
      <c r="URN22" s="539"/>
      <c r="URO22" s="539"/>
      <c r="URP22" s="539"/>
      <c r="URQ22" s="539"/>
      <c r="URR22" s="539"/>
      <c r="URS22" s="539"/>
      <c r="URT22" s="539"/>
      <c r="URU22" s="539"/>
      <c r="URV22" s="539"/>
      <c r="URW22" s="539"/>
      <c r="URX22" s="539"/>
      <c r="URY22" s="539"/>
      <c r="URZ22" s="539"/>
      <c r="USA22" s="539"/>
      <c r="USB22" s="539"/>
      <c r="USC22" s="539"/>
      <c r="USD22" s="539"/>
      <c r="USE22" s="539"/>
      <c r="USF22" s="539"/>
      <c r="USG22" s="539"/>
      <c r="USH22" s="539"/>
      <c r="USI22" s="539"/>
      <c r="USJ22" s="539"/>
      <c r="USK22" s="539"/>
      <c r="USL22" s="539"/>
      <c r="USM22" s="539"/>
      <c r="USN22" s="539"/>
      <c r="USO22" s="539"/>
      <c r="USP22" s="539"/>
      <c r="USQ22" s="539"/>
      <c r="USR22" s="539"/>
      <c r="USS22" s="539"/>
      <c r="UST22" s="539"/>
      <c r="USU22" s="539"/>
      <c r="USV22" s="539"/>
      <c r="USW22" s="539"/>
      <c r="USX22" s="539"/>
      <c r="USY22" s="539"/>
      <c r="USZ22" s="539"/>
      <c r="UTA22" s="539"/>
      <c r="UTB22" s="539"/>
      <c r="UTC22" s="539"/>
      <c r="UTD22" s="539"/>
      <c r="UTE22" s="539"/>
      <c r="UTF22" s="539"/>
      <c r="UTG22" s="539"/>
      <c r="UTH22" s="539"/>
      <c r="UTI22" s="539"/>
      <c r="UTJ22" s="539"/>
      <c r="UTK22" s="539"/>
      <c r="UTL22" s="539"/>
      <c r="UTM22" s="539"/>
      <c r="UTN22" s="539"/>
      <c r="UTO22" s="539"/>
      <c r="UTP22" s="539"/>
      <c r="UTQ22" s="539"/>
      <c r="UTR22" s="539"/>
      <c r="UTS22" s="539"/>
      <c r="UTT22" s="539"/>
      <c r="UTU22" s="539"/>
      <c r="UTV22" s="539"/>
      <c r="UTW22" s="539"/>
      <c r="UTX22" s="539"/>
      <c r="UTY22" s="539"/>
      <c r="UTZ22" s="539"/>
      <c r="UUA22" s="539"/>
      <c r="UUB22" s="539"/>
      <c r="UUC22" s="539"/>
      <c r="UUD22" s="539"/>
      <c r="UUE22" s="539"/>
      <c r="UUF22" s="539"/>
      <c r="UUG22" s="539"/>
      <c r="UUH22" s="539"/>
      <c r="UUI22" s="539"/>
      <c r="UUJ22" s="539"/>
      <c r="UUK22" s="539"/>
      <c r="UUL22" s="539"/>
      <c r="UUM22" s="539"/>
      <c r="UUN22" s="539"/>
      <c r="UUO22" s="539"/>
      <c r="UUP22" s="539"/>
      <c r="UUQ22" s="539"/>
      <c r="UUR22" s="539"/>
      <c r="UUS22" s="539"/>
      <c r="UUT22" s="539"/>
      <c r="UUU22" s="539"/>
      <c r="UUV22" s="539"/>
      <c r="UUW22" s="539"/>
      <c r="UUX22" s="539"/>
      <c r="UUY22" s="539"/>
      <c r="UUZ22" s="539"/>
      <c r="UVA22" s="539"/>
      <c r="UVB22" s="539"/>
      <c r="UVC22" s="539"/>
      <c r="UVD22" s="539"/>
      <c r="UVE22" s="539"/>
      <c r="UVF22" s="539"/>
      <c r="UVG22" s="539"/>
      <c r="UVH22" s="539"/>
      <c r="UVI22" s="539"/>
      <c r="UVJ22" s="539"/>
      <c r="UVK22" s="539"/>
      <c r="UVL22" s="539"/>
      <c r="UVM22" s="539"/>
      <c r="UVN22" s="539"/>
      <c r="UVO22" s="539"/>
      <c r="UVP22" s="539"/>
      <c r="UVQ22" s="539"/>
      <c r="UVR22" s="539"/>
      <c r="UVS22" s="539"/>
      <c r="UVT22" s="539"/>
      <c r="UVU22" s="539"/>
      <c r="UVV22" s="539"/>
      <c r="UVW22" s="539"/>
      <c r="UVX22" s="539"/>
      <c r="UVY22" s="539"/>
      <c r="UVZ22" s="539"/>
      <c r="UWA22" s="539"/>
      <c r="UWB22" s="539"/>
      <c r="UWC22" s="539"/>
      <c r="UWD22" s="539"/>
      <c r="UWE22" s="539"/>
      <c r="UWF22" s="539"/>
      <c r="UWG22" s="539"/>
      <c r="UWH22" s="539"/>
      <c r="UWI22" s="539"/>
      <c r="UWJ22" s="539"/>
      <c r="UWK22" s="539"/>
      <c r="UWL22" s="539"/>
      <c r="UWM22" s="539"/>
      <c r="UWN22" s="539"/>
      <c r="UWO22" s="539"/>
      <c r="UWP22" s="539"/>
      <c r="UWQ22" s="539"/>
      <c r="UWR22" s="539"/>
      <c r="UWS22" s="539"/>
      <c r="UWT22" s="539"/>
      <c r="UWU22" s="539"/>
      <c r="UWV22" s="539"/>
      <c r="UWW22" s="539"/>
      <c r="UWX22" s="539"/>
      <c r="UWY22" s="539"/>
      <c r="UWZ22" s="539"/>
      <c r="UXA22" s="539"/>
      <c r="UXB22" s="539"/>
      <c r="UXC22" s="539"/>
      <c r="UXD22" s="539"/>
      <c r="UXE22" s="539"/>
      <c r="UXF22" s="539"/>
      <c r="UXG22" s="539"/>
      <c r="UXH22" s="539"/>
      <c r="UXI22" s="539"/>
      <c r="UXJ22" s="539"/>
      <c r="UXK22" s="539"/>
      <c r="UXL22" s="539"/>
      <c r="UXM22" s="539"/>
      <c r="UXN22" s="539"/>
      <c r="UXO22" s="539"/>
      <c r="UXP22" s="539"/>
      <c r="UXQ22" s="539"/>
      <c r="UXR22" s="539"/>
      <c r="UXS22" s="539"/>
      <c r="UXT22" s="539"/>
      <c r="UXU22" s="539"/>
      <c r="UXV22" s="539"/>
      <c r="UXW22" s="539"/>
      <c r="UXX22" s="539"/>
      <c r="UXY22" s="539"/>
      <c r="UXZ22" s="539"/>
      <c r="UYA22" s="539"/>
      <c r="UYB22" s="539"/>
      <c r="UYC22" s="539"/>
      <c r="UYD22" s="539"/>
      <c r="UYE22" s="539"/>
      <c r="UYF22" s="539"/>
      <c r="UYG22" s="539"/>
      <c r="UYH22" s="539"/>
      <c r="UYI22" s="539"/>
      <c r="UYJ22" s="539"/>
      <c r="UYK22" s="539"/>
      <c r="UYL22" s="539"/>
      <c r="UYM22" s="539"/>
      <c r="UYN22" s="539"/>
      <c r="UYO22" s="539"/>
      <c r="UYP22" s="539"/>
      <c r="UYQ22" s="539"/>
      <c r="UYR22" s="539"/>
      <c r="UYS22" s="539"/>
      <c r="UYT22" s="539"/>
      <c r="UYU22" s="539"/>
      <c r="UYV22" s="539"/>
      <c r="UYW22" s="539"/>
      <c r="UYX22" s="539"/>
      <c r="UYY22" s="539"/>
      <c r="UYZ22" s="539"/>
      <c r="UZA22" s="539"/>
      <c r="UZB22" s="539"/>
      <c r="UZC22" s="539"/>
      <c r="UZD22" s="539"/>
      <c r="UZE22" s="539"/>
      <c r="UZF22" s="539"/>
      <c r="UZG22" s="539"/>
      <c r="UZH22" s="539"/>
      <c r="UZI22" s="539"/>
      <c r="UZJ22" s="539"/>
      <c r="UZK22" s="539"/>
      <c r="UZL22" s="539"/>
      <c r="UZM22" s="539"/>
      <c r="UZN22" s="539"/>
      <c r="UZO22" s="539"/>
      <c r="UZP22" s="539"/>
      <c r="UZQ22" s="539"/>
      <c r="UZR22" s="539"/>
      <c r="UZS22" s="539"/>
      <c r="UZT22" s="539"/>
      <c r="UZU22" s="539"/>
      <c r="UZV22" s="539"/>
      <c r="UZW22" s="539"/>
      <c r="UZX22" s="539"/>
      <c r="UZY22" s="539"/>
      <c r="UZZ22" s="539"/>
      <c r="VAA22" s="539"/>
      <c r="VAB22" s="539"/>
      <c r="VAC22" s="539"/>
      <c r="VAD22" s="539"/>
      <c r="VAE22" s="539"/>
      <c r="VAF22" s="539"/>
      <c r="VAG22" s="539"/>
      <c r="VAH22" s="539"/>
      <c r="VAI22" s="539"/>
      <c r="VAJ22" s="539"/>
      <c r="VAK22" s="539"/>
      <c r="VAL22" s="539"/>
      <c r="VAM22" s="539"/>
      <c r="VAN22" s="539"/>
      <c r="VAO22" s="539"/>
      <c r="VAP22" s="539"/>
      <c r="VAQ22" s="539"/>
      <c r="VAR22" s="539"/>
      <c r="VAS22" s="539"/>
      <c r="VAT22" s="539"/>
      <c r="VAU22" s="539"/>
      <c r="VAV22" s="539"/>
      <c r="VAW22" s="539"/>
      <c r="VAX22" s="539"/>
      <c r="VAY22" s="539"/>
      <c r="VAZ22" s="539"/>
      <c r="VBA22" s="539"/>
      <c r="VBB22" s="539"/>
      <c r="VBC22" s="539"/>
      <c r="VBD22" s="539"/>
      <c r="VBE22" s="539"/>
      <c r="VBF22" s="539"/>
      <c r="VBG22" s="539"/>
      <c r="VBH22" s="539"/>
      <c r="VBI22" s="539"/>
      <c r="VBJ22" s="539"/>
      <c r="VBK22" s="539"/>
      <c r="VBL22" s="539"/>
      <c r="VBM22" s="539"/>
      <c r="VBN22" s="539"/>
      <c r="VBO22" s="539"/>
      <c r="VBP22" s="539"/>
      <c r="VBQ22" s="539"/>
      <c r="VBR22" s="539"/>
      <c r="VBS22" s="539"/>
      <c r="VBT22" s="539"/>
      <c r="VBU22" s="539"/>
      <c r="VBV22" s="539"/>
      <c r="VBW22" s="539"/>
      <c r="VBX22" s="539"/>
      <c r="VBY22" s="539"/>
      <c r="VBZ22" s="539"/>
      <c r="VCA22" s="539"/>
      <c r="VCB22" s="539"/>
      <c r="VCC22" s="539"/>
      <c r="VCD22" s="539"/>
      <c r="VCE22" s="539"/>
      <c r="VCF22" s="539"/>
      <c r="VCG22" s="539"/>
      <c r="VCH22" s="539"/>
      <c r="VCI22" s="539"/>
      <c r="VCJ22" s="539"/>
      <c r="VCK22" s="539"/>
      <c r="VCL22" s="539"/>
      <c r="VCM22" s="539"/>
      <c r="VCN22" s="539"/>
      <c r="VCO22" s="539"/>
      <c r="VCP22" s="539"/>
      <c r="VCQ22" s="539"/>
      <c r="VCR22" s="539"/>
      <c r="VCS22" s="539"/>
      <c r="VCT22" s="539"/>
      <c r="VCU22" s="539"/>
      <c r="VCV22" s="539"/>
      <c r="VCW22" s="539"/>
      <c r="VCX22" s="539"/>
      <c r="VCY22" s="539"/>
      <c r="VCZ22" s="539"/>
      <c r="VDA22" s="539"/>
      <c r="VDB22" s="539"/>
      <c r="VDC22" s="539"/>
      <c r="VDD22" s="539"/>
      <c r="VDE22" s="539"/>
      <c r="VDF22" s="539"/>
      <c r="VDG22" s="539"/>
      <c r="VDH22" s="539"/>
      <c r="VDI22" s="539"/>
      <c r="VDJ22" s="539"/>
      <c r="VDK22" s="539"/>
      <c r="VDL22" s="539"/>
      <c r="VDM22" s="539"/>
      <c r="VDN22" s="539"/>
      <c r="VDO22" s="539"/>
      <c r="VDP22" s="539"/>
      <c r="VDQ22" s="539"/>
      <c r="VDR22" s="539"/>
      <c r="VDS22" s="539"/>
      <c r="VDT22" s="539"/>
      <c r="VDU22" s="539"/>
      <c r="VDV22" s="539"/>
      <c r="VDW22" s="539"/>
      <c r="VDX22" s="539"/>
      <c r="VDY22" s="539"/>
      <c r="VDZ22" s="539"/>
      <c r="VEA22" s="539"/>
      <c r="VEB22" s="539"/>
      <c r="VEC22" s="539"/>
      <c r="VED22" s="539"/>
      <c r="VEE22" s="539"/>
      <c r="VEF22" s="539"/>
      <c r="VEG22" s="539"/>
      <c r="VEH22" s="539"/>
      <c r="VEI22" s="539"/>
      <c r="VEJ22" s="539"/>
      <c r="VEK22" s="539"/>
      <c r="VEL22" s="539"/>
      <c r="VEM22" s="539"/>
      <c r="VEN22" s="539"/>
      <c r="VEO22" s="539"/>
      <c r="VEP22" s="539"/>
      <c r="VEQ22" s="539"/>
      <c r="VER22" s="539"/>
      <c r="VES22" s="539"/>
      <c r="VET22" s="539"/>
      <c r="VEU22" s="539"/>
      <c r="VEV22" s="539"/>
      <c r="VEW22" s="539"/>
      <c r="VEX22" s="539"/>
      <c r="VEY22" s="539"/>
      <c r="VEZ22" s="539"/>
      <c r="VFA22" s="539"/>
      <c r="VFB22" s="539"/>
      <c r="VFC22" s="539"/>
      <c r="VFD22" s="539"/>
      <c r="VFE22" s="539"/>
      <c r="VFF22" s="539"/>
      <c r="VFG22" s="539"/>
      <c r="VFH22" s="539"/>
      <c r="VFI22" s="539"/>
      <c r="VFJ22" s="539"/>
      <c r="VFK22" s="539"/>
      <c r="VFL22" s="539"/>
      <c r="VFM22" s="539"/>
      <c r="VFN22" s="539"/>
      <c r="VFO22" s="539"/>
      <c r="VFP22" s="539"/>
      <c r="VFQ22" s="539"/>
      <c r="VFR22" s="539"/>
      <c r="VFS22" s="539"/>
      <c r="VFT22" s="539"/>
      <c r="VFU22" s="539"/>
      <c r="VFV22" s="539"/>
      <c r="VFW22" s="539"/>
      <c r="VFX22" s="539"/>
      <c r="VFY22" s="539"/>
      <c r="VFZ22" s="539"/>
      <c r="VGA22" s="539"/>
      <c r="VGB22" s="539"/>
      <c r="VGC22" s="539"/>
      <c r="VGD22" s="539"/>
      <c r="VGE22" s="539"/>
      <c r="VGF22" s="539"/>
      <c r="VGG22" s="539"/>
      <c r="VGH22" s="539"/>
      <c r="VGI22" s="539"/>
      <c r="VGJ22" s="539"/>
      <c r="VGK22" s="539"/>
      <c r="VGL22" s="539"/>
      <c r="VGM22" s="539"/>
      <c r="VGN22" s="539"/>
      <c r="VGO22" s="539"/>
      <c r="VGP22" s="539"/>
      <c r="VGQ22" s="539"/>
      <c r="VGR22" s="539"/>
      <c r="VGS22" s="539"/>
      <c r="VGT22" s="539"/>
      <c r="VGU22" s="539"/>
      <c r="VGV22" s="539"/>
      <c r="VGW22" s="539"/>
      <c r="VGX22" s="539"/>
      <c r="VGY22" s="539"/>
      <c r="VGZ22" s="539"/>
      <c r="VHA22" s="539"/>
      <c r="VHB22" s="539"/>
      <c r="VHC22" s="539"/>
      <c r="VHD22" s="539"/>
      <c r="VHE22" s="539"/>
      <c r="VHF22" s="539"/>
      <c r="VHG22" s="539"/>
      <c r="VHH22" s="539"/>
      <c r="VHI22" s="539"/>
      <c r="VHJ22" s="539"/>
      <c r="VHK22" s="539"/>
      <c r="VHL22" s="539"/>
      <c r="VHM22" s="539"/>
      <c r="VHN22" s="539"/>
      <c r="VHO22" s="539"/>
      <c r="VHP22" s="539"/>
      <c r="VHQ22" s="539"/>
      <c r="VHR22" s="539"/>
      <c r="VHS22" s="539"/>
      <c r="VHT22" s="539"/>
      <c r="VHU22" s="539"/>
      <c r="VHV22" s="539"/>
      <c r="VHW22" s="539"/>
      <c r="VHX22" s="539"/>
      <c r="VHY22" s="539"/>
      <c r="VHZ22" s="539"/>
      <c r="VIA22" s="539"/>
      <c r="VIB22" s="539"/>
      <c r="VIC22" s="539"/>
      <c r="VID22" s="539"/>
      <c r="VIE22" s="539"/>
      <c r="VIF22" s="539"/>
      <c r="VIG22" s="539"/>
      <c r="VIH22" s="539"/>
      <c r="VII22" s="539"/>
      <c r="VIJ22" s="539"/>
      <c r="VIK22" s="539"/>
      <c r="VIL22" s="539"/>
      <c r="VIM22" s="539"/>
      <c r="VIN22" s="539"/>
      <c r="VIO22" s="539"/>
      <c r="VIP22" s="539"/>
      <c r="VIQ22" s="539"/>
      <c r="VIR22" s="539"/>
      <c r="VIS22" s="539"/>
      <c r="VIT22" s="539"/>
      <c r="VIU22" s="539"/>
      <c r="VIV22" s="539"/>
      <c r="VIW22" s="539"/>
      <c r="VIX22" s="539"/>
      <c r="VIY22" s="539"/>
      <c r="VIZ22" s="539"/>
      <c r="VJA22" s="539"/>
      <c r="VJB22" s="539"/>
      <c r="VJC22" s="539"/>
      <c r="VJD22" s="539"/>
      <c r="VJE22" s="539"/>
      <c r="VJF22" s="539"/>
      <c r="VJG22" s="539"/>
      <c r="VJH22" s="539"/>
      <c r="VJI22" s="539"/>
      <c r="VJJ22" s="539"/>
      <c r="VJK22" s="539"/>
      <c r="VJL22" s="539"/>
      <c r="VJM22" s="539"/>
      <c r="VJN22" s="539"/>
      <c r="VJO22" s="539"/>
      <c r="VJP22" s="539"/>
      <c r="VJQ22" s="539"/>
      <c r="VJR22" s="539"/>
      <c r="VJS22" s="539"/>
      <c r="VJT22" s="539"/>
      <c r="VJU22" s="539"/>
      <c r="VJV22" s="539"/>
      <c r="VJW22" s="539"/>
      <c r="VJX22" s="539"/>
      <c r="VJY22" s="539"/>
      <c r="VJZ22" s="539"/>
      <c r="VKA22" s="539"/>
      <c r="VKB22" s="539"/>
      <c r="VKC22" s="539"/>
      <c r="VKD22" s="539"/>
      <c r="VKE22" s="539"/>
      <c r="VKF22" s="539"/>
      <c r="VKG22" s="539"/>
      <c r="VKH22" s="539"/>
      <c r="VKI22" s="539"/>
      <c r="VKJ22" s="539"/>
      <c r="VKK22" s="539"/>
      <c r="VKL22" s="539"/>
      <c r="VKM22" s="539"/>
      <c r="VKN22" s="539"/>
      <c r="VKO22" s="539"/>
      <c r="VKP22" s="539"/>
      <c r="VKQ22" s="539"/>
      <c r="VKR22" s="539"/>
      <c r="VKS22" s="539"/>
      <c r="VKT22" s="539"/>
      <c r="VKU22" s="539"/>
      <c r="VKV22" s="539"/>
      <c r="VKW22" s="539"/>
      <c r="VKX22" s="539"/>
      <c r="VKY22" s="539"/>
      <c r="VKZ22" s="539"/>
      <c r="VLA22" s="539"/>
      <c r="VLB22" s="539"/>
      <c r="VLC22" s="539"/>
      <c r="VLD22" s="539"/>
      <c r="VLE22" s="539"/>
      <c r="VLF22" s="539"/>
      <c r="VLG22" s="539"/>
      <c r="VLH22" s="539"/>
      <c r="VLI22" s="539"/>
      <c r="VLJ22" s="539"/>
      <c r="VLK22" s="539"/>
      <c r="VLL22" s="539"/>
      <c r="VLM22" s="539"/>
      <c r="VLN22" s="539"/>
      <c r="VLO22" s="539"/>
      <c r="VLP22" s="539"/>
      <c r="VLQ22" s="539"/>
      <c r="VLR22" s="539"/>
      <c r="VLS22" s="539"/>
      <c r="VLT22" s="539"/>
      <c r="VLU22" s="539"/>
      <c r="VLV22" s="539"/>
      <c r="VLW22" s="539"/>
      <c r="VLX22" s="539"/>
      <c r="VLY22" s="539"/>
      <c r="VLZ22" s="539"/>
      <c r="VMA22" s="539"/>
      <c r="VMB22" s="539"/>
      <c r="VMC22" s="539"/>
      <c r="VMD22" s="539"/>
      <c r="VME22" s="539"/>
      <c r="VMF22" s="539"/>
      <c r="VMG22" s="539"/>
      <c r="VMH22" s="539"/>
      <c r="VMI22" s="539"/>
      <c r="VMJ22" s="539"/>
      <c r="VMK22" s="539"/>
      <c r="VML22" s="539"/>
      <c r="VMM22" s="539"/>
      <c r="VMN22" s="539"/>
      <c r="VMO22" s="539"/>
      <c r="VMP22" s="539"/>
      <c r="VMQ22" s="539"/>
      <c r="VMR22" s="539"/>
      <c r="VMS22" s="539"/>
      <c r="VMT22" s="539"/>
      <c r="VMU22" s="539"/>
      <c r="VMV22" s="539"/>
      <c r="VMW22" s="539"/>
      <c r="VMX22" s="539"/>
      <c r="VMY22" s="539"/>
      <c r="VMZ22" s="539"/>
      <c r="VNA22" s="539"/>
      <c r="VNB22" s="539"/>
      <c r="VNC22" s="539"/>
      <c r="VND22" s="539"/>
      <c r="VNE22" s="539"/>
      <c r="VNF22" s="539"/>
      <c r="VNG22" s="539"/>
      <c r="VNH22" s="539"/>
      <c r="VNI22" s="539"/>
      <c r="VNJ22" s="539"/>
      <c r="VNK22" s="539"/>
      <c r="VNL22" s="539"/>
      <c r="VNM22" s="539"/>
      <c r="VNN22" s="539"/>
      <c r="VNO22" s="539"/>
      <c r="VNP22" s="539"/>
      <c r="VNQ22" s="539"/>
      <c r="VNR22" s="539"/>
      <c r="VNS22" s="539"/>
      <c r="VNT22" s="539"/>
      <c r="VNU22" s="539"/>
      <c r="VNV22" s="539"/>
      <c r="VNW22" s="539"/>
      <c r="VNX22" s="539"/>
      <c r="VNY22" s="539"/>
      <c r="VNZ22" s="539"/>
      <c r="VOA22" s="539"/>
      <c r="VOB22" s="539"/>
      <c r="VOC22" s="539"/>
      <c r="VOD22" s="539"/>
      <c r="VOE22" s="539"/>
      <c r="VOF22" s="539"/>
      <c r="VOG22" s="539"/>
      <c r="VOH22" s="539"/>
      <c r="VOI22" s="539"/>
      <c r="VOJ22" s="539"/>
      <c r="VOK22" s="539"/>
      <c r="VOL22" s="539"/>
      <c r="VOM22" s="539"/>
      <c r="VON22" s="539"/>
      <c r="VOO22" s="539"/>
      <c r="VOP22" s="539"/>
      <c r="VOQ22" s="539"/>
      <c r="VOR22" s="539"/>
      <c r="VOS22" s="539"/>
      <c r="VOT22" s="539"/>
      <c r="VOU22" s="539"/>
      <c r="VOV22" s="539"/>
      <c r="VOW22" s="539"/>
      <c r="VOX22" s="539"/>
      <c r="VOY22" s="539"/>
      <c r="VOZ22" s="539"/>
      <c r="VPA22" s="539"/>
      <c r="VPB22" s="539"/>
      <c r="VPC22" s="539"/>
      <c r="VPD22" s="539"/>
      <c r="VPE22" s="539"/>
      <c r="VPF22" s="539"/>
      <c r="VPG22" s="539"/>
      <c r="VPH22" s="539"/>
      <c r="VPI22" s="539"/>
      <c r="VPJ22" s="539"/>
      <c r="VPK22" s="539"/>
      <c r="VPL22" s="539"/>
      <c r="VPM22" s="539"/>
      <c r="VPN22" s="539"/>
      <c r="VPO22" s="539"/>
      <c r="VPP22" s="539"/>
      <c r="VPQ22" s="539"/>
      <c r="VPR22" s="539"/>
      <c r="VPS22" s="539"/>
      <c r="VPT22" s="539"/>
      <c r="VPU22" s="539"/>
      <c r="VPV22" s="539"/>
      <c r="VPW22" s="539"/>
      <c r="VPX22" s="539"/>
      <c r="VPY22" s="539"/>
      <c r="VPZ22" s="539"/>
      <c r="VQA22" s="539"/>
      <c r="VQB22" s="539"/>
      <c r="VQC22" s="539"/>
      <c r="VQD22" s="539"/>
      <c r="VQE22" s="539"/>
      <c r="VQF22" s="539"/>
      <c r="VQG22" s="539"/>
      <c r="VQH22" s="539"/>
      <c r="VQI22" s="539"/>
      <c r="VQJ22" s="539"/>
      <c r="VQK22" s="539"/>
      <c r="VQL22" s="539"/>
      <c r="VQM22" s="539"/>
      <c r="VQN22" s="539"/>
      <c r="VQO22" s="539"/>
      <c r="VQP22" s="539"/>
      <c r="VQQ22" s="539"/>
      <c r="VQR22" s="539"/>
      <c r="VQS22" s="539"/>
      <c r="VQT22" s="539"/>
      <c r="VQU22" s="539"/>
      <c r="VQV22" s="539"/>
      <c r="VQW22" s="539"/>
      <c r="VQX22" s="539"/>
      <c r="VQY22" s="539"/>
      <c r="VQZ22" s="539"/>
      <c r="VRA22" s="539"/>
      <c r="VRB22" s="539"/>
      <c r="VRC22" s="539"/>
      <c r="VRD22" s="539"/>
      <c r="VRE22" s="539"/>
      <c r="VRF22" s="539"/>
      <c r="VRG22" s="539"/>
      <c r="VRH22" s="539"/>
      <c r="VRI22" s="539"/>
      <c r="VRJ22" s="539"/>
      <c r="VRK22" s="539"/>
      <c r="VRL22" s="539"/>
      <c r="VRM22" s="539"/>
      <c r="VRN22" s="539"/>
      <c r="VRO22" s="539"/>
      <c r="VRP22" s="539"/>
      <c r="VRQ22" s="539"/>
      <c r="VRR22" s="539"/>
      <c r="VRS22" s="539"/>
      <c r="VRT22" s="539"/>
      <c r="VRU22" s="539"/>
      <c r="VRV22" s="539"/>
      <c r="VRW22" s="539"/>
      <c r="VRX22" s="539"/>
      <c r="VRY22" s="539"/>
      <c r="VRZ22" s="539"/>
      <c r="VSA22" s="539"/>
      <c r="VSB22" s="539"/>
      <c r="VSC22" s="539"/>
      <c r="VSD22" s="539"/>
      <c r="VSE22" s="539"/>
      <c r="VSF22" s="539"/>
      <c r="VSG22" s="539"/>
      <c r="VSH22" s="539"/>
      <c r="VSI22" s="539"/>
      <c r="VSJ22" s="539"/>
      <c r="VSK22" s="539"/>
      <c r="VSL22" s="539"/>
      <c r="VSM22" s="539"/>
      <c r="VSN22" s="539"/>
      <c r="VSO22" s="539"/>
      <c r="VSP22" s="539"/>
      <c r="VSQ22" s="539"/>
      <c r="VSR22" s="539"/>
      <c r="VSS22" s="539"/>
      <c r="VST22" s="539"/>
      <c r="VSU22" s="539"/>
      <c r="VSV22" s="539"/>
      <c r="VSW22" s="539"/>
      <c r="VSX22" s="539"/>
      <c r="VSY22" s="539"/>
      <c r="VSZ22" s="539"/>
      <c r="VTA22" s="539"/>
      <c r="VTB22" s="539"/>
      <c r="VTC22" s="539"/>
      <c r="VTD22" s="539"/>
      <c r="VTE22" s="539"/>
      <c r="VTF22" s="539"/>
      <c r="VTG22" s="539"/>
      <c r="VTH22" s="539"/>
      <c r="VTI22" s="539"/>
      <c r="VTJ22" s="539"/>
      <c r="VTK22" s="539"/>
      <c r="VTL22" s="539"/>
      <c r="VTM22" s="539"/>
      <c r="VTN22" s="539"/>
      <c r="VTO22" s="539"/>
      <c r="VTP22" s="539"/>
      <c r="VTQ22" s="539"/>
      <c r="VTR22" s="539"/>
      <c r="VTS22" s="539"/>
      <c r="VTT22" s="539"/>
      <c r="VTU22" s="539"/>
      <c r="VTV22" s="539"/>
      <c r="VTW22" s="539"/>
      <c r="VTX22" s="539"/>
      <c r="VTY22" s="539"/>
      <c r="VTZ22" s="539"/>
      <c r="VUA22" s="539"/>
      <c r="VUB22" s="539"/>
      <c r="VUC22" s="539"/>
      <c r="VUD22" s="539"/>
      <c r="VUE22" s="539"/>
      <c r="VUF22" s="539"/>
      <c r="VUG22" s="539"/>
      <c r="VUH22" s="539"/>
      <c r="VUI22" s="539"/>
      <c r="VUJ22" s="539"/>
      <c r="VUK22" s="539"/>
      <c r="VUL22" s="539"/>
      <c r="VUM22" s="539"/>
      <c r="VUN22" s="539"/>
      <c r="VUO22" s="539"/>
      <c r="VUP22" s="539"/>
      <c r="VUQ22" s="539"/>
      <c r="VUR22" s="539"/>
      <c r="VUS22" s="539"/>
      <c r="VUT22" s="539"/>
      <c r="VUU22" s="539"/>
      <c r="VUV22" s="539"/>
      <c r="VUW22" s="539"/>
      <c r="VUX22" s="539"/>
      <c r="VUY22" s="539"/>
      <c r="VUZ22" s="539"/>
      <c r="VVA22" s="539"/>
      <c r="VVB22" s="539"/>
      <c r="VVC22" s="539"/>
      <c r="VVD22" s="539"/>
      <c r="VVE22" s="539"/>
      <c r="VVF22" s="539"/>
      <c r="VVG22" s="539"/>
      <c r="VVH22" s="539"/>
      <c r="VVI22" s="539"/>
      <c r="VVJ22" s="539"/>
      <c r="VVK22" s="539"/>
      <c r="VVL22" s="539"/>
      <c r="VVM22" s="539"/>
      <c r="VVN22" s="539"/>
      <c r="VVO22" s="539"/>
      <c r="VVP22" s="539"/>
      <c r="VVQ22" s="539"/>
      <c r="VVR22" s="539"/>
      <c r="VVS22" s="539"/>
      <c r="VVT22" s="539"/>
      <c r="VVU22" s="539"/>
      <c r="VVV22" s="539"/>
      <c r="VVW22" s="539"/>
      <c r="VVX22" s="539"/>
      <c r="VVY22" s="539"/>
      <c r="VVZ22" s="539"/>
      <c r="VWA22" s="539"/>
      <c r="VWB22" s="539"/>
      <c r="VWC22" s="539"/>
      <c r="VWD22" s="539"/>
      <c r="VWE22" s="539"/>
      <c r="VWF22" s="539"/>
      <c r="VWG22" s="539"/>
      <c r="VWH22" s="539"/>
      <c r="VWI22" s="539"/>
      <c r="VWJ22" s="539"/>
      <c r="VWK22" s="539"/>
      <c r="VWL22" s="539"/>
      <c r="VWM22" s="539"/>
      <c r="VWN22" s="539"/>
      <c r="VWO22" s="539"/>
      <c r="VWP22" s="539"/>
      <c r="VWQ22" s="539"/>
      <c r="VWR22" s="539"/>
      <c r="VWS22" s="539"/>
      <c r="VWT22" s="539"/>
      <c r="VWU22" s="539"/>
      <c r="VWV22" s="539"/>
      <c r="VWW22" s="539"/>
      <c r="VWX22" s="539"/>
      <c r="VWY22" s="539"/>
      <c r="VWZ22" s="539"/>
      <c r="VXA22" s="539"/>
      <c r="VXB22" s="539"/>
      <c r="VXC22" s="539"/>
      <c r="VXD22" s="539"/>
      <c r="VXE22" s="539"/>
      <c r="VXF22" s="539"/>
      <c r="VXG22" s="539"/>
      <c r="VXH22" s="539"/>
      <c r="VXI22" s="539"/>
      <c r="VXJ22" s="539"/>
      <c r="VXK22" s="539"/>
      <c r="VXL22" s="539"/>
      <c r="VXM22" s="539"/>
      <c r="VXN22" s="539"/>
      <c r="VXO22" s="539"/>
      <c r="VXP22" s="539"/>
      <c r="VXQ22" s="539"/>
      <c r="VXR22" s="539"/>
      <c r="VXS22" s="539"/>
      <c r="VXT22" s="539"/>
      <c r="VXU22" s="539"/>
      <c r="VXV22" s="539"/>
      <c r="VXW22" s="539"/>
      <c r="VXX22" s="539"/>
      <c r="VXY22" s="539"/>
      <c r="VXZ22" s="539"/>
      <c r="VYA22" s="539"/>
      <c r="VYB22" s="539"/>
      <c r="VYC22" s="539"/>
      <c r="VYD22" s="539"/>
      <c r="VYE22" s="539"/>
      <c r="VYF22" s="539"/>
      <c r="VYG22" s="539"/>
      <c r="VYH22" s="539"/>
      <c r="VYI22" s="539"/>
      <c r="VYJ22" s="539"/>
      <c r="VYK22" s="539"/>
      <c r="VYL22" s="539"/>
      <c r="VYM22" s="539"/>
      <c r="VYN22" s="539"/>
      <c r="VYO22" s="539"/>
      <c r="VYP22" s="539"/>
      <c r="VYQ22" s="539"/>
      <c r="VYR22" s="539"/>
      <c r="VYS22" s="539"/>
      <c r="VYT22" s="539"/>
      <c r="VYU22" s="539"/>
      <c r="VYV22" s="539"/>
      <c r="VYW22" s="539"/>
      <c r="VYX22" s="539"/>
      <c r="VYY22" s="539"/>
      <c r="VYZ22" s="539"/>
      <c r="VZA22" s="539"/>
      <c r="VZB22" s="539"/>
      <c r="VZC22" s="539"/>
      <c r="VZD22" s="539"/>
      <c r="VZE22" s="539"/>
      <c r="VZF22" s="539"/>
      <c r="VZG22" s="539"/>
      <c r="VZH22" s="539"/>
      <c r="VZI22" s="539"/>
      <c r="VZJ22" s="539"/>
      <c r="VZK22" s="539"/>
      <c r="VZL22" s="539"/>
      <c r="VZM22" s="539"/>
      <c r="VZN22" s="539"/>
      <c r="VZO22" s="539"/>
      <c r="VZP22" s="539"/>
      <c r="VZQ22" s="539"/>
      <c r="VZR22" s="539"/>
      <c r="VZS22" s="539"/>
      <c r="VZT22" s="539"/>
      <c r="VZU22" s="539"/>
      <c r="VZV22" s="539"/>
      <c r="VZW22" s="539"/>
      <c r="VZX22" s="539"/>
      <c r="VZY22" s="539"/>
      <c r="VZZ22" s="539"/>
      <c r="WAA22" s="539"/>
      <c r="WAB22" s="539"/>
      <c r="WAC22" s="539"/>
      <c r="WAD22" s="539"/>
      <c r="WAE22" s="539"/>
      <c r="WAF22" s="539"/>
      <c r="WAG22" s="539"/>
      <c r="WAH22" s="539"/>
      <c r="WAI22" s="539"/>
      <c r="WAJ22" s="539"/>
      <c r="WAK22" s="539"/>
      <c r="WAL22" s="539"/>
      <c r="WAM22" s="539"/>
      <c r="WAN22" s="539"/>
      <c r="WAO22" s="539"/>
      <c r="WAP22" s="539"/>
      <c r="WAQ22" s="539"/>
      <c r="WAR22" s="539"/>
      <c r="WAS22" s="539"/>
      <c r="WAT22" s="539"/>
      <c r="WAU22" s="539"/>
      <c r="WAV22" s="539"/>
      <c r="WAW22" s="539"/>
      <c r="WAX22" s="539"/>
      <c r="WAY22" s="539"/>
      <c r="WAZ22" s="539"/>
      <c r="WBA22" s="539"/>
      <c r="WBB22" s="539"/>
      <c r="WBC22" s="539"/>
      <c r="WBD22" s="539"/>
      <c r="WBE22" s="539"/>
      <c r="WBF22" s="539"/>
      <c r="WBG22" s="539"/>
      <c r="WBH22" s="539"/>
      <c r="WBI22" s="539"/>
      <c r="WBJ22" s="539"/>
      <c r="WBK22" s="539"/>
      <c r="WBL22" s="539"/>
      <c r="WBM22" s="539"/>
      <c r="WBN22" s="539"/>
      <c r="WBO22" s="539"/>
      <c r="WBP22" s="539"/>
      <c r="WBQ22" s="539"/>
      <c r="WBR22" s="539"/>
      <c r="WBS22" s="539"/>
      <c r="WBT22" s="539"/>
      <c r="WBU22" s="539"/>
      <c r="WBV22" s="539"/>
      <c r="WBW22" s="539"/>
      <c r="WBX22" s="539"/>
      <c r="WBY22" s="539"/>
      <c r="WBZ22" s="539"/>
      <c r="WCA22" s="539"/>
      <c r="WCB22" s="539"/>
      <c r="WCC22" s="539"/>
      <c r="WCD22" s="539"/>
      <c r="WCE22" s="539"/>
      <c r="WCF22" s="539"/>
      <c r="WCG22" s="539"/>
      <c r="WCH22" s="539"/>
      <c r="WCI22" s="539"/>
      <c r="WCJ22" s="539"/>
      <c r="WCK22" s="539"/>
      <c r="WCL22" s="539"/>
      <c r="WCM22" s="539"/>
      <c r="WCN22" s="539"/>
      <c r="WCO22" s="539"/>
      <c r="WCP22" s="539"/>
      <c r="WCQ22" s="539"/>
      <c r="WCR22" s="539"/>
      <c r="WCS22" s="539"/>
      <c r="WCT22" s="539"/>
      <c r="WCU22" s="539"/>
      <c r="WCV22" s="539"/>
      <c r="WCW22" s="539"/>
      <c r="WCX22" s="539"/>
      <c r="WCY22" s="539"/>
      <c r="WCZ22" s="539"/>
      <c r="WDA22" s="539"/>
      <c r="WDB22" s="539"/>
      <c r="WDC22" s="539"/>
      <c r="WDD22" s="539"/>
      <c r="WDE22" s="539"/>
      <c r="WDF22" s="539"/>
      <c r="WDG22" s="539"/>
      <c r="WDH22" s="539"/>
      <c r="WDI22" s="539"/>
      <c r="WDJ22" s="539"/>
      <c r="WDK22" s="539"/>
      <c r="WDL22" s="539"/>
      <c r="WDM22" s="539"/>
      <c r="WDN22" s="539"/>
      <c r="WDO22" s="539"/>
      <c r="WDP22" s="539"/>
      <c r="WDQ22" s="539"/>
      <c r="WDR22" s="539"/>
      <c r="WDS22" s="539"/>
      <c r="WDT22" s="539"/>
      <c r="WDU22" s="539"/>
      <c r="WDV22" s="539"/>
      <c r="WDW22" s="539"/>
      <c r="WDX22" s="539"/>
      <c r="WDY22" s="539"/>
      <c r="WDZ22" s="539"/>
      <c r="WEA22" s="539"/>
      <c r="WEB22" s="539"/>
      <c r="WEC22" s="539"/>
      <c r="WED22" s="539"/>
      <c r="WEE22" s="539"/>
      <c r="WEF22" s="539"/>
      <c r="WEG22" s="539"/>
      <c r="WEH22" s="539"/>
      <c r="WEI22" s="539"/>
      <c r="WEJ22" s="539"/>
      <c r="WEK22" s="539"/>
      <c r="WEL22" s="539"/>
      <c r="WEM22" s="539"/>
      <c r="WEN22" s="539"/>
      <c r="WEO22" s="539"/>
      <c r="WEP22" s="539"/>
      <c r="WEQ22" s="539"/>
      <c r="WER22" s="539"/>
      <c r="WES22" s="539"/>
      <c r="WET22" s="539"/>
      <c r="WEU22" s="539"/>
      <c r="WEV22" s="539"/>
      <c r="WEW22" s="539"/>
      <c r="WEX22" s="539"/>
      <c r="WEY22" s="539"/>
      <c r="WEZ22" s="539"/>
      <c r="WFA22" s="539"/>
      <c r="WFB22" s="539"/>
      <c r="WFC22" s="539"/>
      <c r="WFD22" s="539"/>
      <c r="WFE22" s="539"/>
      <c r="WFF22" s="539"/>
      <c r="WFG22" s="539"/>
      <c r="WFH22" s="539"/>
      <c r="WFI22" s="539"/>
      <c r="WFJ22" s="539"/>
      <c r="WFK22" s="539"/>
      <c r="WFL22" s="539"/>
      <c r="WFM22" s="539"/>
      <c r="WFN22" s="539"/>
      <c r="WFO22" s="539"/>
      <c r="WFP22" s="539"/>
      <c r="WFQ22" s="539"/>
      <c r="WFR22" s="539"/>
      <c r="WFS22" s="539"/>
      <c r="WFT22" s="539"/>
      <c r="WFU22" s="539"/>
      <c r="WFV22" s="539"/>
      <c r="WFW22" s="539"/>
      <c r="WFX22" s="539"/>
      <c r="WFY22" s="539"/>
      <c r="WFZ22" s="539"/>
      <c r="WGA22" s="539"/>
      <c r="WGB22" s="539"/>
      <c r="WGC22" s="539"/>
      <c r="WGD22" s="539"/>
      <c r="WGE22" s="539"/>
      <c r="WGF22" s="539"/>
      <c r="WGG22" s="539"/>
      <c r="WGH22" s="539"/>
      <c r="WGI22" s="539"/>
      <c r="WGJ22" s="539"/>
      <c r="WGK22" s="539"/>
      <c r="WGL22" s="539"/>
      <c r="WGM22" s="539"/>
      <c r="WGN22" s="539"/>
      <c r="WGO22" s="539"/>
      <c r="WGP22" s="539"/>
      <c r="WGQ22" s="539"/>
      <c r="WGR22" s="539"/>
      <c r="WGS22" s="539"/>
      <c r="WGT22" s="539"/>
      <c r="WGU22" s="539"/>
      <c r="WGV22" s="539"/>
      <c r="WGW22" s="539"/>
      <c r="WGX22" s="539"/>
      <c r="WGY22" s="539"/>
      <c r="WGZ22" s="539"/>
      <c r="WHA22" s="539"/>
      <c r="WHB22" s="539"/>
      <c r="WHC22" s="539"/>
      <c r="WHD22" s="539"/>
      <c r="WHE22" s="539"/>
      <c r="WHF22" s="539"/>
      <c r="WHG22" s="539"/>
      <c r="WHH22" s="539"/>
      <c r="WHI22" s="539"/>
      <c r="WHJ22" s="539"/>
      <c r="WHK22" s="539"/>
      <c r="WHL22" s="539"/>
      <c r="WHM22" s="539"/>
      <c r="WHN22" s="539"/>
      <c r="WHO22" s="539"/>
      <c r="WHP22" s="539"/>
      <c r="WHQ22" s="539"/>
      <c r="WHR22" s="539"/>
      <c r="WHS22" s="539"/>
      <c r="WHT22" s="539"/>
      <c r="WHU22" s="539"/>
      <c r="WHV22" s="539"/>
      <c r="WHW22" s="539"/>
      <c r="WHX22" s="539"/>
      <c r="WHY22" s="539"/>
      <c r="WHZ22" s="539"/>
      <c r="WIA22" s="539"/>
      <c r="WIB22" s="539"/>
      <c r="WIC22" s="539"/>
      <c r="WID22" s="539"/>
      <c r="WIE22" s="539"/>
      <c r="WIF22" s="539"/>
      <c r="WIG22" s="539"/>
      <c r="WIH22" s="539"/>
      <c r="WII22" s="539"/>
      <c r="WIJ22" s="539"/>
      <c r="WIK22" s="539"/>
      <c r="WIL22" s="539"/>
      <c r="WIM22" s="539"/>
      <c r="WIN22" s="539"/>
      <c r="WIO22" s="539"/>
      <c r="WIP22" s="539"/>
      <c r="WIQ22" s="539"/>
      <c r="WIR22" s="539"/>
      <c r="WIS22" s="539"/>
      <c r="WIT22" s="539"/>
      <c r="WIU22" s="539"/>
      <c r="WIV22" s="539"/>
      <c r="WIW22" s="539"/>
      <c r="WIX22" s="539"/>
      <c r="WIY22" s="539"/>
      <c r="WIZ22" s="539"/>
      <c r="WJA22" s="539"/>
      <c r="WJB22" s="539"/>
      <c r="WJC22" s="539"/>
      <c r="WJD22" s="539"/>
      <c r="WJE22" s="539"/>
      <c r="WJF22" s="539"/>
      <c r="WJG22" s="539"/>
      <c r="WJH22" s="539"/>
      <c r="WJI22" s="539"/>
      <c r="WJJ22" s="539"/>
      <c r="WJK22" s="539"/>
      <c r="WJL22" s="539"/>
      <c r="WJM22" s="539"/>
      <c r="WJN22" s="539"/>
      <c r="WJO22" s="539"/>
      <c r="WJP22" s="539"/>
      <c r="WJQ22" s="539"/>
      <c r="WJR22" s="539"/>
      <c r="WJS22" s="539"/>
      <c r="WJT22" s="539"/>
      <c r="WJU22" s="539"/>
      <c r="WJV22" s="539"/>
      <c r="WJW22" s="539"/>
      <c r="WJX22" s="539"/>
      <c r="WJY22" s="539"/>
      <c r="WJZ22" s="539"/>
      <c r="WKA22" s="539"/>
      <c r="WKB22" s="539"/>
      <c r="WKC22" s="539"/>
      <c r="WKD22" s="539"/>
      <c r="WKE22" s="539"/>
      <c r="WKF22" s="539"/>
      <c r="WKG22" s="539"/>
      <c r="WKH22" s="539"/>
      <c r="WKI22" s="539"/>
      <c r="WKJ22" s="539"/>
      <c r="WKK22" s="539"/>
      <c r="WKL22" s="539"/>
      <c r="WKM22" s="539"/>
      <c r="WKN22" s="539"/>
      <c r="WKO22" s="539"/>
      <c r="WKP22" s="539"/>
      <c r="WKQ22" s="539"/>
      <c r="WKR22" s="539"/>
      <c r="WKS22" s="539"/>
      <c r="WKT22" s="539"/>
      <c r="WKU22" s="539"/>
      <c r="WKV22" s="539"/>
      <c r="WKW22" s="539"/>
      <c r="WKX22" s="539"/>
      <c r="WKY22" s="539"/>
      <c r="WKZ22" s="539"/>
      <c r="WLA22" s="539"/>
      <c r="WLB22" s="539"/>
      <c r="WLC22" s="539"/>
      <c r="WLD22" s="539"/>
      <c r="WLE22" s="539"/>
      <c r="WLF22" s="539"/>
      <c r="WLG22" s="539"/>
      <c r="WLH22" s="539"/>
      <c r="WLI22" s="539"/>
      <c r="WLJ22" s="539"/>
      <c r="WLK22" s="539"/>
      <c r="WLL22" s="539"/>
      <c r="WLM22" s="539"/>
      <c r="WLN22" s="539"/>
      <c r="WLO22" s="539"/>
      <c r="WLP22" s="539"/>
      <c r="WLQ22" s="539"/>
      <c r="WLR22" s="539"/>
      <c r="WLS22" s="539"/>
      <c r="WLT22" s="539"/>
      <c r="WLU22" s="539"/>
      <c r="WLV22" s="539"/>
      <c r="WLW22" s="539"/>
      <c r="WLX22" s="539"/>
      <c r="WLY22" s="539"/>
      <c r="WLZ22" s="539"/>
      <c r="WMA22" s="539"/>
      <c r="WMB22" s="539"/>
      <c r="WMC22" s="539"/>
      <c r="WMD22" s="539"/>
      <c r="WME22" s="539"/>
      <c r="WMF22" s="539"/>
      <c r="WMG22" s="539"/>
      <c r="WMH22" s="539"/>
      <c r="WMI22" s="539"/>
      <c r="WMJ22" s="539"/>
      <c r="WMK22" s="539"/>
      <c r="WML22" s="539"/>
      <c r="WMM22" s="539"/>
      <c r="WMN22" s="539"/>
      <c r="WMO22" s="539"/>
      <c r="WMP22" s="539"/>
      <c r="WMQ22" s="539"/>
      <c r="WMR22" s="539"/>
      <c r="WMS22" s="539"/>
      <c r="WMT22" s="539"/>
      <c r="WMU22" s="539"/>
      <c r="WMV22" s="539"/>
      <c r="WMW22" s="539"/>
      <c r="WMX22" s="539"/>
      <c r="WMY22" s="539"/>
      <c r="WMZ22" s="539"/>
      <c r="WNA22" s="539"/>
      <c r="WNB22" s="539"/>
      <c r="WNC22" s="539"/>
      <c r="WND22" s="539"/>
      <c r="WNE22" s="539"/>
      <c r="WNF22" s="539"/>
      <c r="WNG22" s="539"/>
      <c r="WNH22" s="539"/>
      <c r="WNI22" s="539"/>
      <c r="WNJ22" s="539"/>
      <c r="WNK22" s="539"/>
      <c r="WNL22" s="539"/>
      <c r="WNM22" s="539"/>
      <c r="WNN22" s="539"/>
      <c r="WNO22" s="539"/>
      <c r="WNP22" s="539"/>
      <c r="WNQ22" s="539"/>
      <c r="WNR22" s="539"/>
      <c r="WNS22" s="539"/>
      <c r="WNT22" s="539"/>
      <c r="WNU22" s="539"/>
      <c r="WNV22" s="539"/>
      <c r="WNW22" s="539"/>
      <c r="WNX22" s="539"/>
      <c r="WNY22" s="539"/>
      <c r="WNZ22" s="539"/>
      <c r="WOA22" s="539"/>
      <c r="WOB22" s="539"/>
      <c r="WOC22" s="539"/>
      <c r="WOD22" s="539"/>
      <c r="WOE22" s="539"/>
      <c r="WOF22" s="539"/>
      <c r="WOG22" s="539"/>
      <c r="WOH22" s="539"/>
      <c r="WOI22" s="539"/>
      <c r="WOJ22" s="539"/>
      <c r="WOK22" s="539"/>
      <c r="WOL22" s="539"/>
      <c r="WOM22" s="539"/>
      <c r="WON22" s="539"/>
      <c r="WOO22" s="539"/>
      <c r="WOP22" s="539"/>
      <c r="WOQ22" s="539"/>
      <c r="WOR22" s="539"/>
      <c r="WOS22" s="539"/>
      <c r="WOT22" s="539"/>
      <c r="WOU22" s="539"/>
      <c r="WOV22" s="539"/>
      <c r="WOW22" s="539"/>
      <c r="WOX22" s="539"/>
      <c r="WOY22" s="539"/>
      <c r="WOZ22" s="539"/>
      <c r="WPA22" s="539"/>
      <c r="WPB22" s="539"/>
      <c r="WPC22" s="539"/>
      <c r="WPD22" s="539"/>
      <c r="WPE22" s="539"/>
      <c r="WPF22" s="539"/>
      <c r="WPG22" s="539"/>
      <c r="WPH22" s="539"/>
      <c r="WPI22" s="539"/>
      <c r="WPJ22" s="539"/>
      <c r="WPK22" s="539"/>
      <c r="WPL22" s="539"/>
      <c r="WPM22" s="539"/>
      <c r="WPN22" s="539"/>
      <c r="WPO22" s="539"/>
      <c r="WPP22" s="539"/>
      <c r="WPQ22" s="539"/>
      <c r="WPR22" s="539"/>
      <c r="WPS22" s="539"/>
      <c r="WPT22" s="539"/>
      <c r="WPU22" s="539"/>
      <c r="WPV22" s="539"/>
      <c r="WPW22" s="539"/>
      <c r="WPX22" s="539"/>
      <c r="WPY22" s="539"/>
      <c r="WPZ22" s="539"/>
      <c r="WQA22" s="539"/>
      <c r="WQB22" s="539"/>
      <c r="WQC22" s="539"/>
      <c r="WQD22" s="539"/>
      <c r="WQE22" s="539"/>
      <c r="WQF22" s="539"/>
      <c r="WQG22" s="539"/>
      <c r="WQH22" s="539"/>
      <c r="WQI22" s="539"/>
      <c r="WQJ22" s="539"/>
      <c r="WQK22" s="539"/>
      <c r="WQL22" s="539"/>
      <c r="WQM22" s="539"/>
      <c r="WQN22" s="539"/>
      <c r="WQO22" s="539"/>
      <c r="WQP22" s="539"/>
      <c r="WQQ22" s="539"/>
      <c r="WQR22" s="539"/>
      <c r="WQS22" s="539"/>
      <c r="WQT22" s="539"/>
      <c r="WQU22" s="539"/>
      <c r="WQV22" s="539"/>
      <c r="WQW22" s="539"/>
      <c r="WQX22" s="539"/>
      <c r="WQY22" s="539"/>
      <c r="WQZ22" s="539"/>
      <c r="WRA22" s="539"/>
      <c r="WRB22" s="539"/>
      <c r="WRC22" s="539"/>
      <c r="WRD22" s="539"/>
      <c r="WRE22" s="539"/>
      <c r="WRF22" s="539"/>
      <c r="WRG22" s="539"/>
      <c r="WRH22" s="539"/>
      <c r="WRI22" s="539"/>
      <c r="WRJ22" s="539"/>
      <c r="WRK22" s="539"/>
      <c r="WRL22" s="539"/>
      <c r="WRM22" s="539"/>
      <c r="WRN22" s="539"/>
      <c r="WRO22" s="539"/>
      <c r="WRP22" s="539"/>
      <c r="WRQ22" s="539"/>
      <c r="WRR22" s="539"/>
      <c r="WRS22" s="539"/>
      <c r="WRT22" s="539"/>
      <c r="WRU22" s="539"/>
      <c r="WRV22" s="539"/>
      <c r="WRW22" s="539"/>
      <c r="WRX22" s="539"/>
      <c r="WRY22" s="539"/>
      <c r="WRZ22" s="539"/>
      <c r="WSA22" s="539"/>
      <c r="WSB22" s="539"/>
      <c r="WSC22" s="539"/>
      <c r="WSD22" s="539"/>
      <c r="WSE22" s="539"/>
      <c r="WSF22" s="539"/>
      <c r="WSG22" s="539"/>
      <c r="WSH22" s="539"/>
      <c r="WSI22" s="539"/>
      <c r="WSJ22" s="539"/>
      <c r="WSK22" s="539"/>
      <c r="WSL22" s="539"/>
      <c r="WSM22" s="539"/>
      <c r="WSN22" s="539"/>
      <c r="WSO22" s="539"/>
      <c r="WSP22" s="539"/>
      <c r="WSQ22" s="539"/>
      <c r="WSR22" s="539"/>
      <c r="WSS22" s="539"/>
      <c r="WST22" s="539"/>
      <c r="WSU22" s="539"/>
      <c r="WSV22" s="539"/>
      <c r="WSW22" s="539"/>
      <c r="WSX22" s="539"/>
      <c r="WSY22" s="539"/>
      <c r="WSZ22" s="539"/>
      <c r="WTA22" s="539"/>
      <c r="WTB22" s="539"/>
      <c r="WTC22" s="539"/>
      <c r="WTD22" s="539"/>
      <c r="WTE22" s="539"/>
      <c r="WTF22" s="539"/>
      <c r="WTG22" s="539"/>
      <c r="WTH22" s="539"/>
      <c r="WTI22" s="539"/>
      <c r="WTJ22" s="539"/>
      <c r="WTK22" s="539"/>
      <c r="WTL22" s="539"/>
      <c r="WTM22" s="539"/>
      <c r="WTN22" s="539"/>
      <c r="WTO22" s="539"/>
      <c r="WTP22" s="539"/>
      <c r="WTQ22" s="539"/>
      <c r="WTR22" s="539"/>
      <c r="WTS22" s="539"/>
      <c r="WTT22" s="539"/>
      <c r="WTU22" s="539"/>
      <c r="WTV22" s="539"/>
      <c r="WTW22" s="539"/>
      <c r="WTX22" s="539"/>
      <c r="WTY22" s="539"/>
      <c r="WTZ22" s="539"/>
      <c r="WUA22" s="539"/>
      <c r="WUB22" s="539"/>
      <c r="WUC22" s="539"/>
      <c r="WUD22" s="539"/>
      <c r="WUE22" s="539"/>
      <c r="WUF22" s="539"/>
      <c r="WUG22" s="539"/>
      <c r="WUH22" s="539"/>
      <c r="WUI22" s="539"/>
      <c r="WUJ22" s="539"/>
      <c r="WUK22" s="539"/>
      <c r="WUL22" s="539"/>
      <c r="WUM22" s="539"/>
      <c r="WUN22" s="539"/>
      <c r="WUO22" s="539"/>
      <c r="WUP22" s="539"/>
      <c r="WUQ22" s="539"/>
      <c r="WUR22" s="539"/>
      <c r="WUS22" s="539"/>
      <c r="WUT22" s="539"/>
      <c r="WUU22" s="539"/>
      <c r="WUV22" s="539"/>
      <c r="WUW22" s="539"/>
      <c r="WUX22" s="539"/>
      <c r="WUY22" s="539"/>
      <c r="WUZ22" s="539"/>
      <c r="WVA22" s="539"/>
      <c r="WVB22" s="539"/>
      <c r="WVC22" s="539"/>
      <c r="WVD22" s="539"/>
      <c r="WVE22" s="539"/>
      <c r="WVF22" s="539"/>
      <c r="WVG22" s="539"/>
      <c r="WVH22" s="539"/>
      <c r="WVI22" s="539"/>
      <c r="WVJ22" s="539"/>
      <c r="WVK22" s="539"/>
      <c r="WVL22" s="539"/>
      <c r="WVM22" s="539"/>
      <c r="WVN22" s="539"/>
      <c r="WVO22" s="539"/>
      <c r="WVP22" s="539"/>
      <c r="WVQ22" s="539"/>
      <c r="WVR22" s="539"/>
      <c r="WVS22" s="539"/>
      <c r="WVT22" s="539"/>
      <c r="WVU22" s="539"/>
      <c r="WVV22" s="539"/>
      <c r="WVW22" s="539"/>
      <c r="WVX22" s="539"/>
      <c r="WVY22" s="539"/>
      <c r="WVZ22" s="539"/>
      <c r="WWA22" s="539"/>
      <c r="WWB22" s="539"/>
      <c r="WWC22" s="539"/>
      <c r="WWD22" s="539"/>
      <c r="WWE22" s="539"/>
      <c r="WWF22" s="539"/>
      <c r="WWG22" s="539"/>
      <c r="WWH22" s="539"/>
      <c r="WWI22" s="539"/>
      <c r="WWJ22" s="539"/>
      <c r="WWK22" s="539"/>
      <c r="WWL22" s="539"/>
      <c r="WWM22" s="539"/>
      <c r="WWN22" s="539"/>
      <c r="WWO22" s="539"/>
      <c r="WWP22" s="539"/>
      <c r="WWQ22" s="539"/>
      <c r="WWR22" s="539"/>
      <c r="WWS22" s="539"/>
      <c r="WWT22" s="539"/>
      <c r="WWU22" s="539"/>
      <c r="WWV22" s="539"/>
      <c r="WWW22" s="539"/>
      <c r="WWX22" s="539"/>
      <c r="WWY22" s="539"/>
      <c r="WWZ22" s="539"/>
      <c r="WXA22" s="539"/>
      <c r="WXB22" s="539"/>
      <c r="WXC22" s="539"/>
      <c r="WXD22" s="539"/>
      <c r="WXE22" s="539"/>
      <c r="WXF22" s="539"/>
      <c r="WXG22" s="539"/>
      <c r="WXH22" s="539"/>
      <c r="WXI22" s="539"/>
      <c r="WXJ22" s="539"/>
      <c r="WXK22" s="539"/>
      <c r="WXL22" s="539"/>
      <c r="WXM22" s="539"/>
      <c r="WXN22" s="539"/>
      <c r="WXO22" s="539"/>
      <c r="WXP22" s="539"/>
      <c r="WXQ22" s="539"/>
      <c r="WXR22" s="539"/>
      <c r="WXS22" s="539"/>
      <c r="WXT22" s="539"/>
      <c r="WXU22" s="539"/>
      <c r="WXV22" s="539"/>
      <c r="WXW22" s="539"/>
      <c r="WXX22" s="539"/>
      <c r="WXY22" s="539"/>
      <c r="WXZ22" s="539"/>
      <c r="WYA22" s="539"/>
      <c r="WYB22" s="539"/>
      <c r="WYC22" s="539"/>
      <c r="WYD22" s="539"/>
      <c r="WYE22" s="539"/>
      <c r="WYF22" s="539"/>
      <c r="WYG22" s="539"/>
      <c r="WYH22" s="539"/>
      <c r="WYI22" s="539"/>
      <c r="WYJ22" s="539"/>
      <c r="WYK22" s="539"/>
      <c r="WYL22" s="539"/>
      <c r="WYM22" s="539"/>
      <c r="WYN22" s="539"/>
      <c r="WYO22" s="539"/>
      <c r="WYP22" s="539"/>
      <c r="WYQ22" s="539"/>
      <c r="WYR22" s="539"/>
      <c r="WYS22" s="539"/>
      <c r="WYT22" s="539"/>
      <c r="WYU22" s="539"/>
      <c r="WYV22" s="539"/>
      <c r="WYW22" s="539"/>
      <c r="WYX22" s="539"/>
      <c r="WYY22" s="539"/>
      <c r="WYZ22" s="539"/>
      <c r="WZA22" s="539"/>
      <c r="WZB22" s="539"/>
      <c r="WZC22" s="539"/>
      <c r="WZD22" s="539"/>
      <c r="WZE22" s="539"/>
      <c r="WZF22" s="539"/>
      <c r="WZG22" s="539"/>
      <c r="WZH22" s="539"/>
      <c r="WZI22" s="539"/>
      <c r="WZJ22" s="539"/>
      <c r="WZK22" s="539"/>
      <c r="WZL22" s="539"/>
      <c r="WZM22" s="539"/>
      <c r="WZN22" s="539"/>
      <c r="WZO22" s="539"/>
      <c r="WZP22" s="539"/>
      <c r="WZQ22" s="539"/>
      <c r="WZR22" s="539"/>
      <c r="WZS22" s="539"/>
      <c r="WZT22" s="539"/>
      <c r="WZU22" s="539"/>
      <c r="WZV22" s="539"/>
      <c r="WZW22" s="539"/>
      <c r="WZX22" s="539"/>
      <c r="WZY22" s="539"/>
      <c r="WZZ22" s="539"/>
      <c r="XAA22" s="539"/>
      <c r="XAB22" s="539"/>
      <c r="XAC22" s="539"/>
      <c r="XAD22" s="539"/>
      <c r="XAE22" s="539"/>
      <c r="XAF22" s="539"/>
      <c r="XAG22" s="539"/>
      <c r="XAH22" s="539"/>
      <c r="XAI22" s="539"/>
      <c r="XAJ22" s="539"/>
      <c r="XAK22" s="539"/>
      <c r="XAL22" s="539"/>
      <c r="XAM22" s="539"/>
      <c r="XAN22" s="539"/>
      <c r="XAO22" s="539"/>
      <c r="XAP22" s="539"/>
      <c r="XAQ22" s="539"/>
      <c r="XAR22" s="539"/>
      <c r="XAS22" s="539"/>
      <c r="XAT22" s="539"/>
      <c r="XAU22" s="539"/>
      <c r="XAV22" s="539"/>
      <c r="XAW22" s="539"/>
      <c r="XAX22" s="539"/>
      <c r="XAY22" s="539"/>
      <c r="XAZ22" s="539"/>
      <c r="XBA22" s="539"/>
      <c r="XBB22" s="539"/>
      <c r="XBC22" s="539"/>
      <c r="XBD22" s="539"/>
      <c r="XBE22" s="539"/>
      <c r="XBF22" s="539"/>
      <c r="XBG22" s="539"/>
      <c r="XBH22" s="539"/>
      <c r="XBI22" s="539"/>
      <c r="XBJ22" s="539"/>
      <c r="XBK22" s="539"/>
      <c r="XBL22" s="539"/>
      <c r="XBM22" s="539"/>
      <c r="XBN22" s="539"/>
      <c r="XBO22" s="539"/>
      <c r="XBP22" s="539"/>
      <c r="XBQ22" s="539"/>
      <c r="XBR22" s="539"/>
      <c r="XBS22" s="539"/>
      <c r="XBT22" s="539"/>
      <c r="XBU22" s="539"/>
      <c r="XBV22" s="539"/>
      <c r="XBW22" s="539"/>
      <c r="XBX22" s="539"/>
      <c r="XBY22" s="539"/>
      <c r="XBZ22" s="539"/>
      <c r="XCA22" s="539"/>
      <c r="XCB22" s="539"/>
      <c r="XCC22" s="539"/>
      <c r="XCD22" s="539"/>
      <c r="XCE22" s="539"/>
      <c r="XCF22" s="539"/>
      <c r="XCG22" s="539"/>
      <c r="XCH22" s="539"/>
      <c r="XCI22" s="539"/>
      <c r="XCJ22" s="539"/>
      <c r="XCK22" s="539"/>
      <c r="XCL22" s="539"/>
      <c r="XCM22" s="539"/>
      <c r="XCN22" s="539"/>
      <c r="XCO22" s="539"/>
      <c r="XCP22" s="539"/>
      <c r="XCQ22" s="539"/>
      <c r="XCR22" s="539"/>
      <c r="XCS22" s="539"/>
      <c r="XCT22" s="539"/>
      <c r="XCU22" s="539"/>
      <c r="XCV22" s="539"/>
      <c r="XCW22" s="539"/>
      <c r="XCX22" s="539"/>
      <c r="XCY22" s="539"/>
      <c r="XCZ22" s="539"/>
      <c r="XDA22" s="539"/>
      <c r="XDB22" s="539"/>
      <c r="XDC22" s="539"/>
      <c r="XDD22" s="539"/>
      <c r="XDE22" s="539"/>
      <c r="XDF22" s="539"/>
      <c r="XDG22" s="539"/>
      <c r="XDH22" s="539"/>
      <c r="XDI22" s="539"/>
      <c r="XDJ22" s="539"/>
      <c r="XDK22" s="539"/>
      <c r="XDL22" s="539"/>
      <c r="XDM22" s="539"/>
      <c r="XDN22" s="539"/>
      <c r="XDO22" s="539"/>
      <c r="XDP22" s="539"/>
      <c r="XDQ22" s="539"/>
      <c r="XDR22" s="539"/>
      <c r="XDS22" s="539"/>
      <c r="XDT22" s="539"/>
      <c r="XDU22" s="539"/>
      <c r="XDV22" s="539"/>
      <c r="XDW22" s="539"/>
      <c r="XDX22" s="539"/>
      <c r="XDY22" s="539"/>
      <c r="XDZ22" s="539"/>
      <c r="XEA22" s="539"/>
      <c r="XEB22" s="539"/>
      <c r="XEC22" s="539"/>
      <c r="XED22" s="539"/>
      <c r="XEE22" s="539"/>
      <c r="XEF22" s="539"/>
      <c r="XEG22" s="539"/>
      <c r="XEH22" s="539"/>
      <c r="XEI22" s="539"/>
      <c r="XEJ22" s="539"/>
      <c r="XEK22" s="539"/>
      <c r="XEL22" s="539"/>
      <c r="XEM22" s="539"/>
      <c r="XEN22" s="539"/>
      <c r="XEO22" s="539"/>
      <c r="XEP22" s="539"/>
      <c r="XEQ22" s="539"/>
      <c r="XER22" s="539"/>
      <c r="XES22" s="539"/>
      <c r="XET22" s="539"/>
      <c r="XEU22" s="539"/>
      <c r="XEV22" s="539"/>
      <c r="XEW22" s="539"/>
      <c r="XEX22" s="539"/>
      <c r="XEY22" s="539"/>
      <c r="XEZ22" s="539"/>
      <c r="XFA22" s="539"/>
      <c r="XFB22" s="539"/>
      <c r="XFC22" s="539"/>
      <c r="XFD22" s="539"/>
    </row>
    <row r="23" spans="1:16384">
      <c r="A23" s="539" t="s">
        <v>297</v>
      </c>
      <c r="B23" s="539"/>
      <c r="C23" s="539"/>
      <c r="D23" s="539"/>
      <c r="E23" s="539"/>
      <c r="F23" s="539"/>
      <c r="G23" s="539"/>
      <c r="H23" s="539"/>
      <c r="I23" s="539"/>
      <c r="J23" s="539"/>
    </row>
    <row r="24" spans="1:16384">
      <c r="A24" s="539" t="s">
        <v>512</v>
      </c>
      <c r="B24" s="539"/>
      <c r="C24" s="539"/>
      <c r="D24" s="539"/>
      <c r="E24" s="539"/>
      <c r="F24" s="539"/>
      <c r="G24" s="539"/>
      <c r="H24" s="539"/>
      <c r="I24" s="539"/>
      <c r="J24" s="539"/>
      <c r="K24" s="290"/>
    </row>
    <row r="25" spans="1:16384">
      <c r="A25" s="132"/>
      <c r="B25" s="292"/>
      <c r="C25" s="292"/>
      <c r="D25" s="292"/>
      <c r="E25" s="292"/>
      <c r="F25" s="292"/>
      <c r="G25" s="292"/>
      <c r="H25" s="292"/>
      <c r="I25" s="292"/>
      <c r="J25" s="292"/>
      <c r="K25" s="290"/>
    </row>
    <row r="26" spans="1:16384">
      <c r="A26" s="539" t="s">
        <v>506</v>
      </c>
      <c r="B26" s="539"/>
      <c r="C26" s="539"/>
      <c r="D26" s="539"/>
      <c r="E26" s="539"/>
      <c r="F26" s="539"/>
      <c r="G26" s="539"/>
      <c r="H26" s="539"/>
      <c r="I26" s="539"/>
      <c r="J26" s="539"/>
      <c r="K26" s="290"/>
    </row>
    <row r="27" spans="1:16384" ht="17.25" customHeight="1">
      <c r="A27" s="132"/>
      <c r="B27" s="292"/>
      <c r="C27" s="292"/>
      <c r="D27" s="292"/>
      <c r="E27" s="292"/>
      <c r="F27" s="292"/>
      <c r="G27" s="292"/>
      <c r="H27" s="292"/>
      <c r="I27" s="292"/>
      <c r="J27" s="292"/>
    </row>
    <row r="28" spans="1:16384">
      <c r="A28" s="542" t="s">
        <v>412</v>
      </c>
      <c r="B28" s="542"/>
      <c r="C28" s="292"/>
      <c r="D28" s="292"/>
      <c r="E28" s="292"/>
      <c r="F28" s="292"/>
      <c r="G28" s="292"/>
      <c r="H28" s="292"/>
      <c r="I28" s="292"/>
      <c r="J28" s="292"/>
    </row>
    <row r="29" spans="1:16384">
      <c r="A29" s="300"/>
      <c r="B29" s="300"/>
      <c r="C29" s="292"/>
      <c r="D29" s="292"/>
      <c r="E29" s="292"/>
      <c r="F29" s="292"/>
      <c r="G29" s="292"/>
      <c r="H29" s="292"/>
      <c r="I29" s="292"/>
      <c r="J29" s="292"/>
    </row>
    <row r="30" spans="1:16384" ht="34.5">
      <c r="A30" s="244" t="s">
        <v>298</v>
      </c>
      <c r="B30" s="243" t="s">
        <v>299</v>
      </c>
      <c r="C30" s="292"/>
      <c r="D30" s="292"/>
      <c r="E30" s="292"/>
      <c r="F30" s="292"/>
      <c r="G30" s="292"/>
      <c r="H30" s="292"/>
      <c r="I30" s="292"/>
      <c r="J30" s="292"/>
    </row>
    <row r="31" spans="1:16384">
      <c r="A31" s="245" t="s">
        <v>392</v>
      </c>
      <c r="B31" s="246">
        <v>1</v>
      </c>
      <c r="C31" s="292"/>
      <c r="D31" s="292"/>
      <c r="E31" s="292"/>
      <c r="F31" s="292"/>
      <c r="G31" s="292"/>
      <c r="H31" s="292"/>
      <c r="I31" s="292"/>
      <c r="J31" s="292"/>
    </row>
    <row r="32" spans="1:16384">
      <c r="A32" s="245" t="s">
        <v>393</v>
      </c>
      <c r="B32" s="246">
        <v>1</v>
      </c>
      <c r="C32" s="292"/>
      <c r="D32" s="292"/>
      <c r="E32" s="292"/>
      <c r="F32" s="292"/>
      <c r="G32" s="292"/>
      <c r="H32" s="292"/>
      <c r="I32" s="292"/>
      <c r="J32" s="292"/>
    </row>
    <row r="33" spans="1:10">
      <c r="A33" s="132"/>
      <c r="B33" s="292"/>
      <c r="C33" s="292"/>
      <c r="D33" s="292"/>
      <c r="E33" s="292"/>
      <c r="F33" s="292"/>
      <c r="G33" s="292"/>
      <c r="H33" s="292"/>
      <c r="I33" s="162"/>
      <c r="J33" s="292"/>
    </row>
    <row r="34" spans="1:10">
      <c r="A34" s="542" t="s">
        <v>300</v>
      </c>
      <c r="B34" s="542"/>
      <c r="C34" s="542"/>
      <c r="D34" s="542"/>
      <c r="E34" s="542"/>
      <c r="F34" s="542"/>
      <c r="G34" s="542"/>
      <c r="H34" s="542"/>
      <c r="I34" s="542"/>
      <c r="J34" s="542"/>
    </row>
    <row r="35" spans="1:10">
      <c r="A35" s="300"/>
      <c r="B35" s="300"/>
      <c r="C35" s="300"/>
      <c r="D35" s="300"/>
      <c r="E35" s="300"/>
      <c r="F35" s="300"/>
      <c r="G35" s="300"/>
      <c r="H35" s="300"/>
      <c r="I35" s="300"/>
      <c r="J35" s="300"/>
    </row>
    <row r="36" spans="1:10">
      <c r="A36" s="293"/>
    </row>
    <row r="37" spans="1:10">
      <c r="A37" s="545" t="s">
        <v>214</v>
      </c>
      <c r="B37" s="545"/>
      <c r="C37" s="545"/>
      <c r="D37" s="545"/>
      <c r="E37" s="545"/>
      <c r="F37" s="545"/>
      <c r="G37" s="545"/>
      <c r="H37" s="545"/>
      <c r="I37" s="545"/>
      <c r="J37" s="545"/>
    </row>
    <row r="38" spans="1:10">
      <c r="A38" s="132"/>
      <c r="B38" s="133"/>
      <c r="C38" s="133"/>
      <c r="D38" s="133"/>
      <c r="E38" s="133"/>
      <c r="F38" s="133"/>
      <c r="G38" s="133"/>
      <c r="H38" s="133"/>
      <c r="I38" s="133"/>
      <c r="J38" s="133"/>
    </row>
    <row r="39" spans="1:10">
      <c r="A39" s="539" t="s">
        <v>434</v>
      </c>
      <c r="B39" s="539"/>
      <c r="C39" s="539"/>
      <c r="D39" s="539"/>
      <c r="E39" s="539"/>
      <c r="F39" s="539"/>
      <c r="G39" s="539"/>
      <c r="H39" s="539"/>
      <c r="I39" s="539"/>
      <c r="J39" s="539"/>
    </row>
    <row r="40" spans="1:10" ht="17.25" customHeight="1">
      <c r="A40" s="134"/>
      <c r="B40" s="133"/>
      <c r="C40" s="133"/>
      <c r="D40" s="133"/>
      <c r="E40" s="133"/>
      <c r="F40" s="133"/>
      <c r="G40" s="133"/>
      <c r="H40" s="133"/>
      <c r="I40" s="133"/>
      <c r="J40" s="133"/>
    </row>
    <row r="41" spans="1:10" ht="17.25" customHeight="1">
      <c r="A41" s="134"/>
      <c r="B41" s="133"/>
      <c r="C41" s="133"/>
      <c r="D41" s="133"/>
      <c r="E41" s="133"/>
      <c r="F41" s="133"/>
      <c r="G41" s="133"/>
      <c r="H41" s="133"/>
      <c r="I41" s="133"/>
      <c r="J41" s="133"/>
    </row>
    <row r="42" spans="1:10" ht="17.25" customHeight="1">
      <c r="A42" s="541" t="s">
        <v>215</v>
      </c>
      <c r="B42" s="541"/>
      <c r="C42" s="541"/>
      <c r="D42" s="541"/>
      <c r="E42" s="541"/>
      <c r="F42" s="541"/>
      <c r="G42" s="541"/>
      <c r="H42" s="541"/>
      <c r="I42" s="541"/>
      <c r="J42" s="541"/>
    </row>
    <row r="43" spans="1:10" ht="21.75" customHeight="1">
      <c r="A43" s="291"/>
      <c r="B43" s="135"/>
      <c r="C43" s="135"/>
      <c r="D43" s="135"/>
      <c r="E43" s="135"/>
      <c r="F43" s="135"/>
      <c r="G43" s="135"/>
      <c r="H43" s="135"/>
      <c r="I43" s="135"/>
      <c r="J43" s="135"/>
    </row>
    <row r="44" spans="1:10" ht="17.25" customHeight="1">
      <c r="A44" s="541" t="s">
        <v>507</v>
      </c>
      <c r="B44" s="541"/>
      <c r="C44" s="541"/>
      <c r="D44" s="541"/>
      <c r="E44" s="541"/>
      <c r="F44" s="541"/>
      <c r="G44" s="541"/>
      <c r="H44" s="541"/>
      <c r="I44" s="541"/>
      <c r="J44" s="541"/>
    </row>
    <row r="45" spans="1:10">
      <c r="A45" s="305" t="s">
        <v>219</v>
      </c>
      <c r="B45" s="382" t="s">
        <v>508</v>
      </c>
      <c r="C45" s="135"/>
      <c r="D45" s="135"/>
      <c r="E45" s="135"/>
      <c r="F45" s="135"/>
      <c r="G45" s="135"/>
      <c r="H45" s="135"/>
      <c r="I45" s="135"/>
      <c r="J45" s="135"/>
    </row>
    <row r="46" spans="1:10" ht="16.5" customHeight="1">
      <c r="A46" s="305" t="s">
        <v>216</v>
      </c>
      <c r="B46" s="382" t="s">
        <v>509</v>
      </c>
      <c r="C46" s="135"/>
      <c r="D46" s="135"/>
      <c r="E46" s="135"/>
      <c r="F46" s="135"/>
      <c r="G46" s="135"/>
      <c r="H46" s="135"/>
      <c r="I46" s="135"/>
      <c r="J46" s="135"/>
    </row>
    <row r="47" spans="1:10">
      <c r="A47" s="305" t="s">
        <v>217</v>
      </c>
      <c r="B47" s="305" t="s">
        <v>218</v>
      </c>
      <c r="C47" s="135"/>
      <c r="D47" s="135"/>
      <c r="E47" s="135"/>
      <c r="F47" s="135"/>
      <c r="G47" s="135"/>
      <c r="H47" s="135"/>
      <c r="I47" s="135"/>
      <c r="J47" s="135"/>
    </row>
    <row r="48" spans="1:10">
      <c r="A48" s="292"/>
      <c r="B48" s="292"/>
      <c r="C48" s="133"/>
      <c r="D48" s="133"/>
      <c r="E48" s="133"/>
      <c r="F48" s="196"/>
      <c r="G48" s="133"/>
      <c r="H48" s="133"/>
      <c r="I48" s="133"/>
      <c r="J48" s="133"/>
    </row>
    <row r="49" spans="1:11">
      <c r="A49" s="541" t="s">
        <v>382</v>
      </c>
      <c r="B49" s="541"/>
      <c r="C49" s="541"/>
      <c r="D49" s="541"/>
      <c r="E49" s="541"/>
      <c r="F49" s="541"/>
      <c r="G49" s="541"/>
      <c r="H49" s="541"/>
      <c r="I49" s="541"/>
      <c r="J49" s="541"/>
    </row>
    <row r="50" spans="1:11">
      <c r="A50" s="291" t="s">
        <v>220</v>
      </c>
      <c r="B50" s="305" t="s">
        <v>395</v>
      </c>
      <c r="C50" s="195"/>
    </row>
    <row r="51" spans="1:11" ht="23.25" customHeight="1">
      <c r="A51" s="131" t="s">
        <v>396</v>
      </c>
      <c r="B51" s="542" t="s">
        <v>398</v>
      </c>
      <c r="C51" s="542"/>
      <c r="D51" s="542"/>
      <c r="E51" s="542"/>
    </row>
    <row r="52" spans="1:11">
      <c r="A52" s="291" t="s">
        <v>397</v>
      </c>
      <c r="B52" s="305" t="s">
        <v>399</v>
      </c>
      <c r="C52" s="133"/>
      <c r="D52" s="133"/>
      <c r="E52" s="133"/>
      <c r="F52" s="133"/>
      <c r="G52" s="133"/>
      <c r="H52" s="133"/>
      <c r="I52" s="133"/>
      <c r="J52" s="133"/>
    </row>
    <row r="53" spans="1:11">
      <c r="A53" s="291"/>
    </row>
    <row r="54" spans="1:11">
      <c r="A54" s="541" t="s">
        <v>221</v>
      </c>
      <c r="B54" s="541"/>
      <c r="C54" s="541"/>
      <c r="D54" s="293"/>
      <c r="E54" s="293"/>
      <c r="F54" s="293"/>
      <c r="G54" s="293"/>
      <c r="H54" s="293"/>
      <c r="I54" s="293"/>
    </row>
    <row r="55" spans="1:11">
      <c r="A55" s="136"/>
      <c r="B55" s="136"/>
      <c r="C55" s="136"/>
      <c r="D55" s="136"/>
      <c r="E55" s="136"/>
      <c r="F55" s="136"/>
      <c r="G55" s="136"/>
      <c r="H55" s="136"/>
      <c r="I55" s="136"/>
    </row>
    <row r="56" spans="1:11">
      <c r="A56" s="541" t="s">
        <v>222</v>
      </c>
      <c r="B56" s="541"/>
      <c r="C56" s="541"/>
      <c r="D56" s="541"/>
      <c r="E56" s="541"/>
      <c r="F56" s="541"/>
      <c r="G56" s="541"/>
      <c r="H56" s="541"/>
      <c r="I56" s="541"/>
    </row>
    <row r="57" spans="1:11">
      <c r="A57" s="132"/>
      <c r="B57" s="292"/>
      <c r="C57" s="292"/>
      <c r="D57" s="292"/>
      <c r="E57" s="292"/>
      <c r="F57" s="292"/>
      <c r="G57" s="292"/>
      <c r="H57" s="292"/>
      <c r="I57" s="292"/>
    </row>
    <row r="58" spans="1:11" ht="35.25" customHeight="1">
      <c r="A58" s="539" t="s">
        <v>435</v>
      </c>
      <c r="B58" s="539"/>
      <c r="C58" s="539"/>
      <c r="D58" s="539"/>
      <c r="E58" s="539"/>
      <c r="F58" s="539"/>
      <c r="G58" s="539"/>
      <c r="H58" s="539"/>
      <c r="I58" s="539"/>
      <c r="J58" s="539"/>
      <c r="K58" s="131"/>
    </row>
    <row r="59" spans="1:11" ht="35.25" customHeight="1">
      <c r="A59" s="539" t="s">
        <v>405</v>
      </c>
      <c r="B59" s="539"/>
      <c r="C59" s="539"/>
      <c r="D59" s="539"/>
      <c r="E59" s="539"/>
      <c r="F59" s="539"/>
      <c r="G59" s="539"/>
      <c r="H59" s="539"/>
      <c r="I59" s="539"/>
      <c r="J59" s="539"/>
      <c r="K59" s="131"/>
    </row>
    <row r="60" spans="1:11">
      <c r="A60" s="539" t="s">
        <v>436</v>
      </c>
      <c r="B60" s="539"/>
      <c r="C60" s="539"/>
      <c r="D60" s="539"/>
      <c r="E60" s="539"/>
      <c r="F60" s="539"/>
      <c r="G60" s="539"/>
      <c r="H60" s="539"/>
      <c r="I60" s="539"/>
      <c r="J60" s="539"/>
      <c r="K60" s="131"/>
    </row>
    <row r="61" spans="1:11">
      <c r="A61" s="290"/>
      <c r="B61" s="290"/>
      <c r="C61" s="290"/>
      <c r="D61" s="290"/>
      <c r="E61" s="290"/>
      <c r="F61" s="290"/>
      <c r="G61" s="290"/>
      <c r="H61" s="290"/>
      <c r="I61" s="290"/>
      <c r="J61" s="290"/>
      <c r="K61" s="131"/>
    </row>
    <row r="62" spans="1:11">
      <c r="A62" s="137"/>
      <c r="B62" s="137"/>
      <c r="C62" s="137"/>
      <c r="D62" s="137"/>
      <c r="E62" s="137"/>
      <c r="F62" s="137"/>
      <c r="G62" s="137"/>
      <c r="H62" s="137"/>
      <c r="I62" s="137"/>
    </row>
    <row r="63" spans="1:11">
      <c r="A63" s="293" t="s">
        <v>223</v>
      </c>
      <c r="B63" s="293"/>
      <c r="C63" s="293"/>
      <c r="D63" s="293"/>
      <c r="E63" s="293"/>
      <c r="F63" s="293"/>
      <c r="G63" s="293"/>
      <c r="H63" s="293"/>
      <c r="I63" s="293"/>
    </row>
    <row r="64" spans="1:11">
      <c r="A64" s="539" t="s">
        <v>437</v>
      </c>
      <c r="B64" s="539"/>
      <c r="C64" s="539"/>
      <c r="D64" s="539"/>
      <c r="E64" s="539"/>
      <c r="F64" s="539"/>
      <c r="G64" s="539"/>
      <c r="H64" s="539"/>
      <c r="I64" s="539"/>
      <c r="J64" s="539"/>
    </row>
    <row r="65" spans="1:11" ht="19.5" customHeight="1">
      <c r="A65" s="290"/>
      <c r="B65" s="290"/>
      <c r="C65" s="290"/>
      <c r="D65" s="290"/>
      <c r="E65" s="290"/>
      <c r="F65" s="290"/>
      <c r="G65" s="290"/>
      <c r="H65" s="290"/>
      <c r="I65" s="290"/>
    </row>
    <row r="66" spans="1:11">
      <c r="A66" s="290"/>
      <c r="B66" s="290"/>
      <c r="C66" s="290"/>
      <c r="D66" s="290"/>
      <c r="E66" s="290"/>
      <c r="F66" s="290"/>
      <c r="G66" s="290"/>
      <c r="H66" s="290"/>
      <c r="I66" s="290"/>
    </row>
    <row r="67" spans="1:11">
      <c r="A67" s="293" t="s">
        <v>224</v>
      </c>
      <c r="B67" s="290"/>
      <c r="C67" s="290"/>
      <c r="D67" s="290"/>
      <c r="E67" s="290"/>
      <c r="F67" s="290"/>
      <c r="G67" s="290"/>
      <c r="H67" s="290"/>
      <c r="I67" s="290"/>
    </row>
    <row r="68" spans="1:11">
      <c r="A68" s="293"/>
      <c r="B68" s="290"/>
      <c r="C68" s="290"/>
      <c r="D68" s="290"/>
      <c r="E68" s="290"/>
      <c r="F68" s="290"/>
      <c r="G68" s="290"/>
      <c r="H68" s="290"/>
      <c r="I68" s="290"/>
    </row>
    <row r="69" spans="1:11">
      <c r="B69" s="138" t="s">
        <v>420</v>
      </c>
      <c r="C69" s="138" t="s">
        <v>419</v>
      </c>
      <c r="K69" s="128"/>
    </row>
    <row r="70" spans="1:11">
      <c r="A70" s="140" t="s">
        <v>225</v>
      </c>
      <c r="B70" s="129">
        <v>275484994.68000001</v>
      </c>
      <c r="C70" s="129">
        <v>269160554.30000001</v>
      </c>
      <c r="D70" s="293"/>
      <c r="E70" s="143"/>
      <c r="K70" s="128"/>
    </row>
    <row r="71" spans="1:11">
      <c r="A71" s="140" t="s">
        <v>226</v>
      </c>
      <c r="B71" s="129">
        <v>77818159.540000007</v>
      </c>
      <c r="C71" s="129">
        <v>108947580.16</v>
      </c>
      <c r="D71" s="293"/>
      <c r="E71" s="143"/>
      <c r="K71" s="128"/>
    </row>
    <row r="72" spans="1:11">
      <c r="A72" s="139" t="s">
        <v>227</v>
      </c>
      <c r="B72" s="129">
        <v>57601117.770000003</v>
      </c>
      <c r="C72" s="129">
        <v>41556555.850000001</v>
      </c>
      <c r="D72" s="293"/>
      <c r="E72" s="143"/>
      <c r="K72" s="128"/>
    </row>
    <row r="73" spans="1:11">
      <c r="A73" s="139" t="s">
        <v>228</v>
      </c>
      <c r="B73" s="129">
        <v>20399911.079999998</v>
      </c>
      <c r="C73" s="129">
        <v>17423920.899999999</v>
      </c>
      <c r="D73" s="293"/>
      <c r="E73" s="143"/>
      <c r="K73" s="128"/>
    </row>
    <row r="74" spans="1:11">
      <c r="A74" s="139" t="s">
        <v>229</v>
      </c>
      <c r="B74" s="129">
        <v>3963852.86</v>
      </c>
      <c r="C74" s="129">
        <v>93120.47</v>
      </c>
      <c r="D74" s="293"/>
      <c r="E74" s="143"/>
      <c r="K74" s="128"/>
    </row>
    <row r="75" spans="1:11">
      <c r="A75" s="139" t="s">
        <v>230</v>
      </c>
      <c r="B75" s="129">
        <f>1746514.62</f>
        <v>1746514.62</v>
      </c>
      <c r="C75" s="129">
        <v>1937307.22</v>
      </c>
      <c r="D75" s="238"/>
      <c r="E75" s="143"/>
      <c r="K75" s="128"/>
    </row>
    <row r="76" spans="1:11">
      <c r="A76" s="139" t="s">
        <v>497</v>
      </c>
      <c r="B76" s="129">
        <f>759639</f>
        <v>759639</v>
      </c>
      <c r="C76" s="129">
        <v>0</v>
      </c>
      <c r="D76" s="238"/>
      <c r="E76" s="143"/>
      <c r="F76" s="380"/>
      <c r="G76" s="380"/>
      <c r="H76" s="380"/>
      <c r="I76" s="380"/>
      <c r="J76" s="380"/>
      <c r="K76" s="128"/>
    </row>
    <row r="77" spans="1:11">
      <c r="A77" s="139" t="s">
        <v>450</v>
      </c>
      <c r="B77" s="129">
        <v>5393162</v>
      </c>
      <c r="C77" s="129">
        <v>8597879.3399999999</v>
      </c>
      <c r="D77" s="293"/>
      <c r="E77" s="143"/>
      <c r="K77" s="128"/>
    </row>
    <row r="78" spans="1:11">
      <c r="A78" s="139" t="s">
        <v>451</v>
      </c>
      <c r="B78" s="129">
        <v>1831044</v>
      </c>
      <c r="C78" s="129"/>
      <c r="D78" s="293"/>
      <c r="E78" s="143"/>
      <c r="K78" s="128"/>
    </row>
    <row r="79" spans="1:11" ht="18" thickBot="1">
      <c r="A79" s="139" t="s">
        <v>231</v>
      </c>
      <c r="B79" s="141">
        <f>3651543.68+217350</f>
        <v>3868893.68</v>
      </c>
      <c r="C79" s="141">
        <v>5353500.3099999996</v>
      </c>
      <c r="D79" s="293"/>
      <c r="E79" s="143"/>
      <c r="K79" s="128"/>
    </row>
    <row r="80" spans="1:11" ht="18" thickBot="1">
      <c r="A80" s="289"/>
      <c r="B80" s="142">
        <f>SUM(B70:B79)</f>
        <v>448867289.23000002</v>
      </c>
      <c r="C80" s="142">
        <f>SUM(C70:C79)</f>
        <v>453070418.55000007</v>
      </c>
      <c r="D80" s="238"/>
      <c r="E80" s="143"/>
      <c r="K80" s="128"/>
    </row>
    <row r="81" spans="1:11" ht="17.25" customHeight="1"/>
    <row r="83" spans="1:11">
      <c r="A83" s="295" t="s">
        <v>232</v>
      </c>
    </row>
    <row r="84" spans="1:11">
      <c r="A84" s="295"/>
    </row>
    <row r="85" spans="1:11" ht="17.25" customHeight="1">
      <c r="A85" s="289"/>
      <c r="B85" s="138" t="s">
        <v>420</v>
      </c>
      <c r="C85" s="138" t="s">
        <v>419</v>
      </c>
      <c r="K85" s="128"/>
    </row>
    <row r="86" spans="1:11">
      <c r="A86" s="305" t="s">
        <v>388</v>
      </c>
      <c r="B86" s="129">
        <v>2960058.1</v>
      </c>
      <c r="C86" s="129">
        <v>2465162.17</v>
      </c>
      <c r="E86" s="143"/>
      <c r="K86" s="128"/>
    </row>
    <row r="87" spans="1:11">
      <c r="A87" s="297" t="s">
        <v>386</v>
      </c>
      <c r="B87" s="129">
        <v>296666.58</v>
      </c>
      <c r="C87" s="129">
        <v>1322234.24</v>
      </c>
      <c r="E87" s="143"/>
      <c r="J87" s="143"/>
      <c r="K87" s="128"/>
    </row>
    <row r="88" spans="1:11">
      <c r="A88" s="297" t="s">
        <v>233</v>
      </c>
      <c r="B88" s="129">
        <v>76629.929999999993</v>
      </c>
      <c r="C88" s="129">
        <v>446180.11</v>
      </c>
      <c r="D88" s="144"/>
      <c r="E88" s="143"/>
      <c r="K88" s="128"/>
    </row>
    <row r="89" spans="1:11">
      <c r="A89" s="297" t="s">
        <v>234</v>
      </c>
      <c r="B89" s="129">
        <v>421243.83</v>
      </c>
      <c r="C89" s="129">
        <v>460942.64</v>
      </c>
      <c r="D89" s="144"/>
      <c r="E89" s="143"/>
      <c r="J89" s="143"/>
      <c r="K89" s="128"/>
    </row>
    <row r="90" spans="1:11">
      <c r="A90" s="297" t="s">
        <v>414</v>
      </c>
      <c r="B90" s="129">
        <v>630952.6</v>
      </c>
      <c r="C90" s="129">
        <v>185651.72</v>
      </c>
      <c r="D90" s="144"/>
      <c r="E90" s="143"/>
      <c r="J90" s="143"/>
      <c r="K90" s="128"/>
    </row>
    <row r="91" spans="1:11" ht="18" thickBot="1">
      <c r="A91" s="297" t="s">
        <v>235</v>
      </c>
      <c r="B91" s="141">
        <v>596702.52999999991</v>
      </c>
      <c r="C91" s="146">
        <v>1391325.8</v>
      </c>
      <c r="D91" s="144"/>
      <c r="E91" s="143"/>
      <c r="K91" s="128"/>
    </row>
    <row r="92" spans="1:11" ht="18" thickBot="1">
      <c r="A92" s="289"/>
      <c r="B92" s="142">
        <f>SUM(B86:B91)</f>
        <v>4982253.57</v>
      </c>
      <c r="C92" s="142">
        <f>SUM(C86:C91)</f>
        <v>6271496.6799999997</v>
      </c>
      <c r="D92" s="144"/>
      <c r="E92" s="143"/>
      <c r="K92" s="128"/>
    </row>
    <row r="93" spans="1:11">
      <c r="A93" s="128"/>
      <c r="B93" s="128"/>
      <c r="C93" s="128"/>
      <c r="D93" s="144"/>
      <c r="E93" s="144"/>
      <c r="F93" s="197"/>
    </row>
    <row r="94" spans="1:11">
      <c r="A94" s="289"/>
      <c r="B94" s="289"/>
      <c r="C94" s="289"/>
      <c r="D94" s="297"/>
      <c r="E94" s="297"/>
    </row>
    <row r="95" spans="1:11">
      <c r="A95" s="543" t="s">
        <v>236</v>
      </c>
      <c r="B95" s="543"/>
      <c r="C95" s="543"/>
      <c r="D95" s="297"/>
      <c r="E95" s="297"/>
    </row>
    <row r="96" spans="1:11">
      <c r="A96" s="544"/>
      <c r="B96" s="544"/>
      <c r="C96" s="544"/>
      <c r="D96" s="297"/>
      <c r="E96" s="297"/>
    </row>
    <row r="97" spans="1:11">
      <c r="B97" s="138" t="s">
        <v>420</v>
      </c>
      <c r="C97" s="138" t="s">
        <v>419</v>
      </c>
      <c r="D97" s="145"/>
      <c r="K97" s="128"/>
    </row>
    <row r="98" spans="1:11">
      <c r="A98" s="139" t="s">
        <v>237</v>
      </c>
      <c r="B98" s="145">
        <v>5547598.9600000009</v>
      </c>
      <c r="C98" s="145">
        <v>5157691.46</v>
      </c>
      <c r="D98" s="145"/>
      <c r="K98" s="128"/>
    </row>
    <row r="99" spans="1:11">
      <c r="A99" s="305" t="s">
        <v>238</v>
      </c>
      <c r="B99" s="145">
        <v>6321854.3900000006</v>
      </c>
      <c r="C99" s="145">
        <v>7067007.2200000007</v>
      </c>
      <c r="D99" s="145"/>
      <c r="K99" s="128"/>
    </row>
    <row r="100" spans="1:11">
      <c r="A100" s="297" t="s">
        <v>243</v>
      </c>
      <c r="B100" s="145">
        <v>4339794.42</v>
      </c>
      <c r="C100" s="145">
        <v>2385373.5000000005</v>
      </c>
      <c r="D100" s="145"/>
      <c r="K100" s="128"/>
    </row>
    <row r="101" spans="1:11">
      <c r="A101" s="297" t="s">
        <v>244</v>
      </c>
      <c r="B101" s="145">
        <v>147124614.35999995</v>
      </c>
      <c r="C101" s="145">
        <v>193168792.46000001</v>
      </c>
      <c r="D101" s="145"/>
      <c r="K101" s="128"/>
    </row>
    <row r="102" spans="1:11">
      <c r="A102" s="297" t="s">
        <v>422</v>
      </c>
      <c r="B102" s="145">
        <v>13866529.949999999</v>
      </c>
      <c r="C102" s="145">
        <v>12111652.479999999</v>
      </c>
      <c r="D102" s="145"/>
      <c r="E102" s="297"/>
      <c r="K102" s="128"/>
    </row>
    <row r="103" spans="1:11">
      <c r="A103" s="297" t="s">
        <v>452</v>
      </c>
      <c r="B103" s="145">
        <v>62332083.890000001</v>
      </c>
      <c r="C103" s="145">
        <v>38064855.369999997</v>
      </c>
      <c r="D103" s="145"/>
      <c r="K103" s="128"/>
    </row>
    <row r="104" spans="1:11">
      <c r="A104" s="297" t="s">
        <v>241</v>
      </c>
      <c r="B104" s="145">
        <v>8495840.379999999</v>
      </c>
      <c r="C104" s="145">
        <v>10866556.48</v>
      </c>
      <c r="D104" s="145"/>
      <c r="K104" s="128"/>
    </row>
    <row r="105" spans="1:11">
      <c r="A105" s="297" t="s">
        <v>239</v>
      </c>
      <c r="B105" s="145">
        <v>16063663.689999999</v>
      </c>
      <c r="C105" s="145">
        <v>15784631.26</v>
      </c>
      <c r="D105" s="145"/>
      <c r="K105" s="128"/>
    </row>
    <row r="106" spans="1:11">
      <c r="A106" s="297" t="s">
        <v>453</v>
      </c>
      <c r="B106" s="145">
        <v>42137203.710000001</v>
      </c>
      <c r="C106" s="145">
        <v>50426171.68</v>
      </c>
      <c r="D106" s="145"/>
      <c r="K106" s="128"/>
    </row>
    <row r="107" spans="1:11">
      <c r="A107" s="297" t="s">
        <v>240</v>
      </c>
      <c r="B107" s="145">
        <v>2867328.2</v>
      </c>
      <c r="C107" s="145">
        <v>4883362.7</v>
      </c>
      <c r="D107" s="145"/>
      <c r="K107" s="128"/>
    </row>
    <row r="108" spans="1:11">
      <c r="A108" s="297" t="s">
        <v>242</v>
      </c>
      <c r="B108" s="145">
        <v>1606526.97</v>
      </c>
      <c r="C108" s="145">
        <v>1970275.59</v>
      </c>
      <c r="D108" s="145"/>
      <c r="K108" s="128"/>
    </row>
    <row r="109" spans="1:11">
      <c r="A109" s="297" t="s">
        <v>416</v>
      </c>
      <c r="B109" s="145">
        <v>1294421.1100000001</v>
      </c>
      <c r="C109" s="145">
        <v>1046104.72</v>
      </c>
      <c r="D109" s="145"/>
      <c r="K109" s="128"/>
    </row>
    <row r="110" spans="1:11">
      <c r="A110" s="297" t="s">
        <v>245</v>
      </c>
      <c r="B110" s="145">
        <v>4238081.16</v>
      </c>
      <c r="C110" s="145">
        <v>21203499.600000001</v>
      </c>
      <c r="D110" s="145"/>
      <c r="K110" s="128"/>
    </row>
    <row r="111" spans="1:11">
      <c r="A111" s="323" t="s">
        <v>456</v>
      </c>
      <c r="B111" s="145">
        <v>2448513</v>
      </c>
      <c r="C111" s="145">
        <v>1906547.01</v>
      </c>
      <c r="D111" s="145"/>
      <c r="E111" s="321"/>
      <c r="F111" s="321"/>
      <c r="G111" s="321"/>
      <c r="H111" s="321"/>
      <c r="I111" s="321"/>
      <c r="J111" s="321"/>
      <c r="K111" s="128"/>
    </row>
    <row r="112" spans="1:11" ht="18" thickBot="1">
      <c r="A112" s="305" t="s">
        <v>246</v>
      </c>
      <c r="B112" s="146">
        <v>2928194.37</v>
      </c>
      <c r="C112" s="146">
        <v>1356162.62</v>
      </c>
      <c r="D112" s="204"/>
      <c r="K112" s="128"/>
    </row>
    <row r="113" spans="1:11" ht="18" thickBot="1">
      <c r="B113" s="147">
        <f>SUM(B98:B112)</f>
        <v>321612248.56</v>
      </c>
      <c r="C113" s="147">
        <f>SUM(C98:C112)</f>
        <v>367398684.15000004</v>
      </c>
      <c r="D113" s="204"/>
      <c r="E113" s="143"/>
      <c r="K113" s="128"/>
    </row>
    <row r="114" spans="1:11">
      <c r="A114" s="544"/>
      <c r="B114" s="544"/>
      <c r="C114" s="544"/>
      <c r="D114" s="297"/>
      <c r="E114" s="297"/>
    </row>
    <row r="115" spans="1:11">
      <c r="A115" s="544"/>
      <c r="B115" s="544"/>
      <c r="C115" s="544"/>
      <c r="D115" s="297"/>
      <c r="E115" s="297"/>
    </row>
    <row r="116" spans="1:11">
      <c r="A116" s="561" t="s">
        <v>247</v>
      </c>
      <c r="B116" s="561"/>
      <c r="C116" s="561"/>
      <c r="D116" s="561"/>
      <c r="E116" s="561"/>
      <c r="F116" s="561"/>
    </row>
    <row r="117" spans="1:11">
      <c r="A117" s="298"/>
      <c r="B117" s="298"/>
      <c r="C117" s="298"/>
      <c r="D117" s="298"/>
      <c r="E117" s="298"/>
      <c r="F117" s="298"/>
    </row>
    <row r="118" spans="1:11">
      <c r="A118" s="139"/>
      <c r="B118" s="138" t="s">
        <v>420</v>
      </c>
      <c r="C118" s="138" t="s">
        <v>419</v>
      </c>
      <c r="K118" s="128"/>
    </row>
    <row r="119" spans="1:11">
      <c r="A119" s="139" t="s">
        <v>248</v>
      </c>
      <c r="B119" s="129">
        <v>27607963.75</v>
      </c>
      <c r="C119" s="129">
        <v>28438796.439999998</v>
      </c>
      <c r="K119" s="128"/>
    </row>
    <row r="120" spans="1:11">
      <c r="A120" s="139" t="s">
        <v>249</v>
      </c>
      <c r="B120" s="129">
        <v>14633189.93</v>
      </c>
      <c r="C120" s="129">
        <v>15483722.310000001</v>
      </c>
      <c r="K120" s="128"/>
    </row>
    <row r="121" spans="1:11" ht="18" thickBot="1">
      <c r="A121" s="139" t="s">
        <v>250</v>
      </c>
      <c r="B121" s="129">
        <v>7154116.8099999996</v>
      </c>
      <c r="C121" s="129">
        <v>7522890.3599999994</v>
      </c>
      <c r="D121" s="143"/>
      <c r="E121" s="143"/>
      <c r="F121" s="298"/>
      <c r="G121" s="298"/>
      <c r="K121" s="128"/>
    </row>
    <row r="122" spans="1:11" ht="18" thickBot="1">
      <c r="A122" s="289"/>
      <c r="B122" s="167">
        <f>SUM(B119:B121)</f>
        <v>49395270.490000002</v>
      </c>
      <c r="C122" s="167">
        <f>SUM(C119:C121)</f>
        <v>51445409.109999999</v>
      </c>
      <c r="K122" s="128"/>
    </row>
    <row r="123" spans="1:11">
      <c r="A123" s="558"/>
      <c r="B123" s="558"/>
      <c r="C123" s="558"/>
      <c r="D123" s="558"/>
      <c r="E123" s="558"/>
      <c r="F123" s="558"/>
    </row>
    <row r="124" spans="1:11" ht="34.5">
      <c r="A124" s="206" t="s">
        <v>406</v>
      </c>
      <c r="B124" s="235">
        <v>376</v>
      </c>
      <c r="C124" s="235">
        <v>387</v>
      </c>
    </row>
    <row r="125" spans="1:11">
      <c r="A125" s="562"/>
      <c r="B125" s="562"/>
      <c r="C125" s="562"/>
      <c r="D125" s="562"/>
      <c r="E125" s="562"/>
      <c r="F125" s="562"/>
    </row>
    <row r="126" spans="1:11">
      <c r="A126" s="562"/>
      <c r="B126" s="562"/>
      <c r="C126" s="562"/>
      <c r="D126" s="562"/>
      <c r="E126" s="562"/>
      <c r="F126" s="562"/>
    </row>
    <row r="127" spans="1:11">
      <c r="A127" s="290"/>
      <c r="B127" s="290"/>
      <c r="C127" s="290"/>
      <c r="D127" s="290"/>
      <c r="E127" s="290"/>
      <c r="F127" s="290"/>
      <c r="G127" s="290"/>
      <c r="H127" s="290"/>
      <c r="I127" s="290"/>
      <c r="J127" s="290"/>
    </row>
    <row r="128" spans="1:11">
      <c r="A128" s="562"/>
      <c r="B128" s="562"/>
      <c r="C128" s="562"/>
      <c r="D128" s="562"/>
      <c r="E128" s="562"/>
      <c r="F128" s="562"/>
    </row>
    <row r="129" spans="1:11">
      <c r="A129" s="149"/>
      <c r="B129" s="563"/>
      <c r="C129" s="563"/>
      <c r="D129" s="563"/>
      <c r="E129" s="150"/>
      <c r="F129" s="150"/>
      <c r="G129" s="133"/>
      <c r="H129" s="133"/>
      <c r="I129" s="133"/>
      <c r="J129" s="133"/>
    </row>
    <row r="130" spans="1:11">
      <c r="A130" s="540" t="s">
        <v>252</v>
      </c>
      <c r="B130" s="540"/>
      <c r="C130" s="540"/>
      <c r="D130" s="540"/>
      <c r="E130" s="540"/>
      <c r="F130" s="540"/>
    </row>
    <row r="131" spans="1:11">
      <c r="A131" s="293"/>
      <c r="B131" s="293"/>
      <c r="C131" s="293"/>
      <c r="D131" s="293"/>
      <c r="E131" s="293"/>
      <c r="F131" s="293"/>
    </row>
    <row r="132" spans="1:11">
      <c r="A132" s="299" t="s">
        <v>211</v>
      </c>
      <c r="B132" s="138" t="s">
        <v>420</v>
      </c>
      <c r="C132" s="138" t="s">
        <v>419</v>
      </c>
      <c r="K132" s="128"/>
    </row>
    <row r="133" spans="1:11" ht="34.5">
      <c r="A133" s="234" t="s">
        <v>254</v>
      </c>
      <c r="B133" s="179">
        <v>11354583.220983999</v>
      </c>
      <c r="C133" s="179">
        <v>10264487.83</v>
      </c>
      <c r="K133" s="128"/>
    </row>
    <row r="134" spans="1:11" ht="21" customHeight="1" thickBot="1">
      <c r="A134" s="234" t="s">
        <v>253</v>
      </c>
      <c r="B134" s="141">
        <v>40904595.25</v>
      </c>
      <c r="C134" s="180">
        <v>43051046.740000002</v>
      </c>
      <c r="K134" s="128"/>
    </row>
    <row r="135" spans="1:11" ht="18" thickBot="1">
      <c r="B135" s="142">
        <f>SUM(B133:B134)</f>
        <v>52259178.470983997</v>
      </c>
      <c r="C135" s="142">
        <f>SUM(C133:C134)</f>
        <v>53315534.57</v>
      </c>
      <c r="K135" s="128"/>
    </row>
    <row r="136" spans="1:11">
      <c r="A136" s="558"/>
      <c r="B136" s="558"/>
      <c r="C136" s="558"/>
      <c r="D136" s="558"/>
      <c r="E136" s="558"/>
      <c r="F136" s="558"/>
    </row>
    <row r="137" spans="1:11">
      <c r="A137" s="299"/>
      <c r="B137" s="299"/>
      <c r="C137" s="299"/>
      <c r="D137" s="299"/>
      <c r="E137" s="299"/>
      <c r="F137" s="299"/>
    </row>
    <row r="138" spans="1:11">
      <c r="A138" s="299"/>
    </row>
    <row r="139" spans="1:11">
      <c r="A139" s="293" t="s">
        <v>255</v>
      </c>
    </row>
    <row r="140" spans="1:11">
      <c r="A140" s="293"/>
    </row>
    <row r="141" spans="1:11">
      <c r="A141" s="293"/>
      <c r="B141" s="138" t="s">
        <v>420</v>
      </c>
      <c r="C141" s="138" t="s">
        <v>419</v>
      </c>
      <c r="K141" s="128"/>
    </row>
    <row r="142" spans="1:11">
      <c r="A142" s="139" t="s">
        <v>251</v>
      </c>
      <c r="B142" s="253">
        <v>2024831.76</v>
      </c>
      <c r="C142" s="253">
        <v>2089752.0299999998</v>
      </c>
      <c r="D142" s="129"/>
      <c r="E142" s="253"/>
      <c r="F142" s="253"/>
      <c r="G142" s="253"/>
      <c r="H142" s="253"/>
      <c r="K142" s="128"/>
    </row>
    <row r="143" spans="1:11">
      <c r="A143" s="305" t="s">
        <v>256</v>
      </c>
      <c r="B143" s="145">
        <v>923775.38000000012</v>
      </c>
      <c r="C143" s="145">
        <v>1126755.75</v>
      </c>
      <c r="E143" s="253"/>
      <c r="F143" s="253"/>
      <c r="G143" s="253"/>
      <c r="H143" s="253"/>
      <c r="K143" s="128"/>
    </row>
    <row r="144" spans="1:11">
      <c r="A144" s="305" t="s">
        <v>257</v>
      </c>
      <c r="B144" s="145">
        <v>1865112.89</v>
      </c>
      <c r="C144" s="145">
        <v>2036375.8</v>
      </c>
      <c r="E144" s="253"/>
      <c r="F144" s="253"/>
      <c r="G144" s="253"/>
      <c r="H144" s="253"/>
      <c r="K144" s="128"/>
    </row>
    <row r="145" spans="1:11">
      <c r="A145" s="305" t="s">
        <v>258</v>
      </c>
      <c r="B145" s="145">
        <v>3662953.73</v>
      </c>
      <c r="C145" s="145">
        <v>2522404.4299999997</v>
      </c>
      <c r="E145" s="253"/>
      <c r="F145" s="253"/>
      <c r="G145" s="253"/>
      <c r="H145" s="253"/>
      <c r="K145" s="128"/>
    </row>
    <row r="146" spans="1:11">
      <c r="A146" s="305" t="s">
        <v>259</v>
      </c>
      <c r="B146" s="145">
        <v>1410846.4300000002</v>
      </c>
      <c r="C146" s="145">
        <v>1255029.45</v>
      </c>
      <c r="E146" s="253"/>
      <c r="F146" s="253"/>
      <c r="G146" s="253"/>
      <c r="H146" s="253"/>
      <c r="K146" s="128"/>
    </row>
    <row r="147" spans="1:11">
      <c r="A147" s="305" t="s">
        <v>260</v>
      </c>
      <c r="B147" s="145">
        <v>688590.73</v>
      </c>
      <c r="C147" s="145">
        <v>203400.29</v>
      </c>
      <c r="E147" s="253"/>
      <c r="F147" s="253"/>
      <c r="G147" s="253"/>
      <c r="H147" s="253"/>
      <c r="K147" s="128"/>
    </row>
    <row r="148" spans="1:11">
      <c r="A148" s="305" t="s">
        <v>261</v>
      </c>
      <c r="B148" s="145">
        <v>65582.77</v>
      </c>
      <c r="C148" s="145">
        <v>412310.82</v>
      </c>
      <c r="D148" s="133"/>
      <c r="E148" s="253"/>
      <c r="F148" s="253"/>
      <c r="G148" s="253"/>
      <c r="H148" s="253"/>
      <c r="K148" s="128"/>
    </row>
    <row r="149" spans="1:11" ht="18" thickBot="1">
      <c r="A149" s="305" t="s">
        <v>262</v>
      </c>
      <c r="B149" s="146">
        <v>398035.25537100004</v>
      </c>
      <c r="C149" s="146">
        <v>1573334.21</v>
      </c>
      <c r="E149" s="253"/>
      <c r="F149" s="253"/>
      <c r="G149" s="253"/>
      <c r="H149" s="253"/>
      <c r="K149" s="128"/>
    </row>
    <row r="150" spans="1:11" ht="18" thickBot="1">
      <c r="B150" s="147">
        <f>SUM(B142:B149)</f>
        <v>11039728.945371</v>
      </c>
      <c r="C150" s="147">
        <f>SUM(C142:C149)</f>
        <v>11219362.779999997</v>
      </c>
      <c r="D150" s="143"/>
      <c r="K150" s="128"/>
    </row>
    <row r="151" spans="1:11">
      <c r="A151" s="290"/>
      <c r="B151" s="290"/>
      <c r="C151" s="290"/>
      <c r="D151" s="290"/>
      <c r="E151" s="290"/>
      <c r="F151" s="290"/>
      <c r="G151" s="290"/>
      <c r="H151" s="290"/>
      <c r="I151" s="290"/>
      <c r="J151" s="290"/>
    </row>
    <row r="152" spans="1:11" ht="36.75" customHeight="1">
      <c r="A152" s="539" t="s">
        <v>387</v>
      </c>
      <c r="B152" s="539"/>
      <c r="C152" s="539"/>
      <c r="D152" s="539"/>
      <c r="E152" s="539"/>
      <c r="F152" s="539"/>
      <c r="G152" s="539"/>
      <c r="H152" s="539"/>
      <c r="I152" s="539"/>
      <c r="J152" s="539"/>
    </row>
    <row r="153" spans="1:11">
      <c r="A153" s="290"/>
      <c r="B153" s="290"/>
      <c r="C153" s="290"/>
      <c r="D153" s="290"/>
      <c r="E153" s="290"/>
      <c r="F153" s="290"/>
      <c r="G153" s="290"/>
      <c r="H153" s="290"/>
      <c r="I153" s="290"/>
      <c r="J153" s="290"/>
    </row>
    <row r="154" spans="1:11">
      <c r="A154" s="290"/>
      <c r="B154" s="290"/>
      <c r="C154" s="290"/>
      <c r="D154" s="290"/>
      <c r="E154" s="290"/>
      <c r="F154" s="290"/>
      <c r="G154" s="290"/>
      <c r="H154" s="290"/>
      <c r="I154" s="290"/>
      <c r="J154" s="290"/>
    </row>
    <row r="155" spans="1:11">
      <c r="A155" s="293" t="s">
        <v>263</v>
      </c>
    </row>
    <row r="156" spans="1:11" ht="20.25" customHeight="1">
      <c r="A156" s="293"/>
    </row>
    <row r="157" spans="1:11" ht="20.25" customHeight="1">
      <c r="A157" s="297"/>
      <c r="B157" s="138" t="s">
        <v>420</v>
      </c>
      <c r="C157" s="138" t="s">
        <v>419</v>
      </c>
      <c r="K157" s="128"/>
    </row>
    <row r="158" spans="1:11">
      <c r="A158" s="297" t="s">
        <v>264</v>
      </c>
      <c r="B158" s="129">
        <v>5915306.2686439995</v>
      </c>
      <c r="C158" s="129">
        <v>5263701.42</v>
      </c>
      <c r="F158" s="143"/>
      <c r="K158" s="128"/>
    </row>
    <row r="159" spans="1:11" ht="18" thickBot="1">
      <c r="A159" s="139" t="s">
        <v>265</v>
      </c>
      <c r="B159" s="141">
        <v>691342.35000000009</v>
      </c>
      <c r="C159" s="141">
        <v>2826969.63</v>
      </c>
      <c r="K159" s="128"/>
    </row>
    <row r="160" spans="1:11" ht="18" thickBot="1">
      <c r="A160" s="289"/>
      <c r="B160" s="142">
        <f>B158+B159</f>
        <v>6606648.6186439991</v>
      </c>
      <c r="C160" s="142">
        <f>C158+C159</f>
        <v>8090671.0499999998</v>
      </c>
      <c r="K160" s="128"/>
    </row>
    <row r="161" spans="1:11">
      <c r="A161" s="293"/>
    </row>
    <row r="162" spans="1:11">
      <c r="A162" s="293"/>
    </row>
    <row r="163" spans="1:11">
      <c r="A163" s="293"/>
    </row>
    <row r="164" spans="1:11">
      <c r="A164" s="293" t="s">
        <v>266</v>
      </c>
    </row>
    <row r="166" spans="1:11">
      <c r="A166" s="297"/>
      <c r="B166" s="138" t="s">
        <v>420</v>
      </c>
      <c r="C166" s="138" t="s">
        <v>419</v>
      </c>
      <c r="K166" s="128"/>
    </row>
    <row r="167" spans="1:11">
      <c r="A167" s="297" t="s">
        <v>267</v>
      </c>
      <c r="B167" s="129">
        <v>65705169.985411003</v>
      </c>
      <c r="C167" s="129">
        <v>86274302.600000009</v>
      </c>
      <c r="K167" s="128"/>
    </row>
    <row r="168" spans="1:11" ht="18" customHeight="1">
      <c r="A168" s="297" t="s">
        <v>268</v>
      </c>
      <c r="B168" s="129">
        <v>709157.48</v>
      </c>
      <c r="C168" s="129">
        <v>1207483.8899999999</v>
      </c>
      <c r="K168" s="128"/>
    </row>
    <row r="169" spans="1:11" ht="18" customHeight="1">
      <c r="A169" s="139" t="s">
        <v>269</v>
      </c>
      <c r="B169" s="363">
        <v>3636743.11</v>
      </c>
      <c r="C169" s="363">
        <v>1096270.2</v>
      </c>
      <c r="K169" s="128"/>
    </row>
    <row r="170" spans="1:11" ht="18" customHeight="1" thickBot="1">
      <c r="A170" s="139" t="s">
        <v>491</v>
      </c>
      <c r="B170" s="141">
        <v>97600</v>
      </c>
      <c r="C170" s="141">
        <v>0</v>
      </c>
      <c r="D170" s="330"/>
      <c r="E170" s="330"/>
      <c r="F170" s="330"/>
      <c r="G170" s="330"/>
      <c r="H170" s="330"/>
      <c r="I170" s="330"/>
      <c r="J170" s="330"/>
      <c r="K170" s="128"/>
    </row>
    <row r="171" spans="1:11" ht="18" customHeight="1" thickBot="1">
      <c r="A171" s="289"/>
      <c r="B171" s="142">
        <f>SUM(B167:B170)</f>
        <v>70148670.575411007</v>
      </c>
      <c r="C171" s="142">
        <f>SUM(C167:C170)</f>
        <v>88578056.690000013</v>
      </c>
      <c r="K171" s="128"/>
    </row>
    <row r="172" spans="1:11">
      <c r="A172" s="299"/>
      <c r="B172" s="145"/>
      <c r="C172" s="148"/>
      <c r="D172" s="148"/>
    </row>
    <row r="174" spans="1:11" ht="17.25" customHeight="1">
      <c r="A174" s="539" t="s">
        <v>438</v>
      </c>
      <c r="B174" s="539"/>
      <c r="C174" s="539"/>
      <c r="D174" s="539"/>
      <c r="E174" s="539"/>
      <c r="F174" s="539"/>
      <c r="G174" s="539"/>
      <c r="H174" s="539"/>
      <c r="I174" s="539"/>
      <c r="J174" s="539"/>
    </row>
    <row r="175" spans="1:11" ht="17.25" customHeight="1">
      <c r="A175" s="539" t="s">
        <v>498</v>
      </c>
      <c r="B175" s="539"/>
      <c r="C175" s="539"/>
      <c r="D175" s="539"/>
      <c r="E175" s="539"/>
      <c r="F175" s="539"/>
      <c r="G175" s="539"/>
      <c r="H175" s="539"/>
      <c r="I175" s="539"/>
      <c r="J175" s="539"/>
    </row>
    <row r="176" spans="1:11">
      <c r="A176" s="290"/>
      <c r="B176" s="290"/>
      <c r="C176" s="290"/>
      <c r="D176" s="290"/>
      <c r="E176" s="290"/>
      <c r="F176" s="290"/>
      <c r="G176" s="290"/>
      <c r="H176" s="290"/>
      <c r="I176" s="290"/>
      <c r="J176" s="290"/>
    </row>
    <row r="177" spans="1:10">
      <c r="A177" s="293"/>
    </row>
    <row r="178" spans="1:10">
      <c r="A178" s="128"/>
      <c r="B178" s="133"/>
      <c r="C178" s="133"/>
      <c r="D178" s="133"/>
      <c r="E178" s="133"/>
      <c r="F178" s="133"/>
      <c r="G178" s="133"/>
      <c r="H178" s="133"/>
      <c r="I178" s="133"/>
      <c r="J178" s="133"/>
    </row>
    <row r="179" spans="1:10">
      <c r="A179" s="128"/>
      <c r="B179" s="133"/>
      <c r="C179" s="133"/>
      <c r="D179" s="133"/>
      <c r="E179" s="133"/>
      <c r="F179" s="133"/>
      <c r="G179" s="133"/>
      <c r="H179" s="133"/>
      <c r="I179" s="133"/>
      <c r="J179" s="133"/>
    </row>
    <row r="180" spans="1:10">
      <c r="A180" s="293" t="s">
        <v>270</v>
      </c>
      <c r="B180" s="135"/>
      <c r="C180" s="135"/>
      <c r="D180" s="135"/>
      <c r="E180" s="135"/>
      <c r="F180" s="135"/>
      <c r="G180" s="133"/>
      <c r="H180" s="133"/>
      <c r="I180" s="133"/>
      <c r="J180" s="133"/>
    </row>
    <row r="181" spans="1:10">
      <c r="A181" s="299"/>
      <c r="B181" s="135"/>
      <c r="C181" s="135"/>
      <c r="D181" s="135"/>
      <c r="E181" s="135"/>
      <c r="F181" s="135"/>
      <c r="G181" s="133"/>
      <c r="H181" s="133"/>
      <c r="I181" s="133"/>
      <c r="J181" s="133"/>
    </row>
    <row r="182" spans="1:10" ht="34.5">
      <c r="A182" s="302"/>
      <c r="B182" s="301" t="s">
        <v>271</v>
      </c>
      <c r="C182" s="301" t="s">
        <v>272</v>
      </c>
      <c r="D182" s="187" t="s">
        <v>273</v>
      </c>
      <c r="E182" s="187" t="s">
        <v>274</v>
      </c>
      <c r="F182" s="301" t="s">
        <v>275</v>
      </c>
      <c r="G182" s="133"/>
      <c r="H182" s="133"/>
      <c r="I182" s="133"/>
      <c r="J182" s="133"/>
    </row>
    <row r="183" spans="1:10" ht="18" thickBot="1">
      <c r="A183" s="541" t="s">
        <v>276</v>
      </c>
      <c r="B183" s="541"/>
      <c r="C183" s="541"/>
      <c r="D183" s="541"/>
      <c r="E183" s="541"/>
      <c r="F183" s="541"/>
      <c r="G183" s="133"/>
      <c r="H183" s="133"/>
      <c r="I183" s="133"/>
      <c r="J183" s="133"/>
    </row>
    <row r="184" spans="1:10" ht="18" thickBot="1">
      <c r="A184" s="293" t="s">
        <v>277</v>
      </c>
      <c r="B184" s="188">
        <v>8187690</v>
      </c>
      <c r="C184" s="188">
        <v>76828859</v>
      </c>
      <c r="D184" s="188">
        <v>3767834.25</v>
      </c>
      <c r="E184" s="265"/>
      <c r="F184" s="188">
        <f>B184+C184+D184</f>
        <v>88784383.25</v>
      </c>
      <c r="G184" s="133"/>
      <c r="H184" s="133"/>
      <c r="I184" s="133"/>
      <c r="J184" s="133"/>
    </row>
    <row r="185" spans="1:10">
      <c r="A185" s="305" t="s">
        <v>141</v>
      </c>
      <c r="C185" s="145">
        <v>924069</v>
      </c>
      <c r="F185" s="145">
        <f>SUM(B185:E185)</f>
        <v>924069</v>
      </c>
      <c r="G185" s="133"/>
      <c r="H185" s="133"/>
      <c r="I185" s="133"/>
      <c r="J185" s="133"/>
    </row>
    <row r="186" spans="1:10">
      <c r="A186" s="305" t="s">
        <v>278</v>
      </c>
      <c r="F186" s="305">
        <f t="shared" ref="F186:F187" si="0">SUM(B186:E186)</f>
        <v>0</v>
      </c>
      <c r="G186" s="133"/>
      <c r="H186" s="133"/>
      <c r="I186" s="133"/>
      <c r="J186" s="133"/>
    </row>
    <row r="187" spans="1:10" ht="18" thickBot="1">
      <c r="A187" s="305" t="s">
        <v>279</v>
      </c>
      <c r="F187" s="305">
        <f t="shared" si="0"/>
        <v>0</v>
      </c>
      <c r="G187" s="133"/>
      <c r="H187" s="133"/>
      <c r="I187" s="133"/>
      <c r="J187" s="133"/>
    </row>
    <row r="188" spans="1:10" ht="18" thickBot="1">
      <c r="A188" s="293" t="s">
        <v>407</v>
      </c>
      <c r="B188" s="188">
        <f>SUM(B184:B187)</f>
        <v>8187690</v>
      </c>
      <c r="C188" s="188">
        <f t="shared" ref="C188:F188" si="1">SUM(C184:C187)</f>
        <v>77752928</v>
      </c>
      <c r="D188" s="188">
        <f t="shared" si="1"/>
        <v>3767834.25</v>
      </c>
      <c r="E188" s="266">
        <f t="shared" si="1"/>
        <v>0</v>
      </c>
      <c r="F188" s="188">
        <f t="shared" si="1"/>
        <v>89708452.25</v>
      </c>
      <c r="G188" s="133"/>
      <c r="H188" s="133"/>
      <c r="I188" s="133"/>
      <c r="J188" s="133"/>
    </row>
    <row r="189" spans="1:10">
      <c r="A189" s="292"/>
      <c r="B189" s="151"/>
      <c r="C189" s="151"/>
      <c r="D189" s="151"/>
      <c r="E189" s="151"/>
      <c r="F189" s="292"/>
      <c r="G189" s="133"/>
      <c r="H189" s="133"/>
      <c r="I189" s="133"/>
      <c r="J189" s="133"/>
    </row>
    <row r="190" spans="1:10" ht="18" thickBot="1">
      <c r="A190" s="541" t="s">
        <v>280</v>
      </c>
      <c r="B190" s="541"/>
      <c r="C190" s="541"/>
      <c r="D190" s="541"/>
      <c r="E190" s="541"/>
      <c r="F190" s="541"/>
      <c r="G190" s="133"/>
      <c r="H190" s="133"/>
      <c r="I190" s="133"/>
      <c r="J190" s="133"/>
    </row>
    <row r="191" spans="1:10" ht="18" thickBot="1">
      <c r="A191" s="293" t="s">
        <v>277</v>
      </c>
      <c r="B191" s="188">
        <v>1112523</v>
      </c>
      <c r="C191" s="188">
        <v>42326402</v>
      </c>
      <c r="D191" s="188">
        <v>2504408.2000000002</v>
      </c>
      <c r="E191" s="265"/>
      <c r="F191" s="188">
        <f>B191+C191+D191</f>
        <v>45943333.200000003</v>
      </c>
      <c r="G191" s="133"/>
      <c r="H191" s="133"/>
      <c r="I191" s="133"/>
      <c r="J191" s="133"/>
    </row>
    <row r="192" spans="1:10" ht="17.25" customHeight="1">
      <c r="A192" s="305" t="s">
        <v>281</v>
      </c>
      <c r="B192" s="145">
        <v>272651</v>
      </c>
      <c r="C192" s="145">
        <v>9811787</v>
      </c>
      <c r="D192" s="145">
        <v>705522</v>
      </c>
      <c r="F192" s="145">
        <f t="shared" ref="F192:F193" si="2">SUM(B192:E192)</f>
        <v>10789960</v>
      </c>
      <c r="G192" s="133"/>
      <c r="H192" s="133"/>
      <c r="I192" s="133"/>
      <c r="J192" s="133"/>
    </row>
    <row r="193" spans="1:11" ht="18" thickBot="1">
      <c r="A193" s="305" t="s">
        <v>279</v>
      </c>
      <c r="B193" s="189"/>
      <c r="C193" s="189"/>
      <c r="D193" s="189"/>
      <c r="E193" s="189"/>
      <c r="F193" s="189">
        <f t="shared" si="2"/>
        <v>0</v>
      </c>
      <c r="G193" s="133"/>
      <c r="H193" s="133"/>
      <c r="I193" s="133"/>
      <c r="J193" s="133"/>
    </row>
    <row r="194" spans="1:11" ht="18" thickBot="1">
      <c r="A194" s="293" t="s">
        <v>408</v>
      </c>
      <c r="B194" s="188">
        <f>SUM(B191:B193)</f>
        <v>1385174</v>
      </c>
      <c r="C194" s="188">
        <f t="shared" ref="C194:F194" si="3">SUM(C191:C193)</f>
        <v>52138189</v>
      </c>
      <c r="D194" s="188">
        <f t="shared" si="3"/>
        <v>3209930.2</v>
      </c>
      <c r="E194" s="188">
        <f t="shared" si="3"/>
        <v>0</v>
      </c>
      <c r="F194" s="188">
        <f t="shared" si="3"/>
        <v>56733293.200000003</v>
      </c>
      <c r="G194" s="133"/>
      <c r="H194" s="133"/>
      <c r="I194" s="133"/>
      <c r="J194" s="133"/>
    </row>
    <row r="195" spans="1:11">
      <c r="A195" s="292"/>
      <c r="B195" s="292"/>
      <c r="C195" s="292"/>
      <c r="D195" s="292"/>
      <c r="E195" s="292"/>
      <c r="F195" s="292"/>
      <c r="G195" s="133"/>
      <c r="H195" s="133"/>
      <c r="I195" s="133"/>
      <c r="J195" s="133"/>
    </row>
    <row r="196" spans="1:11" ht="35.25" thickBot="1">
      <c r="A196" s="267" t="s">
        <v>282</v>
      </c>
      <c r="G196" s="133"/>
      <c r="H196" s="133"/>
      <c r="I196" s="133"/>
      <c r="J196" s="133"/>
    </row>
    <row r="197" spans="1:11" ht="18" thickBot="1">
      <c r="A197" s="293" t="s">
        <v>409</v>
      </c>
      <c r="B197" s="188">
        <f>B188-B194</f>
        <v>6802516</v>
      </c>
      <c r="C197" s="188">
        <f t="shared" ref="C197:F197" si="4">C188-C194</f>
        <v>25614739</v>
      </c>
      <c r="D197" s="188">
        <f t="shared" si="4"/>
        <v>557904.04999999981</v>
      </c>
      <c r="E197" s="188">
        <f t="shared" si="4"/>
        <v>0</v>
      </c>
      <c r="F197" s="188">
        <f t="shared" si="4"/>
        <v>32975159.049999997</v>
      </c>
      <c r="G197" s="133"/>
      <c r="H197" s="133"/>
      <c r="I197" s="133"/>
      <c r="J197" s="133"/>
    </row>
    <row r="198" spans="1:11">
      <c r="A198" s="293"/>
      <c r="B198" s="161"/>
      <c r="C198" s="161"/>
      <c r="D198" s="161"/>
      <c r="E198" s="161"/>
      <c r="F198" s="161"/>
      <c r="G198" s="133"/>
      <c r="H198" s="133"/>
      <c r="I198" s="133"/>
      <c r="J198" s="133"/>
    </row>
    <row r="199" spans="1:11">
      <c r="A199" s="293"/>
      <c r="B199" s="161"/>
      <c r="C199" s="161"/>
      <c r="D199" s="161"/>
      <c r="E199" s="161"/>
      <c r="F199" s="161"/>
      <c r="G199" s="133"/>
      <c r="H199" s="133"/>
      <c r="I199" s="133"/>
      <c r="J199" s="133"/>
    </row>
    <row r="200" spans="1:11">
      <c r="A200" s="293"/>
      <c r="B200" s="161"/>
      <c r="C200" s="161"/>
      <c r="D200" s="161"/>
      <c r="E200" s="161"/>
      <c r="F200" s="161"/>
      <c r="G200" s="133"/>
      <c r="H200" s="133"/>
      <c r="I200" s="133"/>
      <c r="J200" s="133"/>
    </row>
    <row r="201" spans="1:11">
      <c r="A201" s="299"/>
      <c r="B201" s="135"/>
      <c r="C201" s="135"/>
      <c r="D201" s="135"/>
      <c r="E201" s="135"/>
      <c r="F201" s="135"/>
      <c r="G201" s="133"/>
      <c r="H201" s="133"/>
      <c r="I201" s="133"/>
      <c r="J201" s="133"/>
    </row>
    <row r="202" spans="1:11">
      <c r="A202" s="151"/>
      <c r="B202" s="133"/>
      <c r="C202" s="133"/>
      <c r="D202" s="133"/>
      <c r="E202" s="133"/>
      <c r="F202" s="133"/>
      <c r="G202" s="133"/>
      <c r="H202" s="133"/>
      <c r="I202" s="133"/>
      <c r="J202" s="133"/>
    </row>
    <row r="203" spans="1:11">
      <c r="A203" s="293" t="s">
        <v>283</v>
      </c>
      <c r="B203" s="133"/>
      <c r="C203" s="133"/>
      <c r="D203" s="133"/>
      <c r="E203" s="133"/>
      <c r="F203" s="133"/>
      <c r="G203" s="133"/>
      <c r="H203" s="133"/>
      <c r="I203" s="133"/>
      <c r="J203" s="133"/>
    </row>
    <row r="204" spans="1:11">
      <c r="A204" s="293"/>
      <c r="B204" s="133"/>
      <c r="C204" s="133"/>
      <c r="D204" s="133"/>
      <c r="E204" s="133"/>
      <c r="F204" s="133"/>
      <c r="G204" s="133"/>
      <c r="H204" s="133"/>
      <c r="I204" s="310"/>
      <c r="J204" s="133"/>
    </row>
    <row r="205" spans="1:11">
      <c r="A205" s="293"/>
      <c r="B205" s="152"/>
      <c r="C205" s="152"/>
      <c r="D205" s="152"/>
      <c r="E205" s="152"/>
      <c r="F205" s="152"/>
      <c r="G205" s="152"/>
      <c r="H205" s="152"/>
      <c r="I205" s="152"/>
      <c r="J205" s="152"/>
      <c r="K205" s="153"/>
    </row>
    <row r="206" spans="1:11" ht="34.5">
      <c r="A206" s="268"/>
      <c r="B206" s="187" t="s">
        <v>284</v>
      </c>
      <c r="C206" s="187" t="s">
        <v>285</v>
      </c>
      <c r="D206" s="187" t="s">
        <v>286</v>
      </c>
      <c r="E206" s="187" t="s">
        <v>287</v>
      </c>
      <c r="F206" s="187" t="s">
        <v>288</v>
      </c>
      <c r="G206" s="187" t="s">
        <v>274</v>
      </c>
      <c r="H206" s="187" t="s">
        <v>275</v>
      </c>
      <c r="I206" s="152"/>
      <c r="J206" s="152"/>
      <c r="K206" s="153"/>
    </row>
    <row r="207" spans="1:11">
      <c r="A207" s="269" t="s">
        <v>276</v>
      </c>
      <c r="B207" s="270"/>
      <c r="C207" s="270"/>
      <c r="D207" s="270"/>
      <c r="E207" s="270"/>
      <c r="F207" s="270"/>
      <c r="G207" s="270"/>
      <c r="H207" s="270"/>
      <c r="I207" s="152"/>
      <c r="J207" s="152"/>
      <c r="K207" s="153"/>
    </row>
    <row r="208" spans="1:11" ht="18" thickBot="1">
      <c r="A208" s="271" t="s">
        <v>277</v>
      </c>
      <c r="B208" s="272">
        <v>23269</v>
      </c>
      <c r="C208" s="272">
        <f>16514322+6814634.26+2194867</f>
        <v>25523823.259999998</v>
      </c>
      <c r="D208" s="272">
        <f>434020009+2338568.97+6834970.30017873</f>
        <v>443193548.27017874</v>
      </c>
      <c r="E208" s="272">
        <v>89867.21</v>
      </c>
      <c r="F208" s="272">
        <v>46822.23</v>
      </c>
      <c r="G208" s="272">
        <v>55032453</v>
      </c>
      <c r="H208" s="272">
        <f>SUM(B208:G208)</f>
        <v>523909782.97017872</v>
      </c>
      <c r="I208" s="152"/>
      <c r="J208" s="153"/>
      <c r="K208" s="128"/>
    </row>
    <row r="209" spans="1:11">
      <c r="A209" s="273" t="s">
        <v>141</v>
      </c>
      <c r="B209" s="274"/>
      <c r="C209" s="274"/>
      <c r="D209" s="274">
        <v>5582342.412122</v>
      </c>
      <c r="E209" s="274">
        <v>252772</v>
      </c>
      <c r="F209" s="274"/>
      <c r="G209" s="274">
        <v>22468933</v>
      </c>
      <c r="H209" s="274">
        <f>SUM(B209:G209)</f>
        <v>28304047.412122</v>
      </c>
      <c r="I209" s="275"/>
      <c r="J209" s="153"/>
      <c r="K209" s="128"/>
    </row>
    <row r="210" spans="1:11">
      <c r="A210" s="276" t="s">
        <v>278</v>
      </c>
      <c r="B210" s="274"/>
      <c r="C210" s="274"/>
      <c r="D210" s="274">
        <v>35597319</v>
      </c>
      <c r="E210" s="274"/>
      <c r="F210" s="274"/>
      <c r="G210" s="274">
        <v>-35597319</v>
      </c>
      <c r="H210" s="277">
        <f>SUM(B210:G210)</f>
        <v>0</v>
      </c>
      <c r="I210" s="152"/>
      <c r="J210" s="153"/>
      <c r="K210" s="128"/>
    </row>
    <row r="211" spans="1:11" ht="18" thickBot="1">
      <c r="A211" s="276" t="s">
        <v>289</v>
      </c>
      <c r="B211" s="278"/>
      <c r="C211" s="278"/>
      <c r="D211" s="278">
        <v>-534910</v>
      </c>
      <c r="E211" s="278">
        <v>-216584</v>
      </c>
      <c r="F211" s="278"/>
      <c r="G211" s="278"/>
      <c r="H211" s="279">
        <f>SUM(B211:G211)</f>
        <v>-751494</v>
      </c>
      <c r="I211" s="152"/>
      <c r="J211" s="153"/>
      <c r="K211" s="128"/>
    </row>
    <row r="212" spans="1:11" ht="18" thickBot="1">
      <c r="A212" s="271" t="s">
        <v>410</v>
      </c>
      <c r="B212" s="280">
        <f>SUM(B208:B211)</f>
        <v>23269</v>
      </c>
      <c r="C212" s="280">
        <f t="shared" ref="C212:G212" si="5">SUM(C208:C211)</f>
        <v>25523823.259999998</v>
      </c>
      <c r="D212" s="280">
        <f t="shared" si="5"/>
        <v>483838299.68230075</v>
      </c>
      <c r="E212" s="280">
        <f t="shared" si="5"/>
        <v>126055.21000000002</v>
      </c>
      <c r="F212" s="280">
        <f t="shared" si="5"/>
        <v>46822.23</v>
      </c>
      <c r="G212" s="280">
        <f t="shared" si="5"/>
        <v>41904067</v>
      </c>
      <c r="H212" s="280">
        <f>SUM(B212:G212)</f>
        <v>551462336.38230073</v>
      </c>
      <c r="I212" s="152"/>
      <c r="J212" s="153"/>
      <c r="K212" s="128"/>
    </row>
    <row r="213" spans="1:11">
      <c r="A213" s="271"/>
      <c r="B213" s="281"/>
      <c r="C213" s="281"/>
      <c r="D213" s="281"/>
      <c r="E213" s="281"/>
      <c r="F213" s="281"/>
      <c r="G213" s="281"/>
      <c r="H213" s="281"/>
      <c r="I213" s="152"/>
      <c r="J213" s="153"/>
      <c r="K213" s="128"/>
    </row>
    <row r="214" spans="1:11">
      <c r="A214" s="282" t="s">
        <v>280</v>
      </c>
      <c r="B214" s="283"/>
      <c r="C214" s="283"/>
      <c r="D214" s="283"/>
      <c r="E214" s="283"/>
      <c r="F214" s="283"/>
      <c r="G214" s="283"/>
      <c r="H214" s="283"/>
      <c r="I214" s="152"/>
      <c r="J214" s="152"/>
      <c r="K214" s="153"/>
    </row>
    <row r="215" spans="1:11" ht="18" thickBot="1">
      <c r="A215" s="271" t="s">
        <v>277</v>
      </c>
      <c r="B215" s="272">
        <v>0</v>
      </c>
      <c r="C215" s="272">
        <f>1803251.57+1783178.26+125022.8551997</f>
        <v>3711452.6851997003</v>
      </c>
      <c r="D215" s="272">
        <f>115543813+1772180.97+588191.14351251</f>
        <v>117904185.11351252</v>
      </c>
      <c r="E215" s="272">
        <v>55023</v>
      </c>
      <c r="F215" s="272">
        <v>0</v>
      </c>
      <c r="G215" s="272">
        <v>0</v>
      </c>
      <c r="H215" s="272">
        <f>SUM(B215:G215)</f>
        <v>121670660.79871222</v>
      </c>
      <c r="I215" s="152"/>
      <c r="J215" s="152"/>
      <c r="K215" s="153"/>
    </row>
    <row r="216" spans="1:11">
      <c r="A216" s="284" t="s">
        <v>281</v>
      </c>
      <c r="B216" s="279"/>
      <c r="C216" s="279">
        <f>412858+170366+62553.67078941</f>
        <v>645777.67078941001</v>
      </c>
      <c r="D216" s="279">
        <v>40819493.983594932</v>
      </c>
      <c r="E216" s="279">
        <v>17974</v>
      </c>
      <c r="F216" s="279"/>
      <c r="G216" s="279"/>
      <c r="H216" s="279">
        <f>SUM(B216:G216)</f>
        <v>41483245.654384345</v>
      </c>
      <c r="I216" s="275"/>
      <c r="J216" s="152"/>
      <c r="K216" s="153"/>
    </row>
    <row r="217" spans="1:11">
      <c r="A217" s="284" t="s">
        <v>289</v>
      </c>
      <c r="B217" s="279"/>
      <c r="C217" s="279"/>
      <c r="D217" s="279">
        <v>-76915</v>
      </c>
      <c r="E217" s="279"/>
      <c r="F217" s="279"/>
      <c r="G217" s="279"/>
      <c r="H217" s="279">
        <f>SUM(B217:G217)</f>
        <v>-76915</v>
      </c>
      <c r="I217" s="275"/>
      <c r="J217" s="152"/>
      <c r="K217" s="153"/>
    </row>
    <row r="218" spans="1:11" ht="18" thickBot="1">
      <c r="A218" s="282" t="s">
        <v>408</v>
      </c>
      <c r="B218" s="285">
        <f>SUM(B215:B217)</f>
        <v>0</v>
      </c>
      <c r="C218" s="285">
        <f t="shared" ref="C218:G218" si="6">SUM(C215:C217)</f>
        <v>4357230.3559891107</v>
      </c>
      <c r="D218" s="285">
        <f t="shared" si="6"/>
        <v>158646764.09710744</v>
      </c>
      <c r="E218" s="285">
        <f t="shared" si="6"/>
        <v>72997</v>
      </c>
      <c r="F218" s="285">
        <f t="shared" si="6"/>
        <v>0</v>
      </c>
      <c r="G218" s="285">
        <f t="shared" si="6"/>
        <v>0</v>
      </c>
      <c r="H218" s="285">
        <f>SUM(B218:G218)</f>
        <v>163076991.45309654</v>
      </c>
      <c r="I218" s="275"/>
      <c r="J218" s="152"/>
      <c r="K218" s="153"/>
    </row>
    <row r="219" spans="1:11">
      <c r="A219" s="273"/>
      <c r="B219" s="283"/>
      <c r="C219" s="283"/>
      <c r="D219" s="283"/>
      <c r="E219" s="283"/>
      <c r="F219" s="283"/>
      <c r="G219" s="283"/>
      <c r="H219" s="283"/>
      <c r="I219" s="152"/>
      <c r="J219" s="152"/>
      <c r="K219" s="153"/>
    </row>
    <row r="220" spans="1:11" ht="34.5">
      <c r="A220" s="271" t="s">
        <v>290</v>
      </c>
      <c r="B220" s="283"/>
      <c r="C220" s="283"/>
      <c r="D220" s="283"/>
      <c r="E220" s="283"/>
      <c r="F220" s="283"/>
      <c r="G220" s="283"/>
      <c r="H220" s="283"/>
      <c r="I220" s="152"/>
      <c r="J220" s="152"/>
      <c r="K220" s="286"/>
    </row>
    <row r="221" spans="1:11" ht="18" thickBot="1">
      <c r="A221" s="271" t="s">
        <v>411</v>
      </c>
      <c r="B221" s="272">
        <f>B212-B218</f>
        <v>23269</v>
      </c>
      <c r="C221" s="272">
        <f t="shared" ref="C221:G221" si="7">C212-C218</f>
        <v>21166592.904010888</v>
      </c>
      <c r="D221" s="272">
        <f t="shared" si="7"/>
        <v>325191535.58519328</v>
      </c>
      <c r="E221" s="272">
        <f t="shared" si="7"/>
        <v>53058.210000000021</v>
      </c>
      <c r="F221" s="272">
        <f t="shared" si="7"/>
        <v>46822.23</v>
      </c>
      <c r="G221" s="272">
        <f t="shared" si="7"/>
        <v>41904067</v>
      </c>
      <c r="H221" s="272">
        <f>SUM(B221:G221)</f>
        <v>388385344.92920417</v>
      </c>
      <c r="I221" s="152"/>
      <c r="J221" s="152"/>
      <c r="K221" s="153"/>
    </row>
    <row r="222" spans="1:11">
      <c r="A222" s="154"/>
      <c r="B222" s="155"/>
      <c r="C222" s="156"/>
      <c r="D222" s="156"/>
      <c r="E222" s="156"/>
      <c r="F222" s="156"/>
      <c r="G222" s="156"/>
      <c r="H222" s="157"/>
      <c r="I222" s="152"/>
      <c r="J222" s="152"/>
      <c r="K222" s="153"/>
    </row>
    <row r="223" spans="1:11">
      <c r="A223" s="154"/>
      <c r="B223" s="155"/>
      <c r="C223" s="156"/>
      <c r="D223" s="156"/>
      <c r="E223" s="156"/>
      <c r="F223" s="156"/>
      <c r="G223" s="156"/>
      <c r="H223" s="157"/>
      <c r="I223" s="152"/>
      <c r="J223" s="152"/>
      <c r="K223" s="153"/>
    </row>
    <row r="224" spans="1:11">
      <c r="A224" s="292"/>
      <c r="B224" s="292"/>
      <c r="C224" s="292"/>
      <c r="D224" s="292"/>
      <c r="E224" s="292"/>
      <c r="F224" s="292"/>
      <c r="G224" s="292"/>
      <c r="H224" s="292"/>
      <c r="I224" s="292"/>
      <c r="J224" s="292"/>
    </row>
    <row r="225" spans="1:11">
      <c r="A225" s="293" t="s">
        <v>402</v>
      </c>
    </row>
    <row r="226" spans="1:11">
      <c r="A226" s="293"/>
    </row>
    <row r="227" spans="1:11">
      <c r="A227" s="297"/>
      <c r="B227" s="236">
        <v>40543</v>
      </c>
      <c r="C227" s="236">
        <v>40178</v>
      </c>
    </row>
    <row r="228" spans="1:11">
      <c r="A228" s="158" t="s">
        <v>291</v>
      </c>
      <c r="B228" s="199">
        <v>12179984.870000001</v>
      </c>
      <c r="C228" s="199">
        <v>11475057.76</v>
      </c>
    </row>
    <row r="229" spans="1:11">
      <c r="A229" s="158" t="s">
        <v>292</v>
      </c>
      <c r="B229" s="145">
        <v>31548393.900000002</v>
      </c>
      <c r="C229" s="199">
        <v>5841876.5499999998</v>
      </c>
      <c r="D229" s="143"/>
      <c r="E229" s="143"/>
    </row>
    <row r="230" spans="1:11" ht="18" thickBot="1">
      <c r="A230" s="158" t="s">
        <v>293</v>
      </c>
      <c r="B230" s="146">
        <v>3419538.06</v>
      </c>
      <c r="C230" s="315">
        <v>3391262.1900000004</v>
      </c>
    </row>
    <row r="231" spans="1:11">
      <c r="A231" s="159"/>
      <c r="B231" s="160">
        <f>B228+B229+B230</f>
        <v>47147916.830000006</v>
      </c>
      <c r="C231" s="160">
        <f>C228+C229+C230</f>
        <v>20708196.5</v>
      </c>
    </row>
    <row r="232" spans="1:11" ht="18" thickBot="1">
      <c r="A232" s="158" t="s">
        <v>294</v>
      </c>
      <c r="B232" s="198">
        <v>-3428634.4299999997</v>
      </c>
      <c r="C232" s="198">
        <v>-3413108.49</v>
      </c>
    </row>
    <row r="233" spans="1:11" ht="18" thickBot="1">
      <c r="A233" s="159" t="s">
        <v>295</v>
      </c>
      <c r="B233" s="188">
        <f>B231+B232</f>
        <v>43719282.400000006</v>
      </c>
      <c r="C233" s="188">
        <f>C231+C232</f>
        <v>17295088.009999998</v>
      </c>
    </row>
    <row r="234" spans="1:11">
      <c r="A234" s="306"/>
      <c r="B234" s="161"/>
      <c r="C234" s="161"/>
    </row>
    <row r="235" spans="1:11">
      <c r="A235" s="291"/>
    </row>
    <row r="236" spans="1:11" ht="36" customHeight="1">
      <c r="A236" s="539" t="s">
        <v>500</v>
      </c>
      <c r="B236" s="539"/>
      <c r="C236" s="539"/>
      <c r="D236" s="539"/>
      <c r="E236" s="539"/>
      <c r="F236" s="539"/>
      <c r="G236" s="539"/>
      <c r="H236" s="539"/>
      <c r="I236" s="539"/>
      <c r="J236" s="539"/>
      <c r="K236" s="330"/>
    </row>
    <row r="237" spans="1:11" ht="35.25" customHeight="1">
      <c r="A237" s="539" t="s">
        <v>457</v>
      </c>
      <c r="B237" s="539"/>
      <c r="C237" s="539"/>
      <c r="D237" s="539"/>
      <c r="E237" s="539"/>
      <c r="F237" s="539"/>
      <c r="G237" s="539"/>
      <c r="H237" s="539"/>
      <c r="I237" s="539"/>
      <c r="J237" s="539"/>
    </row>
    <row r="238" spans="1:11">
      <c r="A238" s="132"/>
      <c r="B238" s="292"/>
      <c r="C238" s="292"/>
      <c r="D238" s="292"/>
      <c r="E238" s="292"/>
      <c r="F238" s="292"/>
      <c r="G238" s="292"/>
      <c r="H238" s="162"/>
      <c r="I238" s="292"/>
      <c r="J238" s="292"/>
    </row>
    <row r="239" spans="1:11" ht="17.25" customHeight="1">
      <c r="A239" s="293"/>
    </row>
    <row r="240" spans="1:11" ht="20.25" customHeight="1">
      <c r="A240" s="299"/>
    </row>
    <row r="241" spans="1:7">
      <c r="A241" s="293" t="s">
        <v>301</v>
      </c>
    </row>
    <row r="242" spans="1:7">
      <c r="A242" s="293"/>
    </row>
    <row r="243" spans="1:7">
      <c r="B243" s="236">
        <v>40543</v>
      </c>
      <c r="C243" s="236">
        <v>40178</v>
      </c>
    </row>
    <row r="244" spans="1:7">
      <c r="A244" s="305" t="s">
        <v>302</v>
      </c>
      <c r="B244" s="145">
        <v>76397478.549999997</v>
      </c>
      <c r="C244" s="145">
        <v>74468961</v>
      </c>
    </row>
    <row r="245" spans="1:7">
      <c r="A245" s="297" t="s">
        <v>303</v>
      </c>
      <c r="B245" s="129">
        <v>43003.619999999995</v>
      </c>
      <c r="C245" s="129">
        <v>44401.79</v>
      </c>
    </row>
    <row r="246" spans="1:7" ht="34.5">
      <c r="A246" s="234" t="s">
        <v>304</v>
      </c>
      <c r="B246" s="247">
        <v>241587.59000000003</v>
      </c>
      <c r="C246" s="247">
        <v>2287232.8600000003</v>
      </c>
    </row>
    <row r="247" spans="1:7" ht="34.5">
      <c r="A247" s="234" t="s">
        <v>305</v>
      </c>
      <c r="B247" s="247">
        <v>796132.58000000007</v>
      </c>
      <c r="C247" s="247">
        <v>850260.92999999993</v>
      </c>
    </row>
    <row r="248" spans="1:7">
      <c r="A248" s="297" t="s">
        <v>306</v>
      </c>
      <c r="B248" s="129">
        <v>1412770.86</v>
      </c>
      <c r="C248" s="129">
        <f>835720.68</f>
        <v>835720.68</v>
      </c>
    </row>
    <row r="249" spans="1:7" ht="18" thickBot="1">
      <c r="A249" s="297" t="s">
        <v>307</v>
      </c>
      <c r="B249" s="141">
        <v>219114.52868300001</v>
      </c>
      <c r="C249" s="141">
        <v>155991</v>
      </c>
    </row>
    <row r="250" spans="1:7" ht="18" thickBot="1">
      <c r="B250" s="147">
        <f>SUM(B244:B249)</f>
        <v>79110087.72868301</v>
      </c>
      <c r="C250" s="147">
        <f>SUM(C244:C249)</f>
        <v>78642568.26000002</v>
      </c>
      <c r="F250" s="197"/>
    </row>
    <row r="251" spans="1:7">
      <c r="B251" s="161"/>
      <c r="C251" s="161"/>
      <c r="F251" s="197"/>
    </row>
    <row r="252" spans="1:7">
      <c r="B252" s="161"/>
      <c r="C252" s="161"/>
      <c r="F252" s="197"/>
    </row>
    <row r="253" spans="1:7">
      <c r="A253" s="299"/>
      <c r="F253" s="197"/>
    </row>
    <row r="254" spans="1:7">
      <c r="A254" s="293" t="s">
        <v>417</v>
      </c>
      <c r="F254" s="197"/>
      <c r="G254" s="197"/>
    </row>
    <row r="255" spans="1:7">
      <c r="A255" s="293"/>
      <c r="F255" s="197"/>
      <c r="G255" s="197"/>
    </row>
    <row r="256" spans="1:7">
      <c r="B256" s="236">
        <v>40543</v>
      </c>
      <c r="C256" s="236">
        <v>40178</v>
      </c>
      <c r="F256" s="197"/>
      <c r="G256" s="197"/>
    </row>
    <row r="257" spans="1:10">
      <c r="A257" s="305" t="s">
        <v>308</v>
      </c>
      <c r="B257" s="145">
        <v>90091604.149999991</v>
      </c>
      <c r="C257" s="145">
        <v>76159619.900000006</v>
      </c>
      <c r="F257" s="197"/>
      <c r="G257" s="197"/>
    </row>
    <row r="258" spans="1:10" ht="18" thickBot="1">
      <c r="A258" s="305" t="s">
        <v>309</v>
      </c>
      <c r="B258" s="146">
        <v>12017463.1</v>
      </c>
      <c r="C258" s="146">
        <v>9575050.4000000004</v>
      </c>
      <c r="F258" s="197"/>
      <c r="G258" s="197"/>
    </row>
    <row r="259" spans="1:10">
      <c r="B259" s="160">
        <f>SUM(B257:B258)</f>
        <v>102109067.24999999</v>
      </c>
      <c r="C259" s="160">
        <f>SUM(C257:C258)</f>
        <v>85734670.300000012</v>
      </c>
      <c r="F259" s="197"/>
      <c r="G259" s="197"/>
    </row>
    <row r="260" spans="1:10" ht="35.25" thickBot="1">
      <c r="A260" s="234" t="s">
        <v>310</v>
      </c>
      <c r="B260" s="248">
        <v>-25711588.700000003</v>
      </c>
      <c r="C260" s="248">
        <v>-10922387.129999999</v>
      </c>
    </row>
    <row r="261" spans="1:10" ht="18" thickBot="1">
      <c r="B261" s="147">
        <f>SUM(B259:B260)</f>
        <v>76397478.549999982</v>
      </c>
      <c r="C261" s="147">
        <f>SUM(C259:C260)</f>
        <v>74812283.170000017</v>
      </c>
      <c r="E261" s="143"/>
      <c r="F261" s="143"/>
    </row>
    <row r="266" spans="1:10">
      <c r="A266" s="305" t="s">
        <v>211</v>
      </c>
    </row>
    <row r="267" spans="1:10" ht="17.25" customHeight="1">
      <c r="A267" s="539" t="s">
        <v>311</v>
      </c>
      <c r="B267" s="539"/>
      <c r="C267" s="539"/>
      <c r="D267" s="539"/>
      <c r="E267" s="539"/>
      <c r="F267" s="539"/>
      <c r="G267" s="539"/>
      <c r="H267" s="539"/>
      <c r="I267" s="539"/>
      <c r="J267" s="539"/>
    </row>
    <row r="268" spans="1:10">
      <c r="A268" s="290"/>
      <c r="B268" s="290"/>
      <c r="C268" s="290"/>
      <c r="D268" s="290"/>
      <c r="E268" s="290"/>
      <c r="F268" s="290"/>
      <c r="G268" s="290"/>
      <c r="H268" s="290"/>
      <c r="I268" s="290"/>
      <c r="J268" s="290"/>
    </row>
    <row r="269" spans="1:10">
      <c r="A269" s="132"/>
      <c r="B269" s="252">
        <v>40543</v>
      </c>
    </row>
    <row r="270" spans="1:10">
      <c r="A270" s="291" t="s">
        <v>312</v>
      </c>
      <c r="B270" s="253">
        <v>11265710</v>
      </c>
      <c r="E270" s="254"/>
      <c r="F270" s="254"/>
      <c r="G270" s="254"/>
    </row>
    <row r="271" spans="1:10">
      <c r="A271" s="291" t="s">
        <v>313</v>
      </c>
      <c r="B271" s="258">
        <v>-575</v>
      </c>
      <c r="C271" s="143"/>
      <c r="E271" s="255"/>
      <c r="F271" s="256"/>
      <c r="G271" s="255"/>
      <c r="H271" s="257"/>
      <c r="I271" s="257"/>
    </row>
    <row r="272" spans="1:10">
      <c r="A272" s="291" t="s">
        <v>314</v>
      </c>
      <c r="B272" s="258">
        <v>-2090798</v>
      </c>
      <c r="E272" s="259"/>
      <c r="F272" s="260"/>
      <c r="G272" s="255"/>
      <c r="H272" s="257"/>
      <c r="I272" s="257"/>
    </row>
    <row r="273" spans="1:11" ht="18" thickBot="1">
      <c r="A273" s="291" t="s">
        <v>315</v>
      </c>
      <c r="B273" s="146">
        <v>16537251.919999998</v>
      </c>
      <c r="E273" s="259"/>
      <c r="F273" s="150"/>
      <c r="G273" s="255"/>
      <c r="H273" s="257"/>
      <c r="I273" s="257"/>
    </row>
    <row r="274" spans="1:11" ht="18" thickBot="1">
      <c r="A274" s="298" t="s">
        <v>316</v>
      </c>
      <c r="B274" s="147">
        <f>SUM(B270:B273)</f>
        <v>25711588.919999998</v>
      </c>
      <c r="E274" s="259"/>
      <c r="F274" s="261"/>
      <c r="G274" s="255"/>
      <c r="H274" s="257"/>
      <c r="I274" s="257"/>
    </row>
    <row r="275" spans="1:11">
      <c r="D275" s="143"/>
      <c r="E275" s="259"/>
      <c r="F275" s="262"/>
      <c r="G275" s="255"/>
      <c r="H275" s="257"/>
      <c r="I275" s="257"/>
    </row>
    <row r="276" spans="1:11">
      <c r="E276" s="259"/>
      <c r="F276" s="262"/>
      <c r="G276" s="255"/>
      <c r="H276" s="257"/>
      <c r="I276" s="257"/>
    </row>
    <row r="277" spans="1:11">
      <c r="E277" s="263"/>
      <c r="F277" s="264"/>
      <c r="G277" s="255"/>
    </row>
    <row r="278" spans="1:11">
      <c r="A278" s="312" t="s">
        <v>439</v>
      </c>
      <c r="B278" s="313"/>
      <c r="C278" s="312"/>
      <c r="D278" s="312"/>
      <c r="E278" s="257"/>
      <c r="F278" s="257"/>
      <c r="G278" s="257"/>
      <c r="H278" s="312"/>
      <c r="I278" s="312"/>
      <c r="J278" s="312"/>
      <c r="K278" s="312"/>
    </row>
    <row r="279" spans="1:11">
      <c r="A279" s="313"/>
      <c r="B279" s="313"/>
      <c r="C279" s="312"/>
      <c r="D279" s="312"/>
      <c r="E279" s="312"/>
      <c r="F279" s="312"/>
      <c r="G279" s="312"/>
      <c r="H279" s="312"/>
      <c r="I279" s="312"/>
      <c r="J279" s="312"/>
      <c r="K279" s="312"/>
    </row>
    <row r="280" spans="1:11">
      <c r="A280" s="132"/>
      <c r="B280" s="252">
        <v>40543</v>
      </c>
      <c r="C280" s="312"/>
      <c r="D280" s="302"/>
      <c r="E280" s="145"/>
      <c r="F280" s="312"/>
      <c r="G280" s="312"/>
      <c r="H280" s="312"/>
      <c r="I280" s="312"/>
      <c r="J280" s="312"/>
      <c r="K280" s="312"/>
    </row>
    <row r="281" spans="1:11">
      <c r="A281" s="314" t="s">
        <v>317</v>
      </c>
      <c r="B281" s="145">
        <v>55766469.57</v>
      </c>
      <c r="C281" s="312"/>
      <c r="D281" s="145"/>
      <c r="E281" s="312"/>
      <c r="F281" s="312"/>
      <c r="G281" s="312"/>
      <c r="H281" s="143"/>
      <c r="I281" s="312"/>
      <c r="J281" s="312"/>
      <c r="K281" s="312"/>
    </row>
    <row r="282" spans="1:11">
      <c r="A282" s="314" t="s">
        <v>318</v>
      </c>
      <c r="B282" s="145">
        <v>28016119.640000001</v>
      </c>
      <c r="C282" s="312"/>
      <c r="D282" s="145"/>
      <c r="E282" s="312"/>
      <c r="F282" s="312"/>
      <c r="G282" s="312"/>
      <c r="H282" s="312"/>
      <c r="I282" s="312"/>
      <c r="J282" s="312"/>
      <c r="K282" s="312"/>
    </row>
    <row r="283" spans="1:11">
      <c r="A283" s="314" t="s">
        <v>319</v>
      </c>
      <c r="B283" s="145">
        <v>6035973</v>
      </c>
      <c r="C283" s="312"/>
      <c r="D283" s="145"/>
      <c r="E283" s="312"/>
      <c r="F283" s="312"/>
      <c r="G283" s="312"/>
      <c r="H283" s="312"/>
      <c r="I283" s="312"/>
      <c r="J283" s="312"/>
      <c r="K283" s="312"/>
    </row>
    <row r="284" spans="1:11" ht="18" thickBot="1">
      <c r="A284" s="314" t="s">
        <v>320</v>
      </c>
      <c r="B284" s="146">
        <v>12290505</v>
      </c>
      <c r="C284" s="312"/>
      <c r="D284" s="312"/>
      <c r="E284" s="312"/>
      <c r="F284" s="312"/>
      <c r="G284" s="312"/>
      <c r="H284" s="312"/>
      <c r="I284" s="312"/>
      <c r="J284" s="312"/>
      <c r="K284" s="312"/>
    </row>
    <row r="285" spans="1:11" ht="18" thickBot="1">
      <c r="A285" s="134"/>
      <c r="B285" s="147">
        <f>B281+B282+B283+B284</f>
        <v>102109067.21000001</v>
      </c>
      <c r="C285" s="312"/>
      <c r="D285" s="312"/>
      <c r="E285" s="312"/>
      <c r="F285" s="312"/>
      <c r="G285" s="312"/>
      <c r="H285" s="312"/>
      <c r="I285" s="312"/>
      <c r="J285" s="312"/>
      <c r="K285" s="312"/>
    </row>
    <row r="286" spans="1:11">
      <c r="A286" s="312"/>
      <c r="B286" s="312"/>
      <c r="C286" s="312"/>
      <c r="D286" s="312"/>
      <c r="E286" s="312"/>
      <c r="F286" s="312"/>
      <c r="G286" s="312"/>
      <c r="H286" s="312"/>
      <c r="I286" s="312"/>
      <c r="J286" s="312"/>
      <c r="K286" s="312"/>
    </row>
    <row r="287" spans="1:11">
      <c r="A287" s="320"/>
      <c r="B287" s="321"/>
      <c r="C287" s="321"/>
      <c r="D287" s="321"/>
      <c r="E287" s="321"/>
      <c r="F287" s="321"/>
      <c r="G287" s="321"/>
      <c r="H287" s="321"/>
      <c r="I287" s="321"/>
      <c r="J287" s="321"/>
      <c r="K287" s="321"/>
    </row>
    <row r="288" spans="1:11">
      <c r="A288" s="322"/>
      <c r="B288" s="322"/>
      <c r="C288" s="322"/>
      <c r="D288" s="322"/>
      <c r="E288" s="322"/>
      <c r="F288" s="322"/>
      <c r="G288" s="322"/>
      <c r="H288" s="322"/>
      <c r="I288" s="322"/>
      <c r="J288" s="322"/>
      <c r="K288" s="321"/>
    </row>
    <row r="289" spans="1:10">
      <c r="A289" s="293" t="s">
        <v>421</v>
      </c>
    </row>
    <row r="290" spans="1:10">
      <c r="A290" s="293"/>
    </row>
    <row r="291" spans="1:10">
      <c r="A291" s="290"/>
      <c r="B291" s="290"/>
      <c r="C291" s="290"/>
      <c r="D291" s="290"/>
      <c r="E291" s="290"/>
      <c r="F291" s="290"/>
      <c r="G291" s="290"/>
      <c r="H291" s="290"/>
      <c r="I291" s="290"/>
      <c r="J291" s="290"/>
    </row>
    <row r="292" spans="1:10">
      <c r="A292" s="297"/>
      <c r="B292" s="236">
        <v>40543</v>
      </c>
      <c r="C292" s="236">
        <v>40178</v>
      </c>
    </row>
    <row r="293" spans="1:10">
      <c r="A293" s="297" t="s">
        <v>321</v>
      </c>
      <c r="B293" s="129">
        <v>243530</v>
      </c>
      <c r="C293" s="200">
        <v>22945944.640000001</v>
      </c>
    </row>
    <row r="294" spans="1:10" ht="18" thickBot="1">
      <c r="A294" s="297" t="s">
        <v>322</v>
      </c>
      <c r="B294" s="141">
        <v>559213.91</v>
      </c>
      <c r="C294" s="201">
        <v>7527075.370000001</v>
      </c>
    </row>
    <row r="295" spans="1:10">
      <c r="A295" s="289"/>
      <c r="B295" s="164">
        <f>SUM(B293:B294)</f>
        <v>802743.91</v>
      </c>
      <c r="C295" s="164">
        <f>SUM(C293:C294)</f>
        <v>30473020.010000002</v>
      </c>
    </row>
    <row r="296" spans="1:10" ht="18" thickBot="1">
      <c r="A296" s="305" t="s">
        <v>294</v>
      </c>
      <c r="B296" s="165">
        <v>-243530</v>
      </c>
      <c r="C296" s="165">
        <v>-243529.93</v>
      </c>
    </row>
    <row r="297" spans="1:10" ht="18" thickBot="1">
      <c r="A297" s="291"/>
      <c r="B297" s="166">
        <f>SUM(B295:B296)</f>
        <v>559213.91</v>
      </c>
      <c r="C297" s="166">
        <f>SUM(C295:C296)</f>
        <v>30229490.080000002</v>
      </c>
    </row>
    <row r="299" spans="1:10" ht="20.25" customHeight="1"/>
    <row r="300" spans="1:10">
      <c r="A300" s="293" t="s">
        <v>323</v>
      </c>
    </row>
    <row r="302" spans="1:10">
      <c r="A302" s="297"/>
      <c r="B302" s="236">
        <v>40543</v>
      </c>
      <c r="C302" s="236">
        <v>40178</v>
      </c>
    </row>
    <row r="303" spans="1:10">
      <c r="A303" s="297" t="s">
        <v>324</v>
      </c>
      <c r="B303" s="129">
        <v>1125097.5499999998</v>
      </c>
      <c r="C303" s="316">
        <v>1543101.17</v>
      </c>
    </row>
    <row r="304" spans="1:10">
      <c r="A304" s="297" t="s">
        <v>384</v>
      </c>
      <c r="B304" s="129">
        <v>83434.48000000001</v>
      </c>
      <c r="C304" s="316">
        <v>1071139.6199999999</v>
      </c>
    </row>
    <row r="305" spans="1:7" ht="18" thickBot="1">
      <c r="A305" s="297" t="s">
        <v>325</v>
      </c>
      <c r="B305" s="141">
        <v>7385.2099999999991</v>
      </c>
      <c r="C305" s="141">
        <v>3891.85</v>
      </c>
    </row>
    <row r="306" spans="1:7" ht="18" thickBot="1">
      <c r="A306" s="289"/>
      <c r="B306" s="167">
        <f>SUM(B303:B305)</f>
        <v>1215917.2399999998</v>
      </c>
      <c r="C306" s="167">
        <f>SUM(C303:C305)</f>
        <v>2618132.64</v>
      </c>
    </row>
    <row r="309" spans="1:7">
      <c r="A309" s="293"/>
    </row>
    <row r="310" spans="1:7">
      <c r="A310" s="293" t="s">
        <v>326</v>
      </c>
    </row>
    <row r="311" spans="1:7">
      <c r="A311" s="299"/>
    </row>
    <row r="312" spans="1:7">
      <c r="A312" s="163"/>
      <c r="B312" s="236">
        <v>40543</v>
      </c>
      <c r="C312" s="236">
        <v>40178</v>
      </c>
    </row>
    <row r="313" spans="1:7">
      <c r="A313" s="297" t="s">
        <v>327</v>
      </c>
      <c r="B313" s="145">
        <v>48419816.400000006</v>
      </c>
      <c r="C313" s="317">
        <v>48867415.700000003</v>
      </c>
    </row>
    <row r="314" spans="1:7">
      <c r="A314" s="297" t="s">
        <v>328</v>
      </c>
      <c r="B314" s="145">
        <v>1637903.2999999998</v>
      </c>
      <c r="C314" s="317">
        <v>2430449.8099999996</v>
      </c>
      <c r="G314" s="143"/>
    </row>
    <row r="315" spans="1:7">
      <c r="A315" s="297" t="s">
        <v>454</v>
      </c>
      <c r="B315" s="145">
        <v>1050836.27</v>
      </c>
      <c r="C315" s="317">
        <v>2643032.0299999998</v>
      </c>
      <c r="G315" s="143"/>
    </row>
    <row r="316" spans="1:7" ht="18" thickBot="1">
      <c r="A316" s="297" t="s">
        <v>329</v>
      </c>
      <c r="B316" s="146">
        <v>3801499</v>
      </c>
      <c r="C316" s="318">
        <v>2201292.66</v>
      </c>
    </row>
    <row r="317" spans="1:7" ht="18" thickBot="1">
      <c r="A317" s="289"/>
      <c r="B317" s="147">
        <f>SUM(B313:B316)</f>
        <v>54910054.970000006</v>
      </c>
      <c r="C317" s="147">
        <f>SUM(C313:C316)</f>
        <v>56142190.200000003</v>
      </c>
    </row>
    <row r="318" spans="1:7">
      <c r="A318" s="299"/>
    </row>
    <row r="319" spans="1:7">
      <c r="A319" s="299"/>
    </row>
    <row r="320" spans="1:7">
      <c r="A320" s="293"/>
    </row>
    <row r="321" spans="1:10">
      <c r="A321" s="293" t="s">
        <v>330</v>
      </c>
      <c r="B321" s="133"/>
      <c r="C321" s="133"/>
      <c r="D321" s="133"/>
      <c r="E321" s="133"/>
      <c r="F321" s="133"/>
      <c r="G321" s="133"/>
      <c r="H321" s="133"/>
      <c r="I321" s="133"/>
      <c r="J321" s="133"/>
    </row>
    <row r="322" spans="1:10">
      <c r="A322" s="132"/>
      <c r="B322" s="133"/>
      <c r="C322" s="133"/>
      <c r="D322" s="133"/>
      <c r="E322" s="133"/>
      <c r="F322" s="133"/>
      <c r="G322" s="133"/>
      <c r="H322" s="133"/>
      <c r="I322" s="133"/>
      <c r="J322" s="133"/>
    </row>
    <row r="323" spans="1:10" ht="57" customHeight="1">
      <c r="A323" s="539" t="s">
        <v>513</v>
      </c>
      <c r="B323" s="539"/>
      <c r="C323" s="539"/>
      <c r="D323" s="539"/>
      <c r="E323" s="539"/>
      <c r="F323" s="539"/>
      <c r="G323" s="539"/>
      <c r="H323" s="539"/>
      <c r="I323" s="539"/>
      <c r="J323" s="539"/>
    </row>
    <row r="324" spans="1:10">
      <c r="A324" s="168"/>
      <c r="B324" s="133"/>
      <c r="C324" s="133"/>
      <c r="D324" s="133"/>
      <c r="E324" s="133"/>
      <c r="F324" s="133"/>
      <c r="G324" s="133"/>
      <c r="H324" s="133"/>
      <c r="I324" s="133"/>
      <c r="J324" s="133"/>
    </row>
    <row r="325" spans="1:10" ht="39" customHeight="1">
      <c r="A325" s="539" t="s">
        <v>510</v>
      </c>
      <c r="B325" s="539"/>
      <c r="C325" s="539"/>
      <c r="D325" s="539"/>
      <c r="E325" s="539"/>
      <c r="F325" s="539"/>
      <c r="G325" s="539"/>
      <c r="H325" s="539"/>
      <c r="I325" s="539"/>
      <c r="J325" s="539"/>
    </row>
    <row r="326" spans="1:10">
      <c r="A326" s="290"/>
      <c r="B326" s="290"/>
      <c r="C326" s="290"/>
      <c r="D326" s="290"/>
      <c r="E326" s="290"/>
      <c r="F326" s="290"/>
      <c r="G326" s="290"/>
      <c r="H326" s="290"/>
      <c r="I326" s="290"/>
      <c r="J326" s="290"/>
    </row>
    <row r="327" spans="1:10">
      <c r="A327" s="168"/>
      <c r="B327" s="133"/>
      <c r="C327" s="133"/>
      <c r="D327" s="133"/>
      <c r="E327" s="133"/>
      <c r="F327" s="133"/>
      <c r="G327" s="133"/>
      <c r="H327" s="133"/>
      <c r="I327" s="133"/>
      <c r="J327" s="133"/>
    </row>
    <row r="328" spans="1:10" ht="17.25" customHeight="1">
      <c r="A328" s="539" t="s">
        <v>413</v>
      </c>
      <c r="B328" s="539"/>
      <c r="C328" s="539"/>
      <c r="D328" s="539"/>
      <c r="E328" s="539"/>
      <c r="F328" s="539"/>
      <c r="G328" s="539"/>
      <c r="H328" s="539"/>
      <c r="I328" s="539"/>
      <c r="J328" s="539"/>
    </row>
    <row r="329" spans="1:10">
      <c r="A329" s="290"/>
      <c r="B329" s="290"/>
      <c r="C329" s="290"/>
      <c r="D329" s="169"/>
      <c r="E329" s="290"/>
      <c r="F329" s="290"/>
      <c r="G329" s="290"/>
      <c r="H329" s="290"/>
      <c r="I329" s="290"/>
      <c r="J329" s="290"/>
    </row>
    <row r="330" spans="1:10" ht="21.75" customHeight="1">
      <c r="A330" s="290" t="s">
        <v>331</v>
      </c>
      <c r="B330" s="190">
        <v>61494268</v>
      </c>
      <c r="C330" s="381"/>
      <c r="D330" s="303"/>
      <c r="E330" s="303"/>
      <c r="F330" s="303"/>
      <c r="G330" s="303"/>
      <c r="H330" s="303"/>
      <c r="I330" s="303"/>
      <c r="J330" s="303"/>
    </row>
    <row r="331" spans="1:10">
      <c r="A331" s="290" t="s">
        <v>332</v>
      </c>
      <c r="B331" s="249">
        <v>2820070</v>
      </c>
      <c r="C331" s="303"/>
      <c r="D331" s="303"/>
      <c r="E331" s="169"/>
      <c r="F331" s="303"/>
      <c r="G331" s="303"/>
      <c r="H331" s="303"/>
      <c r="I331" s="303"/>
      <c r="J331" s="303"/>
    </row>
    <row r="332" spans="1:10">
      <c r="A332" s="290" t="s">
        <v>333</v>
      </c>
      <c r="B332" s="191">
        <f>B330/B331</f>
        <v>21.805936732066936</v>
      </c>
      <c r="C332" s="303"/>
      <c r="D332" s="303"/>
      <c r="E332" s="303"/>
      <c r="F332" s="303"/>
      <c r="G332" s="303"/>
      <c r="H332" s="303"/>
      <c r="I332" s="303"/>
      <c r="J332" s="303"/>
    </row>
    <row r="333" spans="1:10">
      <c r="A333" s="304"/>
      <c r="B333" s="303"/>
      <c r="C333" s="303"/>
      <c r="D333" s="303"/>
      <c r="E333" s="303"/>
      <c r="F333" s="303"/>
      <c r="G333" s="303"/>
      <c r="H333" s="303"/>
      <c r="I333" s="303"/>
      <c r="J333" s="303"/>
    </row>
    <row r="334" spans="1:10" ht="17.25" customHeight="1">
      <c r="A334" s="539" t="s">
        <v>499</v>
      </c>
      <c r="B334" s="539"/>
      <c r="C334" s="539"/>
      <c r="D334" s="539"/>
      <c r="E334" s="539"/>
      <c r="F334" s="539"/>
      <c r="G334" s="539"/>
      <c r="H334" s="539"/>
      <c r="I334" s="539"/>
      <c r="J334" s="539"/>
    </row>
    <row r="335" spans="1:10">
      <c r="A335" s="563"/>
      <c r="B335" s="563"/>
      <c r="C335" s="563"/>
      <c r="D335" s="563"/>
      <c r="E335" s="563"/>
      <c r="F335" s="170"/>
      <c r="G335" s="133"/>
      <c r="H335" s="133"/>
      <c r="I335" s="133"/>
      <c r="J335" s="133"/>
    </row>
    <row r="336" spans="1:10" ht="36" customHeight="1">
      <c r="A336" s="564" t="s">
        <v>494</v>
      </c>
      <c r="B336" s="564"/>
      <c r="C336" s="564"/>
      <c r="D336" s="564"/>
      <c r="E336" s="564"/>
      <c r="F336" s="564"/>
      <c r="G336" s="564"/>
      <c r="H336" s="564"/>
      <c r="I336" s="564"/>
      <c r="J336" s="564"/>
    </row>
    <row r="337" spans="1:11" ht="17.25" customHeight="1">
      <c r="A337" s="539" t="s">
        <v>511</v>
      </c>
      <c r="B337" s="539"/>
      <c r="C337" s="539"/>
      <c r="D337" s="539"/>
      <c r="E337" s="539"/>
      <c r="F337" s="539"/>
      <c r="G337" s="539"/>
      <c r="H337" s="539"/>
      <c r="I337" s="539"/>
      <c r="J337" s="539"/>
    </row>
    <row r="338" spans="1:11" ht="42" customHeight="1">
      <c r="A338" s="563"/>
      <c r="B338" s="563"/>
      <c r="C338" s="563"/>
      <c r="D338" s="563"/>
      <c r="E338" s="563"/>
      <c r="F338" s="170"/>
      <c r="G338" s="292"/>
      <c r="H338" s="292"/>
      <c r="I338" s="292"/>
      <c r="J338" s="292"/>
    </row>
    <row r="339" spans="1:11" ht="21.75" customHeight="1">
      <c r="A339" s="559"/>
      <c r="B339" s="559"/>
      <c r="C339" s="559"/>
      <c r="D339" s="559"/>
      <c r="E339" s="559"/>
      <c r="F339" s="170"/>
      <c r="G339" s="292"/>
      <c r="H339" s="292"/>
      <c r="I339" s="292"/>
      <c r="J339" s="292"/>
    </row>
    <row r="340" spans="1:11">
      <c r="A340" s="540"/>
      <c r="B340" s="540"/>
      <c r="C340" s="540"/>
      <c r="D340" s="540"/>
      <c r="E340" s="540"/>
      <c r="F340" s="130"/>
    </row>
    <row r="341" spans="1:11">
      <c r="A341" s="331" t="s">
        <v>459</v>
      </c>
      <c r="B341" s="319"/>
      <c r="C341" s="319"/>
      <c r="D341" s="319"/>
      <c r="E341" s="332"/>
      <c r="F341" s="130"/>
      <c r="G341" s="321"/>
      <c r="H341" s="321"/>
      <c r="I341" s="321"/>
      <c r="J341" s="321"/>
      <c r="K341" s="321"/>
    </row>
    <row r="342" spans="1:11" ht="18" thickBot="1">
      <c r="A342" s="331"/>
      <c r="B342" s="319"/>
      <c r="C342" s="319"/>
      <c r="D342" s="319"/>
      <c r="E342" s="332"/>
      <c r="F342" s="130"/>
      <c r="G342" s="321"/>
      <c r="H342" s="321"/>
      <c r="I342" s="321"/>
      <c r="J342" s="321"/>
      <c r="K342" s="321"/>
    </row>
    <row r="343" spans="1:11" ht="18" thickBot="1">
      <c r="A343" s="333" t="s">
        <v>460</v>
      </c>
      <c r="B343" s="548" t="s">
        <v>420</v>
      </c>
      <c r="C343" s="549"/>
      <c r="D343" s="548" t="s">
        <v>419</v>
      </c>
      <c r="E343" s="549"/>
      <c r="F343" s="334"/>
      <c r="G343" s="334"/>
      <c r="H343" s="334"/>
      <c r="I343" s="321"/>
      <c r="J343" s="321"/>
      <c r="K343" s="321"/>
    </row>
    <row r="344" spans="1:11" ht="34.5" customHeight="1" thickBot="1">
      <c r="A344" s="335"/>
      <c r="B344" s="336" t="s">
        <v>461</v>
      </c>
      <c r="C344" s="337" t="s">
        <v>462</v>
      </c>
      <c r="D344" s="336" t="s">
        <v>461</v>
      </c>
      <c r="E344" s="337" t="s">
        <v>462</v>
      </c>
      <c r="F344" s="334"/>
      <c r="G344" s="334"/>
      <c r="H344" s="334"/>
      <c r="I344" s="321"/>
      <c r="J344" s="321"/>
      <c r="K344" s="321"/>
    </row>
    <row r="345" spans="1:11" ht="18" thickBot="1">
      <c r="A345" s="338" t="s">
        <v>463</v>
      </c>
      <c r="B345" s="339">
        <v>18595.689999999999</v>
      </c>
      <c r="C345" s="340">
        <v>65.9405</v>
      </c>
      <c r="D345" s="339">
        <v>18596</v>
      </c>
      <c r="E345" s="340">
        <v>65.9405</v>
      </c>
      <c r="F345" s="334"/>
      <c r="G345" s="334"/>
      <c r="H345" s="334"/>
      <c r="I345" s="321"/>
      <c r="J345" s="321"/>
      <c r="K345" s="321"/>
    </row>
    <row r="346" spans="1:11" ht="18" thickBot="1">
      <c r="A346" s="341"/>
      <c r="B346" s="342">
        <f>B345</f>
        <v>18595.689999999999</v>
      </c>
      <c r="C346" s="343">
        <f>C345</f>
        <v>65.9405</v>
      </c>
      <c r="D346" s="344">
        <f>D345</f>
        <v>18596</v>
      </c>
      <c r="E346" s="343">
        <f>E345</f>
        <v>65.9405</v>
      </c>
      <c r="F346" s="334"/>
      <c r="G346" s="334"/>
      <c r="H346" s="334"/>
      <c r="I346" s="321"/>
      <c r="J346" s="321"/>
      <c r="K346" s="321"/>
    </row>
    <row r="347" spans="1:11">
      <c r="A347" s="345" t="s">
        <v>334</v>
      </c>
      <c r="B347" s="346">
        <v>1345</v>
      </c>
      <c r="C347" s="347">
        <v>4.7694000000000001</v>
      </c>
      <c r="D347" s="346">
        <f>134500*10/1000</f>
        <v>1345</v>
      </c>
      <c r="E347" s="347">
        <v>4.7694000000000001</v>
      </c>
      <c r="F347" s="334"/>
      <c r="G347" s="334"/>
      <c r="H347" s="334"/>
      <c r="I347" s="321"/>
      <c r="J347" s="321"/>
      <c r="K347" s="321"/>
    </row>
    <row r="348" spans="1:11">
      <c r="A348" s="345" t="s">
        <v>464</v>
      </c>
      <c r="B348" s="346">
        <f>1192.12+147.5</f>
        <v>1339.62</v>
      </c>
      <c r="C348" s="347">
        <f>4.2273+0.523</f>
        <v>4.7502999999999993</v>
      </c>
      <c r="D348" s="346">
        <v>1340</v>
      </c>
      <c r="E348" s="347">
        <v>4.75</v>
      </c>
      <c r="F348" s="334"/>
      <c r="G348" s="334"/>
      <c r="H348" s="334"/>
      <c r="I348" s="321"/>
      <c r="J348" s="321"/>
      <c r="K348" s="321"/>
    </row>
    <row r="349" spans="1:11">
      <c r="A349" s="345" t="s">
        <v>465</v>
      </c>
      <c r="B349" s="346">
        <f>1288.18+428.09</f>
        <v>1716.27</v>
      </c>
      <c r="C349" s="347">
        <f>4.5679+1.518</f>
        <v>6.0858999999999996</v>
      </c>
      <c r="D349" s="346">
        <v>428</v>
      </c>
      <c r="E349" s="347">
        <v>1.518</v>
      </c>
      <c r="F349" s="334"/>
      <c r="G349" s="334"/>
      <c r="H349" s="334"/>
      <c r="I349" s="321"/>
      <c r="J349" s="321"/>
      <c r="K349" s="321"/>
    </row>
    <row r="350" spans="1:11">
      <c r="A350" s="345" t="s">
        <v>335</v>
      </c>
      <c r="B350" s="346">
        <v>978.91</v>
      </c>
      <c r="C350" s="347">
        <v>3.4712000000000001</v>
      </c>
      <c r="D350" s="346">
        <v>979</v>
      </c>
      <c r="E350" s="347">
        <v>3.4712000000000001</v>
      </c>
      <c r="F350" s="334"/>
      <c r="G350" s="334"/>
      <c r="H350" s="334"/>
      <c r="I350" s="321"/>
      <c r="J350" s="321"/>
      <c r="K350" s="321"/>
    </row>
    <row r="351" spans="1:11">
      <c r="A351" s="345" t="s">
        <v>466</v>
      </c>
      <c r="B351" s="346">
        <v>765.82</v>
      </c>
      <c r="C351" s="347">
        <v>2.7155999999999998</v>
      </c>
      <c r="D351" s="346">
        <v>766</v>
      </c>
      <c r="E351" s="347">
        <v>2.7155999999999998</v>
      </c>
      <c r="F351" s="334"/>
      <c r="G351" s="334"/>
      <c r="H351" s="334"/>
      <c r="I351" s="321"/>
      <c r="J351" s="321"/>
      <c r="K351" s="321"/>
    </row>
    <row r="352" spans="1:11">
      <c r="A352" s="345" t="s">
        <v>467</v>
      </c>
      <c r="B352" s="346">
        <v>365</v>
      </c>
      <c r="C352" s="347">
        <v>1.2943</v>
      </c>
      <c r="D352" s="346">
        <v>410</v>
      </c>
      <c r="E352" s="347">
        <v>1.45</v>
      </c>
      <c r="F352" s="334"/>
      <c r="G352" s="334"/>
      <c r="H352" s="334"/>
      <c r="I352" s="321"/>
      <c r="J352" s="321"/>
      <c r="K352" s="321"/>
    </row>
    <row r="353" spans="1:11">
      <c r="A353" s="345" t="s">
        <v>468</v>
      </c>
      <c r="B353" s="346">
        <v>303.01</v>
      </c>
      <c r="C353" s="347">
        <v>1.0745</v>
      </c>
      <c r="D353" s="346">
        <v>303</v>
      </c>
      <c r="E353" s="347">
        <v>1.0745</v>
      </c>
      <c r="F353" s="334"/>
      <c r="G353" s="334"/>
      <c r="H353" s="334"/>
      <c r="I353" s="321"/>
      <c r="J353" s="321"/>
      <c r="K353" s="321"/>
    </row>
    <row r="354" spans="1:11">
      <c r="A354" s="345" t="s">
        <v>469</v>
      </c>
      <c r="B354" s="346">
        <v>229.49</v>
      </c>
      <c r="C354" s="347">
        <v>0.81379999999999997</v>
      </c>
      <c r="D354" s="346">
        <v>229</v>
      </c>
      <c r="E354" s="347">
        <v>0.81379999999999997</v>
      </c>
      <c r="F354" s="334"/>
      <c r="G354" s="334"/>
      <c r="H354" s="334"/>
      <c r="I354" s="321"/>
      <c r="J354" s="321"/>
      <c r="K354" s="321"/>
    </row>
    <row r="355" spans="1:11">
      <c r="A355" s="345" t="s">
        <v>470</v>
      </c>
      <c r="B355" s="346">
        <v>202</v>
      </c>
      <c r="C355" s="347">
        <v>0.71630000000000005</v>
      </c>
      <c r="D355" s="346">
        <v>202</v>
      </c>
      <c r="E355" s="347">
        <v>0.71630000000000005</v>
      </c>
      <c r="F355" s="334"/>
      <c r="G355" s="334"/>
      <c r="H355" s="334"/>
      <c r="I355" s="321"/>
      <c r="J355" s="321"/>
      <c r="K355" s="321"/>
    </row>
    <row r="356" spans="1:11">
      <c r="A356" s="345" t="s">
        <v>337</v>
      </c>
      <c r="B356" s="346">
        <v>176.44</v>
      </c>
      <c r="C356" s="347">
        <v>0.62570000000000003</v>
      </c>
      <c r="D356" s="348"/>
      <c r="E356" s="349"/>
      <c r="F356" s="334"/>
      <c r="G356" s="334"/>
      <c r="H356" s="334"/>
      <c r="I356" s="321"/>
      <c r="J356" s="321"/>
      <c r="K356" s="321"/>
    </row>
    <row r="357" spans="1:11">
      <c r="A357" s="345" t="s">
        <v>471</v>
      </c>
      <c r="B357" s="346">
        <v>165.85</v>
      </c>
      <c r="C357" s="347">
        <v>0.58809999999999996</v>
      </c>
      <c r="D357" s="346">
        <v>162</v>
      </c>
      <c r="E357" s="347">
        <v>0.57520000000000004</v>
      </c>
      <c r="F357" s="334"/>
      <c r="G357" s="334"/>
      <c r="H357" s="334"/>
      <c r="I357" s="321"/>
      <c r="J357" s="321"/>
      <c r="K357" s="321"/>
    </row>
    <row r="358" spans="1:11">
      <c r="A358" s="345" t="s">
        <v>472</v>
      </c>
      <c r="B358" s="346">
        <v>143.53</v>
      </c>
      <c r="C358" s="347">
        <v>0.50900000000000001</v>
      </c>
      <c r="D358" s="346">
        <v>144</v>
      </c>
      <c r="E358" s="347">
        <v>0.50900000000000001</v>
      </c>
      <c r="F358" s="334"/>
      <c r="G358" s="334"/>
      <c r="H358" s="334"/>
      <c r="I358" s="321"/>
      <c r="J358" s="321"/>
      <c r="K358" s="321"/>
    </row>
    <row r="359" spans="1:11">
      <c r="A359" s="345" t="s">
        <v>473</v>
      </c>
      <c r="B359" s="346">
        <v>100</v>
      </c>
      <c r="C359" s="347">
        <v>0.35460000000000003</v>
      </c>
      <c r="D359" s="346">
        <v>100</v>
      </c>
      <c r="E359" s="347">
        <v>0.35460000000000003</v>
      </c>
      <c r="F359" s="334"/>
      <c r="G359" s="334"/>
      <c r="H359" s="334"/>
      <c r="I359" s="321"/>
      <c r="J359" s="321"/>
      <c r="K359" s="321"/>
    </row>
    <row r="360" spans="1:11">
      <c r="A360" s="345" t="s">
        <v>474</v>
      </c>
      <c r="B360" s="346">
        <v>95.88</v>
      </c>
      <c r="C360" s="347">
        <v>0.34</v>
      </c>
      <c r="D360" s="346">
        <v>151</v>
      </c>
      <c r="E360" s="347">
        <v>0.53520000000000001</v>
      </c>
      <c r="F360" s="334"/>
      <c r="G360" s="334"/>
      <c r="H360" s="334"/>
      <c r="I360" s="321"/>
      <c r="J360" s="321"/>
      <c r="K360" s="321"/>
    </row>
    <row r="361" spans="1:11">
      <c r="A361" s="345" t="s">
        <v>475</v>
      </c>
      <c r="B361" s="346">
        <v>64.790000000000006</v>
      </c>
      <c r="C361" s="347">
        <v>0.22969999999999999</v>
      </c>
      <c r="D361" s="346"/>
      <c r="E361" s="347"/>
      <c r="F361" s="334"/>
      <c r="G361" s="334"/>
      <c r="H361" s="334"/>
      <c r="I361" s="321"/>
      <c r="J361" s="321"/>
      <c r="K361" s="321"/>
    </row>
    <row r="362" spans="1:11">
      <c r="A362" s="345" t="s">
        <v>476</v>
      </c>
      <c r="B362" s="346">
        <v>56.6</v>
      </c>
      <c r="C362" s="347">
        <v>0.20069999999999999</v>
      </c>
      <c r="D362" s="346">
        <v>160</v>
      </c>
      <c r="E362" s="347">
        <v>0.56759999999999999</v>
      </c>
      <c r="F362" s="334"/>
      <c r="G362" s="334"/>
      <c r="H362" s="334"/>
      <c r="I362" s="321"/>
      <c r="J362" s="321"/>
      <c r="K362" s="321"/>
    </row>
    <row r="363" spans="1:11">
      <c r="A363" s="345" t="s">
        <v>477</v>
      </c>
      <c r="B363" s="346">
        <v>45.89</v>
      </c>
      <c r="C363" s="347">
        <v>0.16270000000000001</v>
      </c>
      <c r="D363" s="346"/>
      <c r="E363" s="347"/>
      <c r="F363" s="334"/>
      <c r="G363" s="334"/>
      <c r="H363" s="334"/>
      <c r="I363" s="321"/>
      <c r="J363" s="321"/>
      <c r="K363" s="321"/>
    </row>
    <row r="364" spans="1:11">
      <c r="A364" s="345" t="s">
        <v>478</v>
      </c>
      <c r="B364" s="346">
        <v>45.09</v>
      </c>
      <c r="C364" s="347">
        <v>0.15989999999999999</v>
      </c>
      <c r="D364" s="346"/>
      <c r="E364" s="347"/>
      <c r="F364" s="334"/>
      <c r="G364" s="334"/>
      <c r="H364" s="334"/>
      <c r="I364" s="321"/>
      <c r="J364" s="321"/>
      <c r="K364" s="321"/>
    </row>
    <row r="365" spans="1:11">
      <c r="A365" s="345" t="s">
        <v>479</v>
      </c>
      <c r="B365" s="346">
        <v>43.39</v>
      </c>
      <c r="C365" s="347">
        <v>0.15390000000000001</v>
      </c>
      <c r="D365" s="346"/>
      <c r="E365" s="347"/>
      <c r="F365" s="334"/>
      <c r="G365" s="334"/>
      <c r="H365" s="334"/>
      <c r="I365" s="321"/>
      <c r="J365" s="321"/>
      <c r="K365" s="321"/>
    </row>
    <row r="366" spans="1:11">
      <c r="A366" s="345" t="s">
        <v>480</v>
      </c>
      <c r="B366" s="346">
        <v>37.74</v>
      </c>
      <c r="C366" s="347">
        <v>0.1338</v>
      </c>
      <c r="D366" s="346"/>
      <c r="E366" s="347"/>
      <c r="F366" s="334"/>
      <c r="G366" s="334"/>
      <c r="H366" s="334"/>
      <c r="I366" s="321"/>
      <c r="J366" s="321"/>
      <c r="K366" s="321"/>
    </row>
    <row r="367" spans="1:11">
      <c r="A367" s="345" t="s">
        <v>481</v>
      </c>
      <c r="B367" s="346"/>
      <c r="C367" s="347"/>
      <c r="D367" s="346">
        <v>213</v>
      </c>
      <c r="E367" s="347">
        <v>0.75600000000000001</v>
      </c>
      <c r="F367" s="334"/>
      <c r="G367" s="334"/>
      <c r="H367" s="334"/>
      <c r="I367" s="321"/>
      <c r="J367" s="321"/>
      <c r="K367" s="321"/>
    </row>
    <row r="368" spans="1:11">
      <c r="A368" s="345" t="s">
        <v>482</v>
      </c>
      <c r="B368" s="346"/>
      <c r="C368" s="347"/>
      <c r="D368" s="346">
        <v>150</v>
      </c>
      <c r="E368" s="347">
        <v>0.53190000000000004</v>
      </c>
      <c r="F368" s="334"/>
      <c r="G368" s="334"/>
      <c r="H368" s="334"/>
      <c r="I368" s="321"/>
      <c r="J368" s="321"/>
      <c r="K368" s="321"/>
    </row>
    <row r="369" spans="1:11" ht="18" customHeight="1">
      <c r="A369" s="345" t="s">
        <v>483</v>
      </c>
      <c r="B369" s="346"/>
      <c r="C369" s="347"/>
      <c r="D369" s="350">
        <v>117</v>
      </c>
      <c r="E369" s="347">
        <v>0.41549999999999998</v>
      </c>
      <c r="F369" s="334"/>
      <c r="G369" s="334"/>
      <c r="H369" s="334"/>
      <c r="I369" s="321"/>
      <c r="J369" s="321"/>
      <c r="K369" s="321"/>
    </row>
    <row r="370" spans="1:11" ht="18" customHeight="1">
      <c r="A370" s="345" t="s">
        <v>336</v>
      </c>
      <c r="B370" s="346"/>
      <c r="C370" s="347"/>
      <c r="D370" s="350">
        <v>105</v>
      </c>
      <c r="E370" s="347">
        <v>0.371</v>
      </c>
      <c r="F370" s="334"/>
      <c r="G370" s="334"/>
      <c r="H370" s="334"/>
      <c r="I370" s="321"/>
      <c r="J370" s="321"/>
      <c r="K370" s="321"/>
    </row>
    <row r="371" spans="1:11" ht="18" customHeight="1" thickBot="1">
      <c r="A371" s="351" t="s">
        <v>484</v>
      </c>
      <c r="B371" s="352"/>
      <c r="C371" s="353"/>
      <c r="D371" s="354">
        <v>85</v>
      </c>
      <c r="E371" s="353">
        <v>0.30070000000000002</v>
      </c>
      <c r="F371" s="334"/>
      <c r="G371" s="334"/>
      <c r="H371" s="334"/>
      <c r="I371" s="321"/>
      <c r="J371" s="321"/>
      <c r="K371" s="321"/>
    </row>
    <row r="372" spans="1:11" ht="18" customHeight="1" thickBot="1">
      <c r="A372" s="348"/>
      <c r="B372" s="355">
        <f>SUM(B347:B371)</f>
        <v>8220.32</v>
      </c>
      <c r="C372" s="356">
        <f>SUM(C347:C371)</f>
        <v>29.149400000000004</v>
      </c>
      <c r="D372" s="357">
        <f>SUM(D347:D371)</f>
        <v>7389</v>
      </c>
      <c r="E372" s="356">
        <f>SUM(E347:E371)</f>
        <v>26.195499999999999</v>
      </c>
      <c r="F372" s="334"/>
      <c r="G372" s="334"/>
      <c r="H372" s="334"/>
      <c r="I372" s="321"/>
      <c r="J372" s="321"/>
      <c r="K372" s="321"/>
    </row>
    <row r="373" spans="1:11" ht="18" customHeight="1" thickBot="1">
      <c r="A373" s="358" t="s">
        <v>485</v>
      </c>
      <c r="B373" s="359">
        <v>1384.6899999999944</v>
      </c>
      <c r="C373" s="360">
        <v>4.9111999999999663</v>
      </c>
      <c r="D373" s="359">
        <v>2216</v>
      </c>
      <c r="E373" s="360">
        <f>D373*100/D374</f>
        <v>7.8578773802347435</v>
      </c>
      <c r="F373" s="334"/>
      <c r="G373" s="334"/>
      <c r="H373" s="334"/>
      <c r="I373" s="321"/>
      <c r="J373" s="321"/>
      <c r="K373" s="321"/>
    </row>
    <row r="374" spans="1:11" ht="18" customHeight="1" thickBot="1">
      <c r="A374" s="358"/>
      <c r="B374" s="342">
        <f>B346+B372+B373</f>
        <v>28200.699999999993</v>
      </c>
      <c r="C374" s="361">
        <f>C346+C372+C373</f>
        <v>100.00109999999997</v>
      </c>
      <c r="D374" s="344">
        <f>D346+D372+D373</f>
        <v>28201</v>
      </c>
      <c r="E374" s="361">
        <f>E346+E372+E373</f>
        <v>99.993877380234736</v>
      </c>
      <c r="F374" s="334"/>
      <c r="G374" s="334"/>
      <c r="H374" s="334"/>
      <c r="I374" s="321"/>
      <c r="J374" s="321"/>
      <c r="K374" s="321"/>
    </row>
    <row r="375" spans="1:11" ht="18" customHeight="1">
      <c r="A375" s="557"/>
      <c r="B375" s="557"/>
      <c r="C375" s="225"/>
      <c r="D375" s="207"/>
      <c r="E375" s="362"/>
      <c r="F375" s="334"/>
      <c r="G375" s="334"/>
      <c r="H375" s="334"/>
      <c r="I375" s="321"/>
      <c r="J375" s="321"/>
      <c r="K375" s="321"/>
    </row>
    <row r="376" spans="1:11" ht="18" customHeight="1">
      <c r="A376" s="294"/>
      <c r="B376" s="294"/>
      <c r="C376" s="294"/>
      <c r="D376" s="294"/>
      <c r="E376" s="294"/>
      <c r="F376" s="130"/>
    </row>
    <row r="377" spans="1:11">
      <c r="A377" s="560"/>
      <c r="B377" s="560"/>
      <c r="C377" s="560"/>
      <c r="D377" s="560"/>
      <c r="E377" s="560"/>
      <c r="F377" s="130"/>
      <c r="G377" s="143"/>
    </row>
    <row r="378" spans="1:11">
      <c r="A378" s="540" t="s">
        <v>338</v>
      </c>
      <c r="B378" s="540"/>
      <c r="C378" s="540"/>
      <c r="D378" s="540"/>
      <c r="E378" s="540"/>
      <c r="F378" s="130"/>
      <c r="G378" s="143"/>
    </row>
    <row r="379" spans="1:11">
      <c r="A379" s="558"/>
      <c r="B379" s="558"/>
      <c r="C379" s="558"/>
      <c r="D379" s="558"/>
      <c r="E379" s="558"/>
      <c r="F379" s="130"/>
    </row>
    <row r="380" spans="1:11">
      <c r="B380" s="236">
        <v>40543</v>
      </c>
      <c r="C380" s="236">
        <v>40178</v>
      </c>
      <c r="F380" s="130"/>
    </row>
    <row r="381" spans="1:11">
      <c r="A381" s="171" t="s">
        <v>339</v>
      </c>
      <c r="B381" s="172">
        <v>48151308.07</v>
      </c>
      <c r="C381" s="172">
        <v>58320981.799999997</v>
      </c>
      <c r="F381" s="130"/>
    </row>
    <row r="382" spans="1:11" ht="18" thickBot="1">
      <c r="A382" s="173" t="s">
        <v>340</v>
      </c>
      <c r="B382" s="174">
        <v>539583018.52999997</v>
      </c>
      <c r="C382" s="174">
        <v>217793047.46000001</v>
      </c>
      <c r="D382" s="133"/>
      <c r="F382" s="130"/>
    </row>
    <row r="383" spans="1:11" ht="18" thickBot="1">
      <c r="B383" s="147">
        <f>SUM(B381:B382)</f>
        <v>587734326.60000002</v>
      </c>
      <c r="C383" s="147">
        <f>SUM(C381:C382)</f>
        <v>276114029.25999999</v>
      </c>
      <c r="D383" s="143"/>
      <c r="F383" s="130"/>
    </row>
    <row r="384" spans="1:11">
      <c r="A384" s="540"/>
      <c r="B384" s="540"/>
      <c r="C384" s="540"/>
      <c r="D384" s="540"/>
      <c r="E384" s="540"/>
      <c r="F384" s="130"/>
    </row>
    <row r="385" spans="1:11" ht="36" customHeight="1">
      <c r="A385" s="556" t="s">
        <v>495</v>
      </c>
      <c r="B385" s="556"/>
      <c r="C385" s="556"/>
      <c r="D385" s="556"/>
      <c r="E385" s="556"/>
      <c r="F385" s="556"/>
      <c r="G385" s="556"/>
      <c r="H385" s="556"/>
      <c r="I385" s="556"/>
      <c r="J385" s="556"/>
    </row>
    <row r="386" spans="1:11">
      <c r="A386" s="130"/>
    </row>
    <row r="387" spans="1:11">
      <c r="A387" s="130"/>
      <c r="B387" s="330"/>
      <c r="C387" s="330"/>
      <c r="D387" s="330"/>
      <c r="E387" s="330"/>
      <c r="F387" s="330"/>
      <c r="G387" s="330"/>
      <c r="H387" s="330"/>
      <c r="I387" s="330"/>
      <c r="J387" s="330"/>
      <c r="K387" s="330"/>
    </row>
    <row r="388" spans="1:11">
      <c r="A388" s="130"/>
      <c r="B388" s="330"/>
      <c r="C388" s="330"/>
      <c r="D388" s="330"/>
      <c r="E388" s="330"/>
      <c r="F388" s="330"/>
      <c r="G388" s="330"/>
      <c r="H388" s="330"/>
      <c r="I388" s="330"/>
      <c r="J388" s="330"/>
      <c r="K388" s="330"/>
    </row>
    <row r="389" spans="1:11">
      <c r="A389" s="293" t="s">
        <v>341</v>
      </c>
    </row>
    <row r="390" spans="1:11">
      <c r="A390" s="130"/>
    </row>
    <row r="391" spans="1:11">
      <c r="B391" s="236">
        <v>40543</v>
      </c>
      <c r="C391" s="236">
        <v>40178</v>
      </c>
      <c r="F391" s="143"/>
    </row>
    <row r="392" spans="1:11" ht="34.5">
      <c r="A392" s="131" t="s">
        <v>486</v>
      </c>
      <c r="B392" s="145">
        <v>1349395.6</v>
      </c>
      <c r="C392" s="145">
        <v>296750671.90000004</v>
      </c>
      <c r="F392" s="143"/>
    </row>
    <row r="393" spans="1:11">
      <c r="A393" s="171" t="s">
        <v>342</v>
      </c>
      <c r="B393" s="175">
        <v>266491250.24000001</v>
      </c>
      <c r="C393" s="175">
        <v>265030001.03999999</v>
      </c>
    </row>
    <row r="394" spans="1:11">
      <c r="A394" s="305" t="s">
        <v>343</v>
      </c>
      <c r="B394" s="145">
        <v>135505377.57665899</v>
      </c>
      <c r="C394" s="363">
        <v>121811405.39</v>
      </c>
      <c r="K394" s="143"/>
    </row>
    <row r="395" spans="1:11">
      <c r="A395" s="305" t="s">
        <v>352</v>
      </c>
      <c r="B395" s="145">
        <v>2433504.5999999996</v>
      </c>
      <c r="C395" s="363">
        <v>2540524.09</v>
      </c>
      <c r="K395" s="143"/>
    </row>
    <row r="396" spans="1:11">
      <c r="A396" s="305" t="s">
        <v>418</v>
      </c>
      <c r="B396" s="145">
        <v>5811838.8000000007</v>
      </c>
      <c r="C396" s="363">
        <f>6361302.88-1839797</f>
        <v>4521505.88</v>
      </c>
      <c r="K396" s="143"/>
    </row>
    <row r="397" spans="1:11" ht="18" thickBot="1">
      <c r="A397" s="305" t="s">
        <v>344</v>
      </c>
      <c r="B397" s="146">
        <v>1050583.9250630001</v>
      </c>
      <c r="C397" s="146">
        <f>3191125.02+1839797</f>
        <v>5030922.0199999996</v>
      </c>
      <c r="D397" s="143"/>
    </row>
    <row r="398" spans="1:11" ht="18" thickBot="1">
      <c r="B398" s="147">
        <f>SUM(B392:B397)</f>
        <v>412641950.74172205</v>
      </c>
      <c r="C398" s="147">
        <f>SUM(C392:C397)</f>
        <v>695685030.32000005</v>
      </c>
      <c r="D398" s="143"/>
      <c r="E398" s="143"/>
    </row>
    <row r="399" spans="1:11">
      <c r="A399" s="130"/>
      <c r="B399" s="145"/>
      <c r="C399" s="145"/>
    </row>
    <row r="400" spans="1:11">
      <c r="A400" s="130"/>
      <c r="B400" s="148"/>
      <c r="C400" s="148"/>
      <c r="D400" s="330"/>
      <c r="E400" s="330"/>
      <c r="F400" s="330"/>
      <c r="G400" s="330"/>
      <c r="H400" s="330"/>
      <c r="I400" s="330"/>
      <c r="J400" s="330"/>
      <c r="K400" s="330"/>
    </row>
    <row r="401" spans="1:11">
      <c r="A401" s="325" t="s">
        <v>487</v>
      </c>
      <c r="B401" s="148"/>
      <c r="C401" s="148"/>
      <c r="D401" s="330"/>
      <c r="E401" s="330"/>
      <c r="F401" s="330"/>
      <c r="G401" s="330"/>
      <c r="H401" s="330"/>
      <c r="I401" s="330"/>
      <c r="J401" s="330"/>
      <c r="K401" s="330"/>
    </row>
    <row r="402" spans="1:11">
      <c r="A402" s="330"/>
      <c r="B402" s="148"/>
      <c r="C402" s="148"/>
      <c r="D402" s="330"/>
      <c r="E402" s="330"/>
      <c r="F402" s="330"/>
      <c r="G402" s="330"/>
      <c r="H402" s="330"/>
      <c r="I402" s="330"/>
      <c r="J402" s="330"/>
      <c r="K402" s="330"/>
    </row>
    <row r="403" spans="1:11">
      <c r="A403" s="330"/>
      <c r="B403" s="236">
        <v>40543</v>
      </c>
      <c r="C403" s="236">
        <v>40178</v>
      </c>
      <c r="D403" s="143"/>
      <c r="E403" s="330"/>
      <c r="F403" s="330"/>
      <c r="G403" s="330"/>
      <c r="H403" s="330"/>
      <c r="I403" s="330"/>
      <c r="J403" s="330"/>
      <c r="K403" s="143"/>
    </row>
    <row r="404" spans="1:11">
      <c r="A404" s="330" t="s">
        <v>488</v>
      </c>
      <c r="B404" s="145">
        <v>3181783.27</v>
      </c>
      <c r="C404" s="363">
        <f>3165543.21-1839797</f>
        <v>1325746.21</v>
      </c>
      <c r="D404" s="143"/>
      <c r="E404" s="330"/>
      <c r="F404" s="330"/>
      <c r="G404" s="330"/>
      <c r="H404" s="330"/>
      <c r="I404" s="330"/>
      <c r="J404" s="330"/>
      <c r="K404" s="143"/>
    </row>
    <row r="405" spans="1:11">
      <c r="A405" s="330" t="s">
        <v>489</v>
      </c>
      <c r="B405" s="145">
        <v>1794791.1700000002</v>
      </c>
      <c r="C405" s="363">
        <v>1890774.51</v>
      </c>
      <c r="D405" s="143"/>
      <c r="E405" s="330"/>
      <c r="F405" s="330"/>
      <c r="G405" s="330"/>
      <c r="H405" s="330"/>
      <c r="I405" s="330"/>
      <c r="J405" s="330"/>
      <c r="K405" s="143"/>
    </row>
    <row r="406" spans="1:11" ht="18" thickBot="1">
      <c r="A406" s="330" t="s">
        <v>490</v>
      </c>
      <c r="B406" s="146">
        <v>835264.36999999988</v>
      </c>
      <c r="C406" s="146">
        <v>1304985.1599999999</v>
      </c>
      <c r="D406" s="143"/>
      <c r="E406" s="330"/>
      <c r="F406" s="330"/>
      <c r="G406" s="330"/>
      <c r="H406" s="330"/>
      <c r="I406" s="330"/>
      <c r="J406" s="330"/>
      <c r="K406" s="143"/>
    </row>
    <row r="407" spans="1:11" ht="18" thickBot="1">
      <c r="A407" s="330"/>
      <c r="B407" s="147">
        <f>SUM(B404:B406)</f>
        <v>5811838.8100000005</v>
      </c>
      <c r="C407" s="147">
        <f>SUM(C404:C406)</f>
        <v>4521505.88</v>
      </c>
      <c r="D407" s="143"/>
      <c r="E407" s="330"/>
      <c r="F407" s="330"/>
      <c r="G407" s="330"/>
      <c r="H407" s="330"/>
      <c r="I407" s="330"/>
      <c r="J407" s="330"/>
      <c r="K407" s="143"/>
    </row>
    <row r="408" spans="1:11">
      <c r="A408" s="130"/>
      <c r="B408" s="148"/>
      <c r="C408" s="148"/>
    </row>
    <row r="409" spans="1:11">
      <c r="A409" s="130"/>
    </row>
    <row r="410" spans="1:11">
      <c r="A410" s="540" t="s">
        <v>345</v>
      </c>
      <c r="B410" s="540"/>
      <c r="C410" s="540"/>
      <c r="D410" s="540"/>
      <c r="E410" s="540"/>
      <c r="F410" s="133"/>
      <c r="G410" s="133"/>
      <c r="H410" s="133"/>
      <c r="I410" s="133"/>
      <c r="J410" s="133"/>
    </row>
    <row r="411" spans="1:11">
      <c r="A411" s="170"/>
      <c r="B411" s="133"/>
      <c r="C411" s="133"/>
      <c r="D411" s="133"/>
      <c r="E411" s="133"/>
      <c r="F411" s="133"/>
      <c r="G411" s="133"/>
      <c r="H411" s="133"/>
      <c r="I411" s="133"/>
      <c r="J411" s="133"/>
    </row>
    <row r="412" spans="1:11" ht="35.25" customHeight="1">
      <c r="A412" s="554" t="s">
        <v>496</v>
      </c>
      <c r="B412" s="555"/>
      <c r="C412" s="555"/>
      <c r="D412" s="555"/>
      <c r="E412" s="555"/>
      <c r="F412" s="555"/>
      <c r="G412" s="555"/>
      <c r="H412" s="555"/>
      <c r="I412" s="555"/>
      <c r="J412" s="555"/>
    </row>
    <row r="413" spans="1:11">
      <c r="A413" s="130"/>
    </row>
    <row r="414" spans="1:11">
      <c r="A414" s="130"/>
      <c r="B414" s="236">
        <v>40543</v>
      </c>
      <c r="C414" s="236">
        <v>40178</v>
      </c>
    </row>
    <row r="415" spans="1:11">
      <c r="A415" s="135" t="s">
        <v>346</v>
      </c>
      <c r="B415" s="176">
        <v>250000000</v>
      </c>
      <c r="C415" s="176">
        <v>250000000</v>
      </c>
      <c r="D415" s="135"/>
      <c r="E415" s="135"/>
      <c r="F415" s="135"/>
      <c r="G415" s="135"/>
      <c r="H415" s="135"/>
      <c r="I415" s="135"/>
      <c r="J415" s="135"/>
    </row>
    <row r="416" spans="1:11">
      <c r="A416" s="135" t="s">
        <v>347</v>
      </c>
      <c r="B416" s="176">
        <v>-4383749.8</v>
      </c>
      <c r="C416" s="364">
        <v>-5844999</v>
      </c>
      <c r="D416" s="135"/>
      <c r="E416" s="135"/>
      <c r="F416" s="135"/>
      <c r="G416" s="135"/>
      <c r="H416" s="135"/>
      <c r="I416" s="135"/>
      <c r="J416" s="135"/>
    </row>
    <row r="417" spans="1:11" ht="18" thickBot="1">
      <c r="A417" s="135" t="s">
        <v>348</v>
      </c>
      <c r="B417" s="177">
        <v>20875000.039999999</v>
      </c>
      <c r="C417" s="177">
        <v>20875000.039999999</v>
      </c>
      <c r="D417" s="135"/>
      <c r="E417" s="135"/>
      <c r="F417" s="135"/>
      <c r="G417" s="135"/>
      <c r="H417" s="135"/>
      <c r="I417" s="135"/>
      <c r="J417" s="135"/>
      <c r="K417" s="135"/>
    </row>
    <row r="418" spans="1:11" ht="18" thickBot="1">
      <c r="A418" s="299"/>
      <c r="B418" s="166">
        <f>SUM(B415:B417)</f>
        <v>266491250.23999998</v>
      </c>
      <c r="C418" s="166">
        <f>SUM(C415:C417)</f>
        <v>265030001.03999999</v>
      </c>
      <c r="D418" s="135"/>
      <c r="E418" s="135"/>
      <c r="F418" s="135"/>
      <c r="G418" s="135"/>
      <c r="H418" s="135"/>
      <c r="I418" s="135"/>
      <c r="J418" s="135"/>
      <c r="K418" s="135"/>
    </row>
    <row r="419" spans="1:11">
      <c r="A419" s="299"/>
      <c r="B419" s="178"/>
      <c r="C419" s="178"/>
      <c r="D419" s="135"/>
      <c r="E419" s="135"/>
      <c r="F419" s="135"/>
      <c r="G419" s="135"/>
      <c r="H419" s="135"/>
      <c r="I419" s="135"/>
      <c r="J419" s="135"/>
      <c r="K419" s="135"/>
    </row>
    <row r="420" spans="1:11">
      <c r="A420" s="299"/>
      <c r="B420" s="178"/>
      <c r="C420" s="178"/>
      <c r="D420" s="135"/>
      <c r="E420" s="135"/>
      <c r="F420" s="135"/>
      <c r="G420" s="135"/>
      <c r="H420" s="135"/>
      <c r="I420" s="135"/>
      <c r="J420" s="135"/>
      <c r="K420" s="135"/>
    </row>
    <row r="421" spans="1:11">
      <c r="A421" s="299"/>
      <c r="K421" s="135"/>
    </row>
    <row r="422" spans="1:11">
      <c r="A422" s="293" t="s">
        <v>383</v>
      </c>
      <c r="K422" s="135"/>
    </row>
    <row r="423" spans="1:11">
      <c r="A423" s="297"/>
      <c r="B423" s="236">
        <v>40543</v>
      </c>
      <c r="C423" s="236">
        <v>40178</v>
      </c>
    </row>
    <row r="424" spans="1:11">
      <c r="A424" s="158" t="s">
        <v>349</v>
      </c>
      <c r="B424" s="179">
        <v>127726003.946659</v>
      </c>
      <c r="C424" s="179">
        <v>114948188.08</v>
      </c>
    </row>
    <row r="425" spans="1:11" ht="34.5">
      <c r="A425" s="158" t="s">
        <v>350</v>
      </c>
      <c r="B425" s="179">
        <v>7779373.7300000004</v>
      </c>
      <c r="C425" s="179">
        <v>6494125.3700000001</v>
      </c>
    </row>
    <row r="426" spans="1:11" ht="18" thickBot="1">
      <c r="A426" s="158" t="s">
        <v>351</v>
      </c>
      <c r="B426" s="180">
        <v>0</v>
      </c>
      <c r="C426" s="180">
        <v>369091.94</v>
      </c>
    </row>
    <row r="427" spans="1:11" ht="18" thickBot="1">
      <c r="A427" s="289"/>
      <c r="B427" s="142">
        <f>SUM(B424:B426)</f>
        <v>135505377.67665899</v>
      </c>
      <c r="C427" s="142">
        <f>SUM(C424:C426)</f>
        <v>121811405.39</v>
      </c>
    </row>
    <row r="428" spans="1:11">
      <c r="A428" s="289"/>
      <c r="B428" s="164"/>
      <c r="C428" s="164"/>
    </row>
    <row r="429" spans="1:11">
      <c r="A429" s="293"/>
    </row>
    <row r="430" spans="1:11">
      <c r="A430" s="293" t="s">
        <v>353</v>
      </c>
    </row>
    <row r="431" spans="1:11">
      <c r="A431" s="293"/>
    </row>
    <row r="432" spans="1:11">
      <c r="B432" s="236">
        <v>40543</v>
      </c>
      <c r="C432" s="236">
        <v>40178</v>
      </c>
    </row>
    <row r="433" spans="1:10" ht="37.5" customHeight="1">
      <c r="A433" s="173" t="s">
        <v>400</v>
      </c>
      <c r="B433" s="250">
        <v>16326128.82</v>
      </c>
      <c r="C433" s="250">
        <v>18230471.790000003</v>
      </c>
    </row>
    <row r="434" spans="1:10" ht="40.5" customHeight="1">
      <c r="A434" s="173" t="s">
        <v>401</v>
      </c>
      <c r="B434" s="250">
        <v>1424653.85</v>
      </c>
      <c r="C434" s="250">
        <v>1246661.3600000001</v>
      </c>
    </row>
    <row r="435" spans="1:10" ht="34.5">
      <c r="A435" s="173" t="s">
        <v>389</v>
      </c>
      <c r="B435" s="311">
        <v>920362.41</v>
      </c>
      <c r="C435" s="311">
        <v>804758.99</v>
      </c>
    </row>
    <row r="436" spans="1:10" ht="18" thickBot="1">
      <c r="A436" s="173" t="s">
        <v>455</v>
      </c>
      <c r="B436" s="251">
        <v>1065370.27</v>
      </c>
      <c r="C436" s="251">
        <v>1491804.59</v>
      </c>
    </row>
    <row r="437" spans="1:10" ht="18" thickBot="1">
      <c r="B437" s="147">
        <f>SUM(B433:B436)</f>
        <v>19736515.350000001</v>
      </c>
      <c r="C437" s="147">
        <f>SUM(C433:C436)</f>
        <v>21773696.73</v>
      </c>
    </row>
    <row r="438" spans="1:10">
      <c r="A438" s="293"/>
    </row>
    <row r="439" spans="1:10">
      <c r="A439" s="299"/>
    </row>
    <row r="440" spans="1:10">
      <c r="A440" s="149"/>
      <c r="B440" s="133"/>
      <c r="C440" s="133"/>
      <c r="D440" s="133"/>
      <c r="E440" s="133"/>
      <c r="F440" s="133"/>
      <c r="G440" s="133"/>
      <c r="H440" s="133"/>
      <c r="I440" s="133"/>
      <c r="J440" s="133"/>
    </row>
    <row r="441" spans="1:10">
      <c r="A441" s="293" t="s">
        <v>391</v>
      </c>
    </row>
    <row r="442" spans="1:10">
      <c r="A442" s="298"/>
    </row>
    <row r="443" spans="1:10">
      <c r="A443" s="298"/>
    </row>
    <row r="444" spans="1:10">
      <c r="A444" s="545" t="s">
        <v>354</v>
      </c>
      <c r="B444" s="545"/>
      <c r="C444" s="545"/>
      <c r="D444" s="545"/>
      <c r="E444" s="545"/>
      <c r="F444" s="545"/>
      <c r="G444" s="545"/>
      <c r="H444" s="545"/>
      <c r="I444" s="545"/>
      <c r="J444" s="545"/>
    </row>
    <row r="445" spans="1:10">
      <c r="A445" s="291"/>
    </row>
    <row r="446" spans="1:10" ht="54.75" customHeight="1">
      <c r="A446" s="539" t="s">
        <v>440</v>
      </c>
      <c r="B446" s="539"/>
      <c r="C446" s="539"/>
      <c r="D446" s="539"/>
      <c r="E446" s="539"/>
      <c r="F446" s="539"/>
      <c r="G446" s="539"/>
      <c r="H446" s="539"/>
      <c r="I446" s="539"/>
      <c r="J446" s="539"/>
    </row>
    <row r="447" spans="1:10">
      <c r="A447" s="291"/>
    </row>
    <row r="448" spans="1:10" ht="17.25" customHeight="1">
      <c r="A448" s="539" t="s">
        <v>441</v>
      </c>
      <c r="B448" s="539"/>
      <c r="C448" s="539"/>
      <c r="D448" s="539"/>
      <c r="E448" s="539"/>
      <c r="F448" s="539"/>
      <c r="G448" s="539"/>
      <c r="H448" s="539"/>
      <c r="I448" s="539"/>
      <c r="J448" s="539"/>
    </row>
    <row r="449" spans="1:11">
      <c r="A449" s="291"/>
    </row>
    <row r="450" spans="1:11">
      <c r="A450" s="327"/>
      <c r="B450" s="553" t="s">
        <v>355</v>
      </c>
      <c r="C450" s="553"/>
      <c r="D450" s="552" t="s">
        <v>356</v>
      </c>
      <c r="E450" s="552"/>
      <c r="F450" s="330"/>
      <c r="G450" s="330"/>
      <c r="H450" s="330"/>
      <c r="I450" s="330"/>
      <c r="J450" s="330"/>
      <c r="K450" s="330"/>
    </row>
    <row r="451" spans="1:11">
      <c r="A451" s="327"/>
      <c r="B451" s="365">
        <v>40543</v>
      </c>
      <c r="C451" s="365">
        <v>40178</v>
      </c>
      <c r="D451" s="365">
        <v>40543</v>
      </c>
      <c r="E451" s="365">
        <v>40178</v>
      </c>
      <c r="F451" s="330"/>
      <c r="G451" s="330"/>
      <c r="H451" s="330"/>
      <c r="I451" s="330"/>
      <c r="J451" s="330"/>
      <c r="K451" s="330"/>
    </row>
    <row r="452" spans="1:11">
      <c r="A452" s="327"/>
      <c r="B452" s="195" t="s">
        <v>357</v>
      </c>
      <c r="C452" s="195" t="s">
        <v>357</v>
      </c>
      <c r="D452" s="195" t="s">
        <v>357</v>
      </c>
      <c r="E452" s="195" t="s">
        <v>357</v>
      </c>
      <c r="F452" s="330"/>
      <c r="G452" s="330"/>
      <c r="H452" s="330"/>
      <c r="I452" s="330"/>
      <c r="J452" s="330"/>
      <c r="K452" s="330"/>
    </row>
    <row r="453" spans="1:11">
      <c r="A453" s="327"/>
      <c r="B453" s="366"/>
      <c r="C453" s="366"/>
      <c r="D453" s="366"/>
      <c r="E453" s="366"/>
      <c r="F453" s="330"/>
      <c r="G453" s="330"/>
      <c r="H453" s="330"/>
      <c r="I453" s="330"/>
      <c r="J453" s="330"/>
      <c r="K453" s="330"/>
    </row>
    <row r="454" spans="1:11">
      <c r="A454" s="148" t="s">
        <v>358</v>
      </c>
      <c r="B454" s="367">
        <v>585746</v>
      </c>
      <c r="C454" s="145">
        <v>178520</v>
      </c>
      <c r="D454" s="368">
        <v>-18864.45667</v>
      </c>
      <c r="E454" s="145">
        <v>-20508</v>
      </c>
      <c r="F454" s="330"/>
      <c r="G454" s="330"/>
      <c r="H454" s="330"/>
      <c r="I454" s="330"/>
      <c r="J454" s="330"/>
      <c r="K454" s="330"/>
    </row>
    <row r="455" spans="1:11">
      <c r="A455" s="148" t="s">
        <v>359</v>
      </c>
      <c r="B455" s="369">
        <v>290.16653000000002</v>
      </c>
      <c r="C455" s="145">
        <v>5253</v>
      </c>
      <c r="D455" s="368">
        <v>-109.6</v>
      </c>
      <c r="E455" s="148">
        <v>-109</v>
      </c>
      <c r="F455" s="330"/>
      <c r="G455" s="330"/>
      <c r="H455" s="330"/>
      <c r="I455" s="330"/>
      <c r="J455" s="330"/>
      <c r="K455" s="330"/>
    </row>
    <row r="456" spans="1:11">
      <c r="A456" s="148" t="s">
        <v>360</v>
      </c>
      <c r="B456" s="148"/>
      <c r="C456" s="330"/>
      <c r="D456" s="145"/>
      <c r="E456" s="148"/>
      <c r="F456" s="330"/>
      <c r="G456" s="330"/>
      <c r="H456" s="330"/>
      <c r="I456" s="330"/>
      <c r="J456" s="330"/>
      <c r="K456" s="330"/>
    </row>
    <row r="457" spans="1:11" ht="18" thickBot="1">
      <c r="A457" s="148" t="s">
        <v>361</v>
      </c>
      <c r="B457" s="370"/>
      <c r="C457" s="189"/>
      <c r="D457" s="189"/>
      <c r="E457" s="189"/>
      <c r="F457" s="330"/>
      <c r="G457" s="330"/>
      <c r="H457" s="330"/>
      <c r="I457" s="330"/>
      <c r="J457" s="330"/>
      <c r="K457" s="330"/>
    </row>
    <row r="458" spans="1:11" ht="18" thickBot="1">
      <c r="A458" s="330"/>
      <c r="B458" s="147">
        <f>B454+B455+B456+B457</f>
        <v>586036.16653000005</v>
      </c>
      <c r="C458" s="147">
        <f>C454+C455+C456+C457</f>
        <v>183773</v>
      </c>
      <c r="D458" s="147">
        <f>D454+D455+D456</f>
        <v>-18974.056669999998</v>
      </c>
      <c r="E458" s="147">
        <f>E454+E455</f>
        <v>-20617</v>
      </c>
      <c r="F458" s="330"/>
      <c r="G458" s="330"/>
      <c r="H458" s="330"/>
      <c r="I458" s="330"/>
      <c r="J458" s="330"/>
      <c r="K458" s="330"/>
    </row>
    <row r="459" spans="1:11">
      <c r="A459" s="326"/>
      <c r="B459" s="330"/>
      <c r="C459" s="330"/>
      <c r="D459" s="330"/>
      <c r="E459" s="330"/>
      <c r="F459" s="330"/>
      <c r="G459" s="330"/>
      <c r="H459" s="330"/>
      <c r="I459" s="330"/>
      <c r="J459" s="330"/>
      <c r="K459" s="330"/>
    </row>
    <row r="460" spans="1:11">
      <c r="A460" s="298"/>
    </row>
    <row r="461" spans="1:11">
      <c r="A461" s="134"/>
      <c r="B461" s="292"/>
      <c r="C461" s="292"/>
      <c r="D461" s="292"/>
      <c r="E461" s="292"/>
      <c r="F461" s="292"/>
      <c r="G461" s="292"/>
      <c r="H461" s="292"/>
      <c r="I461" s="292"/>
      <c r="J461" s="292"/>
    </row>
    <row r="462" spans="1:11" ht="17.25" customHeight="1">
      <c r="A462" s="545" t="s">
        <v>362</v>
      </c>
      <c r="B462" s="545"/>
      <c r="C462" s="545"/>
      <c r="D462" s="545"/>
      <c r="E462" s="545"/>
      <c r="F462" s="545"/>
      <c r="G462" s="545"/>
      <c r="H462" s="545"/>
      <c r="I462" s="545"/>
      <c r="J462" s="545"/>
    </row>
    <row r="463" spans="1:11">
      <c r="A463" s="291"/>
    </row>
    <row r="464" spans="1:11" ht="17.25" customHeight="1">
      <c r="A464" s="546" t="s">
        <v>363</v>
      </c>
      <c r="B464" s="546"/>
      <c r="C464" s="546"/>
      <c r="D464" s="546"/>
      <c r="E464" s="546"/>
      <c r="F464" s="546"/>
      <c r="G464" s="546"/>
      <c r="H464" s="546"/>
      <c r="I464" s="546"/>
      <c r="J464" s="546"/>
    </row>
    <row r="465" spans="1:11" ht="17.25" customHeight="1">
      <c r="A465" s="539" t="s">
        <v>442</v>
      </c>
      <c r="B465" s="539"/>
      <c r="C465" s="539"/>
      <c r="D465" s="539"/>
      <c r="E465" s="539"/>
      <c r="F465" s="539"/>
      <c r="G465" s="539"/>
      <c r="H465" s="539"/>
      <c r="I465" s="539"/>
      <c r="J465" s="539"/>
    </row>
    <row r="466" spans="1:11" ht="73.5" customHeight="1">
      <c r="A466" s="539" t="s">
        <v>443</v>
      </c>
      <c r="B466" s="539"/>
      <c r="C466" s="539"/>
      <c r="D466" s="539"/>
      <c r="E466" s="539"/>
      <c r="F466" s="539"/>
      <c r="G466" s="539"/>
      <c r="H466" s="539"/>
      <c r="I466" s="539"/>
      <c r="J466" s="539"/>
    </row>
    <row r="467" spans="1:11" ht="21.75" customHeight="1">
      <c r="A467" s="291"/>
    </row>
    <row r="468" spans="1:11" ht="21" customHeight="1">
      <c r="A468" s="330"/>
      <c r="B468" s="552" t="s">
        <v>355</v>
      </c>
      <c r="C468" s="552"/>
      <c r="D468" s="552" t="s">
        <v>356</v>
      </c>
      <c r="E468" s="552"/>
      <c r="F468" s="330"/>
      <c r="G468" s="330"/>
      <c r="H468" s="330"/>
      <c r="I468" s="330"/>
      <c r="J468" s="330"/>
      <c r="K468" s="330"/>
    </row>
    <row r="469" spans="1:11">
      <c r="A469" s="330"/>
      <c r="B469" s="365">
        <v>40543</v>
      </c>
      <c r="C469" s="365">
        <v>40178</v>
      </c>
      <c r="D469" s="365">
        <v>40543</v>
      </c>
      <c r="E469" s="365">
        <v>40178</v>
      </c>
      <c r="F469" s="330"/>
      <c r="G469" s="330"/>
      <c r="H469" s="330"/>
      <c r="I469" s="330"/>
      <c r="J469" s="330"/>
      <c r="K469" s="330"/>
    </row>
    <row r="470" spans="1:11">
      <c r="A470" s="330"/>
      <c r="B470" s="195" t="s">
        <v>357</v>
      </c>
      <c r="C470" s="195" t="s">
        <v>357</v>
      </c>
      <c r="D470" s="195" t="s">
        <v>357</v>
      </c>
      <c r="E470" s="195" t="s">
        <v>357</v>
      </c>
      <c r="F470" s="330"/>
      <c r="G470" s="330"/>
      <c r="H470" s="330"/>
      <c r="I470" s="330"/>
      <c r="J470" s="330"/>
      <c r="K470" s="330"/>
    </row>
    <row r="471" spans="1:11">
      <c r="A471" s="330"/>
      <c r="B471" s="148"/>
      <c r="C471" s="148"/>
      <c r="D471" s="148"/>
      <c r="E471" s="148"/>
      <c r="F471" s="330"/>
      <c r="G471" s="330"/>
      <c r="H471" s="330"/>
      <c r="I471" s="330"/>
      <c r="J471" s="330"/>
      <c r="K471" s="330"/>
    </row>
    <row r="472" spans="1:11">
      <c r="A472" s="148" t="s">
        <v>358</v>
      </c>
      <c r="B472" s="371">
        <v>59132.695844000002</v>
      </c>
      <c r="C472" s="371">
        <v>18013</v>
      </c>
      <c r="D472" s="371">
        <v>-1886.445667</v>
      </c>
      <c r="E472" s="371">
        <v>-2050.8000000000002</v>
      </c>
      <c r="F472" s="330"/>
      <c r="G472" s="330"/>
      <c r="H472" s="330"/>
      <c r="I472" s="330"/>
      <c r="J472" s="330"/>
      <c r="K472" s="330"/>
    </row>
    <row r="473" spans="1:11">
      <c r="A473" s="148" t="s">
        <v>359</v>
      </c>
      <c r="B473" s="371">
        <v>29.016653000000005</v>
      </c>
      <c r="C473" s="371">
        <v>525</v>
      </c>
      <c r="D473" s="371">
        <v>-10.96</v>
      </c>
      <c r="E473" s="371">
        <v>-10.9</v>
      </c>
      <c r="F473" s="330"/>
      <c r="G473" s="330"/>
      <c r="H473" s="330"/>
      <c r="I473" s="330"/>
      <c r="J473" s="330"/>
      <c r="K473" s="330"/>
    </row>
    <row r="474" spans="1:11">
      <c r="A474" s="148" t="s">
        <v>360</v>
      </c>
      <c r="B474" s="148"/>
      <c r="C474" s="148"/>
      <c r="D474" s="148"/>
      <c r="E474" s="148"/>
      <c r="F474" s="330"/>
      <c r="G474" s="330"/>
      <c r="H474" s="330"/>
      <c r="I474" s="330"/>
      <c r="J474" s="330"/>
      <c r="K474" s="330"/>
    </row>
    <row r="475" spans="1:11" ht="18" thickBot="1">
      <c r="A475" s="148" t="s">
        <v>361</v>
      </c>
      <c r="B475" s="148"/>
      <c r="C475" s="148"/>
      <c r="D475" s="145"/>
      <c r="E475" s="148"/>
      <c r="F475" s="330"/>
      <c r="G475" s="330"/>
      <c r="H475" s="330"/>
      <c r="I475" s="330"/>
      <c r="J475" s="330"/>
      <c r="K475" s="330"/>
    </row>
    <row r="476" spans="1:11" ht="18" thickBot="1">
      <c r="A476" s="330"/>
      <c r="B476" s="188">
        <f>B472+B473+B474</f>
        <v>59161.712497</v>
      </c>
      <c r="C476" s="188">
        <f>C472+C473</f>
        <v>18538</v>
      </c>
      <c r="D476" s="188">
        <f>D472+D473+D474</f>
        <v>-1897.405667</v>
      </c>
      <c r="E476" s="188">
        <f>E472+E473</f>
        <v>-2061.7000000000003</v>
      </c>
      <c r="F476" s="330"/>
      <c r="G476" s="330"/>
      <c r="H476" s="330"/>
      <c r="I476" s="330"/>
      <c r="J476" s="330"/>
      <c r="K476" s="330"/>
    </row>
    <row r="477" spans="1:11">
      <c r="A477" s="330"/>
      <c r="B477" s="161"/>
      <c r="C477" s="161"/>
      <c r="D477" s="161"/>
      <c r="E477" s="161"/>
      <c r="F477" s="330"/>
      <c r="G477" s="330"/>
      <c r="H477" s="330"/>
      <c r="I477" s="330"/>
      <c r="J477" s="330"/>
      <c r="K477" s="330"/>
    </row>
    <row r="478" spans="1:11" ht="34.5" customHeight="1">
      <c r="A478" s="547" t="s">
        <v>364</v>
      </c>
      <c r="B478" s="547"/>
      <c r="C478" s="547"/>
      <c r="D478" s="547"/>
      <c r="E478" s="547"/>
      <c r="F478" s="547"/>
      <c r="G478" s="547"/>
      <c r="H478" s="547"/>
      <c r="I478" s="547"/>
      <c r="J478" s="547"/>
      <c r="K478" s="330"/>
    </row>
    <row r="479" spans="1:11">
      <c r="A479" s="304"/>
      <c r="B479" s="304"/>
      <c r="C479" s="304"/>
      <c r="D479" s="304"/>
      <c r="E479" s="304"/>
      <c r="F479" s="304"/>
      <c r="G479" s="304"/>
      <c r="H479" s="304"/>
      <c r="I479" s="304"/>
      <c r="J479" s="304"/>
      <c r="K479" s="330"/>
    </row>
    <row r="480" spans="1:11" ht="38.25" customHeight="1">
      <c r="A480" s="132"/>
      <c r="B480" s="328"/>
      <c r="C480" s="328"/>
      <c r="D480" s="328"/>
      <c r="E480" s="328"/>
      <c r="F480" s="328"/>
      <c r="G480" s="328"/>
      <c r="H480" s="328"/>
      <c r="I480" s="328"/>
      <c r="J480" s="328"/>
      <c r="K480" s="330"/>
    </row>
    <row r="481" spans="1:11" ht="38.25" customHeight="1">
      <c r="A481" s="545" t="s">
        <v>365</v>
      </c>
      <c r="B481" s="545"/>
      <c r="C481" s="545"/>
      <c r="D481" s="545"/>
      <c r="E481" s="545"/>
      <c r="F481" s="545"/>
      <c r="G481" s="545"/>
      <c r="H481" s="545"/>
      <c r="I481" s="545"/>
      <c r="J481" s="545"/>
      <c r="K481" s="330"/>
    </row>
    <row r="482" spans="1:11" ht="36.75" customHeight="1">
      <c r="A482" s="539" t="s">
        <v>501</v>
      </c>
      <c r="B482" s="539"/>
      <c r="C482" s="539"/>
      <c r="D482" s="539"/>
      <c r="E482" s="539"/>
      <c r="F482" s="539"/>
      <c r="G482" s="539"/>
      <c r="H482" s="539"/>
      <c r="I482" s="539"/>
      <c r="J482" s="539"/>
      <c r="K482" s="330"/>
    </row>
    <row r="483" spans="1:11">
      <c r="A483" s="134"/>
      <c r="B483" s="328"/>
      <c r="C483" s="328"/>
      <c r="D483" s="328"/>
      <c r="E483" s="328"/>
      <c r="F483" s="328"/>
      <c r="G483" s="328"/>
      <c r="H483" s="328"/>
      <c r="I483" s="328"/>
      <c r="J483" s="328"/>
      <c r="K483" s="330"/>
    </row>
    <row r="484" spans="1:11" ht="36" customHeight="1">
      <c r="A484" s="181"/>
      <c r="B484" s="328"/>
      <c r="C484" s="328"/>
      <c r="D484" s="328"/>
      <c r="E484" s="328"/>
      <c r="F484" s="328"/>
      <c r="G484" s="328"/>
      <c r="H484" s="328"/>
      <c r="I484" s="328"/>
      <c r="J484" s="328"/>
      <c r="K484" s="330"/>
    </row>
    <row r="485" spans="1:11">
      <c r="A485" s="134"/>
      <c r="B485" s="328"/>
      <c r="C485" s="328"/>
      <c r="D485" s="328"/>
      <c r="E485" s="328"/>
      <c r="F485" s="328"/>
      <c r="G485" s="328"/>
      <c r="H485" s="328"/>
      <c r="I485" s="328"/>
      <c r="J485" s="328"/>
      <c r="K485" s="330"/>
    </row>
    <row r="486" spans="1:11">
      <c r="A486" s="545" t="s">
        <v>366</v>
      </c>
      <c r="B486" s="545"/>
      <c r="C486" s="545"/>
      <c r="D486" s="545"/>
      <c r="E486" s="545"/>
      <c r="F486" s="545"/>
      <c r="G486" s="545"/>
      <c r="H486" s="545"/>
      <c r="I486" s="545"/>
      <c r="J486" s="545"/>
      <c r="K486" s="330"/>
    </row>
    <row r="487" spans="1:11">
      <c r="A487" s="327"/>
      <c r="B487" s="330"/>
      <c r="C487" s="330"/>
      <c r="D487" s="330"/>
      <c r="E487" s="330"/>
      <c r="F487" s="330"/>
      <c r="G487" s="330"/>
      <c r="H487" s="330"/>
      <c r="I487" s="330"/>
      <c r="J487" s="330"/>
      <c r="K487" s="330"/>
    </row>
    <row r="488" spans="1:11" ht="35.25" customHeight="1">
      <c r="A488" s="539" t="s">
        <v>444</v>
      </c>
      <c r="B488" s="539"/>
      <c r="C488" s="539"/>
      <c r="D488" s="539"/>
      <c r="E488" s="539"/>
      <c r="F488" s="539"/>
      <c r="G488" s="539"/>
      <c r="H488" s="539"/>
      <c r="I488" s="539"/>
      <c r="J488" s="539"/>
      <c r="K488" s="330"/>
    </row>
    <row r="489" spans="1:11" ht="36" customHeight="1">
      <c r="A489" s="539" t="s">
        <v>445</v>
      </c>
      <c r="B489" s="539"/>
      <c r="C489" s="539"/>
      <c r="D489" s="539"/>
      <c r="E489" s="539"/>
      <c r="F489" s="539"/>
      <c r="G489" s="539"/>
      <c r="H489" s="539"/>
      <c r="I489" s="539"/>
      <c r="J489" s="539"/>
      <c r="K489" s="330"/>
    </row>
    <row r="490" spans="1:11">
      <c r="A490" s="324"/>
      <c r="B490" s="324"/>
      <c r="C490" s="324"/>
      <c r="D490" s="324"/>
      <c r="E490" s="324"/>
      <c r="F490" s="324"/>
      <c r="G490" s="324"/>
      <c r="H490" s="324"/>
      <c r="I490" s="324"/>
      <c r="J490" s="324"/>
      <c r="K490" s="330"/>
    </row>
    <row r="491" spans="1:11" ht="17.25" customHeight="1">
      <c r="A491" s="539" t="s">
        <v>446</v>
      </c>
      <c r="B491" s="539"/>
      <c r="C491" s="539"/>
      <c r="D491" s="539"/>
      <c r="E491" s="539"/>
      <c r="F491" s="539"/>
      <c r="G491" s="539"/>
      <c r="H491" s="539"/>
      <c r="I491" s="539"/>
      <c r="J491" s="539"/>
      <c r="K491" s="330"/>
    </row>
    <row r="492" spans="1:11">
      <c r="A492" s="324"/>
      <c r="B492" s="324"/>
      <c r="C492" s="324"/>
      <c r="D492" s="324"/>
      <c r="E492" s="324"/>
      <c r="F492" s="324"/>
      <c r="G492" s="324"/>
      <c r="H492" s="324"/>
      <c r="I492" s="324"/>
      <c r="J492" s="324"/>
      <c r="K492" s="330"/>
    </row>
    <row r="493" spans="1:11" ht="17.25" customHeight="1">
      <c r="A493" s="539" t="s">
        <v>390</v>
      </c>
      <c r="B493" s="539"/>
      <c r="C493" s="539"/>
      <c r="D493" s="539"/>
      <c r="E493" s="539"/>
      <c r="F493" s="539"/>
      <c r="G493" s="539"/>
      <c r="H493" s="539"/>
      <c r="I493" s="539"/>
      <c r="J493" s="539"/>
      <c r="K493" s="330"/>
    </row>
    <row r="494" spans="1:11">
      <c r="A494" s="324"/>
      <c r="B494" s="324"/>
      <c r="C494" s="324"/>
      <c r="D494" s="324"/>
      <c r="E494" s="324"/>
      <c r="F494" s="324"/>
      <c r="G494" s="324"/>
      <c r="H494" s="324"/>
      <c r="I494" s="324"/>
      <c r="J494" s="324"/>
      <c r="K494" s="330"/>
    </row>
    <row r="495" spans="1:11">
      <c r="A495" s="326"/>
      <c r="B495" s="330"/>
      <c r="C495" s="330"/>
      <c r="D495" s="330"/>
      <c r="E495" s="330"/>
      <c r="F495" s="330"/>
      <c r="G495" s="330"/>
      <c r="H495" s="330"/>
      <c r="I495" s="330"/>
      <c r="J495" s="330"/>
      <c r="K495" s="330"/>
    </row>
    <row r="496" spans="1:11">
      <c r="A496" s="545" t="s">
        <v>367</v>
      </c>
      <c r="B496" s="545"/>
      <c r="C496" s="545"/>
      <c r="D496" s="545"/>
      <c r="E496" s="545"/>
      <c r="F496" s="545"/>
      <c r="G496" s="545"/>
      <c r="H496" s="545"/>
      <c r="I496" s="545"/>
      <c r="J496" s="545"/>
      <c r="K496" s="330"/>
    </row>
    <row r="497" spans="1:11">
      <c r="A497" s="327"/>
      <c r="B497" s="330"/>
      <c r="C497" s="330"/>
      <c r="D497" s="330"/>
      <c r="E497" s="330"/>
      <c r="F497" s="330"/>
      <c r="G497" s="330"/>
      <c r="H497" s="330"/>
      <c r="I497" s="330"/>
      <c r="J497" s="330"/>
      <c r="K497" s="330"/>
    </row>
    <row r="498" spans="1:11" ht="36.75" customHeight="1">
      <c r="A498" s="539" t="s">
        <v>447</v>
      </c>
      <c r="B498" s="539"/>
      <c r="C498" s="539"/>
      <c r="D498" s="539"/>
      <c r="E498" s="539"/>
      <c r="F498" s="539"/>
      <c r="G498" s="539"/>
      <c r="H498" s="539"/>
      <c r="I498" s="539"/>
      <c r="J498" s="539"/>
      <c r="K498" s="330"/>
    </row>
    <row r="499" spans="1:11">
      <c r="A499" s="132"/>
      <c r="B499" s="328"/>
      <c r="C499" s="328"/>
      <c r="D499" s="328"/>
      <c r="E499" s="328"/>
      <c r="F499" s="328"/>
      <c r="G499" s="328"/>
      <c r="H499" s="328"/>
      <c r="I499" s="328"/>
      <c r="J499" s="328"/>
      <c r="K499" s="330"/>
    </row>
    <row r="500" spans="1:11" ht="17.25" customHeight="1">
      <c r="A500" s="546" t="s">
        <v>368</v>
      </c>
      <c r="B500" s="546"/>
      <c r="C500" s="546"/>
      <c r="D500" s="546"/>
      <c r="E500" s="546"/>
      <c r="F500" s="546"/>
      <c r="G500" s="546"/>
      <c r="H500" s="546"/>
      <c r="I500" s="546"/>
      <c r="J500" s="546"/>
      <c r="K500" s="330"/>
    </row>
    <row r="501" spans="1:11" ht="18">
      <c r="A501" s="329"/>
      <c r="B501" s="324"/>
      <c r="C501" s="324"/>
      <c r="D501" s="324"/>
      <c r="E501" s="324"/>
      <c r="F501" s="324"/>
      <c r="G501" s="324"/>
      <c r="H501" s="324"/>
      <c r="I501" s="324"/>
      <c r="J501" s="324"/>
      <c r="K501" s="330"/>
    </row>
    <row r="502" spans="1:11" ht="17.25" customHeight="1">
      <c r="A502" s="539" t="s">
        <v>448</v>
      </c>
      <c r="B502" s="539"/>
      <c r="C502" s="539"/>
      <c r="D502" s="539"/>
      <c r="E502" s="539"/>
      <c r="F502" s="539"/>
      <c r="G502" s="539"/>
      <c r="H502" s="539"/>
      <c r="I502" s="539"/>
      <c r="J502" s="539"/>
      <c r="K502" s="330"/>
    </row>
    <row r="503" spans="1:11" ht="17.25" customHeight="1">
      <c r="A503" s="539" t="s">
        <v>369</v>
      </c>
      <c r="B503" s="539"/>
      <c r="C503" s="539"/>
      <c r="D503" s="539"/>
      <c r="E503" s="539"/>
      <c r="F503" s="539"/>
      <c r="G503" s="539"/>
      <c r="H503" s="539"/>
      <c r="I503" s="539"/>
      <c r="J503" s="539"/>
    </row>
    <row r="504" spans="1:11">
      <c r="A504" s="132"/>
      <c r="B504" s="292"/>
      <c r="C504" s="292"/>
      <c r="D504" s="292"/>
      <c r="E504" s="292"/>
      <c r="F504" s="292"/>
      <c r="G504" s="292"/>
      <c r="H504" s="292"/>
      <c r="I504" s="292"/>
      <c r="J504" s="292"/>
    </row>
    <row r="505" spans="1:11" ht="33.75" customHeight="1">
      <c r="A505" s="149"/>
      <c r="B505" s="292"/>
      <c r="C505" s="292"/>
      <c r="D505" s="292"/>
      <c r="E505" s="292"/>
      <c r="F505" s="292"/>
      <c r="G505" s="292"/>
      <c r="H505" s="292"/>
      <c r="I505" s="292"/>
      <c r="J505" s="292"/>
    </row>
    <row r="506" spans="1:11">
      <c r="A506" s="330" t="s">
        <v>385</v>
      </c>
      <c r="B506" s="187" t="s">
        <v>370</v>
      </c>
      <c r="C506" s="187" t="s">
        <v>371</v>
      </c>
      <c r="D506" s="187" t="s">
        <v>372</v>
      </c>
      <c r="E506" s="187" t="s">
        <v>373</v>
      </c>
      <c r="F506" s="328"/>
      <c r="G506" s="328"/>
      <c r="H506" s="328"/>
      <c r="I506" s="328"/>
      <c r="J506" s="328"/>
      <c r="K506" s="330"/>
    </row>
    <row r="507" spans="1:11">
      <c r="A507" s="330"/>
      <c r="B507" s="148"/>
      <c r="C507" s="330"/>
      <c r="D507" s="330"/>
      <c r="E507" s="330"/>
      <c r="F507" s="328"/>
      <c r="G507" s="328"/>
      <c r="H507" s="328"/>
      <c r="I507" s="328"/>
      <c r="J507" s="328"/>
      <c r="K507" s="330"/>
    </row>
    <row r="508" spans="1:11">
      <c r="A508" s="325" t="s">
        <v>420</v>
      </c>
      <c r="B508" s="148"/>
      <c r="C508" s="330"/>
      <c r="D508" s="330"/>
      <c r="E508" s="330"/>
      <c r="F508" s="328"/>
      <c r="G508" s="328"/>
      <c r="H508" s="328"/>
      <c r="I508" s="328"/>
      <c r="J508" s="328"/>
      <c r="K508" s="330"/>
    </row>
    <row r="509" spans="1:11">
      <c r="A509" s="330" t="s">
        <v>374</v>
      </c>
      <c r="B509" s="372">
        <v>144801.304901722</v>
      </c>
      <c r="C509" s="373"/>
      <c r="D509" s="373"/>
      <c r="E509" s="145">
        <v>144801.304901722</v>
      </c>
      <c r="F509" s="328"/>
      <c r="G509" s="328"/>
      <c r="H509" s="376"/>
      <c r="I509" s="328"/>
      <c r="J509" s="328"/>
      <c r="K509" s="330"/>
    </row>
    <row r="510" spans="1:11" ht="18" thickBot="1">
      <c r="A510" s="330" t="s">
        <v>375</v>
      </c>
      <c r="B510" s="374">
        <v>64546</v>
      </c>
      <c r="C510" s="374">
        <v>788513</v>
      </c>
      <c r="D510" s="374">
        <v>2515</v>
      </c>
      <c r="E510" s="146">
        <v>855574.97244000004</v>
      </c>
      <c r="F510" s="328"/>
      <c r="G510" s="328"/>
      <c r="H510" s="376"/>
      <c r="I510" s="328"/>
      <c r="J510" s="328"/>
      <c r="K510" s="330"/>
    </row>
    <row r="511" spans="1:11" ht="18" thickBot="1">
      <c r="A511" s="330"/>
      <c r="B511" s="147">
        <f>B509+B510</f>
        <v>209347.304901722</v>
      </c>
      <c r="C511" s="147">
        <f>C509+C510</f>
        <v>788513</v>
      </c>
      <c r="D511" s="147">
        <f>D509+D510</f>
        <v>2515</v>
      </c>
      <c r="E511" s="147">
        <f>E509+E510</f>
        <v>1000376.277341722</v>
      </c>
      <c r="F511" s="328"/>
      <c r="G511" s="328"/>
      <c r="H511" s="328"/>
      <c r="I511" s="328"/>
      <c r="J511" s="328"/>
      <c r="K511" s="330"/>
    </row>
    <row r="512" spans="1:11">
      <c r="A512" s="328"/>
      <c r="B512" s="150"/>
      <c r="C512" s="328"/>
      <c r="D512" s="328"/>
      <c r="E512" s="328"/>
      <c r="F512" s="328"/>
      <c r="G512" s="328"/>
      <c r="H512" s="328"/>
      <c r="I512" s="328"/>
      <c r="J512" s="328"/>
      <c r="K512" s="330"/>
    </row>
    <row r="513" spans="1:11">
      <c r="A513" s="375" t="s">
        <v>419</v>
      </c>
      <c r="B513" s="148"/>
      <c r="C513" s="330"/>
      <c r="D513" s="330"/>
      <c r="E513" s="330"/>
      <c r="F513" s="328"/>
      <c r="G513" s="328"/>
      <c r="H513" s="328"/>
      <c r="I513" s="328"/>
      <c r="J513" s="328"/>
      <c r="K513" s="330"/>
    </row>
    <row r="514" spans="1:11">
      <c r="A514" s="330" t="s">
        <v>374</v>
      </c>
      <c r="B514" s="145">
        <v>134050</v>
      </c>
      <c r="C514" s="330"/>
      <c r="D514" s="330"/>
      <c r="E514" s="145">
        <v>144801.304901722</v>
      </c>
      <c r="F514" s="328"/>
      <c r="G514" s="328"/>
      <c r="H514" s="328"/>
      <c r="I514" s="328"/>
      <c r="J514" s="328"/>
      <c r="K514" s="330"/>
    </row>
    <row r="515" spans="1:11" ht="18" thickBot="1">
      <c r="A515" s="330" t="s">
        <v>375</v>
      </c>
      <c r="B515" s="146">
        <v>592304</v>
      </c>
      <c r="C515" s="146">
        <v>206948</v>
      </c>
      <c r="D515" s="146">
        <v>38496</v>
      </c>
      <c r="E515" s="146">
        <v>855574.97244000004</v>
      </c>
      <c r="F515" s="328"/>
      <c r="G515" s="328"/>
      <c r="H515" s="328"/>
      <c r="I515" s="328"/>
      <c r="J515" s="328"/>
      <c r="K515" s="330"/>
    </row>
    <row r="516" spans="1:11" ht="18" thickBot="1">
      <c r="A516" s="330"/>
      <c r="B516" s="147">
        <f>SUM(B514:B515)</f>
        <v>726354</v>
      </c>
      <c r="C516" s="147">
        <f>SUM(C514:C515)</f>
        <v>206948</v>
      </c>
      <c r="D516" s="147">
        <f>SUM(D514:D515)</f>
        <v>38496</v>
      </c>
      <c r="E516" s="147">
        <f>SUM(E514:E515)</f>
        <v>1000376.277341722</v>
      </c>
      <c r="F516" s="328"/>
      <c r="G516" s="328"/>
      <c r="H516" s="328"/>
      <c r="I516" s="328"/>
      <c r="J516" s="328"/>
      <c r="K516" s="330"/>
    </row>
    <row r="517" spans="1:11">
      <c r="A517" s="132"/>
      <c r="B517" s="328"/>
      <c r="C517" s="328"/>
      <c r="D517" s="328"/>
      <c r="E517" s="328"/>
      <c r="F517" s="328"/>
      <c r="G517" s="328"/>
      <c r="H517" s="328"/>
      <c r="I517" s="328"/>
      <c r="J517" s="328"/>
      <c r="K517" s="330"/>
    </row>
    <row r="518" spans="1:11" ht="35.25" customHeight="1">
      <c r="A518" s="539" t="s">
        <v>502</v>
      </c>
      <c r="B518" s="539"/>
      <c r="C518" s="539"/>
      <c r="D518" s="539"/>
      <c r="E518" s="539"/>
      <c r="F518" s="539"/>
      <c r="G518" s="539"/>
      <c r="H518" s="539"/>
      <c r="I518" s="539"/>
      <c r="J518" s="539"/>
      <c r="K518" s="330"/>
    </row>
    <row r="519" spans="1:11" ht="17.25" customHeight="1">
      <c r="A519" s="539" t="s">
        <v>376</v>
      </c>
      <c r="B519" s="539"/>
      <c r="C519" s="539"/>
      <c r="D519" s="539"/>
      <c r="E519" s="539"/>
      <c r="F519" s="539"/>
      <c r="G519" s="539"/>
      <c r="H519" s="539"/>
      <c r="I519" s="539"/>
      <c r="J519" s="539"/>
      <c r="K519" s="330"/>
    </row>
    <row r="520" spans="1:11" ht="17.25" customHeight="1">
      <c r="A520" s="539" t="s">
        <v>449</v>
      </c>
      <c r="B520" s="539"/>
      <c r="C520" s="539"/>
      <c r="D520" s="539"/>
      <c r="E520" s="539"/>
      <c r="F520" s="539"/>
      <c r="G520" s="539"/>
      <c r="H520" s="539"/>
      <c r="I520" s="539"/>
      <c r="J520" s="539"/>
      <c r="K520" s="330"/>
    </row>
    <row r="521" spans="1:11" ht="20.25" customHeight="1">
      <c r="A521" s="539" t="s">
        <v>377</v>
      </c>
      <c r="B521" s="539"/>
      <c r="C521" s="539"/>
      <c r="D521" s="539"/>
      <c r="E521" s="539"/>
      <c r="F521" s="539"/>
      <c r="G521" s="539"/>
      <c r="H521" s="539"/>
      <c r="I521" s="539"/>
      <c r="J521" s="539"/>
      <c r="K521" s="330"/>
    </row>
    <row r="522" spans="1:11" ht="17.25" customHeight="1">
      <c r="A522" s="327"/>
      <c r="B522" s="330"/>
      <c r="C522" s="330"/>
      <c r="D522" s="330"/>
      <c r="E522" s="330"/>
      <c r="F522" s="330"/>
      <c r="G522" s="330"/>
      <c r="H522" s="330"/>
      <c r="I522" s="330"/>
      <c r="J522" s="330"/>
      <c r="K522" s="330"/>
    </row>
    <row r="523" spans="1:11" ht="35.25" customHeight="1">
      <c r="A523" s="327"/>
      <c r="B523" s="330"/>
      <c r="C523" s="330"/>
      <c r="D523" s="330"/>
      <c r="E523" s="330"/>
      <c r="F523" s="330"/>
      <c r="G523" s="330"/>
      <c r="H523" s="330"/>
      <c r="I523" s="330"/>
      <c r="J523" s="330"/>
      <c r="K523" s="330"/>
    </row>
    <row r="524" spans="1:11">
      <c r="A524" s="327"/>
      <c r="B524" s="330"/>
      <c r="C524" s="330"/>
      <c r="D524" s="330"/>
      <c r="E524" s="330"/>
      <c r="F524" s="330"/>
      <c r="G524" s="330"/>
      <c r="H524" s="330"/>
      <c r="I524" s="330"/>
      <c r="J524" s="330"/>
      <c r="K524" s="330"/>
    </row>
    <row r="525" spans="1:11">
      <c r="A525" s="330" t="s">
        <v>385</v>
      </c>
      <c r="B525" s="187" t="s">
        <v>370</v>
      </c>
      <c r="C525" s="187" t="s">
        <v>371</v>
      </c>
      <c r="D525" s="187" t="s">
        <v>372</v>
      </c>
      <c r="E525" s="187" t="s">
        <v>373</v>
      </c>
      <c r="F525" s="330"/>
      <c r="G525" s="330"/>
      <c r="H525" s="330"/>
      <c r="I525" s="330"/>
      <c r="J525" s="330"/>
      <c r="K525" s="330"/>
    </row>
    <row r="526" spans="1:11">
      <c r="A526" s="330"/>
      <c r="B526" s="148"/>
      <c r="C526" s="330"/>
      <c r="D526" s="330"/>
      <c r="E526" s="330"/>
      <c r="F526" s="330"/>
      <c r="G526" s="330"/>
      <c r="H526" s="330"/>
      <c r="I526" s="330"/>
      <c r="J526" s="330"/>
      <c r="K526" s="330"/>
    </row>
    <row r="527" spans="1:11">
      <c r="A527" s="325" t="s">
        <v>420</v>
      </c>
      <c r="B527" s="148"/>
      <c r="C527" s="330"/>
      <c r="D527" s="330"/>
      <c r="E527" s="330"/>
      <c r="F527" s="330"/>
      <c r="G527" s="330"/>
      <c r="H527" s="330"/>
      <c r="I527" s="330"/>
      <c r="J527" s="330"/>
      <c r="K527" s="330"/>
    </row>
    <row r="528" spans="1:11">
      <c r="A528" s="330" t="s">
        <v>378</v>
      </c>
      <c r="B528" s="377">
        <v>80340</v>
      </c>
      <c r="C528" s="378"/>
      <c r="D528" s="378"/>
      <c r="E528" s="145">
        <v>77613.39578999998</v>
      </c>
      <c r="F528" s="330"/>
      <c r="G528" s="330"/>
      <c r="H528" s="330"/>
      <c r="I528" s="330"/>
      <c r="J528" s="330"/>
      <c r="K528" s="330"/>
    </row>
    <row r="529" spans="1:11" ht="18" thickBot="1">
      <c r="A529" s="330" t="s">
        <v>379</v>
      </c>
      <c r="B529" s="379">
        <v>610</v>
      </c>
      <c r="C529" s="146">
        <v>30929</v>
      </c>
      <c r="D529" s="146">
        <v>12180</v>
      </c>
      <c r="E529" s="146">
        <v>44329.350370000007</v>
      </c>
      <c r="F529" s="330"/>
      <c r="G529" s="330"/>
      <c r="H529" s="330"/>
      <c r="I529" s="330"/>
      <c r="J529" s="330"/>
      <c r="K529" s="330"/>
    </row>
    <row r="530" spans="1:11" ht="18" thickBot="1">
      <c r="A530" s="330"/>
      <c r="B530" s="147">
        <f>B528+B529</f>
        <v>80950</v>
      </c>
      <c r="C530" s="147">
        <f>C528+C529</f>
        <v>30929</v>
      </c>
      <c r="D530" s="147">
        <f>D528+D529</f>
        <v>12180</v>
      </c>
      <c r="E530" s="147">
        <f>E528+E529</f>
        <v>121942.74615999998</v>
      </c>
      <c r="F530" s="330"/>
      <c r="G530" s="330"/>
      <c r="H530" s="330"/>
      <c r="I530" s="330"/>
      <c r="J530" s="330"/>
      <c r="K530" s="330"/>
    </row>
    <row r="531" spans="1:11">
      <c r="A531" s="330"/>
      <c r="B531" s="148"/>
      <c r="C531" s="330"/>
      <c r="D531" s="330"/>
      <c r="E531" s="330"/>
      <c r="F531" s="330"/>
      <c r="G531" s="330"/>
      <c r="H531" s="330"/>
      <c r="I531" s="330"/>
      <c r="J531" s="330"/>
      <c r="K531" s="330"/>
    </row>
    <row r="532" spans="1:11">
      <c r="A532" s="375" t="s">
        <v>419</v>
      </c>
      <c r="B532" s="148"/>
      <c r="C532" s="330"/>
      <c r="D532" s="330"/>
      <c r="E532" s="330"/>
      <c r="F532" s="330"/>
      <c r="G532" s="330"/>
      <c r="H532" s="330"/>
      <c r="I532" s="330"/>
      <c r="J532" s="330"/>
      <c r="K532" s="330"/>
    </row>
    <row r="533" spans="1:11">
      <c r="A533" s="330" t="s">
        <v>378</v>
      </c>
      <c r="B533" s="145">
        <v>82801</v>
      </c>
      <c r="C533" s="330"/>
      <c r="D533" s="330"/>
      <c r="E533" s="145">
        <f>SUM(B533:D533)</f>
        <v>82801</v>
      </c>
      <c r="F533" s="330"/>
      <c r="G533" s="330"/>
      <c r="H533" s="330"/>
      <c r="I533" s="330"/>
      <c r="J533" s="330"/>
      <c r="K533" s="330"/>
    </row>
    <row r="534" spans="1:11" ht="18" thickBot="1">
      <c r="A534" s="330" t="s">
        <v>379</v>
      </c>
      <c r="B534" s="146">
        <v>28345</v>
      </c>
      <c r="C534" s="146">
        <v>5820</v>
      </c>
      <c r="D534" s="146">
        <v>11475</v>
      </c>
      <c r="E534" s="146">
        <f>SUM(B534:D534)</f>
        <v>45640</v>
      </c>
      <c r="F534" s="330"/>
      <c r="G534" s="330"/>
      <c r="H534" s="330"/>
      <c r="I534" s="330"/>
      <c r="J534" s="330"/>
      <c r="K534" s="330"/>
    </row>
    <row r="535" spans="1:11" ht="18" thickBot="1">
      <c r="A535" s="330"/>
      <c r="B535" s="147">
        <f>SUM(B533:B534)</f>
        <v>111146</v>
      </c>
      <c r="C535" s="147">
        <f>SUM(C533:C534)</f>
        <v>5820</v>
      </c>
      <c r="D535" s="147">
        <f>SUM(D533:D534)</f>
        <v>11475</v>
      </c>
      <c r="E535" s="147">
        <f>SUM(E533:E534)</f>
        <v>128441</v>
      </c>
      <c r="F535" s="330"/>
      <c r="G535" s="330"/>
      <c r="H535" s="330"/>
      <c r="I535" s="330"/>
      <c r="J535" s="330"/>
      <c r="K535" s="330"/>
    </row>
    <row r="536" spans="1:11">
      <c r="A536" s="327"/>
      <c r="B536" s="330"/>
      <c r="C536" s="330"/>
      <c r="D536" s="330"/>
      <c r="E536" s="330"/>
      <c r="F536" s="330"/>
      <c r="G536" s="330"/>
      <c r="H536" s="330"/>
      <c r="I536" s="330"/>
      <c r="J536" s="330"/>
      <c r="K536" s="330"/>
    </row>
    <row r="537" spans="1:11">
      <c r="A537" s="149"/>
      <c r="B537" s="328"/>
      <c r="C537" s="328"/>
      <c r="D537" s="328"/>
      <c r="E537" s="328"/>
      <c r="F537" s="328"/>
      <c r="G537" s="328"/>
      <c r="H537" s="328"/>
      <c r="I537" s="328"/>
      <c r="J537" s="328"/>
      <c r="K537" s="330"/>
    </row>
    <row r="538" spans="1:11" ht="17.25" customHeight="1">
      <c r="A538" s="539" t="s">
        <v>380</v>
      </c>
      <c r="B538" s="539"/>
      <c r="C538" s="539"/>
      <c r="D538" s="539"/>
      <c r="E538" s="539"/>
      <c r="F538" s="539"/>
      <c r="G538" s="539"/>
      <c r="H538" s="539"/>
      <c r="I538" s="539"/>
      <c r="J538" s="539"/>
      <c r="K538" s="330"/>
    </row>
    <row r="539" spans="1:11">
      <c r="A539" s="132"/>
      <c r="B539" s="292"/>
      <c r="C539" s="292"/>
      <c r="D539" s="292"/>
      <c r="E539" s="292"/>
      <c r="F539" s="292"/>
      <c r="G539" s="292"/>
      <c r="H539" s="292"/>
      <c r="I539" s="292"/>
      <c r="J539" s="292"/>
    </row>
    <row r="540" spans="1:11">
      <c r="A540" s="149"/>
      <c r="B540" s="292"/>
      <c r="C540" s="292"/>
      <c r="D540" s="292"/>
      <c r="E540" s="292"/>
      <c r="F540" s="292"/>
      <c r="G540" s="292"/>
      <c r="H540" s="292"/>
      <c r="I540" s="292"/>
      <c r="J540" s="292"/>
    </row>
    <row r="541" spans="1:11">
      <c r="A541" s="292"/>
      <c r="B541" s="305" t="s">
        <v>219</v>
      </c>
      <c r="C541" s="305" t="s">
        <v>381</v>
      </c>
      <c r="E541" s="292"/>
      <c r="F541" s="292"/>
      <c r="G541" s="292"/>
      <c r="H541" s="292"/>
      <c r="I541" s="292"/>
      <c r="J541" s="292"/>
    </row>
    <row r="542" spans="1:11">
      <c r="A542" s="292"/>
      <c r="B542" s="292"/>
      <c r="C542" s="292"/>
      <c r="D542" s="292"/>
      <c r="E542" s="292"/>
      <c r="F542" s="292"/>
      <c r="G542" s="292"/>
      <c r="H542" s="292"/>
      <c r="I542" s="292"/>
      <c r="J542" s="292"/>
    </row>
    <row r="543" spans="1:11">
      <c r="A543" s="292"/>
      <c r="B543" s="292"/>
      <c r="C543" s="292"/>
      <c r="D543" s="292"/>
      <c r="E543" s="292"/>
      <c r="F543" s="292"/>
      <c r="G543" s="292"/>
      <c r="H543" s="292"/>
      <c r="I543" s="292"/>
      <c r="J543" s="292"/>
    </row>
    <row r="544" spans="1:11">
      <c r="A544" s="149"/>
      <c r="B544" s="292"/>
      <c r="C544" s="292"/>
      <c r="D544" s="292"/>
      <c r="E544" s="292"/>
      <c r="F544" s="292"/>
      <c r="G544" s="292"/>
      <c r="H544" s="292"/>
      <c r="I544" s="292"/>
      <c r="J544" s="292"/>
    </row>
    <row r="545" spans="1:10">
      <c r="A545" s="149"/>
      <c r="B545" s="292"/>
      <c r="C545" s="292"/>
      <c r="D545" s="292"/>
      <c r="E545" s="292"/>
      <c r="F545" s="292"/>
      <c r="G545" s="292"/>
      <c r="H545" s="292"/>
      <c r="I545" s="292"/>
      <c r="J545" s="292"/>
    </row>
  </sheetData>
  <mergeCells count="1735">
    <mergeCell ref="B129:D129"/>
    <mergeCell ref="A130:F130"/>
    <mergeCell ref="A136:F136"/>
    <mergeCell ref="A267:J267"/>
    <mergeCell ref="A174:J174"/>
    <mergeCell ref="A152:J152"/>
    <mergeCell ref="A175:J175"/>
    <mergeCell ref="A323:J323"/>
    <mergeCell ref="A237:J237"/>
    <mergeCell ref="A190:F190"/>
    <mergeCell ref="A183:F183"/>
    <mergeCell ref="A336:J336"/>
    <mergeCell ref="A337:J337"/>
    <mergeCell ref="A338:E338"/>
    <mergeCell ref="A334:J334"/>
    <mergeCell ref="A335:E335"/>
    <mergeCell ref="B343:C343"/>
    <mergeCell ref="A2:I2"/>
    <mergeCell ref="A5:J5"/>
    <mergeCell ref="A7:J7"/>
    <mergeCell ref="A9:J9"/>
    <mergeCell ref="A11:J11"/>
    <mergeCell ref="A8:J8"/>
    <mergeCell ref="A21:J21"/>
    <mergeCell ref="A23:J23"/>
    <mergeCell ref="A24:J24"/>
    <mergeCell ref="A13:J13"/>
    <mergeCell ref="A15:J15"/>
    <mergeCell ref="A17:J17"/>
    <mergeCell ref="A22:J22"/>
    <mergeCell ref="A114:C114"/>
    <mergeCell ref="A39:J39"/>
    <mergeCell ref="A37:J37"/>
    <mergeCell ref="B468:C468"/>
    <mergeCell ref="D468:E468"/>
    <mergeCell ref="A448:J448"/>
    <mergeCell ref="B450:C450"/>
    <mergeCell ref="D450:E450"/>
    <mergeCell ref="A384:E384"/>
    <mergeCell ref="A410:E410"/>
    <mergeCell ref="A412:J412"/>
    <mergeCell ref="A444:J444"/>
    <mergeCell ref="A446:J446"/>
    <mergeCell ref="A385:J385"/>
    <mergeCell ref="A375:B375"/>
    <mergeCell ref="A379:E379"/>
    <mergeCell ref="A339:E339"/>
    <mergeCell ref="A328:J328"/>
    <mergeCell ref="A325:J325"/>
    <mergeCell ref="A59:J59"/>
    <mergeCell ref="A538:J538"/>
    <mergeCell ref="A489:J489"/>
    <mergeCell ref="A496:J496"/>
    <mergeCell ref="A498:J498"/>
    <mergeCell ref="A500:J500"/>
    <mergeCell ref="A502:J502"/>
    <mergeCell ref="A503:J503"/>
    <mergeCell ref="A466:J466"/>
    <mergeCell ref="A462:J462"/>
    <mergeCell ref="A464:J464"/>
    <mergeCell ref="A465:J465"/>
    <mergeCell ref="A520:J520"/>
    <mergeCell ref="A521:J521"/>
    <mergeCell ref="A478:J478"/>
    <mergeCell ref="A481:J481"/>
    <mergeCell ref="A482:J482"/>
    <mergeCell ref="D343:E343"/>
    <mergeCell ref="A518:J518"/>
    <mergeCell ref="A493:J493"/>
    <mergeCell ref="A486:J486"/>
    <mergeCell ref="A488:J488"/>
    <mergeCell ref="A236:J236"/>
    <mergeCell ref="A491:J491"/>
    <mergeCell ref="A115:C115"/>
    <mergeCell ref="A340:E340"/>
    <mergeCell ref="A377:E377"/>
    <mergeCell ref="A116:F116"/>
    <mergeCell ref="A123:F123"/>
    <mergeCell ref="A125:F125"/>
    <mergeCell ref="A126:F126"/>
    <mergeCell ref="A128:F128"/>
    <mergeCell ref="A519:J519"/>
    <mergeCell ref="EU22:FD22"/>
    <mergeCell ref="FE22:FN22"/>
    <mergeCell ref="FO22:FX22"/>
    <mergeCell ref="FY22:GH22"/>
    <mergeCell ref="K22:T22"/>
    <mergeCell ref="U22:AD22"/>
    <mergeCell ref="AE22:AN22"/>
    <mergeCell ref="AO22:AX22"/>
    <mergeCell ref="AY22:BH22"/>
    <mergeCell ref="BI22:BR22"/>
    <mergeCell ref="BS22:CB22"/>
    <mergeCell ref="CC22:CL22"/>
    <mergeCell ref="CM22:CV22"/>
    <mergeCell ref="JU22:KD22"/>
    <mergeCell ref="KE22:KN22"/>
    <mergeCell ref="KO22:KX22"/>
    <mergeCell ref="A378:E378"/>
    <mergeCell ref="A49:J49"/>
    <mergeCell ref="B51:E51"/>
    <mergeCell ref="A54:C54"/>
    <mergeCell ref="A26:J26"/>
    <mergeCell ref="A28:B28"/>
    <mergeCell ref="A34:J34"/>
    <mergeCell ref="A64:J64"/>
    <mergeCell ref="A95:C95"/>
    <mergeCell ref="A96:C96"/>
    <mergeCell ref="A42:J42"/>
    <mergeCell ref="A44:J44"/>
    <mergeCell ref="A58:J58"/>
    <mergeCell ref="A60:J60"/>
    <mergeCell ref="A56:I56"/>
    <mergeCell ref="KY22:LH22"/>
    <mergeCell ref="CW22:DF22"/>
    <mergeCell ref="DG22:DP22"/>
    <mergeCell ref="DQ22:DZ22"/>
    <mergeCell ref="EA22:EJ22"/>
    <mergeCell ref="EK22:ET22"/>
    <mergeCell ref="LI22:LR22"/>
    <mergeCell ref="LS22:MB22"/>
    <mergeCell ref="MC22:ML22"/>
    <mergeCell ref="MM22:MV22"/>
    <mergeCell ref="MW22:NF22"/>
    <mergeCell ref="GI22:GR22"/>
    <mergeCell ref="GS22:HB22"/>
    <mergeCell ref="HC22:HL22"/>
    <mergeCell ref="HM22:HV22"/>
    <mergeCell ref="HW22:IF22"/>
    <mergeCell ref="IG22:IP22"/>
    <mergeCell ref="IQ22:IZ22"/>
    <mergeCell ref="JA22:JJ22"/>
    <mergeCell ref="JK22:JT22"/>
    <mergeCell ref="QS22:RB22"/>
    <mergeCell ref="RC22:RL22"/>
    <mergeCell ref="RM22:RV22"/>
    <mergeCell ref="RW22:SF22"/>
    <mergeCell ref="SG22:SP22"/>
    <mergeCell ref="SQ22:SZ22"/>
    <mergeCell ref="TA22:TJ22"/>
    <mergeCell ref="TK22:TT22"/>
    <mergeCell ref="TU22:UD22"/>
    <mergeCell ref="NG22:NP22"/>
    <mergeCell ref="NQ22:NZ22"/>
    <mergeCell ref="OA22:OJ22"/>
    <mergeCell ref="OK22:OT22"/>
    <mergeCell ref="OU22:PD22"/>
    <mergeCell ref="PE22:PN22"/>
    <mergeCell ref="PO22:PX22"/>
    <mergeCell ref="PY22:QH22"/>
    <mergeCell ref="QI22:QR22"/>
    <mergeCell ref="XQ22:XZ22"/>
    <mergeCell ref="YA22:YJ22"/>
    <mergeCell ref="YK22:YT22"/>
    <mergeCell ref="YU22:ZD22"/>
    <mergeCell ref="ZE22:ZN22"/>
    <mergeCell ref="ZO22:ZX22"/>
    <mergeCell ref="ZY22:AAH22"/>
    <mergeCell ref="AAI22:AAR22"/>
    <mergeCell ref="AAS22:ABB22"/>
    <mergeCell ref="UE22:UN22"/>
    <mergeCell ref="UO22:UX22"/>
    <mergeCell ref="UY22:VH22"/>
    <mergeCell ref="VI22:VR22"/>
    <mergeCell ref="VS22:WB22"/>
    <mergeCell ref="WC22:WL22"/>
    <mergeCell ref="WM22:WV22"/>
    <mergeCell ref="WW22:XF22"/>
    <mergeCell ref="XG22:XP22"/>
    <mergeCell ref="AEO22:AEX22"/>
    <mergeCell ref="AEY22:AFH22"/>
    <mergeCell ref="AFI22:AFR22"/>
    <mergeCell ref="AFS22:AGB22"/>
    <mergeCell ref="AGC22:AGL22"/>
    <mergeCell ref="AGM22:AGV22"/>
    <mergeCell ref="AGW22:AHF22"/>
    <mergeCell ref="AHG22:AHP22"/>
    <mergeCell ref="AHQ22:AHZ22"/>
    <mergeCell ref="ABC22:ABL22"/>
    <mergeCell ref="ABM22:ABV22"/>
    <mergeCell ref="ABW22:ACF22"/>
    <mergeCell ref="ACG22:ACP22"/>
    <mergeCell ref="ACQ22:ACZ22"/>
    <mergeCell ref="ADA22:ADJ22"/>
    <mergeCell ref="ADK22:ADT22"/>
    <mergeCell ref="ADU22:AED22"/>
    <mergeCell ref="AEE22:AEN22"/>
    <mergeCell ref="ALM22:ALV22"/>
    <mergeCell ref="ALW22:AMF22"/>
    <mergeCell ref="AMG22:AMP22"/>
    <mergeCell ref="AMQ22:AMZ22"/>
    <mergeCell ref="ANA22:ANJ22"/>
    <mergeCell ref="ANK22:ANT22"/>
    <mergeCell ref="ANU22:AOD22"/>
    <mergeCell ref="AOE22:AON22"/>
    <mergeCell ref="AOO22:AOX22"/>
    <mergeCell ref="AIA22:AIJ22"/>
    <mergeCell ref="AIK22:AIT22"/>
    <mergeCell ref="AIU22:AJD22"/>
    <mergeCell ref="AJE22:AJN22"/>
    <mergeCell ref="AJO22:AJX22"/>
    <mergeCell ref="AJY22:AKH22"/>
    <mergeCell ref="AKI22:AKR22"/>
    <mergeCell ref="AKS22:ALB22"/>
    <mergeCell ref="ALC22:ALL22"/>
    <mergeCell ref="ASK22:AST22"/>
    <mergeCell ref="ASU22:ATD22"/>
    <mergeCell ref="ATE22:ATN22"/>
    <mergeCell ref="ATO22:ATX22"/>
    <mergeCell ref="ATY22:AUH22"/>
    <mergeCell ref="AUI22:AUR22"/>
    <mergeCell ref="AUS22:AVB22"/>
    <mergeCell ref="AVC22:AVL22"/>
    <mergeCell ref="AVM22:AVV22"/>
    <mergeCell ref="AOY22:APH22"/>
    <mergeCell ref="API22:APR22"/>
    <mergeCell ref="APS22:AQB22"/>
    <mergeCell ref="AQC22:AQL22"/>
    <mergeCell ref="AQM22:AQV22"/>
    <mergeCell ref="AQW22:ARF22"/>
    <mergeCell ref="ARG22:ARP22"/>
    <mergeCell ref="ARQ22:ARZ22"/>
    <mergeCell ref="ASA22:ASJ22"/>
    <mergeCell ref="AZI22:AZR22"/>
    <mergeCell ref="AZS22:BAB22"/>
    <mergeCell ref="BAC22:BAL22"/>
    <mergeCell ref="BAM22:BAV22"/>
    <mergeCell ref="BAW22:BBF22"/>
    <mergeCell ref="BBG22:BBP22"/>
    <mergeCell ref="BBQ22:BBZ22"/>
    <mergeCell ref="BCA22:BCJ22"/>
    <mergeCell ref="BCK22:BCT22"/>
    <mergeCell ref="AVW22:AWF22"/>
    <mergeCell ref="AWG22:AWP22"/>
    <mergeCell ref="AWQ22:AWZ22"/>
    <mergeCell ref="AXA22:AXJ22"/>
    <mergeCell ref="AXK22:AXT22"/>
    <mergeCell ref="AXU22:AYD22"/>
    <mergeCell ref="AYE22:AYN22"/>
    <mergeCell ref="AYO22:AYX22"/>
    <mergeCell ref="AYY22:AZH22"/>
    <mergeCell ref="BGG22:BGP22"/>
    <mergeCell ref="BGQ22:BGZ22"/>
    <mergeCell ref="BHA22:BHJ22"/>
    <mergeCell ref="BHK22:BHT22"/>
    <mergeCell ref="BHU22:BID22"/>
    <mergeCell ref="BIE22:BIN22"/>
    <mergeCell ref="BIO22:BIX22"/>
    <mergeCell ref="BIY22:BJH22"/>
    <mergeCell ref="BJI22:BJR22"/>
    <mergeCell ref="BCU22:BDD22"/>
    <mergeCell ref="BDE22:BDN22"/>
    <mergeCell ref="BDO22:BDX22"/>
    <mergeCell ref="BDY22:BEH22"/>
    <mergeCell ref="BEI22:BER22"/>
    <mergeCell ref="BES22:BFB22"/>
    <mergeCell ref="BFC22:BFL22"/>
    <mergeCell ref="BFM22:BFV22"/>
    <mergeCell ref="BFW22:BGF22"/>
    <mergeCell ref="BNE22:BNN22"/>
    <mergeCell ref="BNO22:BNX22"/>
    <mergeCell ref="BNY22:BOH22"/>
    <mergeCell ref="BOI22:BOR22"/>
    <mergeCell ref="BOS22:BPB22"/>
    <mergeCell ref="BPC22:BPL22"/>
    <mergeCell ref="BPM22:BPV22"/>
    <mergeCell ref="BPW22:BQF22"/>
    <mergeCell ref="BQG22:BQP22"/>
    <mergeCell ref="BJS22:BKB22"/>
    <mergeCell ref="BKC22:BKL22"/>
    <mergeCell ref="BKM22:BKV22"/>
    <mergeCell ref="BKW22:BLF22"/>
    <mergeCell ref="BLG22:BLP22"/>
    <mergeCell ref="BLQ22:BLZ22"/>
    <mergeCell ref="BMA22:BMJ22"/>
    <mergeCell ref="BMK22:BMT22"/>
    <mergeCell ref="BMU22:BND22"/>
    <mergeCell ref="BUC22:BUL22"/>
    <mergeCell ref="BUM22:BUV22"/>
    <mergeCell ref="BUW22:BVF22"/>
    <mergeCell ref="BVG22:BVP22"/>
    <mergeCell ref="BVQ22:BVZ22"/>
    <mergeCell ref="BWA22:BWJ22"/>
    <mergeCell ref="BWK22:BWT22"/>
    <mergeCell ref="BWU22:BXD22"/>
    <mergeCell ref="BXE22:BXN22"/>
    <mergeCell ref="BQQ22:BQZ22"/>
    <mergeCell ref="BRA22:BRJ22"/>
    <mergeCell ref="BRK22:BRT22"/>
    <mergeCell ref="BRU22:BSD22"/>
    <mergeCell ref="BSE22:BSN22"/>
    <mergeCell ref="BSO22:BSX22"/>
    <mergeCell ref="BSY22:BTH22"/>
    <mergeCell ref="BTI22:BTR22"/>
    <mergeCell ref="BTS22:BUB22"/>
    <mergeCell ref="CBA22:CBJ22"/>
    <mergeCell ref="CBK22:CBT22"/>
    <mergeCell ref="CBU22:CCD22"/>
    <mergeCell ref="CCE22:CCN22"/>
    <mergeCell ref="CCO22:CCX22"/>
    <mergeCell ref="CCY22:CDH22"/>
    <mergeCell ref="CDI22:CDR22"/>
    <mergeCell ref="CDS22:CEB22"/>
    <mergeCell ref="CEC22:CEL22"/>
    <mergeCell ref="BXO22:BXX22"/>
    <mergeCell ref="BXY22:BYH22"/>
    <mergeCell ref="BYI22:BYR22"/>
    <mergeCell ref="BYS22:BZB22"/>
    <mergeCell ref="BZC22:BZL22"/>
    <mergeCell ref="BZM22:BZV22"/>
    <mergeCell ref="BZW22:CAF22"/>
    <mergeCell ref="CAG22:CAP22"/>
    <mergeCell ref="CAQ22:CAZ22"/>
    <mergeCell ref="CHY22:CIH22"/>
    <mergeCell ref="CII22:CIR22"/>
    <mergeCell ref="CIS22:CJB22"/>
    <mergeCell ref="CJC22:CJL22"/>
    <mergeCell ref="CJM22:CJV22"/>
    <mergeCell ref="CJW22:CKF22"/>
    <mergeCell ref="CKG22:CKP22"/>
    <mergeCell ref="CKQ22:CKZ22"/>
    <mergeCell ref="CLA22:CLJ22"/>
    <mergeCell ref="CEM22:CEV22"/>
    <mergeCell ref="CEW22:CFF22"/>
    <mergeCell ref="CFG22:CFP22"/>
    <mergeCell ref="CFQ22:CFZ22"/>
    <mergeCell ref="CGA22:CGJ22"/>
    <mergeCell ref="CGK22:CGT22"/>
    <mergeCell ref="CGU22:CHD22"/>
    <mergeCell ref="CHE22:CHN22"/>
    <mergeCell ref="CHO22:CHX22"/>
    <mergeCell ref="COW22:CPF22"/>
    <mergeCell ref="CPG22:CPP22"/>
    <mergeCell ref="CPQ22:CPZ22"/>
    <mergeCell ref="CQA22:CQJ22"/>
    <mergeCell ref="CQK22:CQT22"/>
    <mergeCell ref="CQU22:CRD22"/>
    <mergeCell ref="CRE22:CRN22"/>
    <mergeCell ref="CRO22:CRX22"/>
    <mergeCell ref="CRY22:CSH22"/>
    <mergeCell ref="CLK22:CLT22"/>
    <mergeCell ref="CLU22:CMD22"/>
    <mergeCell ref="CME22:CMN22"/>
    <mergeCell ref="CMO22:CMX22"/>
    <mergeCell ref="CMY22:CNH22"/>
    <mergeCell ref="CNI22:CNR22"/>
    <mergeCell ref="CNS22:COB22"/>
    <mergeCell ref="COC22:COL22"/>
    <mergeCell ref="COM22:COV22"/>
    <mergeCell ref="CVU22:CWD22"/>
    <mergeCell ref="CWE22:CWN22"/>
    <mergeCell ref="CWO22:CWX22"/>
    <mergeCell ref="CWY22:CXH22"/>
    <mergeCell ref="CXI22:CXR22"/>
    <mergeCell ref="CXS22:CYB22"/>
    <mergeCell ref="CYC22:CYL22"/>
    <mergeCell ref="CYM22:CYV22"/>
    <mergeCell ref="CYW22:CZF22"/>
    <mergeCell ref="CSI22:CSR22"/>
    <mergeCell ref="CSS22:CTB22"/>
    <mergeCell ref="CTC22:CTL22"/>
    <mergeCell ref="CTM22:CTV22"/>
    <mergeCell ref="CTW22:CUF22"/>
    <mergeCell ref="CUG22:CUP22"/>
    <mergeCell ref="CUQ22:CUZ22"/>
    <mergeCell ref="CVA22:CVJ22"/>
    <mergeCell ref="CVK22:CVT22"/>
    <mergeCell ref="DCS22:DDB22"/>
    <mergeCell ref="DDC22:DDL22"/>
    <mergeCell ref="DDM22:DDV22"/>
    <mergeCell ref="DDW22:DEF22"/>
    <mergeCell ref="DEG22:DEP22"/>
    <mergeCell ref="DEQ22:DEZ22"/>
    <mergeCell ref="DFA22:DFJ22"/>
    <mergeCell ref="DFK22:DFT22"/>
    <mergeCell ref="DFU22:DGD22"/>
    <mergeCell ref="CZG22:CZP22"/>
    <mergeCell ref="CZQ22:CZZ22"/>
    <mergeCell ref="DAA22:DAJ22"/>
    <mergeCell ref="DAK22:DAT22"/>
    <mergeCell ref="DAU22:DBD22"/>
    <mergeCell ref="DBE22:DBN22"/>
    <mergeCell ref="DBO22:DBX22"/>
    <mergeCell ref="DBY22:DCH22"/>
    <mergeCell ref="DCI22:DCR22"/>
    <mergeCell ref="DJQ22:DJZ22"/>
    <mergeCell ref="DKA22:DKJ22"/>
    <mergeCell ref="DKK22:DKT22"/>
    <mergeCell ref="DKU22:DLD22"/>
    <mergeCell ref="DLE22:DLN22"/>
    <mergeCell ref="DLO22:DLX22"/>
    <mergeCell ref="DLY22:DMH22"/>
    <mergeCell ref="DMI22:DMR22"/>
    <mergeCell ref="DMS22:DNB22"/>
    <mergeCell ref="DGE22:DGN22"/>
    <mergeCell ref="DGO22:DGX22"/>
    <mergeCell ref="DGY22:DHH22"/>
    <mergeCell ref="DHI22:DHR22"/>
    <mergeCell ref="DHS22:DIB22"/>
    <mergeCell ref="DIC22:DIL22"/>
    <mergeCell ref="DIM22:DIV22"/>
    <mergeCell ref="DIW22:DJF22"/>
    <mergeCell ref="DJG22:DJP22"/>
    <mergeCell ref="DQO22:DQX22"/>
    <mergeCell ref="DQY22:DRH22"/>
    <mergeCell ref="DRI22:DRR22"/>
    <mergeCell ref="DRS22:DSB22"/>
    <mergeCell ref="DSC22:DSL22"/>
    <mergeCell ref="DSM22:DSV22"/>
    <mergeCell ref="DSW22:DTF22"/>
    <mergeCell ref="DTG22:DTP22"/>
    <mergeCell ref="DTQ22:DTZ22"/>
    <mergeCell ref="DNC22:DNL22"/>
    <mergeCell ref="DNM22:DNV22"/>
    <mergeCell ref="DNW22:DOF22"/>
    <mergeCell ref="DOG22:DOP22"/>
    <mergeCell ref="DOQ22:DOZ22"/>
    <mergeCell ref="DPA22:DPJ22"/>
    <mergeCell ref="DPK22:DPT22"/>
    <mergeCell ref="DPU22:DQD22"/>
    <mergeCell ref="DQE22:DQN22"/>
    <mergeCell ref="DXM22:DXV22"/>
    <mergeCell ref="DXW22:DYF22"/>
    <mergeCell ref="DYG22:DYP22"/>
    <mergeCell ref="DYQ22:DYZ22"/>
    <mergeCell ref="DZA22:DZJ22"/>
    <mergeCell ref="DZK22:DZT22"/>
    <mergeCell ref="DZU22:EAD22"/>
    <mergeCell ref="EAE22:EAN22"/>
    <mergeCell ref="EAO22:EAX22"/>
    <mergeCell ref="DUA22:DUJ22"/>
    <mergeCell ref="DUK22:DUT22"/>
    <mergeCell ref="DUU22:DVD22"/>
    <mergeCell ref="DVE22:DVN22"/>
    <mergeCell ref="DVO22:DVX22"/>
    <mergeCell ref="DVY22:DWH22"/>
    <mergeCell ref="DWI22:DWR22"/>
    <mergeCell ref="DWS22:DXB22"/>
    <mergeCell ref="DXC22:DXL22"/>
    <mergeCell ref="EEK22:EET22"/>
    <mergeCell ref="EEU22:EFD22"/>
    <mergeCell ref="EFE22:EFN22"/>
    <mergeCell ref="EFO22:EFX22"/>
    <mergeCell ref="EFY22:EGH22"/>
    <mergeCell ref="EGI22:EGR22"/>
    <mergeCell ref="EGS22:EHB22"/>
    <mergeCell ref="EHC22:EHL22"/>
    <mergeCell ref="EHM22:EHV22"/>
    <mergeCell ref="EAY22:EBH22"/>
    <mergeCell ref="EBI22:EBR22"/>
    <mergeCell ref="EBS22:ECB22"/>
    <mergeCell ref="ECC22:ECL22"/>
    <mergeCell ref="ECM22:ECV22"/>
    <mergeCell ref="ECW22:EDF22"/>
    <mergeCell ref="EDG22:EDP22"/>
    <mergeCell ref="EDQ22:EDZ22"/>
    <mergeCell ref="EEA22:EEJ22"/>
    <mergeCell ref="ELI22:ELR22"/>
    <mergeCell ref="ELS22:EMB22"/>
    <mergeCell ref="EMC22:EML22"/>
    <mergeCell ref="EMM22:EMV22"/>
    <mergeCell ref="EMW22:ENF22"/>
    <mergeCell ref="ENG22:ENP22"/>
    <mergeCell ref="ENQ22:ENZ22"/>
    <mergeCell ref="EOA22:EOJ22"/>
    <mergeCell ref="EOK22:EOT22"/>
    <mergeCell ref="EHW22:EIF22"/>
    <mergeCell ref="EIG22:EIP22"/>
    <mergeCell ref="EIQ22:EIZ22"/>
    <mergeCell ref="EJA22:EJJ22"/>
    <mergeCell ref="EJK22:EJT22"/>
    <mergeCell ref="EJU22:EKD22"/>
    <mergeCell ref="EKE22:EKN22"/>
    <mergeCell ref="EKO22:EKX22"/>
    <mergeCell ref="EKY22:ELH22"/>
    <mergeCell ref="ESG22:ESP22"/>
    <mergeCell ref="ESQ22:ESZ22"/>
    <mergeCell ref="ETA22:ETJ22"/>
    <mergeCell ref="ETK22:ETT22"/>
    <mergeCell ref="ETU22:EUD22"/>
    <mergeCell ref="EUE22:EUN22"/>
    <mergeCell ref="EUO22:EUX22"/>
    <mergeCell ref="EUY22:EVH22"/>
    <mergeCell ref="EVI22:EVR22"/>
    <mergeCell ref="EOU22:EPD22"/>
    <mergeCell ref="EPE22:EPN22"/>
    <mergeCell ref="EPO22:EPX22"/>
    <mergeCell ref="EPY22:EQH22"/>
    <mergeCell ref="EQI22:EQR22"/>
    <mergeCell ref="EQS22:ERB22"/>
    <mergeCell ref="ERC22:ERL22"/>
    <mergeCell ref="ERM22:ERV22"/>
    <mergeCell ref="ERW22:ESF22"/>
    <mergeCell ref="EZE22:EZN22"/>
    <mergeCell ref="EZO22:EZX22"/>
    <mergeCell ref="EZY22:FAH22"/>
    <mergeCell ref="FAI22:FAR22"/>
    <mergeCell ref="FAS22:FBB22"/>
    <mergeCell ref="FBC22:FBL22"/>
    <mergeCell ref="FBM22:FBV22"/>
    <mergeCell ref="FBW22:FCF22"/>
    <mergeCell ref="FCG22:FCP22"/>
    <mergeCell ref="EVS22:EWB22"/>
    <mergeCell ref="EWC22:EWL22"/>
    <mergeCell ref="EWM22:EWV22"/>
    <mergeCell ref="EWW22:EXF22"/>
    <mergeCell ref="EXG22:EXP22"/>
    <mergeCell ref="EXQ22:EXZ22"/>
    <mergeCell ref="EYA22:EYJ22"/>
    <mergeCell ref="EYK22:EYT22"/>
    <mergeCell ref="EYU22:EZD22"/>
    <mergeCell ref="FGC22:FGL22"/>
    <mergeCell ref="FGM22:FGV22"/>
    <mergeCell ref="FGW22:FHF22"/>
    <mergeCell ref="FHG22:FHP22"/>
    <mergeCell ref="FHQ22:FHZ22"/>
    <mergeCell ref="FIA22:FIJ22"/>
    <mergeCell ref="FIK22:FIT22"/>
    <mergeCell ref="FIU22:FJD22"/>
    <mergeCell ref="FJE22:FJN22"/>
    <mergeCell ref="FCQ22:FCZ22"/>
    <mergeCell ref="FDA22:FDJ22"/>
    <mergeCell ref="FDK22:FDT22"/>
    <mergeCell ref="FDU22:FED22"/>
    <mergeCell ref="FEE22:FEN22"/>
    <mergeCell ref="FEO22:FEX22"/>
    <mergeCell ref="FEY22:FFH22"/>
    <mergeCell ref="FFI22:FFR22"/>
    <mergeCell ref="FFS22:FGB22"/>
    <mergeCell ref="FNA22:FNJ22"/>
    <mergeCell ref="FNK22:FNT22"/>
    <mergeCell ref="FNU22:FOD22"/>
    <mergeCell ref="FOE22:FON22"/>
    <mergeCell ref="FOO22:FOX22"/>
    <mergeCell ref="FOY22:FPH22"/>
    <mergeCell ref="FPI22:FPR22"/>
    <mergeCell ref="FPS22:FQB22"/>
    <mergeCell ref="FQC22:FQL22"/>
    <mergeCell ref="FJO22:FJX22"/>
    <mergeCell ref="FJY22:FKH22"/>
    <mergeCell ref="FKI22:FKR22"/>
    <mergeCell ref="FKS22:FLB22"/>
    <mergeCell ref="FLC22:FLL22"/>
    <mergeCell ref="FLM22:FLV22"/>
    <mergeCell ref="FLW22:FMF22"/>
    <mergeCell ref="FMG22:FMP22"/>
    <mergeCell ref="FMQ22:FMZ22"/>
    <mergeCell ref="FTY22:FUH22"/>
    <mergeCell ref="FUI22:FUR22"/>
    <mergeCell ref="FUS22:FVB22"/>
    <mergeCell ref="FVC22:FVL22"/>
    <mergeCell ref="FVM22:FVV22"/>
    <mergeCell ref="FVW22:FWF22"/>
    <mergeCell ref="FWG22:FWP22"/>
    <mergeCell ref="FWQ22:FWZ22"/>
    <mergeCell ref="FXA22:FXJ22"/>
    <mergeCell ref="FQM22:FQV22"/>
    <mergeCell ref="FQW22:FRF22"/>
    <mergeCell ref="FRG22:FRP22"/>
    <mergeCell ref="FRQ22:FRZ22"/>
    <mergeCell ref="FSA22:FSJ22"/>
    <mergeCell ref="FSK22:FST22"/>
    <mergeCell ref="FSU22:FTD22"/>
    <mergeCell ref="FTE22:FTN22"/>
    <mergeCell ref="FTO22:FTX22"/>
    <mergeCell ref="GAW22:GBF22"/>
    <mergeCell ref="GBG22:GBP22"/>
    <mergeCell ref="GBQ22:GBZ22"/>
    <mergeCell ref="GCA22:GCJ22"/>
    <mergeCell ref="GCK22:GCT22"/>
    <mergeCell ref="GCU22:GDD22"/>
    <mergeCell ref="GDE22:GDN22"/>
    <mergeCell ref="GDO22:GDX22"/>
    <mergeCell ref="GDY22:GEH22"/>
    <mergeCell ref="FXK22:FXT22"/>
    <mergeCell ref="FXU22:FYD22"/>
    <mergeCell ref="FYE22:FYN22"/>
    <mergeCell ref="FYO22:FYX22"/>
    <mergeCell ref="FYY22:FZH22"/>
    <mergeCell ref="FZI22:FZR22"/>
    <mergeCell ref="FZS22:GAB22"/>
    <mergeCell ref="GAC22:GAL22"/>
    <mergeCell ref="GAM22:GAV22"/>
    <mergeCell ref="GHU22:GID22"/>
    <mergeCell ref="GIE22:GIN22"/>
    <mergeCell ref="GIO22:GIX22"/>
    <mergeCell ref="GIY22:GJH22"/>
    <mergeCell ref="GJI22:GJR22"/>
    <mergeCell ref="GJS22:GKB22"/>
    <mergeCell ref="GKC22:GKL22"/>
    <mergeCell ref="GKM22:GKV22"/>
    <mergeCell ref="GKW22:GLF22"/>
    <mergeCell ref="GEI22:GER22"/>
    <mergeCell ref="GES22:GFB22"/>
    <mergeCell ref="GFC22:GFL22"/>
    <mergeCell ref="GFM22:GFV22"/>
    <mergeCell ref="GFW22:GGF22"/>
    <mergeCell ref="GGG22:GGP22"/>
    <mergeCell ref="GGQ22:GGZ22"/>
    <mergeCell ref="GHA22:GHJ22"/>
    <mergeCell ref="GHK22:GHT22"/>
    <mergeCell ref="GOS22:GPB22"/>
    <mergeCell ref="GPC22:GPL22"/>
    <mergeCell ref="GPM22:GPV22"/>
    <mergeCell ref="GPW22:GQF22"/>
    <mergeCell ref="GQG22:GQP22"/>
    <mergeCell ref="GQQ22:GQZ22"/>
    <mergeCell ref="GRA22:GRJ22"/>
    <mergeCell ref="GRK22:GRT22"/>
    <mergeCell ref="GRU22:GSD22"/>
    <mergeCell ref="GLG22:GLP22"/>
    <mergeCell ref="GLQ22:GLZ22"/>
    <mergeCell ref="GMA22:GMJ22"/>
    <mergeCell ref="GMK22:GMT22"/>
    <mergeCell ref="GMU22:GND22"/>
    <mergeCell ref="GNE22:GNN22"/>
    <mergeCell ref="GNO22:GNX22"/>
    <mergeCell ref="GNY22:GOH22"/>
    <mergeCell ref="GOI22:GOR22"/>
    <mergeCell ref="GVQ22:GVZ22"/>
    <mergeCell ref="GWA22:GWJ22"/>
    <mergeCell ref="GWK22:GWT22"/>
    <mergeCell ref="GWU22:GXD22"/>
    <mergeCell ref="GXE22:GXN22"/>
    <mergeCell ref="GXO22:GXX22"/>
    <mergeCell ref="GXY22:GYH22"/>
    <mergeCell ref="GYI22:GYR22"/>
    <mergeCell ref="GYS22:GZB22"/>
    <mergeCell ref="GSE22:GSN22"/>
    <mergeCell ref="GSO22:GSX22"/>
    <mergeCell ref="GSY22:GTH22"/>
    <mergeCell ref="GTI22:GTR22"/>
    <mergeCell ref="GTS22:GUB22"/>
    <mergeCell ref="GUC22:GUL22"/>
    <mergeCell ref="GUM22:GUV22"/>
    <mergeCell ref="GUW22:GVF22"/>
    <mergeCell ref="GVG22:GVP22"/>
    <mergeCell ref="HCO22:HCX22"/>
    <mergeCell ref="HCY22:HDH22"/>
    <mergeCell ref="HDI22:HDR22"/>
    <mergeCell ref="HDS22:HEB22"/>
    <mergeCell ref="HEC22:HEL22"/>
    <mergeCell ref="HEM22:HEV22"/>
    <mergeCell ref="HEW22:HFF22"/>
    <mergeCell ref="HFG22:HFP22"/>
    <mergeCell ref="HFQ22:HFZ22"/>
    <mergeCell ref="GZC22:GZL22"/>
    <mergeCell ref="GZM22:GZV22"/>
    <mergeCell ref="GZW22:HAF22"/>
    <mergeCell ref="HAG22:HAP22"/>
    <mergeCell ref="HAQ22:HAZ22"/>
    <mergeCell ref="HBA22:HBJ22"/>
    <mergeCell ref="HBK22:HBT22"/>
    <mergeCell ref="HBU22:HCD22"/>
    <mergeCell ref="HCE22:HCN22"/>
    <mergeCell ref="HJM22:HJV22"/>
    <mergeCell ref="HJW22:HKF22"/>
    <mergeCell ref="HKG22:HKP22"/>
    <mergeCell ref="HKQ22:HKZ22"/>
    <mergeCell ref="HLA22:HLJ22"/>
    <mergeCell ref="HLK22:HLT22"/>
    <mergeCell ref="HLU22:HMD22"/>
    <mergeCell ref="HME22:HMN22"/>
    <mergeCell ref="HMO22:HMX22"/>
    <mergeCell ref="HGA22:HGJ22"/>
    <mergeCell ref="HGK22:HGT22"/>
    <mergeCell ref="HGU22:HHD22"/>
    <mergeCell ref="HHE22:HHN22"/>
    <mergeCell ref="HHO22:HHX22"/>
    <mergeCell ref="HHY22:HIH22"/>
    <mergeCell ref="HII22:HIR22"/>
    <mergeCell ref="HIS22:HJB22"/>
    <mergeCell ref="HJC22:HJL22"/>
    <mergeCell ref="HQK22:HQT22"/>
    <mergeCell ref="HQU22:HRD22"/>
    <mergeCell ref="HRE22:HRN22"/>
    <mergeCell ref="HRO22:HRX22"/>
    <mergeCell ref="HRY22:HSH22"/>
    <mergeCell ref="HSI22:HSR22"/>
    <mergeCell ref="HSS22:HTB22"/>
    <mergeCell ref="HTC22:HTL22"/>
    <mergeCell ref="HTM22:HTV22"/>
    <mergeCell ref="HMY22:HNH22"/>
    <mergeCell ref="HNI22:HNR22"/>
    <mergeCell ref="HNS22:HOB22"/>
    <mergeCell ref="HOC22:HOL22"/>
    <mergeCell ref="HOM22:HOV22"/>
    <mergeCell ref="HOW22:HPF22"/>
    <mergeCell ref="HPG22:HPP22"/>
    <mergeCell ref="HPQ22:HPZ22"/>
    <mergeCell ref="HQA22:HQJ22"/>
    <mergeCell ref="HXI22:HXR22"/>
    <mergeCell ref="HXS22:HYB22"/>
    <mergeCell ref="HYC22:HYL22"/>
    <mergeCell ref="HYM22:HYV22"/>
    <mergeCell ref="HYW22:HZF22"/>
    <mergeCell ref="HZG22:HZP22"/>
    <mergeCell ref="HZQ22:HZZ22"/>
    <mergeCell ref="IAA22:IAJ22"/>
    <mergeCell ref="IAK22:IAT22"/>
    <mergeCell ref="HTW22:HUF22"/>
    <mergeCell ref="HUG22:HUP22"/>
    <mergeCell ref="HUQ22:HUZ22"/>
    <mergeCell ref="HVA22:HVJ22"/>
    <mergeCell ref="HVK22:HVT22"/>
    <mergeCell ref="HVU22:HWD22"/>
    <mergeCell ref="HWE22:HWN22"/>
    <mergeCell ref="HWO22:HWX22"/>
    <mergeCell ref="HWY22:HXH22"/>
    <mergeCell ref="IEG22:IEP22"/>
    <mergeCell ref="IEQ22:IEZ22"/>
    <mergeCell ref="IFA22:IFJ22"/>
    <mergeCell ref="IFK22:IFT22"/>
    <mergeCell ref="IFU22:IGD22"/>
    <mergeCell ref="IGE22:IGN22"/>
    <mergeCell ref="IGO22:IGX22"/>
    <mergeCell ref="IGY22:IHH22"/>
    <mergeCell ref="IHI22:IHR22"/>
    <mergeCell ref="IAU22:IBD22"/>
    <mergeCell ref="IBE22:IBN22"/>
    <mergeCell ref="IBO22:IBX22"/>
    <mergeCell ref="IBY22:ICH22"/>
    <mergeCell ref="ICI22:ICR22"/>
    <mergeCell ref="ICS22:IDB22"/>
    <mergeCell ref="IDC22:IDL22"/>
    <mergeCell ref="IDM22:IDV22"/>
    <mergeCell ref="IDW22:IEF22"/>
    <mergeCell ref="ILE22:ILN22"/>
    <mergeCell ref="ILO22:ILX22"/>
    <mergeCell ref="ILY22:IMH22"/>
    <mergeCell ref="IMI22:IMR22"/>
    <mergeCell ref="IMS22:INB22"/>
    <mergeCell ref="INC22:INL22"/>
    <mergeCell ref="INM22:INV22"/>
    <mergeCell ref="INW22:IOF22"/>
    <mergeCell ref="IOG22:IOP22"/>
    <mergeCell ref="IHS22:IIB22"/>
    <mergeCell ref="IIC22:IIL22"/>
    <mergeCell ref="IIM22:IIV22"/>
    <mergeCell ref="IIW22:IJF22"/>
    <mergeCell ref="IJG22:IJP22"/>
    <mergeCell ref="IJQ22:IJZ22"/>
    <mergeCell ref="IKA22:IKJ22"/>
    <mergeCell ref="IKK22:IKT22"/>
    <mergeCell ref="IKU22:ILD22"/>
    <mergeCell ref="ISC22:ISL22"/>
    <mergeCell ref="ISM22:ISV22"/>
    <mergeCell ref="ISW22:ITF22"/>
    <mergeCell ref="ITG22:ITP22"/>
    <mergeCell ref="ITQ22:ITZ22"/>
    <mergeCell ref="IUA22:IUJ22"/>
    <mergeCell ref="IUK22:IUT22"/>
    <mergeCell ref="IUU22:IVD22"/>
    <mergeCell ref="IVE22:IVN22"/>
    <mergeCell ref="IOQ22:IOZ22"/>
    <mergeCell ref="IPA22:IPJ22"/>
    <mergeCell ref="IPK22:IPT22"/>
    <mergeCell ref="IPU22:IQD22"/>
    <mergeCell ref="IQE22:IQN22"/>
    <mergeCell ref="IQO22:IQX22"/>
    <mergeCell ref="IQY22:IRH22"/>
    <mergeCell ref="IRI22:IRR22"/>
    <mergeCell ref="IRS22:ISB22"/>
    <mergeCell ref="IZA22:IZJ22"/>
    <mergeCell ref="IZK22:IZT22"/>
    <mergeCell ref="IZU22:JAD22"/>
    <mergeCell ref="JAE22:JAN22"/>
    <mergeCell ref="JAO22:JAX22"/>
    <mergeCell ref="JAY22:JBH22"/>
    <mergeCell ref="JBI22:JBR22"/>
    <mergeCell ref="JBS22:JCB22"/>
    <mergeCell ref="JCC22:JCL22"/>
    <mergeCell ref="IVO22:IVX22"/>
    <mergeCell ref="IVY22:IWH22"/>
    <mergeCell ref="IWI22:IWR22"/>
    <mergeCell ref="IWS22:IXB22"/>
    <mergeCell ref="IXC22:IXL22"/>
    <mergeCell ref="IXM22:IXV22"/>
    <mergeCell ref="IXW22:IYF22"/>
    <mergeCell ref="IYG22:IYP22"/>
    <mergeCell ref="IYQ22:IYZ22"/>
    <mergeCell ref="JFY22:JGH22"/>
    <mergeCell ref="JGI22:JGR22"/>
    <mergeCell ref="JGS22:JHB22"/>
    <mergeCell ref="JHC22:JHL22"/>
    <mergeCell ref="JHM22:JHV22"/>
    <mergeCell ref="JHW22:JIF22"/>
    <mergeCell ref="JIG22:JIP22"/>
    <mergeCell ref="JIQ22:JIZ22"/>
    <mergeCell ref="JJA22:JJJ22"/>
    <mergeCell ref="JCM22:JCV22"/>
    <mergeCell ref="JCW22:JDF22"/>
    <mergeCell ref="JDG22:JDP22"/>
    <mergeCell ref="JDQ22:JDZ22"/>
    <mergeCell ref="JEA22:JEJ22"/>
    <mergeCell ref="JEK22:JET22"/>
    <mergeCell ref="JEU22:JFD22"/>
    <mergeCell ref="JFE22:JFN22"/>
    <mergeCell ref="JFO22:JFX22"/>
    <mergeCell ref="JMW22:JNF22"/>
    <mergeCell ref="JNG22:JNP22"/>
    <mergeCell ref="JNQ22:JNZ22"/>
    <mergeCell ref="JOA22:JOJ22"/>
    <mergeCell ref="JOK22:JOT22"/>
    <mergeCell ref="JOU22:JPD22"/>
    <mergeCell ref="JPE22:JPN22"/>
    <mergeCell ref="JPO22:JPX22"/>
    <mergeCell ref="JPY22:JQH22"/>
    <mergeCell ref="JJK22:JJT22"/>
    <mergeCell ref="JJU22:JKD22"/>
    <mergeCell ref="JKE22:JKN22"/>
    <mergeCell ref="JKO22:JKX22"/>
    <mergeCell ref="JKY22:JLH22"/>
    <mergeCell ref="JLI22:JLR22"/>
    <mergeCell ref="JLS22:JMB22"/>
    <mergeCell ref="JMC22:JML22"/>
    <mergeCell ref="JMM22:JMV22"/>
    <mergeCell ref="JTU22:JUD22"/>
    <mergeCell ref="JUE22:JUN22"/>
    <mergeCell ref="JUO22:JUX22"/>
    <mergeCell ref="JUY22:JVH22"/>
    <mergeCell ref="JVI22:JVR22"/>
    <mergeCell ref="JVS22:JWB22"/>
    <mergeCell ref="JWC22:JWL22"/>
    <mergeCell ref="JWM22:JWV22"/>
    <mergeCell ref="JWW22:JXF22"/>
    <mergeCell ref="JQI22:JQR22"/>
    <mergeCell ref="JQS22:JRB22"/>
    <mergeCell ref="JRC22:JRL22"/>
    <mergeCell ref="JRM22:JRV22"/>
    <mergeCell ref="JRW22:JSF22"/>
    <mergeCell ref="JSG22:JSP22"/>
    <mergeCell ref="JSQ22:JSZ22"/>
    <mergeCell ref="JTA22:JTJ22"/>
    <mergeCell ref="JTK22:JTT22"/>
    <mergeCell ref="KAS22:KBB22"/>
    <mergeCell ref="KBC22:KBL22"/>
    <mergeCell ref="KBM22:KBV22"/>
    <mergeCell ref="KBW22:KCF22"/>
    <mergeCell ref="KCG22:KCP22"/>
    <mergeCell ref="KCQ22:KCZ22"/>
    <mergeCell ref="KDA22:KDJ22"/>
    <mergeCell ref="KDK22:KDT22"/>
    <mergeCell ref="KDU22:KED22"/>
    <mergeCell ref="JXG22:JXP22"/>
    <mergeCell ref="JXQ22:JXZ22"/>
    <mergeCell ref="JYA22:JYJ22"/>
    <mergeCell ref="JYK22:JYT22"/>
    <mergeCell ref="JYU22:JZD22"/>
    <mergeCell ref="JZE22:JZN22"/>
    <mergeCell ref="JZO22:JZX22"/>
    <mergeCell ref="JZY22:KAH22"/>
    <mergeCell ref="KAI22:KAR22"/>
    <mergeCell ref="KHQ22:KHZ22"/>
    <mergeCell ref="KIA22:KIJ22"/>
    <mergeCell ref="KIK22:KIT22"/>
    <mergeCell ref="KIU22:KJD22"/>
    <mergeCell ref="KJE22:KJN22"/>
    <mergeCell ref="KJO22:KJX22"/>
    <mergeCell ref="KJY22:KKH22"/>
    <mergeCell ref="KKI22:KKR22"/>
    <mergeCell ref="KKS22:KLB22"/>
    <mergeCell ref="KEE22:KEN22"/>
    <mergeCell ref="KEO22:KEX22"/>
    <mergeCell ref="KEY22:KFH22"/>
    <mergeCell ref="KFI22:KFR22"/>
    <mergeCell ref="KFS22:KGB22"/>
    <mergeCell ref="KGC22:KGL22"/>
    <mergeCell ref="KGM22:KGV22"/>
    <mergeCell ref="KGW22:KHF22"/>
    <mergeCell ref="KHG22:KHP22"/>
    <mergeCell ref="KOO22:KOX22"/>
    <mergeCell ref="KOY22:KPH22"/>
    <mergeCell ref="KPI22:KPR22"/>
    <mergeCell ref="KPS22:KQB22"/>
    <mergeCell ref="KQC22:KQL22"/>
    <mergeCell ref="KQM22:KQV22"/>
    <mergeCell ref="KQW22:KRF22"/>
    <mergeCell ref="KRG22:KRP22"/>
    <mergeCell ref="KRQ22:KRZ22"/>
    <mergeCell ref="KLC22:KLL22"/>
    <mergeCell ref="KLM22:KLV22"/>
    <mergeCell ref="KLW22:KMF22"/>
    <mergeCell ref="KMG22:KMP22"/>
    <mergeCell ref="KMQ22:KMZ22"/>
    <mergeCell ref="KNA22:KNJ22"/>
    <mergeCell ref="KNK22:KNT22"/>
    <mergeCell ref="KNU22:KOD22"/>
    <mergeCell ref="KOE22:KON22"/>
    <mergeCell ref="KVM22:KVV22"/>
    <mergeCell ref="KVW22:KWF22"/>
    <mergeCell ref="KWG22:KWP22"/>
    <mergeCell ref="KWQ22:KWZ22"/>
    <mergeCell ref="KXA22:KXJ22"/>
    <mergeCell ref="KXK22:KXT22"/>
    <mergeCell ref="KXU22:KYD22"/>
    <mergeCell ref="KYE22:KYN22"/>
    <mergeCell ref="KYO22:KYX22"/>
    <mergeCell ref="KSA22:KSJ22"/>
    <mergeCell ref="KSK22:KST22"/>
    <mergeCell ref="KSU22:KTD22"/>
    <mergeCell ref="KTE22:KTN22"/>
    <mergeCell ref="KTO22:KTX22"/>
    <mergeCell ref="KTY22:KUH22"/>
    <mergeCell ref="KUI22:KUR22"/>
    <mergeCell ref="KUS22:KVB22"/>
    <mergeCell ref="KVC22:KVL22"/>
    <mergeCell ref="LCK22:LCT22"/>
    <mergeCell ref="LCU22:LDD22"/>
    <mergeCell ref="LDE22:LDN22"/>
    <mergeCell ref="LDO22:LDX22"/>
    <mergeCell ref="LDY22:LEH22"/>
    <mergeCell ref="LEI22:LER22"/>
    <mergeCell ref="LES22:LFB22"/>
    <mergeCell ref="LFC22:LFL22"/>
    <mergeCell ref="LFM22:LFV22"/>
    <mergeCell ref="KYY22:KZH22"/>
    <mergeCell ref="KZI22:KZR22"/>
    <mergeCell ref="KZS22:LAB22"/>
    <mergeCell ref="LAC22:LAL22"/>
    <mergeCell ref="LAM22:LAV22"/>
    <mergeCell ref="LAW22:LBF22"/>
    <mergeCell ref="LBG22:LBP22"/>
    <mergeCell ref="LBQ22:LBZ22"/>
    <mergeCell ref="LCA22:LCJ22"/>
    <mergeCell ref="LJI22:LJR22"/>
    <mergeCell ref="LJS22:LKB22"/>
    <mergeCell ref="LKC22:LKL22"/>
    <mergeCell ref="LKM22:LKV22"/>
    <mergeCell ref="LKW22:LLF22"/>
    <mergeCell ref="LLG22:LLP22"/>
    <mergeCell ref="LLQ22:LLZ22"/>
    <mergeCell ref="LMA22:LMJ22"/>
    <mergeCell ref="LMK22:LMT22"/>
    <mergeCell ref="LFW22:LGF22"/>
    <mergeCell ref="LGG22:LGP22"/>
    <mergeCell ref="LGQ22:LGZ22"/>
    <mergeCell ref="LHA22:LHJ22"/>
    <mergeCell ref="LHK22:LHT22"/>
    <mergeCell ref="LHU22:LID22"/>
    <mergeCell ref="LIE22:LIN22"/>
    <mergeCell ref="LIO22:LIX22"/>
    <mergeCell ref="LIY22:LJH22"/>
    <mergeCell ref="LQG22:LQP22"/>
    <mergeCell ref="LQQ22:LQZ22"/>
    <mergeCell ref="LRA22:LRJ22"/>
    <mergeCell ref="LRK22:LRT22"/>
    <mergeCell ref="LRU22:LSD22"/>
    <mergeCell ref="LSE22:LSN22"/>
    <mergeCell ref="LSO22:LSX22"/>
    <mergeCell ref="LSY22:LTH22"/>
    <mergeCell ref="LTI22:LTR22"/>
    <mergeCell ref="LMU22:LND22"/>
    <mergeCell ref="LNE22:LNN22"/>
    <mergeCell ref="LNO22:LNX22"/>
    <mergeCell ref="LNY22:LOH22"/>
    <mergeCell ref="LOI22:LOR22"/>
    <mergeCell ref="LOS22:LPB22"/>
    <mergeCell ref="LPC22:LPL22"/>
    <mergeCell ref="LPM22:LPV22"/>
    <mergeCell ref="LPW22:LQF22"/>
    <mergeCell ref="LXE22:LXN22"/>
    <mergeCell ref="LXO22:LXX22"/>
    <mergeCell ref="LXY22:LYH22"/>
    <mergeCell ref="LYI22:LYR22"/>
    <mergeCell ref="LYS22:LZB22"/>
    <mergeCell ref="LZC22:LZL22"/>
    <mergeCell ref="LZM22:LZV22"/>
    <mergeCell ref="LZW22:MAF22"/>
    <mergeCell ref="MAG22:MAP22"/>
    <mergeCell ref="LTS22:LUB22"/>
    <mergeCell ref="LUC22:LUL22"/>
    <mergeCell ref="LUM22:LUV22"/>
    <mergeCell ref="LUW22:LVF22"/>
    <mergeCell ref="LVG22:LVP22"/>
    <mergeCell ref="LVQ22:LVZ22"/>
    <mergeCell ref="LWA22:LWJ22"/>
    <mergeCell ref="LWK22:LWT22"/>
    <mergeCell ref="LWU22:LXD22"/>
    <mergeCell ref="MEC22:MEL22"/>
    <mergeCell ref="MEM22:MEV22"/>
    <mergeCell ref="MEW22:MFF22"/>
    <mergeCell ref="MFG22:MFP22"/>
    <mergeCell ref="MFQ22:MFZ22"/>
    <mergeCell ref="MGA22:MGJ22"/>
    <mergeCell ref="MGK22:MGT22"/>
    <mergeCell ref="MGU22:MHD22"/>
    <mergeCell ref="MHE22:MHN22"/>
    <mergeCell ref="MAQ22:MAZ22"/>
    <mergeCell ref="MBA22:MBJ22"/>
    <mergeCell ref="MBK22:MBT22"/>
    <mergeCell ref="MBU22:MCD22"/>
    <mergeCell ref="MCE22:MCN22"/>
    <mergeCell ref="MCO22:MCX22"/>
    <mergeCell ref="MCY22:MDH22"/>
    <mergeCell ref="MDI22:MDR22"/>
    <mergeCell ref="MDS22:MEB22"/>
    <mergeCell ref="MLA22:MLJ22"/>
    <mergeCell ref="MLK22:MLT22"/>
    <mergeCell ref="MLU22:MMD22"/>
    <mergeCell ref="MME22:MMN22"/>
    <mergeCell ref="MMO22:MMX22"/>
    <mergeCell ref="MMY22:MNH22"/>
    <mergeCell ref="MNI22:MNR22"/>
    <mergeCell ref="MNS22:MOB22"/>
    <mergeCell ref="MOC22:MOL22"/>
    <mergeCell ref="MHO22:MHX22"/>
    <mergeCell ref="MHY22:MIH22"/>
    <mergeCell ref="MII22:MIR22"/>
    <mergeCell ref="MIS22:MJB22"/>
    <mergeCell ref="MJC22:MJL22"/>
    <mergeCell ref="MJM22:MJV22"/>
    <mergeCell ref="MJW22:MKF22"/>
    <mergeCell ref="MKG22:MKP22"/>
    <mergeCell ref="MKQ22:MKZ22"/>
    <mergeCell ref="MRY22:MSH22"/>
    <mergeCell ref="MSI22:MSR22"/>
    <mergeCell ref="MSS22:MTB22"/>
    <mergeCell ref="MTC22:MTL22"/>
    <mergeCell ref="MTM22:MTV22"/>
    <mergeCell ref="MTW22:MUF22"/>
    <mergeCell ref="MUG22:MUP22"/>
    <mergeCell ref="MUQ22:MUZ22"/>
    <mergeCell ref="MVA22:MVJ22"/>
    <mergeCell ref="MOM22:MOV22"/>
    <mergeCell ref="MOW22:MPF22"/>
    <mergeCell ref="MPG22:MPP22"/>
    <mergeCell ref="MPQ22:MPZ22"/>
    <mergeCell ref="MQA22:MQJ22"/>
    <mergeCell ref="MQK22:MQT22"/>
    <mergeCell ref="MQU22:MRD22"/>
    <mergeCell ref="MRE22:MRN22"/>
    <mergeCell ref="MRO22:MRX22"/>
    <mergeCell ref="MYW22:MZF22"/>
    <mergeCell ref="MZG22:MZP22"/>
    <mergeCell ref="MZQ22:MZZ22"/>
    <mergeCell ref="NAA22:NAJ22"/>
    <mergeCell ref="NAK22:NAT22"/>
    <mergeCell ref="NAU22:NBD22"/>
    <mergeCell ref="NBE22:NBN22"/>
    <mergeCell ref="NBO22:NBX22"/>
    <mergeCell ref="NBY22:NCH22"/>
    <mergeCell ref="MVK22:MVT22"/>
    <mergeCell ref="MVU22:MWD22"/>
    <mergeCell ref="MWE22:MWN22"/>
    <mergeCell ref="MWO22:MWX22"/>
    <mergeCell ref="MWY22:MXH22"/>
    <mergeCell ref="MXI22:MXR22"/>
    <mergeCell ref="MXS22:MYB22"/>
    <mergeCell ref="MYC22:MYL22"/>
    <mergeCell ref="MYM22:MYV22"/>
    <mergeCell ref="NFU22:NGD22"/>
    <mergeCell ref="NGE22:NGN22"/>
    <mergeCell ref="NGO22:NGX22"/>
    <mergeCell ref="NGY22:NHH22"/>
    <mergeCell ref="NHI22:NHR22"/>
    <mergeCell ref="NHS22:NIB22"/>
    <mergeCell ref="NIC22:NIL22"/>
    <mergeCell ref="NIM22:NIV22"/>
    <mergeCell ref="NIW22:NJF22"/>
    <mergeCell ref="NCI22:NCR22"/>
    <mergeCell ref="NCS22:NDB22"/>
    <mergeCell ref="NDC22:NDL22"/>
    <mergeCell ref="NDM22:NDV22"/>
    <mergeCell ref="NDW22:NEF22"/>
    <mergeCell ref="NEG22:NEP22"/>
    <mergeCell ref="NEQ22:NEZ22"/>
    <mergeCell ref="NFA22:NFJ22"/>
    <mergeCell ref="NFK22:NFT22"/>
    <mergeCell ref="NMS22:NNB22"/>
    <mergeCell ref="NNC22:NNL22"/>
    <mergeCell ref="NNM22:NNV22"/>
    <mergeCell ref="NNW22:NOF22"/>
    <mergeCell ref="NOG22:NOP22"/>
    <mergeCell ref="NOQ22:NOZ22"/>
    <mergeCell ref="NPA22:NPJ22"/>
    <mergeCell ref="NPK22:NPT22"/>
    <mergeCell ref="NPU22:NQD22"/>
    <mergeCell ref="NJG22:NJP22"/>
    <mergeCell ref="NJQ22:NJZ22"/>
    <mergeCell ref="NKA22:NKJ22"/>
    <mergeCell ref="NKK22:NKT22"/>
    <mergeCell ref="NKU22:NLD22"/>
    <mergeCell ref="NLE22:NLN22"/>
    <mergeCell ref="NLO22:NLX22"/>
    <mergeCell ref="NLY22:NMH22"/>
    <mergeCell ref="NMI22:NMR22"/>
    <mergeCell ref="NTQ22:NTZ22"/>
    <mergeCell ref="NUA22:NUJ22"/>
    <mergeCell ref="NUK22:NUT22"/>
    <mergeCell ref="NUU22:NVD22"/>
    <mergeCell ref="NVE22:NVN22"/>
    <mergeCell ref="NVO22:NVX22"/>
    <mergeCell ref="NVY22:NWH22"/>
    <mergeCell ref="NWI22:NWR22"/>
    <mergeCell ref="NWS22:NXB22"/>
    <mergeCell ref="NQE22:NQN22"/>
    <mergeCell ref="NQO22:NQX22"/>
    <mergeCell ref="NQY22:NRH22"/>
    <mergeCell ref="NRI22:NRR22"/>
    <mergeCell ref="NRS22:NSB22"/>
    <mergeCell ref="NSC22:NSL22"/>
    <mergeCell ref="NSM22:NSV22"/>
    <mergeCell ref="NSW22:NTF22"/>
    <mergeCell ref="NTG22:NTP22"/>
    <mergeCell ref="OAO22:OAX22"/>
    <mergeCell ref="OAY22:OBH22"/>
    <mergeCell ref="OBI22:OBR22"/>
    <mergeCell ref="OBS22:OCB22"/>
    <mergeCell ref="OCC22:OCL22"/>
    <mergeCell ref="OCM22:OCV22"/>
    <mergeCell ref="OCW22:ODF22"/>
    <mergeCell ref="ODG22:ODP22"/>
    <mergeCell ref="ODQ22:ODZ22"/>
    <mergeCell ref="NXC22:NXL22"/>
    <mergeCell ref="NXM22:NXV22"/>
    <mergeCell ref="NXW22:NYF22"/>
    <mergeCell ref="NYG22:NYP22"/>
    <mergeCell ref="NYQ22:NYZ22"/>
    <mergeCell ref="NZA22:NZJ22"/>
    <mergeCell ref="NZK22:NZT22"/>
    <mergeCell ref="NZU22:OAD22"/>
    <mergeCell ref="OAE22:OAN22"/>
    <mergeCell ref="OHM22:OHV22"/>
    <mergeCell ref="OHW22:OIF22"/>
    <mergeCell ref="OIG22:OIP22"/>
    <mergeCell ref="OIQ22:OIZ22"/>
    <mergeCell ref="OJA22:OJJ22"/>
    <mergeCell ref="OJK22:OJT22"/>
    <mergeCell ref="OJU22:OKD22"/>
    <mergeCell ref="OKE22:OKN22"/>
    <mergeCell ref="OKO22:OKX22"/>
    <mergeCell ref="OEA22:OEJ22"/>
    <mergeCell ref="OEK22:OET22"/>
    <mergeCell ref="OEU22:OFD22"/>
    <mergeCell ref="OFE22:OFN22"/>
    <mergeCell ref="OFO22:OFX22"/>
    <mergeCell ref="OFY22:OGH22"/>
    <mergeCell ref="OGI22:OGR22"/>
    <mergeCell ref="OGS22:OHB22"/>
    <mergeCell ref="OHC22:OHL22"/>
    <mergeCell ref="OOK22:OOT22"/>
    <mergeCell ref="OOU22:OPD22"/>
    <mergeCell ref="OPE22:OPN22"/>
    <mergeCell ref="OPO22:OPX22"/>
    <mergeCell ref="OPY22:OQH22"/>
    <mergeCell ref="OQI22:OQR22"/>
    <mergeCell ref="OQS22:ORB22"/>
    <mergeCell ref="ORC22:ORL22"/>
    <mergeCell ref="ORM22:ORV22"/>
    <mergeCell ref="OKY22:OLH22"/>
    <mergeCell ref="OLI22:OLR22"/>
    <mergeCell ref="OLS22:OMB22"/>
    <mergeCell ref="OMC22:OML22"/>
    <mergeCell ref="OMM22:OMV22"/>
    <mergeCell ref="OMW22:ONF22"/>
    <mergeCell ref="ONG22:ONP22"/>
    <mergeCell ref="ONQ22:ONZ22"/>
    <mergeCell ref="OOA22:OOJ22"/>
    <mergeCell ref="OVI22:OVR22"/>
    <mergeCell ref="OVS22:OWB22"/>
    <mergeCell ref="OWC22:OWL22"/>
    <mergeCell ref="OWM22:OWV22"/>
    <mergeCell ref="OWW22:OXF22"/>
    <mergeCell ref="OXG22:OXP22"/>
    <mergeCell ref="OXQ22:OXZ22"/>
    <mergeCell ref="OYA22:OYJ22"/>
    <mergeCell ref="OYK22:OYT22"/>
    <mergeCell ref="ORW22:OSF22"/>
    <mergeCell ref="OSG22:OSP22"/>
    <mergeCell ref="OSQ22:OSZ22"/>
    <mergeCell ref="OTA22:OTJ22"/>
    <mergeCell ref="OTK22:OTT22"/>
    <mergeCell ref="OTU22:OUD22"/>
    <mergeCell ref="OUE22:OUN22"/>
    <mergeCell ref="OUO22:OUX22"/>
    <mergeCell ref="OUY22:OVH22"/>
    <mergeCell ref="PCG22:PCP22"/>
    <mergeCell ref="PCQ22:PCZ22"/>
    <mergeCell ref="PDA22:PDJ22"/>
    <mergeCell ref="PDK22:PDT22"/>
    <mergeCell ref="PDU22:PED22"/>
    <mergeCell ref="PEE22:PEN22"/>
    <mergeCell ref="PEO22:PEX22"/>
    <mergeCell ref="PEY22:PFH22"/>
    <mergeCell ref="PFI22:PFR22"/>
    <mergeCell ref="OYU22:OZD22"/>
    <mergeCell ref="OZE22:OZN22"/>
    <mergeCell ref="OZO22:OZX22"/>
    <mergeCell ref="OZY22:PAH22"/>
    <mergeCell ref="PAI22:PAR22"/>
    <mergeCell ref="PAS22:PBB22"/>
    <mergeCell ref="PBC22:PBL22"/>
    <mergeCell ref="PBM22:PBV22"/>
    <mergeCell ref="PBW22:PCF22"/>
    <mergeCell ref="PJE22:PJN22"/>
    <mergeCell ref="PJO22:PJX22"/>
    <mergeCell ref="PJY22:PKH22"/>
    <mergeCell ref="PKI22:PKR22"/>
    <mergeCell ref="PKS22:PLB22"/>
    <mergeCell ref="PLC22:PLL22"/>
    <mergeCell ref="PLM22:PLV22"/>
    <mergeCell ref="PLW22:PMF22"/>
    <mergeCell ref="PMG22:PMP22"/>
    <mergeCell ref="PFS22:PGB22"/>
    <mergeCell ref="PGC22:PGL22"/>
    <mergeCell ref="PGM22:PGV22"/>
    <mergeCell ref="PGW22:PHF22"/>
    <mergeCell ref="PHG22:PHP22"/>
    <mergeCell ref="PHQ22:PHZ22"/>
    <mergeCell ref="PIA22:PIJ22"/>
    <mergeCell ref="PIK22:PIT22"/>
    <mergeCell ref="PIU22:PJD22"/>
    <mergeCell ref="PQC22:PQL22"/>
    <mergeCell ref="PQM22:PQV22"/>
    <mergeCell ref="PQW22:PRF22"/>
    <mergeCell ref="PRG22:PRP22"/>
    <mergeCell ref="PRQ22:PRZ22"/>
    <mergeCell ref="PSA22:PSJ22"/>
    <mergeCell ref="PSK22:PST22"/>
    <mergeCell ref="PSU22:PTD22"/>
    <mergeCell ref="PTE22:PTN22"/>
    <mergeCell ref="PMQ22:PMZ22"/>
    <mergeCell ref="PNA22:PNJ22"/>
    <mergeCell ref="PNK22:PNT22"/>
    <mergeCell ref="PNU22:POD22"/>
    <mergeCell ref="POE22:PON22"/>
    <mergeCell ref="POO22:POX22"/>
    <mergeCell ref="POY22:PPH22"/>
    <mergeCell ref="PPI22:PPR22"/>
    <mergeCell ref="PPS22:PQB22"/>
    <mergeCell ref="PXA22:PXJ22"/>
    <mergeCell ref="PXK22:PXT22"/>
    <mergeCell ref="PXU22:PYD22"/>
    <mergeCell ref="PYE22:PYN22"/>
    <mergeCell ref="PYO22:PYX22"/>
    <mergeCell ref="PYY22:PZH22"/>
    <mergeCell ref="PZI22:PZR22"/>
    <mergeCell ref="PZS22:QAB22"/>
    <mergeCell ref="QAC22:QAL22"/>
    <mergeCell ref="PTO22:PTX22"/>
    <mergeCell ref="PTY22:PUH22"/>
    <mergeCell ref="PUI22:PUR22"/>
    <mergeCell ref="PUS22:PVB22"/>
    <mergeCell ref="PVC22:PVL22"/>
    <mergeCell ref="PVM22:PVV22"/>
    <mergeCell ref="PVW22:PWF22"/>
    <mergeCell ref="PWG22:PWP22"/>
    <mergeCell ref="PWQ22:PWZ22"/>
    <mergeCell ref="QDY22:QEH22"/>
    <mergeCell ref="QEI22:QER22"/>
    <mergeCell ref="QES22:QFB22"/>
    <mergeCell ref="QFC22:QFL22"/>
    <mergeCell ref="QFM22:QFV22"/>
    <mergeCell ref="QFW22:QGF22"/>
    <mergeCell ref="QGG22:QGP22"/>
    <mergeCell ref="QGQ22:QGZ22"/>
    <mergeCell ref="QHA22:QHJ22"/>
    <mergeCell ref="QAM22:QAV22"/>
    <mergeCell ref="QAW22:QBF22"/>
    <mergeCell ref="QBG22:QBP22"/>
    <mergeCell ref="QBQ22:QBZ22"/>
    <mergeCell ref="QCA22:QCJ22"/>
    <mergeCell ref="QCK22:QCT22"/>
    <mergeCell ref="QCU22:QDD22"/>
    <mergeCell ref="QDE22:QDN22"/>
    <mergeCell ref="QDO22:QDX22"/>
    <mergeCell ref="QKW22:QLF22"/>
    <mergeCell ref="QLG22:QLP22"/>
    <mergeCell ref="QLQ22:QLZ22"/>
    <mergeCell ref="QMA22:QMJ22"/>
    <mergeCell ref="QMK22:QMT22"/>
    <mergeCell ref="QMU22:QND22"/>
    <mergeCell ref="QNE22:QNN22"/>
    <mergeCell ref="QNO22:QNX22"/>
    <mergeCell ref="QNY22:QOH22"/>
    <mergeCell ref="QHK22:QHT22"/>
    <mergeCell ref="QHU22:QID22"/>
    <mergeCell ref="QIE22:QIN22"/>
    <mergeCell ref="QIO22:QIX22"/>
    <mergeCell ref="QIY22:QJH22"/>
    <mergeCell ref="QJI22:QJR22"/>
    <mergeCell ref="QJS22:QKB22"/>
    <mergeCell ref="QKC22:QKL22"/>
    <mergeCell ref="QKM22:QKV22"/>
    <mergeCell ref="QRU22:QSD22"/>
    <mergeCell ref="QSE22:QSN22"/>
    <mergeCell ref="QSO22:QSX22"/>
    <mergeCell ref="QSY22:QTH22"/>
    <mergeCell ref="QTI22:QTR22"/>
    <mergeCell ref="QTS22:QUB22"/>
    <mergeCell ref="QUC22:QUL22"/>
    <mergeCell ref="QUM22:QUV22"/>
    <mergeCell ref="QUW22:QVF22"/>
    <mergeCell ref="QOI22:QOR22"/>
    <mergeCell ref="QOS22:QPB22"/>
    <mergeCell ref="QPC22:QPL22"/>
    <mergeCell ref="QPM22:QPV22"/>
    <mergeCell ref="QPW22:QQF22"/>
    <mergeCell ref="QQG22:QQP22"/>
    <mergeCell ref="QQQ22:QQZ22"/>
    <mergeCell ref="QRA22:QRJ22"/>
    <mergeCell ref="QRK22:QRT22"/>
    <mergeCell ref="QYS22:QZB22"/>
    <mergeCell ref="QZC22:QZL22"/>
    <mergeCell ref="QZM22:QZV22"/>
    <mergeCell ref="QZW22:RAF22"/>
    <mergeCell ref="RAG22:RAP22"/>
    <mergeCell ref="RAQ22:RAZ22"/>
    <mergeCell ref="RBA22:RBJ22"/>
    <mergeCell ref="RBK22:RBT22"/>
    <mergeCell ref="RBU22:RCD22"/>
    <mergeCell ref="QVG22:QVP22"/>
    <mergeCell ref="QVQ22:QVZ22"/>
    <mergeCell ref="QWA22:QWJ22"/>
    <mergeCell ref="QWK22:QWT22"/>
    <mergeCell ref="QWU22:QXD22"/>
    <mergeCell ref="QXE22:QXN22"/>
    <mergeCell ref="QXO22:QXX22"/>
    <mergeCell ref="QXY22:QYH22"/>
    <mergeCell ref="QYI22:QYR22"/>
    <mergeCell ref="RFQ22:RFZ22"/>
    <mergeCell ref="RGA22:RGJ22"/>
    <mergeCell ref="RGK22:RGT22"/>
    <mergeCell ref="RGU22:RHD22"/>
    <mergeCell ref="RHE22:RHN22"/>
    <mergeCell ref="RHO22:RHX22"/>
    <mergeCell ref="RHY22:RIH22"/>
    <mergeCell ref="RII22:RIR22"/>
    <mergeCell ref="RIS22:RJB22"/>
    <mergeCell ref="RCE22:RCN22"/>
    <mergeCell ref="RCO22:RCX22"/>
    <mergeCell ref="RCY22:RDH22"/>
    <mergeCell ref="RDI22:RDR22"/>
    <mergeCell ref="RDS22:REB22"/>
    <mergeCell ref="REC22:REL22"/>
    <mergeCell ref="REM22:REV22"/>
    <mergeCell ref="REW22:RFF22"/>
    <mergeCell ref="RFG22:RFP22"/>
    <mergeCell ref="RMO22:RMX22"/>
    <mergeCell ref="RMY22:RNH22"/>
    <mergeCell ref="RNI22:RNR22"/>
    <mergeCell ref="RNS22:ROB22"/>
    <mergeCell ref="ROC22:ROL22"/>
    <mergeCell ref="ROM22:ROV22"/>
    <mergeCell ref="ROW22:RPF22"/>
    <mergeCell ref="RPG22:RPP22"/>
    <mergeCell ref="RPQ22:RPZ22"/>
    <mergeCell ref="RJC22:RJL22"/>
    <mergeCell ref="RJM22:RJV22"/>
    <mergeCell ref="RJW22:RKF22"/>
    <mergeCell ref="RKG22:RKP22"/>
    <mergeCell ref="RKQ22:RKZ22"/>
    <mergeCell ref="RLA22:RLJ22"/>
    <mergeCell ref="RLK22:RLT22"/>
    <mergeCell ref="RLU22:RMD22"/>
    <mergeCell ref="RME22:RMN22"/>
    <mergeCell ref="RTM22:RTV22"/>
    <mergeCell ref="RTW22:RUF22"/>
    <mergeCell ref="RUG22:RUP22"/>
    <mergeCell ref="RUQ22:RUZ22"/>
    <mergeCell ref="RVA22:RVJ22"/>
    <mergeCell ref="RVK22:RVT22"/>
    <mergeCell ref="RVU22:RWD22"/>
    <mergeCell ref="RWE22:RWN22"/>
    <mergeCell ref="RWO22:RWX22"/>
    <mergeCell ref="RQA22:RQJ22"/>
    <mergeCell ref="RQK22:RQT22"/>
    <mergeCell ref="RQU22:RRD22"/>
    <mergeCell ref="RRE22:RRN22"/>
    <mergeCell ref="RRO22:RRX22"/>
    <mergeCell ref="RRY22:RSH22"/>
    <mergeCell ref="RSI22:RSR22"/>
    <mergeCell ref="RSS22:RTB22"/>
    <mergeCell ref="RTC22:RTL22"/>
    <mergeCell ref="SAK22:SAT22"/>
    <mergeCell ref="SAU22:SBD22"/>
    <mergeCell ref="SBE22:SBN22"/>
    <mergeCell ref="SBO22:SBX22"/>
    <mergeCell ref="SBY22:SCH22"/>
    <mergeCell ref="SCI22:SCR22"/>
    <mergeCell ref="SCS22:SDB22"/>
    <mergeCell ref="SDC22:SDL22"/>
    <mergeCell ref="SDM22:SDV22"/>
    <mergeCell ref="RWY22:RXH22"/>
    <mergeCell ref="RXI22:RXR22"/>
    <mergeCell ref="RXS22:RYB22"/>
    <mergeCell ref="RYC22:RYL22"/>
    <mergeCell ref="RYM22:RYV22"/>
    <mergeCell ref="RYW22:RZF22"/>
    <mergeCell ref="RZG22:RZP22"/>
    <mergeCell ref="RZQ22:RZZ22"/>
    <mergeCell ref="SAA22:SAJ22"/>
    <mergeCell ref="SHI22:SHR22"/>
    <mergeCell ref="SHS22:SIB22"/>
    <mergeCell ref="SIC22:SIL22"/>
    <mergeCell ref="SIM22:SIV22"/>
    <mergeCell ref="SIW22:SJF22"/>
    <mergeCell ref="SJG22:SJP22"/>
    <mergeCell ref="SJQ22:SJZ22"/>
    <mergeCell ref="SKA22:SKJ22"/>
    <mergeCell ref="SKK22:SKT22"/>
    <mergeCell ref="SDW22:SEF22"/>
    <mergeCell ref="SEG22:SEP22"/>
    <mergeCell ref="SEQ22:SEZ22"/>
    <mergeCell ref="SFA22:SFJ22"/>
    <mergeCell ref="SFK22:SFT22"/>
    <mergeCell ref="SFU22:SGD22"/>
    <mergeCell ref="SGE22:SGN22"/>
    <mergeCell ref="SGO22:SGX22"/>
    <mergeCell ref="SGY22:SHH22"/>
    <mergeCell ref="SOG22:SOP22"/>
    <mergeCell ref="SOQ22:SOZ22"/>
    <mergeCell ref="SPA22:SPJ22"/>
    <mergeCell ref="SPK22:SPT22"/>
    <mergeCell ref="SPU22:SQD22"/>
    <mergeCell ref="SQE22:SQN22"/>
    <mergeCell ref="SQO22:SQX22"/>
    <mergeCell ref="SQY22:SRH22"/>
    <mergeCell ref="SRI22:SRR22"/>
    <mergeCell ref="SKU22:SLD22"/>
    <mergeCell ref="SLE22:SLN22"/>
    <mergeCell ref="SLO22:SLX22"/>
    <mergeCell ref="SLY22:SMH22"/>
    <mergeCell ref="SMI22:SMR22"/>
    <mergeCell ref="SMS22:SNB22"/>
    <mergeCell ref="SNC22:SNL22"/>
    <mergeCell ref="SNM22:SNV22"/>
    <mergeCell ref="SNW22:SOF22"/>
    <mergeCell ref="SVE22:SVN22"/>
    <mergeCell ref="SVO22:SVX22"/>
    <mergeCell ref="SVY22:SWH22"/>
    <mergeCell ref="SWI22:SWR22"/>
    <mergeCell ref="SWS22:SXB22"/>
    <mergeCell ref="SXC22:SXL22"/>
    <mergeCell ref="SXM22:SXV22"/>
    <mergeCell ref="SXW22:SYF22"/>
    <mergeCell ref="SYG22:SYP22"/>
    <mergeCell ref="SRS22:SSB22"/>
    <mergeCell ref="SSC22:SSL22"/>
    <mergeCell ref="SSM22:SSV22"/>
    <mergeCell ref="SSW22:STF22"/>
    <mergeCell ref="STG22:STP22"/>
    <mergeCell ref="STQ22:STZ22"/>
    <mergeCell ref="SUA22:SUJ22"/>
    <mergeCell ref="SUK22:SUT22"/>
    <mergeCell ref="SUU22:SVD22"/>
    <mergeCell ref="TCC22:TCL22"/>
    <mergeCell ref="TCM22:TCV22"/>
    <mergeCell ref="TCW22:TDF22"/>
    <mergeCell ref="TDG22:TDP22"/>
    <mergeCell ref="TDQ22:TDZ22"/>
    <mergeCell ref="TEA22:TEJ22"/>
    <mergeCell ref="TEK22:TET22"/>
    <mergeCell ref="TEU22:TFD22"/>
    <mergeCell ref="TFE22:TFN22"/>
    <mergeCell ref="SYQ22:SYZ22"/>
    <mergeCell ref="SZA22:SZJ22"/>
    <mergeCell ref="SZK22:SZT22"/>
    <mergeCell ref="SZU22:TAD22"/>
    <mergeCell ref="TAE22:TAN22"/>
    <mergeCell ref="TAO22:TAX22"/>
    <mergeCell ref="TAY22:TBH22"/>
    <mergeCell ref="TBI22:TBR22"/>
    <mergeCell ref="TBS22:TCB22"/>
    <mergeCell ref="TJA22:TJJ22"/>
    <mergeCell ref="TJK22:TJT22"/>
    <mergeCell ref="TJU22:TKD22"/>
    <mergeCell ref="TKE22:TKN22"/>
    <mergeCell ref="TKO22:TKX22"/>
    <mergeCell ref="TKY22:TLH22"/>
    <mergeCell ref="TLI22:TLR22"/>
    <mergeCell ref="TLS22:TMB22"/>
    <mergeCell ref="TMC22:TML22"/>
    <mergeCell ref="TFO22:TFX22"/>
    <mergeCell ref="TFY22:TGH22"/>
    <mergeCell ref="TGI22:TGR22"/>
    <mergeCell ref="TGS22:THB22"/>
    <mergeCell ref="THC22:THL22"/>
    <mergeCell ref="THM22:THV22"/>
    <mergeCell ref="THW22:TIF22"/>
    <mergeCell ref="TIG22:TIP22"/>
    <mergeCell ref="TIQ22:TIZ22"/>
    <mergeCell ref="TPY22:TQH22"/>
    <mergeCell ref="TQI22:TQR22"/>
    <mergeCell ref="TQS22:TRB22"/>
    <mergeCell ref="TRC22:TRL22"/>
    <mergeCell ref="TRM22:TRV22"/>
    <mergeCell ref="TRW22:TSF22"/>
    <mergeCell ref="TSG22:TSP22"/>
    <mergeCell ref="TSQ22:TSZ22"/>
    <mergeCell ref="TTA22:TTJ22"/>
    <mergeCell ref="TMM22:TMV22"/>
    <mergeCell ref="TMW22:TNF22"/>
    <mergeCell ref="TNG22:TNP22"/>
    <mergeCell ref="TNQ22:TNZ22"/>
    <mergeCell ref="TOA22:TOJ22"/>
    <mergeCell ref="TOK22:TOT22"/>
    <mergeCell ref="TOU22:TPD22"/>
    <mergeCell ref="TPE22:TPN22"/>
    <mergeCell ref="TPO22:TPX22"/>
    <mergeCell ref="TWW22:TXF22"/>
    <mergeCell ref="TXG22:TXP22"/>
    <mergeCell ref="TXQ22:TXZ22"/>
    <mergeCell ref="TYA22:TYJ22"/>
    <mergeCell ref="TYK22:TYT22"/>
    <mergeCell ref="TYU22:TZD22"/>
    <mergeCell ref="TZE22:TZN22"/>
    <mergeCell ref="TZO22:TZX22"/>
    <mergeCell ref="TZY22:UAH22"/>
    <mergeCell ref="TTK22:TTT22"/>
    <mergeCell ref="TTU22:TUD22"/>
    <mergeCell ref="TUE22:TUN22"/>
    <mergeCell ref="TUO22:TUX22"/>
    <mergeCell ref="TUY22:TVH22"/>
    <mergeCell ref="TVI22:TVR22"/>
    <mergeCell ref="TVS22:TWB22"/>
    <mergeCell ref="TWC22:TWL22"/>
    <mergeCell ref="TWM22:TWV22"/>
    <mergeCell ref="UDU22:UED22"/>
    <mergeCell ref="UEE22:UEN22"/>
    <mergeCell ref="UEO22:UEX22"/>
    <mergeCell ref="UEY22:UFH22"/>
    <mergeCell ref="UFI22:UFR22"/>
    <mergeCell ref="UFS22:UGB22"/>
    <mergeCell ref="UGC22:UGL22"/>
    <mergeCell ref="UGM22:UGV22"/>
    <mergeCell ref="UGW22:UHF22"/>
    <mergeCell ref="UAI22:UAR22"/>
    <mergeCell ref="UAS22:UBB22"/>
    <mergeCell ref="UBC22:UBL22"/>
    <mergeCell ref="UBM22:UBV22"/>
    <mergeCell ref="UBW22:UCF22"/>
    <mergeCell ref="UCG22:UCP22"/>
    <mergeCell ref="UCQ22:UCZ22"/>
    <mergeCell ref="UDA22:UDJ22"/>
    <mergeCell ref="UDK22:UDT22"/>
    <mergeCell ref="UKS22:ULB22"/>
    <mergeCell ref="ULC22:ULL22"/>
    <mergeCell ref="ULM22:ULV22"/>
    <mergeCell ref="ULW22:UMF22"/>
    <mergeCell ref="UMG22:UMP22"/>
    <mergeCell ref="UMQ22:UMZ22"/>
    <mergeCell ref="UNA22:UNJ22"/>
    <mergeCell ref="UNK22:UNT22"/>
    <mergeCell ref="UNU22:UOD22"/>
    <mergeCell ref="UHG22:UHP22"/>
    <mergeCell ref="UHQ22:UHZ22"/>
    <mergeCell ref="UIA22:UIJ22"/>
    <mergeCell ref="UIK22:UIT22"/>
    <mergeCell ref="UIU22:UJD22"/>
    <mergeCell ref="UJE22:UJN22"/>
    <mergeCell ref="UJO22:UJX22"/>
    <mergeCell ref="UJY22:UKH22"/>
    <mergeCell ref="UKI22:UKR22"/>
    <mergeCell ref="URQ22:URZ22"/>
    <mergeCell ref="USA22:USJ22"/>
    <mergeCell ref="USK22:UST22"/>
    <mergeCell ref="USU22:UTD22"/>
    <mergeCell ref="UTE22:UTN22"/>
    <mergeCell ref="UTO22:UTX22"/>
    <mergeCell ref="UTY22:UUH22"/>
    <mergeCell ref="UUI22:UUR22"/>
    <mergeCell ref="UUS22:UVB22"/>
    <mergeCell ref="UOE22:UON22"/>
    <mergeCell ref="UOO22:UOX22"/>
    <mergeCell ref="UOY22:UPH22"/>
    <mergeCell ref="UPI22:UPR22"/>
    <mergeCell ref="UPS22:UQB22"/>
    <mergeCell ref="UQC22:UQL22"/>
    <mergeCell ref="UQM22:UQV22"/>
    <mergeCell ref="UQW22:URF22"/>
    <mergeCell ref="URG22:URP22"/>
    <mergeCell ref="UYO22:UYX22"/>
    <mergeCell ref="UYY22:UZH22"/>
    <mergeCell ref="UZI22:UZR22"/>
    <mergeCell ref="UZS22:VAB22"/>
    <mergeCell ref="VAC22:VAL22"/>
    <mergeCell ref="VAM22:VAV22"/>
    <mergeCell ref="VAW22:VBF22"/>
    <mergeCell ref="VBG22:VBP22"/>
    <mergeCell ref="VBQ22:VBZ22"/>
    <mergeCell ref="UVC22:UVL22"/>
    <mergeCell ref="UVM22:UVV22"/>
    <mergeCell ref="UVW22:UWF22"/>
    <mergeCell ref="UWG22:UWP22"/>
    <mergeCell ref="UWQ22:UWZ22"/>
    <mergeCell ref="UXA22:UXJ22"/>
    <mergeCell ref="UXK22:UXT22"/>
    <mergeCell ref="UXU22:UYD22"/>
    <mergeCell ref="UYE22:UYN22"/>
    <mergeCell ref="VFM22:VFV22"/>
    <mergeCell ref="VFW22:VGF22"/>
    <mergeCell ref="VGG22:VGP22"/>
    <mergeCell ref="VGQ22:VGZ22"/>
    <mergeCell ref="VHA22:VHJ22"/>
    <mergeCell ref="VHK22:VHT22"/>
    <mergeCell ref="VHU22:VID22"/>
    <mergeCell ref="VIE22:VIN22"/>
    <mergeCell ref="VIO22:VIX22"/>
    <mergeCell ref="VCA22:VCJ22"/>
    <mergeCell ref="VCK22:VCT22"/>
    <mergeCell ref="VCU22:VDD22"/>
    <mergeCell ref="VDE22:VDN22"/>
    <mergeCell ref="VDO22:VDX22"/>
    <mergeCell ref="VDY22:VEH22"/>
    <mergeCell ref="VEI22:VER22"/>
    <mergeCell ref="VES22:VFB22"/>
    <mergeCell ref="VFC22:VFL22"/>
    <mergeCell ref="VMK22:VMT22"/>
    <mergeCell ref="VMU22:VND22"/>
    <mergeCell ref="VNE22:VNN22"/>
    <mergeCell ref="VNO22:VNX22"/>
    <mergeCell ref="VNY22:VOH22"/>
    <mergeCell ref="VOI22:VOR22"/>
    <mergeCell ref="VOS22:VPB22"/>
    <mergeCell ref="VPC22:VPL22"/>
    <mergeCell ref="VPM22:VPV22"/>
    <mergeCell ref="VIY22:VJH22"/>
    <mergeCell ref="VJI22:VJR22"/>
    <mergeCell ref="VJS22:VKB22"/>
    <mergeCell ref="VKC22:VKL22"/>
    <mergeCell ref="VKM22:VKV22"/>
    <mergeCell ref="VKW22:VLF22"/>
    <mergeCell ref="VLG22:VLP22"/>
    <mergeCell ref="VLQ22:VLZ22"/>
    <mergeCell ref="VMA22:VMJ22"/>
    <mergeCell ref="VTI22:VTR22"/>
    <mergeCell ref="VTS22:VUB22"/>
    <mergeCell ref="VUC22:VUL22"/>
    <mergeCell ref="VUM22:VUV22"/>
    <mergeCell ref="VUW22:VVF22"/>
    <mergeCell ref="VVG22:VVP22"/>
    <mergeCell ref="VVQ22:VVZ22"/>
    <mergeCell ref="VWA22:VWJ22"/>
    <mergeCell ref="VWK22:VWT22"/>
    <mergeCell ref="VPW22:VQF22"/>
    <mergeCell ref="VQG22:VQP22"/>
    <mergeCell ref="VQQ22:VQZ22"/>
    <mergeCell ref="VRA22:VRJ22"/>
    <mergeCell ref="VRK22:VRT22"/>
    <mergeCell ref="VRU22:VSD22"/>
    <mergeCell ref="VSE22:VSN22"/>
    <mergeCell ref="VSO22:VSX22"/>
    <mergeCell ref="VSY22:VTH22"/>
    <mergeCell ref="WAG22:WAP22"/>
    <mergeCell ref="WAQ22:WAZ22"/>
    <mergeCell ref="WBA22:WBJ22"/>
    <mergeCell ref="WBK22:WBT22"/>
    <mergeCell ref="WBU22:WCD22"/>
    <mergeCell ref="WCE22:WCN22"/>
    <mergeCell ref="WCO22:WCX22"/>
    <mergeCell ref="WCY22:WDH22"/>
    <mergeCell ref="WDI22:WDR22"/>
    <mergeCell ref="VWU22:VXD22"/>
    <mergeCell ref="VXE22:VXN22"/>
    <mergeCell ref="VXO22:VXX22"/>
    <mergeCell ref="VXY22:VYH22"/>
    <mergeCell ref="VYI22:VYR22"/>
    <mergeCell ref="VYS22:VZB22"/>
    <mergeCell ref="VZC22:VZL22"/>
    <mergeCell ref="VZM22:VZV22"/>
    <mergeCell ref="VZW22:WAF22"/>
    <mergeCell ref="WHE22:WHN22"/>
    <mergeCell ref="WHO22:WHX22"/>
    <mergeCell ref="WHY22:WIH22"/>
    <mergeCell ref="WII22:WIR22"/>
    <mergeCell ref="WIS22:WJB22"/>
    <mergeCell ref="WJC22:WJL22"/>
    <mergeCell ref="WJM22:WJV22"/>
    <mergeCell ref="WJW22:WKF22"/>
    <mergeCell ref="WKG22:WKP22"/>
    <mergeCell ref="WDS22:WEB22"/>
    <mergeCell ref="WEC22:WEL22"/>
    <mergeCell ref="WEM22:WEV22"/>
    <mergeCell ref="WEW22:WFF22"/>
    <mergeCell ref="WFG22:WFP22"/>
    <mergeCell ref="WFQ22:WFZ22"/>
    <mergeCell ref="WGA22:WGJ22"/>
    <mergeCell ref="WGK22:WGT22"/>
    <mergeCell ref="WGU22:WHD22"/>
    <mergeCell ref="WOC22:WOL22"/>
    <mergeCell ref="WOM22:WOV22"/>
    <mergeCell ref="WOW22:WPF22"/>
    <mergeCell ref="WPG22:WPP22"/>
    <mergeCell ref="WPQ22:WPZ22"/>
    <mergeCell ref="WQA22:WQJ22"/>
    <mergeCell ref="WQK22:WQT22"/>
    <mergeCell ref="WQU22:WRD22"/>
    <mergeCell ref="WRE22:WRN22"/>
    <mergeCell ref="WKQ22:WKZ22"/>
    <mergeCell ref="WLA22:WLJ22"/>
    <mergeCell ref="WLK22:WLT22"/>
    <mergeCell ref="WLU22:WMD22"/>
    <mergeCell ref="WME22:WMN22"/>
    <mergeCell ref="WMO22:WMX22"/>
    <mergeCell ref="WMY22:WNH22"/>
    <mergeCell ref="WNI22:WNR22"/>
    <mergeCell ref="WNS22:WOB22"/>
    <mergeCell ref="WVA22:WVJ22"/>
    <mergeCell ref="WVK22:WVT22"/>
    <mergeCell ref="WVU22:WWD22"/>
    <mergeCell ref="WWE22:WWN22"/>
    <mergeCell ref="WWO22:WWX22"/>
    <mergeCell ref="WWY22:WXH22"/>
    <mergeCell ref="WXI22:WXR22"/>
    <mergeCell ref="WXS22:WYB22"/>
    <mergeCell ref="WYC22:WYL22"/>
    <mergeCell ref="WRO22:WRX22"/>
    <mergeCell ref="WRY22:WSH22"/>
    <mergeCell ref="WSI22:WSR22"/>
    <mergeCell ref="WSS22:WTB22"/>
    <mergeCell ref="WTC22:WTL22"/>
    <mergeCell ref="WTM22:WTV22"/>
    <mergeCell ref="WTW22:WUF22"/>
    <mergeCell ref="WUG22:WUP22"/>
    <mergeCell ref="WUQ22:WUZ22"/>
    <mergeCell ref="XBY22:XCH22"/>
    <mergeCell ref="XCI22:XCR22"/>
    <mergeCell ref="XCS22:XDB22"/>
    <mergeCell ref="XDC22:XDL22"/>
    <mergeCell ref="XDM22:XDV22"/>
    <mergeCell ref="XDW22:XEF22"/>
    <mergeCell ref="XEG22:XEP22"/>
    <mergeCell ref="XEQ22:XEZ22"/>
    <mergeCell ref="XFA22:XFD22"/>
    <mergeCell ref="WYM22:WYV22"/>
    <mergeCell ref="WYW22:WZF22"/>
    <mergeCell ref="WZG22:WZP22"/>
    <mergeCell ref="WZQ22:WZZ22"/>
    <mergeCell ref="XAA22:XAJ22"/>
    <mergeCell ref="XAK22:XAT22"/>
    <mergeCell ref="XAU22:XBD22"/>
    <mergeCell ref="XBE22:XBN22"/>
    <mergeCell ref="XBO22:XBX22"/>
  </mergeCells>
  <pageMargins left="0.39370078740157483" right="0.19685039370078741" top="0.46" bottom="0.47" header="0.35" footer="0.31496062992125984"/>
  <pageSetup paperSize="9" scale="41" fitToHeight="7" orientation="portrait" r:id="rId1"/>
  <headerFooter alignWithMargins="0"/>
  <rowBreaks count="6" manualBreakCount="6">
    <brk id="94" max="9" man="1"/>
    <brk id="220" max="9" man="1"/>
    <brk id="318" max="9" man="1"/>
    <brk id="388" max="9" man="1"/>
    <brk id="439" max="9" man="1"/>
    <brk id="49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OPĆI PODACI</vt:lpstr>
      <vt:lpstr>RDIG</vt:lpstr>
      <vt:lpstr>BILANCA</vt:lpstr>
      <vt:lpstr>NOVČANI TIJEK</vt:lpstr>
      <vt:lpstr>PROMJENE KAPITALA</vt:lpstr>
      <vt:lpstr>BILJEŠKE</vt:lpstr>
      <vt:lpstr>BILJEŠKE!Print_Area</vt:lpstr>
      <vt:lpstr>'NOVČANI TIJEK'!Print_Area</vt:lpstr>
      <vt:lpstr>'OPĆI PODACI'!Print_Area</vt:lpstr>
      <vt:lpstr>'PROMJENE KAPITALA'!Print_Area</vt:lpstr>
      <vt:lpstr>RDIG!Print_Area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skundovic</cp:lastModifiedBy>
  <cp:lastPrinted>2010-10-28T15:29:40Z</cp:lastPrinted>
  <dcterms:created xsi:type="dcterms:W3CDTF">2009-04-09T07:10:35Z</dcterms:created>
  <dcterms:modified xsi:type="dcterms:W3CDTF">2011-02-14T12:06:53Z</dcterms:modified>
</cp:coreProperties>
</file>