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75" windowWidth="17070" windowHeight="80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PODACI'!$A$1:$I$57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<sst xmlns="http://schemas.openxmlformats.org/spreadsheetml/2006/main" count="399" uniqueCount="344">
  <si>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</si>
  <si>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</si>
  <si>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</si>
  <si>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</si>
  <si>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</si>
  <si>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</si>
  <si>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</si>
  <si>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</si>
  <si>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</si>
  <si>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</si>
  <si>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</si>
  <si>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</si>
  <si>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</si>
  <si>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</si>
  <si>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</si>
  <si>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</si>
  <si>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</si>
  <si>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</si>
  <si>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</si>
  <si>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</si>
  <si>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</si>
  <si>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</si>
  <si>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</si>
  <si>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</si>
  <si>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</si>
  <si>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</si>
  <si>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</si>
  <si>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</si>
  <si>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</si>
  <si>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</si>
  <si>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</si>
  <si>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</si>
  <si>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</si>
  <si>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</si>
  <si>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</si>
  <si>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</si>
  <si>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</si>
  <si>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</si>
  <si>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</si>
  <si>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</si>
  <si>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</si>
  <si>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</si>
  <si>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</si>
  <si>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</si>
  <si>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</si>
  <si>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</si>
  <si>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</si>
  <si>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</si>
  <si>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</si>
  <si>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</si>
  <si>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</si>
  <si>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</si>
  <si>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</si>
  <si>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</si>
  <si>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</si>
  <si>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</si>
  <si>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</si>
  <si>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</si>
  <si>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</si>
  <si>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</si>
  <si>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</si>
  <si>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</si>
  <si>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</si>
  <si>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</si>
  <si>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</si>
  <si>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</si>
  <si>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</si>
  <si>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</si>
  <si>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</si>
  <si>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</si>
  <si>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</si>
  <si>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</si>
  <si>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</si>
  <si>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</si>
  <si>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</si>
  <si>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</si>
  <si>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</si>
  <si>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</si>
  <si>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</si>
  <si>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</si>
  <si>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</si>
  <si>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</si>
  <si>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</si>
  <si>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</si>
  <si>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</si>
  <si>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</si>
  <si>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</si>
  <si>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</si>
  <si>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</si>
  <si>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</si>
  <si>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</si>
  <si>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</si>
  <si>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</si>
  <si>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</si>
  <si>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</si>
  <si>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</si>
  <si>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</si>
  <si>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</si>
  <si>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</si>
  <si>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</si>
  <si>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</si>
  <si>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</si>
  <si>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</si>
  <si>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</si>
  <si>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</si>
  <si>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</si>
  <si>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</si>
  <si>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</si>
  <si>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</si>
  <si>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</si>
  <si>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</si>
  <si>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</si>
  <si>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</si>
  <si>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</si>
  <si>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</si>
  <si>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</si>
  <si>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</si>
  <si>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</si>
  <si>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</si>
  <si>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</si>
  <si>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</si>
  <si>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</si>
  <si>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</si>
  <si>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</si>
  <si>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</si>
  <si>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</si>
  <si>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</si>
  <si>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</si>
  <si>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</si>
  <si>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</si>
  <si>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</si>
  <si>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</si>
  <si>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</si>
  <si>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</si>
  <si>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</si>
  <si>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</si>
  <si>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</si>
  <si>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</si>
  <si>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</si>
  <si>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</si>
  <si>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</si>
  <si>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</si>
  <si>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</si>
  <si>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</si>
  <si>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</si>
  <si>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</si>
  <si>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</si>
  <si>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</si>
  <si>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</si>
  <si>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</si>
  <si>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</si>
  <si>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</si>
  <si>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</si>
  <si>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</si>
  <si>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</si>
  <si>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</si>
  <si>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</si>
  <si>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</si>
  <si>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</si>
  <si>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</si>
  <si>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</si>
  <si>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</si>
  <si>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</si>
  <si>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</si>
  <si>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</si>
  <si>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</si>
  <si>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</si>
  <si>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</si>
  <si>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</si>
  <si>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</si>
  <si>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</si>
  <si>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</si>
  <si>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</si>
  <si>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</si>
  <si>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</si>
  <si>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</si>
  <si>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</si>
  <si>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</si>
  <si>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</si>
  <si>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</si>
  <si>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</si>
  <si>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</si>
  <si>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</si>
  <si>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</si>
  <si>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</si>
  <si>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</si>
  <si>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</si>
  <si>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</si>
  <si>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</si>
  <si>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</si>
  <si>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</si>
  <si>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</si>
  <si>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</si>
  <si>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</si>
  <si>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</si>
  <si>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</si>
  <si>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</si>
  <si>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</si>
  <si>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</si>
  <si>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</si>
  <si>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</si>
  <si>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</si>
  <si>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</si>
  <si>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</si>
  <si>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</si>
  <si>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</si>
  <si>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</si>
  <si>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</si>
  <si>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</si>
  <si>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</si>
  <si>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</si>
  <si>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</si>
  <si>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</si>
  <si>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</si>
  <si>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</si>
  <si>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</si>
  <si>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</si>
  <si>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</si>
  <si>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</si>
  <si>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</si>
  <si>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</si>
  <si>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</si>
  <si>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</si>
  <si>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</si>
  <si>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</si>
  <si>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</si>
  <si>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</si>
  <si>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</si>
  <si>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</si>
  <si>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</si>
  <si>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</si>
  <si>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</si>
  <si>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</si>
  <si>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</si>
  <si>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</si>
  <si>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</si>
  <si>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</si>
  <si>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</si>
  <si>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</si>
  <si>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</si>
  <si>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</si>
  <si>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</si>
  <si>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</si>
  <si>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</si>
  <si>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</si>
  <si>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</si>
  <si>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</si>
  <si>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</si>
  <si>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</si>
  <si>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</si>
  <si>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</si>
  <si>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</si>
  <si>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</si>
  <si>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</si>
  <si>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</si>
  <si>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</si>
  <si>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</si>
  <si>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</si>
  <si>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</si>
  <si>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</si>
  <si>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</si>
  <si>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</si>
  <si>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</si>
  <si>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</si>
  <si>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</si>
  <si>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</si>
  <si>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</si>
  <si>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</si>
  <si>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</si>
  <si>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</si>
  <si>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</si>
  <si>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</si>
  <si>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</si>
  <si>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</si>
  <si>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</si>
  <si>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</si>
  <si>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</si>
  <si>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</si>
  <si>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</si>
  <si>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</si>
  <si>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</si>
  <si>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</si>
  <si>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</si>
  <si>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</si>
  <si>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</si>
  <si>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</si>
  <si>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</si>
  <si>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</si>
  <si>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</si>
  <si>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</si>
  <si>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</si>
  <si>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</si>
  <si>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</si>
  <si>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</si>
  <si>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</si>
  <si>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</si>
  <si>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</si>
  <si>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</si>
  <si>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</si>
  <si>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</si>
  <si>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</si>
  <si>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</si>
  <si>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</si>
  <si>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</si>
  <si>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</si>
  <si>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</si>
  <si>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</si>
  <si>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</si>
  <si>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</si>
  <si>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</si>
  <si>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</si>
  <si>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</si>
  <si>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</si>
  <si>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</si>
  <si>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</si>
  <si>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</si>
  <si>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</si>
  <si>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</si>
  <si>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</si>
  <si>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</si>
  <si>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</si>
  <si>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</si>
  <si>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01339761</t>
  </si>
  <si>
    <t>030057478</t>
  </si>
  <si>
    <t>46078374806</t>
  </si>
  <si>
    <t xml:space="preserve">NEXE GRUPA D.D. </t>
  </si>
  <si>
    <t>NAŠICE</t>
  </si>
  <si>
    <t>BRAĆE RADIĆA 200</t>
  </si>
  <si>
    <t>nexe-grupa@nexe.hr</t>
  </si>
  <si>
    <t>www.nexe.hr</t>
  </si>
  <si>
    <t>OSJEČKO-BARANJSKA</t>
  </si>
  <si>
    <t>7022</t>
  </si>
  <si>
    <t>1. Financijski izvještaji (bilanca, račun dobiti i gubitka, izvještaj o novčanom tijeku, izvještaj o promjenama</t>
  </si>
  <si>
    <t>NE</t>
  </si>
  <si>
    <t>Obveznik: Nexe grupa d.d.</t>
  </si>
  <si>
    <t>01.01.2013.</t>
  </si>
  <si>
    <t>30.06.2013.</t>
  </si>
  <si>
    <t>stanje na dan 30.06.2013.</t>
  </si>
  <si>
    <t>u razdoblju 01.01.2013. do 30.06.2013.</t>
  </si>
  <si>
    <t>Krunoslav Španović</t>
  </si>
  <si>
    <t xml:space="preserve"> 03616535</t>
  </si>
  <si>
    <t xml:space="preserve"> 03616520</t>
  </si>
  <si>
    <t>krunoslav.spanovic@nexe.hr</t>
  </si>
  <si>
    <t>Tadić Tomislav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</si>
</sst>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0" fillId="0" borderId="0" xfId="0" applyFill="1" applyAlignment="1">
      <alignment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0" fillId="0" borderId="0" xfId="0" applyNumberFormat="1" applyFill="1" applyAlignment="1">
      <alignment/>
    </xf>
    <xf numFmtId="0" fontId="3" fillId="33" borderId="10" xfId="51" applyFont="1" applyFill="1" applyBorder="1" applyAlignment="1">
      <alignment/>
      <protection/>
    </xf>
    <xf numFmtId="0" fontId="3" fillId="33" borderId="11" xfId="51" applyFont="1" applyFill="1" applyBorder="1" applyAlignment="1">
      <alignment/>
      <protection/>
    </xf>
    <xf numFmtId="14" fontId="2" fillId="33" borderId="12" xfId="51" applyNumberFormat="1" applyFont="1" applyFill="1" applyBorder="1" applyAlignment="1" applyProtection="1">
      <alignment horizontal="center" vertical="center"/>
      <protection hidden="1" locked="0"/>
    </xf>
    <xf numFmtId="0" fontId="3" fillId="33" borderId="13" xfId="51" applyFont="1" applyFill="1" applyBorder="1" applyAlignment="1" applyProtection="1">
      <alignment horizontal="center" vertical="center"/>
      <protection hidden="1" locked="0"/>
    </xf>
    <xf numFmtId="0" fontId="2" fillId="33" borderId="0" xfId="51" applyFont="1" applyFill="1" applyBorder="1" applyAlignment="1" applyProtection="1">
      <alignment horizontal="left" vertical="center"/>
      <protection hidden="1"/>
    </xf>
    <xf numFmtId="0" fontId="3" fillId="33" borderId="14" xfId="51" applyFont="1" applyFill="1" applyBorder="1" applyAlignment="1" applyProtection="1">
      <alignment horizontal="left" vertical="center" wrapText="1"/>
      <protection hidden="1"/>
    </xf>
    <xf numFmtId="0" fontId="3" fillId="33" borderId="13" xfId="51" applyFont="1" applyFill="1" applyBorder="1" applyAlignment="1" applyProtection="1">
      <alignment vertical="center"/>
      <protection hidden="1"/>
    </xf>
    <xf numFmtId="0" fontId="3" fillId="33" borderId="0" xfId="51" applyFont="1" applyFill="1" applyBorder="1" applyAlignment="1" applyProtection="1">
      <alignment vertical="center"/>
      <protection hidden="1"/>
    </xf>
    <xf numFmtId="0" fontId="3" fillId="33" borderId="0" xfId="51" applyFont="1" applyFill="1" applyBorder="1" applyAlignment="1" applyProtection="1">
      <alignment horizontal="center" vertical="center" wrapText="1"/>
      <protection hidden="1"/>
    </xf>
    <xf numFmtId="0" fontId="3" fillId="33" borderId="14" xfId="51" applyFont="1" applyFill="1" applyBorder="1" applyAlignment="1" applyProtection="1">
      <alignment horizontal="left" vertical="center" wrapText="1"/>
      <protection hidden="1"/>
    </xf>
    <xf numFmtId="0" fontId="3" fillId="33" borderId="13" xfId="51" applyFont="1" applyFill="1" applyBorder="1" applyAlignment="1" applyProtection="1">
      <alignment/>
      <protection hidden="1"/>
    </xf>
    <xf numFmtId="0" fontId="3" fillId="33" borderId="0" xfId="51" applyFont="1" applyFill="1" applyBorder="1" applyAlignment="1" applyProtection="1">
      <alignment/>
      <protection hidden="1"/>
    </xf>
    <xf numFmtId="0" fontId="12" fillId="33" borderId="0" xfId="51" applyFont="1" applyFill="1" applyBorder="1" applyAlignment="1" applyProtection="1">
      <alignment horizontal="right" vertical="center" wrapText="1"/>
      <protection hidden="1"/>
    </xf>
    <xf numFmtId="0" fontId="12" fillId="33" borderId="0" xfId="51" applyFont="1" applyFill="1" applyBorder="1" applyAlignment="1" applyProtection="1">
      <alignment horizontal="right"/>
      <protection hidden="1"/>
    </xf>
    <xf numFmtId="0" fontId="12" fillId="33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1" applyFont="1" applyFill="1" applyBorder="1" applyAlignment="1" applyProtection="1">
      <alignment horizontal="left" vertical="center"/>
      <protection hidden="1"/>
    </xf>
    <xf numFmtId="0" fontId="3" fillId="33" borderId="14" xfId="51" applyFont="1" applyFill="1" applyBorder="1" applyAlignment="1" applyProtection="1">
      <alignment/>
      <protection hidden="1"/>
    </xf>
    <xf numFmtId="0" fontId="3" fillId="33" borderId="0" xfId="51" applyFont="1" applyFill="1" applyBorder="1" applyAlignment="1" applyProtection="1">
      <alignment wrapText="1"/>
      <protection hidden="1"/>
    </xf>
    <xf numFmtId="0" fontId="3" fillId="33" borderId="14" xfId="51" applyFont="1" applyFill="1" applyBorder="1" applyAlignment="1" applyProtection="1">
      <alignment wrapText="1"/>
      <protection hidden="1"/>
    </xf>
    <xf numFmtId="0" fontId="3" fillId="33" borderId="13" xfId="51" applyFont="1" applyFill="1" applyBorder="1" applyAlignment="1" applyProtection="1">
      <alignment horizontal="right"/>
      <protection hidden="1"/>
    </xf>
    <xf numFmtId="0" fontId="3" fillId="33" borderId="0" xfId="51" applyFont="1" applyFill="1" applyBorder="1" applyAlignment="1" applyProtection="1">
      <alignment horizontal="right"/>
      <protection hidden="1"/>
    </xf>
    <xf numFmtId="0" fontId="3" fillId="33" borderId="0" xfId="51" applyFont="1" applyFill="1" applyBorder="1" applyAlignment="1" applyProtection="1">
      <alignment/>
      <protection hidden="1"/>
    </xf>
    <xf numFmtId="0" fontId="3" fillId="33" borderId="13" xfId="51" applyFont="1" applyFill="1" applyBorder="1" applyAlignment="1" applyProtection="1">
      <alignment horizontal="right" wrapText="1"/>
      <protection hidden="1"/>
    </xf>
    <xf numFmtId="0" fontId="3" fillId="33" borderId="0" xfId="51" applyFont="1" applyFill="1" applyBorder="1" applyAlignment="1" applyProtection="1">
      <alignment horizontal="right" wrapText="1"/>
      <protection hidden="1"/>
    </xf>
    <xf numFmtId="0" fontId="3" fillId="33" borderId="0" xfId="51" applyFont="1" applyFill="1" applyBorder="1" applyAlignment="1" applyProtection="1">
      <alignment horizontal="left"/>
      <protection hidden="1"/>
    </xf>
    <xf numFmtId="0" fontId="3" fillId="33" borderId="0" xfId="51" applyFont="1" applyFill="1" applyBorder="1" applyAlignment="1" applyProtection="1">
      <alignment vertical="top"/>
      <protection hidden="1"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2" fillId="33" borderId="14" xfId="51" applyFont="1" applyFill="1" applyBorder="1" applyAlignment="1" applyProtection="1">
      <alignment horizontal="right" vertical="center"/>
      <protection hidden="1" locked="0"/>
    </xf>
    <xf numFmtId="1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1" applyFont="1" applyFill="1" applyBorder="1" applyAlignment="1" applyProtection="1">
      <alignment horizontal="right" vertical="center"/>
      <protection hidden="1"/>
    </xf>
    <xf numFmtId="3" fontId="2" fillId="33" borderId="15" xfId="51" applyNumberFormat="1" applyFont="1" applyFill="1" applyBorder="1" applyAlignment="1" applyProtection="1">
      <alignment horizontal="right" vertical="center"/>
      <protection hidden="1" locked="0"/>
    </xf>
    <xf numFmtId="0" fontId="3" fillId="33" borderId="14" xfId="51" applyFont="1" applyFill="1" applyBorder="1" applyAlignment="1" applyProtection="1">
      <alignment vertical="top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2" fillId="33" borderId="0" xfId="51" applyFont="1" applyFill="1" applyBorder="1" applyAlignment="1" applyProtection="1">
      <alignment vertical="top"/>
      <protection hidden="1"/>
    </xf>
    <xf numFmtId="0" fontId="3" fillId="33" borderId="0" xfId="51" applyFont="1" applyFill="1" applyBorder="1" applyAlignment="1">
      <alignment/>
      <protection/>
    </xf>
    <xf numFmtId="0" fontId="3" fillId="33" borderId="14" xfId="51" applyFont="1" applyFill="1" applyBorder="1" applyAlignment="1" applyProtection="1">
      <alignment horizontal="left" vertical="top" wrapText="1"/>
      <protection hidden="1"/>
    </xf>
    <xf numFmtId="0" fontId="3" fillId="33" borderId="13" xfId="51" applyFont="1" applyFill="1" applyBorder="1" applyAlignment="1">
      <alignment/>
      <protection/>
    </xf>
    <xf numFmtId="0" fontId="3" fillId="33" borderId="0" xfId="51" applyFont="1" applyFill="1" applyBorder="1" applyAlignment="1" applyProtection="1">
      <alignment horizontal="center" vertical="center"/>
      <protection hidden="1" locked="0"/>
    </xf>
    <xf numFmtId="0" fontId="3" fillId="33" borderId="14" xfId="51" applyFont="1" applyFill="1" applyBorder="1" applyAlignment="1" applyProtection="1">
      <alignment horizontal="left" vertical="top" indent="2"/>
      <protection hidden="1"/>
    </xf>
    <xf numFmtId="0" fontId="3" fillId="33" borderId="0" xfId="51" applyFont="1" applyFill="1" applyBorder="1" applyAlignment="1" applyProtection="1">
      <alignment vertical="top" wrapText="1"/>
      <protection hidden="1"/>
    </xf>
    <xf numFmtId="0" fontId="3" fillId="33" borderId="14" xfId="51" applyFont="1" applyFill="1" applyBorder="1" applyAlignment="1" applyProtection="1">
      <alignment horizontal="left" vertical="top" wrapText="1" indent="2"/>
      <protection hidden="1"/>
    </xf>
    <xf numFmtId="0" fontId="2" fillId="33" borderId="13" xfId="51" applyFont="1" applyFill="1" applyBorder="1" applyAlignment="1" applyProtection="1">
      <alignment horizontal="right" vertical="center"/>
      <protection hidden="1" locked="0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33" borderId="14" xfId="51" applyNumberFormat="1" applyFont="1" applyFill="1" applyBorder="1" applyAlignment="1" applyProtection="1">
      <alignment horizontal="center" vertical="center"/>
      <protection hidden="1" locked="0"/>
    </xf>
    <xf numFmtId="0" fontId="3" fillId="33" borderId="13" xfId="51" applyFont="1" applyFill="1" applyBorder="1" applyAlignment="1" applyProtection="1">
      <alignment horizontal="right" vertical="top"/>
      <protection hidden="1"/>
    </xf>
    <xf numFmtId="0" fontId="3" fillId="33" borderId="0" xfId="51" applyFont="1" applyFill="1" applyBorder="1" applyAlignment="1" applyProtection="1">
      <alignment horizontal="right" vertical="top"/>
      <protection hidden="1"/>
    </xf>
    <xf numFmtId="0" fontId="3" fillId="33" borderId="0" xfId="51" applyFont="1" applyFill="1" applyBorder="1" applyAlignment="1" applyProtection="1">
      <alignment horizontal="center" vertical="top"/>
      <protection hidden="1"/>
    </xf>
    <xf numFmtId="0" fontId="3" fillId="33" borderId="0" xfId="51" applyFont="1" applyFill="1" applyBorder="1" applyAlignment="1" applyProtection="1">
      <alignment horizontal="center"/>
      <protection hidden="1"/>
    </xf>
    <xf numFmtId="0" fontId="3" fillId="33" borderId="13" xfId="51" applyFont="1" applyFill="1" applyBorder="1" applyAlignment="1" applyProtection="1">
      <alignment horizontal="left" vertical="top"/>
      <protection hidden="1"/>
    </xf>
    <xf numFmtId="0" fontId="3" fillId="33" borderId="0" xfId="51" applyFont="1" applyFill="1" applyBorder="1" applyAlignment="1" applyProtection="1">
      <alignment horizontal="left" vertical="top"/>
      <protection hidden="1"/>
    </xf>
    <xf numFmtId="0" fontId="3" fillId="33" borderId="0" xfId="51" applyFont="1" applyFill="1" applyBorder="1" applyAlignment="1" applyProtection="1">
      <alignment horizontal="left"/>
      <protection hidden="1"/>
    </xf>
    <xf numFmtId="0" fontId="3" fillId="33" borderId="14" xfId="51" applyFont="1" applyFill="1" applyBorder="1" applyAlignment="1" applyProtection="1">
      <alignment horizontal="left"/>
      <protection hidden="1"/>
    </xf>
    <xf numFmtId="0" fontId="3" fillId="33" borderId="10" xfId="51" applyFont="1" applyFill="1" applyBorder="1" applyAlignment="1" applyProtection="1">
      <alignment/>
      <protection hidden="1"/>
    </xf>
    <xf numFmtId="0" fontId="3" fillId="33" borderId="11" xfId="51" applyFont="1" applyFill="1" applyBorder="1" applyAlignment="1" applyProtection="1">
      <alignment/>
      <protection hidden="1"/>
    </xf>
    <xf numFmtId="0" fontId="3" fillId="33" borderId="13" xfId="51" applyFont="1" applyFill="1" applyBorder="1" applyAlignment="1" applyProtection="1">
      <alignment horizontal="left"/>
      <protection hidden="1"/>
    </xf>
    <xf numFmtId="0" fontId="3" fillId="33" borderId="14" xfId="51" applyFont="1" applyFill="1" applyBorder="1" applyAlignment="1" applyProtection="1">
      <alignment vertical="center"/>
      <protection hidden="1"/>
    </xf>
    <xf numFmtId="0" fontId="3" fillId="33" borderId="0" xfId="51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14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9" fillId="33" borderId="0" xfId="57" applyFill="1" applyBorder="1" applyAlignment="1">
      <alignment/>
      <protection/>
    </xf>
    <xf numFmtId="0" fontId="9" fillId="33" borderId="14" xfId="57" applyFill="1" applyBorder="1" applyAlignment="1">
      <alignment/>
      <protection/>
    </xf>
    <xf numFmtId="0" fontId="2" fillId="33" borderId="13" xfId="51" applyFont="1" applyFill="1" applyBorder="1" applyAlignment="1" applyProtection="1">
      <alignment vertical="center"/>
      <protection hidden="1"/>
    </xf>
    <xf numFmtId="0" fontId="3" fillId="33" borderId="16" xfId="51" applyFont="1" applyFill="1" applyBorder="1" applyAlignment="1" applyProtection="1">
      <alignment/>
      <protection hidden="1"/>
    </xf>
    <xf numFmtId="0" fontId="3" fillId="33" borderId="16" xfId="51" applyFont="1" applyFill="1" applyBorder="1" applyAlignment="1">
      <alignment/>
      <protection/>
    </xf>
    <xf numFmtId="0" fontId="3" fillId="33" borderId="17" xfId="51" applyFont="1" applyFill="1" applyBorder="1" applyAlignment="1" applyProtection="1">
      <alignment/>
      <protection hidden="1"/>
    </xf>
    <xf numFmtId="0" fontId="3" fillId="33" borderId="18" xfId="51" applyFont="1" applyFill="1" applyBorder="1" applyAlignment="1" applyProtection="1">
      <alignment horizontal="right" vertical="top" wrapText="1"/>
      <protection hidden="1"/>
    </xf>
    <xf numFmtId="0" fontId="3" fillId="33" borderId="19" xfId="51" applyFont="1" applyFill="1" applyBorder="1" applyAlignment="1" applyProtection="1">
      <alignment horizontal="right" vertical="top" wrapText="1"/>
      <protection hidden="1"/>
    </xf>
    <xf numFmtId="0" fontId="3" fillId="33" borderId="19" xfId="51" applyFont="1" applyFill="1" applyBorder="1" applyAlignment="1" applyProtection="1">
      <alignment/>
      <protection hidden="1"/>
    </xf>
    <xf numFmtId="0" fontId="3" fillId="33" borderId="20" xfId="51" applyFont="1" applyFill="1" applyBorder="1" applyAlignment="1" applyProtection="1">
      <alignment/>
      <protection hidden="1"/>
    </xf>
    <xf numFmtId="0" fontId="0" fillId="33" borderId="0" xfId="51" applyFont="1" applyFill="1" applyAlignment="1">
      <alignment/>
      <protection/>
    </xf>
    <xf numFmtId="0" fontId="0" fillId="33" borderId="0" xfId="0" applyFill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167" fontId="2" fillId="33" borderId="22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 applyProtection="1">
      <alignment vertical="center"/>
      <protection locked="0"/>
    </xf>
    <xf numFmtId="167" fontId="2" fillId="33" borderId="24" xfId="0" applyNumberFormat="1" applyFont="1" applyFill="1" applyBorder="1" applyAlignment="1">
      <alignment horizontal="center" vertical="center"/>
    </xf>
    <xf numFmtId="3" fontId="1" fillId="33" borderId="24" xfId="0" applyNumberFormat="1" applyFont="1" applyFill="1" applyBorder="1" applyAlignment="1" applyProtection="1">
      <alignment vertical="center"/>
      <protection hidden="1"/>
    </xf>
    <xf numFmtId="3" fontId="1" fillId="33" borderId="24" xfId="0" applyNumberFormat="1" applyFont="1" applyFill="1" applyBorder="1" applyAlignment="1" applyProtection="1">
      <alignment vertical="center"/>
      <protection locked="0"/>
    </xf>
    <xf numFmtId="167" fontId="2" fillId="33" borderId="25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 applyProtection="1">
      <alignment vertical="center"/>
      <protection locked="0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3" fontId="1" fillId="33" borderId="24" xfId="0" applyNumberFormat="1" applyFont="1" applyFill="1" applyBorder="1" applyAlignment="1" applyProtection="1" quotePrefix="1">
      <alignment vertical="center"/>
      <protection locked="0"/>
    </xf>
    <xf numFmtId="167" fontId="2" fillId="33" borderId="26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3" fontId="1" fillId="33" borderId="25" xfId="0" applyNumberFormat="1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>
      <alignment vertical="center"/>
    </xf>
    <xf numFmtId="0" fontId="0" fillId="33" borderId="27" xfId="0" applyFill="1" applyBorder="1" applyAlignment="1">
      <alignment/>
    </xf>
    <xf numFmtId="167" fontId="2" fillId="33" borderId="2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3" fontId="1" fillId="33" borderId="28" xfId="0" applyNumberFormat="1" applyFont="1" applyFill="1" applyBorder="1" applyAlignment="1" applyProtection="1">
      <alignment vertical="center"/>
      <protection hidden="1"/>
    </xf>
    <xf numFmtId="3" fontId="1" fillId="33" borderId="29" xfId="0" applyNumberFormat="1" applyFont="1" applyFill="1" applyBorder="1" applyAlignment="1" applyProtection="1">
      <alignment vertical="center"/>
      <protection hidden="1"/>
    </xf>
    <xf numFmtId="0" fontId="6" fillId="33" borderId="15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3" fontId="1" fillId="33" borderId="28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57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57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167" fontId="2" fillId="33" borderId="24" xfId="0" applyNumberFormat="1" applyFont="1" applyFill="1" applyBorder="1" applyAlignment="1">
      <alignment horizontal="center" vertical="center"/>
    </xf>
    <xf numFmtId="3" fontId="1" fillId="33" borderId="23" xfId="52" applyNumberFormat="1" applyFont="1" applyFill="1" applyBorder="1" applyAlignment="1" applyProtection="1">
      <alignment vertical="center"/>
      <protection locked="0"/>
    </xf>
    <xf numFmtId="3" fontId="1" fillId="33" borderId="23" xfId="0" applyNumberFormat="1" applyFont="1" applyFill="1" applyBorder="1" applyAlignment="1" applyProtection="1">
      <alignment vertical="center"/>
      <protection locked="0"/>
    </xf>
    <xf numFmtId="3" fontId="1" fillId="33" borderId="24" xfId="0" applyNumberFormat="1" applyFont="1" applyFill="1" applyBorder="1" applyAlignment="1" applyProtection="1">
      <alignment vertical="center"/>
      <protection locked="0"/>
    </xf>
    <xf numFmtId="3" fontId="1" fillId="33" borderId="24" xfId="52" applyNumberFormat="1" applyFont="1" applyFill="1" applyBorder="1" applyAlignment="1" applyProtection="1">
      <alignment vertical="center"/>
      <protection locked="0"/>
    </xf>
    <xf numFmtId="3" fontId="1" fillId="33" borderId="24" xfId="0" applyNumberFormat="1" applyFont="1" applyFill="1" applyBorder="1" applyAlignment="1" applyProtection="1">
      <alignment vertical="center"/>
      <protection hidden="1"/>
    </xf>
    <xf numFmtId="3" fontId="1" fillId="33" borderId="25" xfId="0" applyNumberFormat="1" applyFont="1" applyFill="1" applyBorder="1" applyAlignment="1" applyProtection="1">
      <alignment vertical="center"/>
      <protection hidden="1"/>
    </xf>
    <xf numFmtId="167" fontId="2" fillId="33" borderId="23" xfId="0" applyNumberFormat="1" applyFont="1" applyFill="1" applyBorder="1" applyAlignment="1">
      <alignment horizontal="center" vertical="center"/>
    </xf>
    <xf numFmtId="167" fontId="2" fillId="33" borderId="2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9" fillId="33" borderId="0" xfId="57" applyFill="1">
      <alignment vertical="top"/>
      <protection/>
    </xf>
    <xf numFmtId="0" fontId="9" fillId="33" borderId="0" xfId="57" applyFill="1" applyAlignment="1">
      <alignment/>
      <protection/>
    </xf>
    <xf numFmtId="0" fontId="17" fillId="33" borderId="0" xfId="57" applyFont="1" applyFill="1" applyAlignment="1">
      <alignment/>
      <protection/>
    </xf>
    <xf numFmtId="4" fontId="1" fillId="33" borderId="13" xfId="0" applyNumberFormat="1" applyFont="1" applyFill="1" applyBorder="1" applyAlignment="1" applyProtection="1">
      <alignment vertical="center"/>
      <protection hidden="1"/>
    </xf>
    <xf numFmtId="0" fontId="3" fillId="33" borderId="13" xfId="51" applyFont="1" applyFill="1" applyBorder="1" applyAlignment="1" applyProtection="1">
      <alignment horizontal="right" vertical="center" wrapText="1"/>
      <protection hidden="1"/>
    </xf>
    <xf numFmtId="0" fontId="3" fillId="33" borderId="0" xfId="51" applyFont="1" applyFill="1" applyBorder="1" applyAlignment="1" applyProtection="1">
      <alignment horizontal="right" wrapText="1"/>
      <protection hidden="1"/>
    </xf>
    <xf numFmtId="0" fontId="3" fillId="33" borderId="13" xfId="51" applyFont="1" applyFill="1" applyBorder="1" applyAlignment="1" applyProtection="1">
      <alignment horizontal="right" wrapText="1"/>
      <protection hidden="1"/>
    </xf>
    <xf numFmtId="49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33" borderId="13" xfId="51" applyFont="1" applyFill="1" applyBorder="1" applyAlignment="1" applyProtection="1">
      <alignment horizontal="left" vertical="center" wrapText="1"/>
      <protection hidden="1"/>
    </xf>
    <xf numFmtId="0" fontId="2" fillId="33" borderId="0" xfId="51" applyFont="1" applyFill="1" applyBorder="1" applyAlignment="1" applyProtection="1">
      <alignment horizontal="left" vertical="center" wrapText="1"/>
      <protection hidden="1"/>
    </xf>
    <xf numFmtId="0" fontId="2" fillId="33" borderId="14" xfId="51" applyFont="1" applyFill="1" applyBorder="1" applyAlignment="1" applyProtection="1">
      <alignment horizontal="left" vertical="center" wrapText="1"/>
      <protection hidden="1"/>
    </xf>
    <xf numFmtId="0" fontId="11" fillId="33" borderId="13" xfId="51" applyFont="1" applyFill="1" applyBorder="1" applyAlignment="1" applyProtection="1">
      <alignment horizontal="center" vertical="center" wrapText="1"/>
      <protection hidden="1"/>
    </xf>
    <xf numFmtId="0" fontId="11" fillId="33" borderId="0" xfId="51" applyFont="1" applyFill="1" applyBorder="1" applyAlignment="1" applyProtection="1">
      <alignment horizontal="center" vertical="center" wrapText="1"/>
      <protection hidden="1"/>
    </xf>
    <xf numFmtId="0" fontId="11" fillId="33" borderId="14" xfId="51" applyFont="1" applyFill="1" applyBorder="1" applyAlignment="1" applyProtection="1">
      <alignment horizontal="center" vertical="center" wrapText="1"/>
      <protection hidden="1"/>
    </xf>
    <xf numFmtId="0" fontId="3" fillId="33" borderId="13" xfId="51" applyFont="1" applyFill="1" applyBorder="1" applyAlignment="1" applyProtection="1">
      <alignment horizontal="right" vertical="center"/>
      <protection hidden="1"/>
    </xf>
    <xf numFmtId="0" fontId="3" fillId="33" borderId="14" xfId="51" applyFont="1" applyFill="1" applyBorder="1" applyAlignment="1" applyProtection="1">
      <alignment horizontal="right"/>
      <protection hidden="1"/>
    </xf>
    <xf numFmtId="0" fontId="1" fillId="33" borderId="13" xfId="51" applyFont="1" applyFill="1" applyBorder="1" applyAlignment="1" applyProtection="1">
      <alignment horizontal="right" vertical="center" wrapText="1"/>
      <protection hidden="1"/>
    </xf>
    <xf numFmtId="0" fontId="1" fillId="33" borderId="14" xfId="51" applyFont="1" applyFill="1" applyBorder="1" applyAlignment="1" applyProtection="1">
      <alignment horizontal="right" wrapText="1"/>
      <protection hidden="1"/>
    </xf>
    <xf numFmtId="0" fontId="2" fillId="33" borderId="18" xfId="51" applyFont="1" applyFill="1" applyBorder="1" applyAlignment="1" applyProtection="1">
      <alignment horizontal="left" vertical="center"/>
      <protection hidden="1" locked="0"/>
    </xf>
    <xf numFmtId="0" fontId="3" fillId="33" borderId="19" xfId="51" applyFont="1" applyFill="1" applyBorder="1" applyAlignment="1">
      <alignment horizontal="left" vertical="center"/>
      <protection/>
    </xf>
    <xf numFmtId="0" fontId="3" fillId="33" borderId="20" xfId="51" applyFont="1" applyFill="1" applyBorder="1" applyAlignment="1">
      <alignment horizontal="left" vertical="center"/>
      <protection/>
    </xf>
    <xf numFmtId="1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51" applyNumberFormat="1" applyFont="1" applyFill="1" applyBorder="1" applyAlignment="1" applyProtection="1">
      <alignment horizontal="center" vertical="center"/>
      <protection hidden="1" locked="0"/>
    </xf>
    <xf numFmtId="0" fontId="13" fillId="33" borderId="18" xfId="35" applyFont="1" applyFill="1" applyBorder="1" applyAlignment="1" applyProtection="1">
      <alignment/>
      <protection hidden="1" locked="0"/>
    </xf>
    <xf numFmtId="0" fontId="2" fillId="33" borderId="19" xfId="51" applyFont="1" applyFill="1" applyBorder="1" applyAlignment="1" applyProtection="1">
      <alignment/>
      <protection hidden="1" locked="0"/>
    </xf>
    <xf numFmtId="0" fontId="2" fillId="33" borderId="20" xfId="51" applyFont="1" applyFill="1" applyBorder="1" applyAlignment="1" applyProtection="1">
      <alignment/>
      <protection hidden="1" locked="0"/>
    </xf>
    <xf numFmtId="0" fontId="3" fillId="33" borderId="19" xfId="51" applyFont="1" applyFill="1" applyBorder="1" applyAlignment="1">
      <alignment horizontal="left"/>
      <protection/>
    </xf>
    <xf numFmtId="0" fontId="3" fillId="33" borderId="20" xfId="51" applyFont="1" applyFill="1" applyBorder="1" applyAlignment="1">
      <alignment horizontal="left"/>
      <protection/>
    </xf>
    <xf numFmtId="0" fontId="3" fillId="33" borderId="0" xfId="51" applyFont="1" applyFill="1" applyBorder="1" applyAlignment="1" applyProtection="1">
      <alignment horizontal="right"/>
      <protection hidden="1"/>
    </xf>
    <xf numFmtId="0" fontId="2" fillId="33" borderId="18" xfId="0" applyFont="1" applyFill="1" applyBorder="1" applyAlignment="1" applyProtection="1">
      <alignment horizontal="left" vertical="center"/>
      <protection hidden="1" locked="0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0" xfId="51" applyFont="1" applyFill="1" applyBorder="1" applyAlignment="1" applyProtection="1">
      <alignment horizontal="right" vertical="center"/>
      <protection hidden="1"/>
    </xf>
    <xf numFmtId="0" fontId="3" fillId="33" borderId="13" xfId="51" applyFont="1" applyFill="1" applyBorder="1" applyAlignment="1" applyProtection="1">
      <alignment horizontal="center" vertical="center"/>
      <protection hidden="1"/>
    </xf>
    <xf numFmtId="0" fontId="3" fillId="33" borderId="0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0" fontId="2" fillId="33" borderId="18" xfId="51" applyFont="1" applyFill="1" applyBorder="1" applyAlignment="1" applyProtection="1">
      <alignment horizontal="right" vertical="center"/>
      <protection hidden="1" locked="0"/>
    </xf>
    <xf numFmtId="0" fontId="3" fillId="33" borderId="19" xfId="51" applyFont="1" applyFill="1" applyBorder="1" applyAlignment="1">
      <alignment/>
      <protection/>
    </xf>
    <xf numFmtId="0" fontId="3" fillId="33" borderId="20" xfId="51" applyFont="1" applyFill="1" applyBorder="1" applyAlignment="1">
      <alignment/>
      <protection/>
    </xf>
    <xf numFmtId="0" fontId="3" fillId="33" borderId="0" xfId="51" applyFont="1" applyFill="1" applyBorder="1" applyAlignment="1" applyProtection="1">
      <alignment vertical="top" wrapText="1"/>
      <protection hidden="1"/>
    </xf>
    <xf numFmtId="0" fontId="3" fillId="33" borderId="0" xfId="51" applyFont="1" applyFill="1" applyBorder="1" applyAlignment="1" applyProtection="1">
      <alignment wrapText="1"/>
      <protection hidden="1"/>
    </xf>
    <xf numFmtId="0" fontId="3" fillId="33" borderId="0" xfId="51" applyFont="1" applyFill="1" applyBorder="1" applyAlignment="1" applyProtection="1">
      <alignment horizontal="center" vertical="top"/>
      <protection hidden="1"/>
    </xf>
    <xf numFmtId="0" fontId="3" fillId="33" borderId="0" xfId="51" applyFont="1" applyFill="1" applyBorder="1" applyAlignment="1" applyProtection="1">
      <alignment horizontal="center"/>
      <protection hidden="1"/>
    </xf>
    <xf numFmtId="0" fontId="3" fillId="33" borderId="10" xfId="51" applyFont="1" applyFill="1" applyBorder="1" applyAlignment="1" applyProtection="1">
      <alignment horizontal="center"/>
      <protection hidden="1"/>
    </xf>
    <xf numFmtId="0" fontId="2" fillId="33" borderId="19" xfId="51" applyFont="1" applyFill="1" applyBorder="1" applyAlignment="1" applyProtection="1">
      <alignment horizontal="left" vertical="center"/>
      <protection hidden="1" locked="0"/>
    </xf>
    <xf numFmtId="0" fontId="2" fillId="33" borderId="20" xfId="51" applyFont="1" applyFill="1" applyBorder="1" applyAlignment="1" applyProtection="1">
      <alignment horizontal="left" vertical="center"/>
      <protection hidden="1" locked="0"/>
    </xf>
    <xf numFmtId="0" fontId="3" fillId="33" borderId="14" xfId="51" applyFont="1" applyFill="1" applyBorder="1" applyAlignment="1" applyProtection="1">
      <alignment horizontal="right" wrapText="1"/>
      <protection hidden="1"/>
    </xf>
    <xf numFmtId="49" fontId="2" fillId="33" borderId="18" xfId="51" applyNumberFormat="1" applyFont="1" applyFill="1" applyBorder="1" applyAlignment="1" applyProtection="1">
      <alignment horizontal="left" vertical="center"/>
      <protection hidden="1" locked="0"/>
    </xf>
    <xf numFmtId="49" fontId="2" fillId="33" borderId="19" xfId="51" applyNumberFormat="1" applyFont="1" applyFill="1" applyBorder="1" applyAlignment="1" applyProtection="1">
      <alignment horizontal="left" vertical="center"/>
      <protection hidden="1" locked="0"/>
    </xf>
    <xf numFmtId="49" fontId="2" fillId="33" borderId="20" xfId="51" applyNumberFormat="1" applyFont="1" applyFill="1" applyBorder="1" applyAlignment="1" applyProtection="1">
      <alignment horizontal="left" vertical="center"/>
      <protection hidden="1" locked="0"/>
    </xf>
    <xf numFmtId="0" fontId="10" fillId="33" borderId="30" xfId="51" applyFont="1" applyFill="1" applyBorder="1" applyAlignment="1">
      <alignment/>
      <protection/>
    </xf>
    <xf numFmtId="0" fontId="10" fillId="33" borderId="10" xfId="51" applyFont="1" applyFill="1" applyBorder="1" applyAlignment="1">
      <alignment/>
      <protection/>
    </xf>
    <xf numFmtId="0" fontId="3" fillId="33" borderId="0" xfId="51" applyFont="1" applyFill="1" applyBorder="1" applyAlignment="1" applyProtection="1">
      <alignment vertical="center"/>
      <protection hidden="1"/>
    </xf>
    <xf numFmtId="0" fontId="3" fillId="33" borderId="31" xfId="51" applyFont="1" applyFill="1" applyBorder="1" applyAlignment="1" applyProtection="1">
      <alignment horizontal="center" vertical="top"/>
      <protection hidden="1"/>
    </xf>
    <xf numFmtId="0" fontId="3" fillId="33" borderId="31" xfId="51" applyFont="1" applyFill="1" applyBorder="1" applyAlignment="1">
      <alignment horizontal="center"/>
      <protection/>
    </xf>
    <xf numFmtId="0" fontId="3" fillId="33" borderId="32" xfId="51" applyFont="1" applyFill="1" applyBorder="1" applyAlignment="1">
      <alignment/>
      <protection/>
    </xf>
    <xf numFmtId="0" fontId="3" fillId="33" borderId="19" xfId="51" applyFont="1" applyFill="1" applyBorder="1" applyAlignment="1" applyProtection="1">
      <alignment horizontal="center" vertical="top"/>
      <protection hidden="1"/>
    </xf>
    <xf numFmtId="0" fontId="3" fillId="33" borderId="19" xfId="51" applyFont="1" applyFill="1" applyBorder="1" applyAlignment="1" applyProtection="1">
      <alignment horizontal="center"/>
      <protection hidden="1"/>
    </xf>
    <xf numFmtId="49" fontId="4" fillId="33" borderId="18" xfId="35" applyNumberFormat="1" applyFill="1" applyBorder="1" applyAlignment="1" applyProtection="1">
      <alignment horizontal="left" vertical="center"/>
      <protection hidden="1" locked="0"/>
    </xf>
    <xf numFmtId="0" fontId="18" fillId="33" borderId="0" xfId="57" applyFont="1" applyFill="1" applyBorder="1" applyAlignment="1" applyProtection="1">
      <alignment horizontal="left"/>
      <protection hidden="1"/>
    </xf>
    <xf numFmtId="0" fontId="19" fillId="33" borderId="0" xfId="57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horizontal="left"/>
      <protection hidden="1"/>
    </xf>
    <xf numFmtId="0" fontId="9" fillId="33" borderId="0" xfId="57" applyFill="1" applyBorder="1" applyAlignment="1">
      <alignment/>
      <protection/>
    </xf>
    <xf numFmtId="0" fontId="9" fillId="33" borderId="14" xfId="57" applyFill="1" applyBorder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/>
    </xf>
    <xf numFmtId="0" fontId="3" fillId="33" borderId="28" xfId="0" applyFont="1" applyFill="1" applyBorder="1" applyAlignment="1">
      <alignment horizontal="left" vertical="center" wrapText="1" indent="1"/>
    </xf>
    <xf numFmtId="0" fontId="3" fillId="33" borderId="40" xfId="0" applyFont="1" applyFill="1" applyBorder="1" applyAlignment="1">
      <alignment horizontal="left" vertical="center" wrapText="1" indent="1"/>
    </xf>
    <xf numFmtId="0" fontId="3" fillId="33" borderId="41" xfId="0" applyFont="1" applyFill="1" applyBorder="1" applyAlignment="1">
      <alignment horizontal="left" vertical="center" wrapText="1" inden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top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9" xfId="0" applyFont="1" applyFill="1" applyBorder="1" applyAlignment="1">
      <alignment horizontal="left" vertical="center" wrapText="1" indent="1"/>
    </xf>
    <xf numFmtId="0" fontId="2" fillId="33" borderId="42" xfId="0" applyFont="1" applyFill="1" applyBorder="1" applyAlignment="1">
      <alignment horizontal="left" vertical="center" wrapText="1" indent="1"/>
    </xf>
    <xf numFmtId="0" fontId="2" fillId="33" borderId="43" xfId="0" applyFont="1" applyFill="1" applyBorder="1" applyAlignment="1">
      <alignment horizontal="left" vertical="center" wrapText="1" inden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 indent="1"/>
    </xf>
    <xf numFmtId="0" fontId="2" fillId="33" borderId="40" xfId="0" applyFont="1" applyFill="1" applyBorder="1" applyAlignment="1">
      <alignment horizontal="left" vertical="center" wrapText="1" indent="1"/>
    </xf>
    <xf numFmtId="0" fontId="2" fillId="33" borderId="41" xfId="0" applyFont="1" applyFill="1" applyBorder="1" applyAlignment="1">
      <alignment horizontal="left" vertical="center" wrapText="1" indent="1"/>
    </xf>
    <xf numFmtId="0" fontId="3" fillId="33" borderId="33" xfId="0" applyFont="1" applyFill="1" applyBorder="1" applyAlignment="1">
      <alignment horizontal="left" vertical="center" wrapText="1" indent="1"/>
    </xf>
    <xf numFmtId="0" fontId="3" fillId="33" borderId="34" xfId="0" applyFont="1" applyFill="1" applyBorder="1" applyAlignment="1">
      <alignment horizontal="left" vertical="center" wrapText="1" indent="1"/>
    </xf>
    <xf numFmtId="0" fontId="3" fillId="33" borderId="35" xfId="0" applyFont="1" applyFill="1" applyBorder="1" applyAlignment="1">
      <alignment horizontal="left" vertical="center" wrapText="1" indent="1"/>
    </xf>
    <xf numFmtId="0" fontId="7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57" applyFont="1" applyFill="1" applyBorder="1" applyAlignment="1" applyProtection="1">
      <alignment horizontal="center" vertical="center"/>
      <protection hidden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57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0" fillId="33" borderId="0" xfId="57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10" fillId="33" borderId="0" xfId="57" applyFont="1" applyFill="1" applyAlignment="1">
      <alignment/>
      <protection/>
    </xf>
    <xf numFmtId="0" fontId="16" fillId="33" borderId="0" xfId="57" applyFont="1" applyFill="1" applyBorder="1" applyAlignment="1">
      <alignment horizontal="justify" vertical="top" wrapText="1"/>
      <protection/>
    </xf>
    <xf numFmtId="0" fontId="9" fillId="33" borderId="0" xfId="57" applyFill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 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unoslav.spanovic@nexe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10" zoomScalePageLayoutView="0" workbookViewId="0" topLeftCell="A16">
      <selection activeCell="M22" sqref="M22"/>
    </sheetView>
  </sheetViews>
  <sheetFormatPr defaultColWidth="9.140625" defaultRowHeight="12.75"/>
  <cols>
    <col min="1" max="1" width="9.140625" style="79" customWidth="1"/>
    <col min="2" max="2" width="13.00390625" style="79" customWidth="1"/>
    <col min="3" max="4" width="9.140625" style="79" customWidth="1"/>
    <col min="5" max="5" width="10.28125" style="79" bestFit="1" customWidth="1"/>
    <col min="6" max="6" width="9.140625" style="79" customWidth="1"/>
    <col min="7" max="7" width="15.140625" style="79" customWidth="1"/>
    <col min="8" max="8" width="19.28125" style="79" customWidth="1"/>
    <col min="9" max="9" width="14.421875" style="79" customWidth="1"/>
    <col min="10" max="16384" width="9.140625" style="2" customWidth="1"/>
  </cols>
  <sheetData>
    <row r="1" spans="1:12" ht="15.75">
      <c r="A1" s="187" t="s">
        <v>248</v>
      </c>
      <c r="B1" s="188"/>
      <c r="C1" s="188"/>
      <c r="D1" s="8"/>
      <c r="E1" s="8"/>
      <c r="F1" s="8"/>
      <c r="G1" s="8"/>
      <c r="H1" s="8"/>
      <c r="I1" s="9"/>
      <c r="J1" s="1"/>
      <c r="K1" s="1"/>
      <c r="L1" s="1"/>
    </row>
    <row r="2" spans="1:12" ht="12.75">
      <c r="A2" s="141" t="s">
        <v>249</v>
      </c>
      <c r="B2" s="142"/>
      <c r="C2" s="142"/>
      <c r="D2" s="143"/>
      <c r="E2" s="10" t="s">
        <v>335</v>
      </c>
      <c r="F2" s="11"/>
      <c r="G2" s="12" t="s">
        <v>250</v>
      </c>
      <c r="H2" s="10" t="s">
        <v>336</v>
      </c>
      <c r="I2" s="13"/>
      <c r="J2" s="1"/>
      <c r="K2" s="1"/>
      <c r="L2" s="1"/>
    </row>
    <row r="3" spans="1:12" ht="12.75">
      <c r="A3" s="14"/>
      <c r="B3" s="15"/>
      <c r="C3" s="15"/>
      <c r="D3" s="15"/>
      <c r="E3" s="16"/>
      <c r="F3" s="16"/>
      <c r="G3" s="15"/>
      <c r="H3" s="15"/>
      <c r="I3" s="17"/>
      <c r="J3" s="1"/>
      <c r="K3" s="1"/>
      <c r="L3" s="1"/>
    </row>
    <row r="4" spans="1:12" ht="15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"/>
      <c r="K4" s="1"/>
      <c r="L4" s="1"/>
    </row>
    <row r="5" spans="1:12" ht="12.75">
      <c r="A5" s="18"/>
      <c r="B5" s="19"/>
      <c r="C5" s="19"/>
      <c r="D5" s="19"/>
      <c r="E5" s="20"/>
      <c r="F5" s="21"/>
      <c r="G5" s="22"/>
      <c r="H5" s="23"/>
      <c r="I5" s="24"/>
      <c r="J5" s="1"/>
      <c r="K5" s="1"/>
      <c r="L5" s="1"/>
    </row>
    <row r="6" spans="1:12" ht="12.75">
      <c r="A6" s="147" t="s">
        <v>251</v>
      </c>
      <c r="B6" s="148"/>
      <c r="C6" s="139" t="s">
        <v>322</v>
      </c>
      <c r="D6" s="140"/>
      <c r="E6" s="25"/>
      <c r="F6" s="25"/>
      <c r="G6" s="25"/>
      <c r="H6" s="25"/>
      <c r="I6" s="26"/>
      <c r="J6" s="1"/>
      <c r="K6" s="1"/>
      <c r="L6" s="1"/>
    </row>
    <row r="7" spans="1:12" ht="12.75">
      <c r="A7" s="27"/>
      <c r="B7" s="28"/>
      <c r="C7" s="29"/>
      <c r="D7" s="29"/>
      <c r="E7" s="25"/>
      <c r="F7" s="25"/>
      <c r="G7" s="25"/>
      <c r="H7" s="25"/>
      <c r="I7" s="26"/>
      <c r="J7" s="1"/>
      <c r="K7" s="1"/>
      <c r="L7" s="1"/>
    </row>
    <row r="8" spans="1:12" ht="12.75">
      <c r="A8" s="149" t="s">
        <v>252</v>
      </c>
      <c r="B8" s="150"/>
      <c r="C8" s="139" t="s">
        <v>323</v>
      </c>
      <c r="D8" s="140"/>
      <c r="E8" s="25"/>
      <c r="F8" s="25"/>
      <c r="G8" s="25"/>
      <c r="H8" s="25"/>
      <c r="I8" s="24"/>
      <c r="J8" s="1"/>
      <c r="K8" s="1"/>
      <c r="L8" s="1"/>
    </row>
    <row r="9" spans="1:12" ht="12.75">
      <c r="A9" s="30"/>
      <c r="B9" s="31"/>
      <c r="C9" s="32"/>
      <c r="D9" s="29"/>
      <c r="E9" s="19"/>
      <c r="F9" s="19"/>
      <c r="G9" s="19"/>
      <c r="H9" s="19"/>
      <c r="I9" s="24"/>
      <c r="J9" s="1"/>
      <c r="K9" s="1"/>
      <c r="L9" s="1"/>
    </row>
    <row r="10" spans="1:12" ht="12.75">
      <c r="A10" s="136" t="s">
        <v>253</v>
      </c>
      <c r="B10" s="137"/>
      <c r="C10" s="139" t="s">
        <v>324</v>
      </c>
      <c r="D10" s="140"/>
      <c r="E10" s="19"/>
      <c r="F10" s="19"/>
      <c r="G10" s="19"/>
      <c r="H10" s="19"/>
      <c r="I10" s="24"/>
      <c r="J10" s="1"/>
      <c r="K10" s="1"/>
      <c r="L10" s="1"/>
    </row>
    <row r="11" spans="1:12" ht="12.75">
      <c r="A11" s="138"/>
      <c r="B11" s="137"/>
      <c r="C11" s="19"/>
      <c r="D11" s="19"/>
      <c r="E11" s="19"/>
      <c r="F11" s="19"/>
      <c r="G11" s="19"/>
      <c r="H11" s="19"/>
      <c r="I11" s="24"/>
      <c r="J11" s="1"/>
      <c r="K11" s="1"/>
      <c r="L11" s="1"/>
    </row>
    <row r="12" spans="1:12" ht="12.75">
      <c r="A12" s="147" t="s">
        <v>254</v>
      </c>
      <c r="B12" s="148"/>
      <c r="C12" s="151" t="s">
        <v>325</v>
      </c>
      <c r="D12" s="152"/>
      <c r="E12" s="152"/>
      <c r="F12" s="152"/>
      <c r="G12" s="152"/>
      <c r="H12" s="152"/>
      <c r="I12" s="153"/>
      <c r="J12" s="1"/>
      <c r="K12" s="1"/>
      <c r="L12" s="1"/>
    </row>
    <row r="13" spans="1:12" ht="12.75">
      <c r="A13" s="27"/>
      <c r="B13" s="28"/>
      <c r="C13" s="33"/>
      <c r="D13" s="19"/>
      <c r="E13" s="19"/>
      <c r="F13" s="19"/>
      <c r="G13" s="19"/>
      <c r="H13" s="19"/>
      <c r="I13" s="24"/>
      <c r="J13" s="1"/>
      <c r="K13" s="1"/>
      <c r="L13" s="1"/>
    </row>
    <row r="14" spans="1:12" ht="12.75">
      <c r="A14" s="147" t="s">
        <v>255</v>
      </c>
      <c r="B14" s="148"/>
      <c r="C14" s="154">
        <v>31500</v>
      </c>
      <c r="D14" s="155"/>
      <c r="E14" s="29"/>
      <c r="F14" s="151" t="s">
        <v>326</v>
      </c>
      <c r="G14" s="152"/>
      <c r="H14" s="152"/>
      <c r="I14" s="153"/>
      <c r="J14" s="1"/>
      <c r="K14" s="1"/>
      <c r="L14" s="1"/>
    </row>
    <row r="15" spans="1:12" ht="12.75">
      <c r="A15" s="27"/>
      <c r="B15" s="28"/>
      <c r="C15" s="19"/>
      <c r="D15" s="19"/>
      <c r="E15" s="19"/>
      <c r="F15" s="19"/>
      <c r="G15" s="19"/>
      <c r="H15" s="19"/>
      <c r="I15" s="24"/>
      <c r="J15" s="1"/>
      <c r="K15" s="1"/>
      <c r="L15" s="1"/>
    </row>
    <row r="16" spans="1:12" ht="12.75">
      <c r="A16" s="147" t="s">
        <v>256</v>
      </c>
      <c r="B16" s="148"/>
      <c r="C16" s="151" t="s">
        <v>327</v>
      </c>
      <c r="D16" s="152"/>
      <c r="E16" s="152"/>
      <c r="F16" s="152"/>
      <c r="G16" s="152"/>
      <c r="H16" s="152"/>
      <c r="I16" s="153"/>
      <c r="J16" s="1"/>
      <c r="K16" s="1"/>
      <c r="L16" s="1"/>
    </row>
    <row r="17" spans="1:12" ht="12.75">
      <c r="A17" s="27"/>
      <c r="B17" s="28"/>
      <c r="C17" s="19"/>
      <c r="D17" s="19"/>
      <c r="E17" s="19"/>
      <c r="F17" s="19"/>
      <c r="G17" s="19"/>
      <c r="H17" s="19"/>
      <c r="I17" s="24"/>
      <c r="J17" s="1"/>
      <c r="K17" s="1"/>
      <c r="L17" s="1"/>
    </row>
    <row r="18" spans="1:12" ht="12.75">
      <c r="A18" s="147" t="s">
        <v>257</v>
      </c>
      <c r="B18" s="148"/>
      <c r="C18" s="156" t="s">
        <v>328</v>
      </c>
      <c r="D18" s="157"/>
      <c r="E18" s="157"/>
      <c r="F18" s="157"/>
      <c r="G18" s="157"/>
      <c r="H18" s="157"/>
      <c r="I18" s="158"/>
      <c r="J18" s="1"/>
      <c r="K18" s="1"/>
      <c r="L18" s="1"/>
    </row>
    <row r="19" spans="1:12" ht="12.75">
      <c r="A19" s="27"/>
      <c r="B19" s="28"/>
      <c r="C19" s="33"/>
      <c r="D19" s="19"/>
      <c r="E19" s="19"/>
      <c r="F19" s="19"/>
      <c r="G19" s="19"/>
      <c r="H19" s="19"/>
      <c r="I19" s="24"/>
      <c r="J19" s="1"/>
      <c r="K19" s="1"/>
      <c r="L19" s="1"/>
    </row>
    <row r="20" spans="1:12" ht="12.75">
      <c r="A20" s="147" t="s">
        <v>258</v>
      </c>
      <c r="B20" s="148"/>
      <c r="C20" s="156" t="s">
        <v>329</v>
      </c>
      <c r="D20" s="157"/>
      <c r="E20" s="157"/>
      <c r="F20" s="157"/>
      <c r="G20" s="157"/>
      <c r="H20" s="157"/>
      <c r="I20" s="158"/>
      <c r="J20" s="1"/>
      <c r="K20" s="1"/>
      <c r="L20" s="1"/>
    </row>
    <row r="21" spans="1:12" ht="12.75">
      <c r="A21" s="27"/>
      <c r="B21" s="28"/>
      <c r="C21" s="33"/>
      <c r="D21" s="19"/>
      <c r="E21" s="19"/>
      <c r="F21" s="19"/>
      <c r="G21" s="19"/>
      <c r="H21" s="19"/>
      <c r="I21" s="24"/>
      <c r="J21" s="1"/>
      <c r="K21" s="1"/>
      <c r="L21" s="1"/>
    </row>
    <row r="22" spans="1:12" ht="12.75">
      <c r="A22" s="147" t="s">
        <v>259</v>
      </c>
      <c r="B22" s="148"/>
      <c r="C22" s="34">
        <v>2780</v>
      </c>
      <c r="D22" s="151" t="s">
        <v>326</v>
      </c>
      <c r="E22" s="159"/>
      <c r="F22" s="160"/>
      <c r="G22" s="147"/>
      <c r="H22" s="161"/>
      <c r="I22" s="35"/>
      <c r="J22" s="1"/>
      <c r="K22" s="1"/>
      <c r="L22" s="1"/>
    </row>
    <row r="23" spans="1:12" ht="12.75">
      <c r="A23" s="27"/>
      <c r="B23" s="28"/>
      <c r="C23" s="19"/>
      <c r="D23" s="29"/>
      <c r="E23" s="29"/>
      <c r="F23" s="29"/>
      <c r="G23" s="29"/>
      <c r="H23" s="19"/>
      <c r="I23" s="24"/>
      <c r="J23" s="1"/>
      <c r="K23" s="1"/>
      <c r="L23" s="1"/>
    </row>
    <row r="24" spans="1:12" ht="12.75">
      <c r="A24" s="147" t="s">
        <v>260</v>
      </c>
      <c r="B24" s="148"/>
      <c r="C24" s="36">
        <v>14</v>
      </c>
      <c r="D24" s="162" t="s">
        <v>330</v>
      </c>
      <c r="E24" s="163"/>
      <c r="F24" s="163"/>
      <c r="G24" s="164"/>
      <c r="H24" s="37" t="s">
        <v>261</v>
      </c>
      <c r="I24" s="38">
        <v>48</v>
      </c>
      <c r="J24" s="1"/>
      <c r="K24" s="1"/>
      <c r="L24" s="1"/>
    </row>
    <row r="25" spans="1:12" ht="12.75">
      <c r="A25" s="27"/>
      <c r="B25" s="28"/>
      <c r="C25" s="19"/>
      <c r="D25" s="29"/>
      <c r="E25" s="29"/>
      <c r="F25" s="29"/>
      <c r="G25" s="28"/>
      <c r="H25" s="28" t="s">
        <v>317</v>
      </c>
      <c r="I25" s="39"/>
      <c r="J25" s="1"/>
      <c r="K25" s="1"/>
      <c r="L25" s="1"/>
    </row>
    <row r="26" spans="1:12" ht="12.75">
      <c r="A26" s="147" t="s">
        <v>262</v>
      </c>
      <c r="B26" s="148"/>
      <c r="C26" s="40" t="s">
        <v>333</v>
      </c>
      <c r="D26" s="41"/>
      <c r="E26" s="42"/>
      <c r="F26" s="29"/>
      <c r="G26" s="165" t="s">
        <v>263</v>
      </c>
      <c r="H26" s="148"/>
      <c r="I26" s="38" t="s">
        <v>331</v>
      </c>
      <c r="J26" s="1"/>
      <c r="K26" s="1"/>
      <c r="L26" s="1"/>
    </row>
    <row r="27" spans="1:12" ht="12.75">
      <c r="A27" s="27"/>
      <c r="B27" s="28"/>
      <c r="C27" s="19"/>
      <c r="D27" s="29"/>
      <c r="E27" s="29"/>
      <c r="F27" s="29"/>
      <c r="G27" s="29"/>
      <c r="H27" s="19"/>
      <c r="I27" s="43"/>
      <c r="J27" s="1"/>
      <c r="K27" s="1"/>
      <c r="L27" s="1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"/>
      <c r="K28" s="1"/>
      <c r="L28" s="1"/>
    </row>
    <row r="29" spans="1:12" ht="12.75">
      <c r="A29" s="44"/>
      <c r="B29" s="42"/>
      <c r="C29" s="42"/>
      <c r="D29" s="19"/>
      <c r="E29" s="19"/>
      <c r="F29" s="19"/>
      <c r="G29" s="19"/>
      <c r="H29" s="45"/>
      <c r="I29" s="43"/>
      <c r="J29" s="1"/>
      <c r="K29" s="1"/>
      <c r="L29" s="1"/>
    </row>
    <row r="30" spans="1:12" ht="12.75">
      <c r="A30" s="173"/>
      <c r="B30" s="174"/>
      <c r="C30" s="174"/>
      <c r="D30" s="175"/>
      <c r="E30" s="173"/>
      <c r="F30" s="174"/>
      <c r="G30" s="174"/>
      <c r="H30" s="139"/>
      <c r="I30" s="140"/>
      <c r="J30" s="1"/>
      <c r="K30" s="1"/>
      <c r="L30" s="1"/>
    </row>
    <row r="31" spans="1:12" ht="12.75">
      <c r="A31" s="27"/>
      <c r="B31" s="28"/>
      <c r="C31" s="33"/>
      <c r="D31" s="176"/>
      <c r="E31" s="176"/>
      <c r="F31" s="176"/>
      <c r="G31" s="177"/>
      <c r="H31" s="19"/>
      <c r="I31" s="46"/>
      <c r="J31" s="1"/>
      <c r="K31" s="1"/>
      <c r="L31" s="1"/>
    </row>
    <row r="32" spans="1:12" ht="12.75">
      <c r="A32" s="173"/>
      <c r="B32" s="174"/>
      <c r="C32" s="174"/>
      <c r="D32" s="175"/>
      <c r="E32" s="173"/>
      <c r="F32" s="174"/>
      <c r="G32" s="174"/>
      <c r="H32" s="139"/>
      <c r="I32" s="140"/>
      <c r="J32" s="1"/>
      <c r="K32" s="1"/>
      <c r="L32" s="1"/>
    </row>
    <row r="33" spans="1:12" ht="12.75">
      <c r="A33" s="27"/>
      <c r="B33" s="28"/>
      <c r="C33" s="33"/>
      <c r="D33" s="47"/>
      <c r="E33" s="47"/>
      <c r="F33" s="47"/>
      <c r="G33" s="25"/>
      <c r="H33" s="19"/>
      <c r="I33" s="48"/>
      <c r="J33" s="1"/>
      <c r="K33" s="1"/>
      <c r="L33" s="1"/>
    </row>
    <row r="34" spans="1:12" ht="12.75">
      <c r="A34" s="173"/>
      <c r="B34" s="174"/>
      <c r="C34" s="174"/>
      <c r="D34" s="175"/>
      <c r="E34" s="173"/>
      <c r="F34" s="174"/>
      <c r="G34" s="174"/>
      <c r="H34" s="139"/>
      <c r="I34" s="140"/>
      <c r="J34" s="1"/>
      <c r="K34" s="1"/>
      <c r="L34" s="1"/>
    </row>
    <row r="35" spans="1:12" ht="12.75">
      <c r="A35" s="49"/>
      <c r="B35" s="42"/>
      <c r="C35" s="42"/>
      <c r="D35" s="42"/>
      <c r="E35" s="50"/>
      <c r="F35" s="42"/>
      <c r="G35" s="42"/>
      <c r="H35" s="51"/>
      <c r="I35" s="52"/>
      <c r="J35" s="1"/>
      <c r="K35" s="1"/>
      <c r="L35" s="1"/>
    </row>
    <row r="36" spans="1:12" ht="12.75">
      <c r="A36" s="53"/>
      <c r="B36" s="54"/>
      <c r="C36" s="55"/>
      <c r="D36" s="56"/>
      <c r="E36" s="19"/>
      <c r="F36" s="55"/>
      <c r="G36" s="56"/>
      <c r="H36" s="19"/>
      <c r="I36" s="24"/>
      <c r="J36" s="1"/>
      <c r="K36" s="1"/>
      <c r="L36" s="1"/>
    </row>
    <row r="37" spans="1:12" ht="12.75">
      <c r="A37" s="57"/>
      <c r="B37" s="58"/>
      <c r="C37" s="58"/>
      <c r="D37" s="59"/>
      <c r="E37" s="59"/>
      <c r="F37" s="58"/>
      <c r="G37" s="59"/>
      <c r="H37" s="59"/>
      <c r="I37" s="60"/>
      <c r="J37" s="1"/>
      <c r="K37" s="1"/>
      <c r="L37" s="1"/>
    </row>
    <row r="38" spans="1:12" ht="12.75">
      <c r="A38" s="136" t="s">
        <v>267</v>
      </c>
      <c r="B38" s="183"/>
      <c r="C38" s="139"/>
      <c r="D38" s="140"/>
      <c r="E38" s="19"/>
      <c r="F38" s="151"/>
      <c r="G38" s="174"/>
      <c r="H38" s="174"/>
      <c r="I38" s="175"/>
      <c r="J38" s="1"/>
      <c r="K38" s="1"/>
      <c r="L38" s="1"/>
    </row>
    <row r="39" spans="1:12" ht="12.75">
      <c r="A39" s="53"/>
      <c r="B39" s="54"/>
      <c r="C39" s="178"/>
      <c r="D39" s="179"/>
      <c r="E39" s="19"/>
      <c r="F39" s="178"/>
      <c r="G39" s="180"/>
      <c r="H39" s="61"/>
      <c r="I39" s="62"/>
      <c r="J39" s="1"/>
      <c r="K39" s="1"/>
      <c r="L39" s="1"/>
    </row>
    <row r="40" spans="1:12" ht="12.75">
      <c r="A40" s="136" t="s">
        <v>268</v>
      </c>
      <c r="B40" s="183"/>
      <c r="C40" s="151" t="s">
        <v>339</v>
      </c>
      <c r="D40" s="181"/>
      <c r="E40" s="181"/>
      <c r="F40" s="181"/>
      <c r="G40" s="181"/>
      <c r="H40" s="181"/>
      <c r="I40" s="182"/>
      <c r="J40" s="1"/>
      <c r="K40" s="1"/>
      <c r="L40" s="1"/>
    </row>
    <row r="41" spans="1:12" ht="12.75">
      <c r="A41" s="27"/>
      <c r="B41" s="28"/>
      <c r="C41" s="33" t="s">
        <v>269</v>
      </c>
      <c r="D41" s="19"/>
      <c r="E41" s="19"/>
      <c r="F41" s="19"/>
      <c r="G41" s="19"/>
      <c r="H41" s="19"/>
      <c r="I41" s="24"/>
      <c r="J41" s="1"/>
      <c r="K41" s="1"/>
      <c r="L41" s="1"/>
    </row>
    <row r="42" spans="1:12" ht="12.75">
      <c r="A42" s="136" t="s">
        <v>270</v>
      </c>
      <c r="B42" s="183"/>
      <c r="C42" s="184" t="s">
        <v>340</v>
      </c>
      <c r="D42" s="185"/>
      <c r="E42" s="186"/>
      <c r="F42" s="19"/>
      <c r="G42" s="37" t="s">
        <v>271</v>
      </c>
      <c r="H42" s="184" t="s">
        <v>341</v>
      </c>
      <c r="I42" s="186"/>
      <c r="J42" s="1"/>
      <c r="K42" s="1"/>
      <c r="L42" s="1"/>
    </row>
    <row r="43" spans="1:12" ht="12.75">
      <c r="A43" s="27"/>
      <c r="B43" s="28"/>
      <c r="C43" s="33"/>
      <c r="D43" s="19"/>
      <c r="E43" s="19"/>
      <c r="F43" s="19"/>
      <c r="G43" s="19"/>
      <c r="H43" s="19"/>
      <c r="I43" s="24"/>
      <c r="J43" s="1"/>
      <c r="K43" s="1"/>
      <c r="L43" s="1"/>
    </row>
    <row r="44" spans="1:12" ht="12.75">
      <c r="A44" s="136" t="s">
        <v>257</v>
      </c>
      <c r="B44" s="183"/>
      <c r="C44" s="195" t="s">
        <v>342</v>
      </c>
      <c r="D44" s="185"/>
      <c r="E44" s="185"/>
      <c r="F44" s="185"/>
      <c r="G44" s="185"/>
      <c r="H44" s="185"/>
      <c r="I44" s="186"/>
      <c r="J44" s="1"/>
      <c r="K44" s="1"/>
      <c r="L44" s="1"/>
    </row>
    <row r="45" spans="1:12" ht="12.75">
      <c r="A45" s="27"/>
      <c r="B45" s="28"/>
      <c r="C45" s="19"/>
      <c r="D45" s="19"/>
      <c r="E45" s="19"/>
      <c r="F45" s="19"/>
      <c r="G45" s="19"/>
      <c r="H45" s="19"/>
      <c r="I45" s="24"/>
      <c r="J45" s="1"/>
      <c r="K45" s="1"/>
      <c r="L45" s="1"/>
    </row>
    <row r="46" spans="1:12" ht="12.75">
      <c r="A46" s="147" t="s">
        <v>272</v>
      </c>
      <c r="B46" s="148"/>
      <c r="C46" s="184" t="s">
        <v>343</v>
      </c>
      <c r="D46" s="185"/>
      <c r="E46" s="185"/>
      <c r="F46" s="185"/>
      <c r="G46" s="185"/>
      <c r="H46" s="185"/>
      <c r="I46" s="153"/>
      <c r="J46" s="1"/>
      <c r="K46" s="1"/>
      <c r="L46" s="1"/>
    </row>
    <row r="47" spans="1:12" ht="12.75">
      <c r="A47" s="63"/>
      <c r="B47" s="59"/>
      <c r="C47" s="189" t="s">
        <v>273</v>
      </c>
      <c r="D47" s="189"/>
      <c r="E47" s="189"/>
      <c r="F47" s="189"/>
      <c r="G47" s="189"/>
      <c r="H47" s="189"/>
      <c r="I47" s="64"/>
      <c r="J47" s="1"/>
      <c r="K47" s="1"/>
      <c r="L47" s="1"/>
    </row>
    <row r="48" spans="1:12" ht="12.75">
      <c r="A48" s="63"/>
      <c r="B48" s="59"/>
      <c r="C48" s="65"/>
      <c r="D48" s="65"/>
      <c r="E48" s="65"/>
      <c r="F48" s="65"/>
      <c r="G48" s="65"/>
      <c r="H48" s="65"/>
      <c r="I48" s="64"/>
      <c r="J48" s="1"/>
      <c r="K48" s="1"/>
      <c r="L48" s="1"/>
    </row>
    <row r="49" spans="1:12" ht="12.75">
      <c r="A49" s="63"/>
      <c r="B49" s="196" t="s">
        <v>274</v>
      </c>
      <c r="C49" s="197"/>
      <c r="D49" s="197"/>
      <c r="E49" s="197"/>
      <c r="F49" s="66"/>
      <c r="G49" s="66"/>
      <c r="H49" s="66"/>
      <c r="I49" s="67"/>
      <c r="J49" s="1"/>
      <c r="K49" s="1"/>
      <c r="L49" s="1"/>
    </row>
    <row r="50" spans="1:12" ht="12.75">
      <c r="A50" s="63"/>
      <c r="B50" s="198" t="s">
        <v>332</v>
      </c>
      <c r="C50" s="199"/>
      <c r="D50" s="199"/>
      <c r="E50" s="199"/>
      <c r="F50" s="199"/>
      <c r="G50" s="199"/>
      <c r="H50" s="199"/>
      <c r="I50" s="200"/>
      <c r="J50" s="1"/>
      <c r="K50" s="1"/>
      <c r="L50" s="1"/>
    </row>
    <row r="51" spans="1:12" ht="12.75">
      <c r="A51" s="63"/>
      <c r="B51" s="198" t="s">
        <v>306</v>
      </c>
      <c r="C51" s="199"/>
      <c r="D51" s="199"/>
      <c r="E51" s="199"/>
      <c r="F51" s="199"/>
      <c r="G51" s="199"/>
      <c r="H51" s="199"/>
      <c r="I51" s="67"/>
      <c r="J51" s="1"/>
      <c r="K51" s="1"/>
      <c r="L51" s="1"/>
    </row>
    <row r="52" spans="1:12" ht="12.75">
      <c r="A52" s="63"/>
      <c r="B52" s="198" t="s">
        <v>307</v>
      </c>
      <c r="C52" s="199"/>
      <c r="D52" s="199"/>
      <c r="E52" s="199"/>
      <c r="F52" s="199"/>
      <c r="G52" s="199"/>
      <c r="H52" s="199"/>
      <c r="I52" s="200"/>
      <c r="J52" s="1"/>
      <c r="K52" s="1"/>
      <c r="L52" s="1"/>
    </row>
    <row r="53" spans="1:12" ht="12.75">
      <c r="A53" s="63"/>
      <c r="B53" s="198" t="s">
        <v>308</v>
      </c>
      <c r="C53" s="199"/>
      <c r="D53" s="199"/>
      <c r="E53" s="199"/>
      <c r="F53" s="199"/>
      <c r="G53" s="199"/>
      <c r="H53" s="199"/>
      <c r="I53" s="200"/>
      <c r="J53" s="1"/>
      <c r="K53" s="1"/>
      <c r="L53" s="1"/>
    </row>
    <row r="54" spans="1:12" ht="12.75">
      <c r="A54" s="63"/>
      <c r="B54" s="68"/>
      <c r="C54" s="69"/>
      <c r="D54" s="69"/>
      <c r="E54" s="69"/>
      <c r="F54" s="69"/>
      <c r="G54" s="69"/>
      <c r="H54" s="69"/>
      <c r="I54" s="70"/>
      <c r="J54" s="1"/>
      <c r="K54" s="1"/>
      <c r="L54" s="1"/>
    </row>
    <row r="55" spans="1:12" ht="13.5" thickBot="1">
      <c r="A55" s="71" t="s">
        <v>275</v>
      </c>
      <c r="B55" s="19"/>
      <c r="C55" s="19"/>
      <c r="D55" s="19"/>
      <c r="E55" s="19"/>
      <c r="F55" s="19"/>
      <c r="G55" s="72"/>
      <c r="H55" s="73"/>
      <c r="I55" s="74"/>
      <c r="J55" s="1"/>
      <c r="K55" s="1"/>
      <c r="L55" s="1"/>
    </row>
    <row r="56" spans="1:12" ht="12.75">
      <c r="A56" s="18"/>
      <c r="B56" s="19"/>
      <c r="C56" s="19"/>
      <c r="D56" s="19"/>
      <c r="E56" s="59" t="s">
        <v>276</v>
      </c>
      <c r="F56" s="42"/>
      <c r="G56" s="190" t="s">
        <v>277</v>
      </c>
      <c r="H56" s="191"/>
      <c r="I56" s="192"/>
      <c r="J56" s="1"/>
      <c r="K56" s="1"/>
      <c r="L56" s="1"/>
    </row>
    <row r="57" spans="1:12" ht="12.75">
      <c r="A57" s="75"/>
      <c r="B57" s="76"/>
      <c r="C57" s="77"/>
      <c r="D57" s="77"/>
      <c r="E57" s="77"/>
      <c r="F57" s="77"/>
      <c r="G57" s="193"/>
      <c r="H57" s="194"/>
      <c r="I57" s="78"/>
      <c r="J57" s="1"/>
      <c r="K57" s="1"/>
      <c r="L57" s="1"/>
    </row>
  </sheetData>
  <sheetProtection/>
  <protectedRanges>
    <protectedRange sqref="E2 H2 C18:I18 C20:I20 I24 A30:I30 A32:I32" name="Range1"/>
    <protectedRange sqref="C6:D6 C8:D8 C10:D10" name="Range1_1"/>
    <protectedRange sqref="C12:I12" name="Range1_2"/>
    <protectedRange sqref="C14:D14 F14:I14" name="Range1_3"/>
    <protectedRange sqref="C16:I16" name="Range1_4"/>
    <protectedRange sqref="C22:F22" name="Range1_5"/>
    <protectedRange sqref="C24:G24" name="Range1_6"/>
    <protectedRange sqref="C26" name="Range1_7"/>
    <protectedRange sqref="I26" name="Range1_8"/>
  </protectedRanges>
  <mergeCells count="62">
    <mergeCell ref="G57:H57"/>
    <mergeCell ref="A44:B44"/>
    <mergeCell ref="C44:I44"/>
    <mergeCell ref="A46:B46"/>
    <mergeCell ref="C46:I46"/>
    <mergeCell ref="B49:E49"/>
    <mergeCell ref="B50:I50"/>
    <mergeCell ref="B51:H51"/>
    <mergeCell ref="B52:I52"/>
    <mergeCell ref="B53:I53"/>
    <mergeCell ref="A1:C1"/>
    <mergeCell ref="C47:H47"/>
    <mergeCell ref="G56:I56"/>
    <mergeCell ref="A40:B40"/>
    <mergeCell ref="A38:B38"/>
    <mergeCell ref="C38:D38"/>
    <mergeCell ref="F38:I38"/>
    <mergeCell ref="A34:D34"/>
    <mergeCell ref="E34:G34"/>
    <mergeCell ref="H34:I34"/>
    <mergeCell ref="C39:D39"/>
    <mergeCell ref="F39:G39"/>
    <mergeCell ref="C40:I40"/>
    <mergeCell ref="A42:B42"/>
    <mergeCell ref="C42:E42"/>
    <mergeCell ref="H42:I42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44" r:id="rId1" display="krunoslav.spanovic@nexe.hr"/>
  </hyperlinks>
  <printOptions/>
  <pageMargins left="0.75" right="0.75" top="1" bottom="1" header="0.5" footer="0.5"/>
  <pageSetup horizontalDpi="600" verticalDpi="600" orientation="portrait" paperSize="9" scale="76" r:id="rId2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00" zoomScalePageLayoutView="0" workbookViewId="0" topLeftCell="A46">
      <selection activeCell="N16" sqref="N16"/>
    </sheetView>
  </sheetViews>
  <sheetFormatPr defaultColWidth="9.140625" defaultRowHeight="12.75"/>
  <cols>
    <col min="1" max="9" width="9.140625" style="80" customWidth="1"/>
    <col min="10" max="11" width="11.421875" style="80" customWidth="1"/>
    <col min="12" max="12" width="10.7109375" style="3" bestFit="1" customWidth="1"/>
    <col min="13" max="16384" width="9.140625" style="3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334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59</v>
      </c>
      <c r="B4" s="244"/>
      <c r="C4" s="244"/>
      <c r="D4" s="244"/>
      <c r="E4" s="244"/>
      <c r="F4" s="244"/>
      <c r="G4" s="244"/>
      <c r="H4" s="245"/>
      <c r="I4" s="81" t="s">
        <v>278</v>
      </c>
      <c r="J4" s="82" t="s">
        <v>318</v>
      </c>
      <c r="K4" s="83" t="s">
        <v>319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84">
        <v>2</v>
      </c>
      <c r="J5" s="85">
        <v>3</v>
      </c>
      <c r="K5" s="85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28"/>
      <c r="I7" s="86">
        <v>1</v>
      </c>
      <c r="J7" s="87">
        <v>0</v>
      </c>
      <c r="K7" s="87">
        <v>0</v>
      </c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88">
        <v>2</v>
      </c>
      <c r="J8" s="89">
        <f>J9+J16+J26+J35+J39</f>
        <v>1470237012</v>
      </c>
      <c r="K8" s="89">
        <f>K9+K16+K26+K35+K39</f>
        <v>1402151156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88">
        <v>3</v>
      </c>
      <c r="J9" s="89">
        <f>SUM(J10:J15)</f>
        <v>1191266</v>
      </c>
      <c r="K9" s="89">
        <f>SUM(K10:K15)</f>
        <v>1145427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88">
        <v>4</v>
      </c>
      <c r="J10" s="90">
        <v>0</v>
      </c>
      <c r="K10" s="90">
        <v>0</v>
      </c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88">
        <v>5</v>
      </c>
      <c r="J11" s="90">
        <v>657026</v>
      </c>
      <c r="K11" s="90">
        <v>611187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88">
        <v>6</v>
      </c>
      <c r="J12" s="90">
        <v>0</v>
      </c>
      <c r="K12" s="90">
        <v>0</v>
      </c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88">
        <v>7</v>
      </c>
      <c r="J13" s="90">
        <v>0</v>
      </c>
      <c r="K13" s="90">
        <v>0</v>
      </c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88">
        <v>8</v>
      </c>
      <c r="J14" s="90">
        <v>534240</v>
      </c>
      <c r="K14" s="90">
        <v>534240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88">
        <v>9</v>
      </c>
      <c r="J15" s="90">
        <v>0</v>
      </c>
      <c r="K15" s="90">
        <v>0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88">
        <v>10</v>
      </c>
      <c r="J16" s="89">
        <f>SUM(J17:J25)</f>
        <v>10233018</v>
      </c>
      <c r="K16" s="89">
        <f>SUM(K17:K25)</f>
        <v>10044784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88">
        <v>11</v>
      </c>
      <c r="J17" s="90">
        <v>2599974</v>
      </c>
      <c r="K17" s="90">
        <v>2599974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88">
        <v>12</v>
      </c>
      <c r="J18" s="90">
        <v>1080191</v>
      </c>
      <c r="K18" s="90">
        <v>1065936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88">
        <v>13</v>
      </c>
      <c r="J19" s="90">
        <v>328721</v>
      </c>
      <c r="K19" s="90">
        <v>209038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88">
        <v>14</v>
      </c>
      <c r="J20" s="90">
        <v>182769</v>
      </c>
      <c r="K20" s="90">
        <v>128473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88">
        <v>15</v>
      </c>
      <c r="J21" s="90">
        <v>0</v>
      </c>
      <c r="K21" s="90">
        <v>0</v>
      </c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88">
        <v>16</v>
      </c>
      <c r="J22" s="90">
        <v>0</v>
      </c>
      <c r="K22" s="90">
        <v>0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88">
        <v>17</v>
      </c>
      <c r="J23" s="90">
        <v>6041363</v>
      </c>
      <c r="K23" s="90">
        <v>6041363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88">
        <v>18</v>
      </c>
      <c r="J24" s="90">
        <v>0</v>
      </c>
      <c r="K24" s="90">
        <v>0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88">
        <v>19</v>
      </c>
      <c r="J25" s="90">
        <v>0</v>
      </c>
      <c r="K25" s="90">
        <v>0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88">
        <v>20</v>
      </c>
      <c r="J26" s="89">
        <f>SUM(J27:J34)</f>
        <v>1458812728</v>
      </c>
      <c r="K26" s="89">
        <f>SUM(K27:K34)</f>
        <v>1389482042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88">
        <v>21</v>
      </c>
      <c r="J27" s="90">
        <v>1357096674</v>
      </c>
      <c r="K27" s="90">
        <v>1282409301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88">
        <v>22</v>
      </c>
      <c r="J28" s="90">
        <v>18365962</v>
      </c>
      <c r="K28" s="90">
        <v>11881103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88">
        <v>23</v>
      </c>
      <c r="J29" s="90">
        <v>42889422</v>
      </c>
      <c r="K29" s="90">
        <v>42889422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88">
        <v>24</v>
      </c>
      <c r="J30" s="90">
        <v>0</v>
      </c>
      <c r="K30" s="90">
        <v>0</v>
      </c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88">
        <v>25</v>
      </c>
      <c r="J31" s="90">
        <v>40460670</v>
      </c>
      <c r="K31" s="90">
        <v>40460670</v>
      </c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88">
        <v>26</v>
      </c>
      <c r="J32" s="90">
        <v>0</v>
      </c>
      <c r="K32" s="90">
        <v>11841546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88">
        <v>27</v>
      </c>
      <c r="J33" s="90">
        <v>0</v>
      </c>
      <c r="K33" s="90">
        <v>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88">
        <v>28</v>
      </c>
      <c r="J34" s="90">
        <v>0</v>
      </c>
      <c r="K34" s="90">
        <v>0</v>
      </c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88">
        <v>29</v>
      </c>
      <c r="J35" s="89">
        <f>SUM(J36:J38)</f>
        <v>0</v>
      </c>
      <c r="K35" s="89">
        <f>SUM(K36:K38)</f>
        <v>1478903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88">
        <v>30</v>
      </c>
      <c r="J36" s="90">
        <v>0</v>
      </c>
      <c r="K36" s="90">
        <v>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88">
        <v>31</v>
      </c>
      <c r="J37" s="90">
        <v>0</v>
      </c>
      <c r="K37" s="90">
        <v>0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88">
        <v>32</v>
      </c>
      <c r="J38" s="90">
        <v>0</v>
      </c>
      <c r="K38" s="90">
        <v>1478903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88">
        <v>33</v>
      </c>
      <c r="J39" s="90">
        <v>0</v>
      </c>
      <c r="K39" s="90">
        <v>0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88">
        <v>34</v>
      </c>
      <c r="J40" s="89">
        <f>J41+J49+J56+J64</f>
        <v>382347488</v>
      </c>
      <c r="K40" s="89">
        <f>K41+K49+K56+K64</f>
        <v>413857774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88">
        <v>35</v>
      </c>
      <c r="J41" s="89">
        <f>SUM(J42:J48)</f>
        <v>53967</v>
      </c>
      <c r="K41" s="89">
        <f>SUM(K42:K48)</f>
        <v>16110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88">
        <v>36</v>
      </c>
      <c r="J42" s="90">
        <v>5772</v>
      </c>
      <c r="K42" s="90">
        <v>5600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88">
        <v>37</v>
      </c>
      <c r="J43" s="90">
        <v>0</v>
      </c>
      <c r="K43" s="90">
        <v>0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88">
        <v>38</v>
      </c>
      <c r="J44" s="90">
        <v>0</v>
      </c>
      <c r="K44" s="90">
        <v>0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88">
        <v>39</v>
      </c>
      <c r="J45" s="90">
        <v>48195</v>
      </c>
      <c r="K45" s="90">
        <v>10510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88">
        <v>40</v>
      </c>
      <c r="J46" s="90">
        <v>0</v>
      </c>
      <c r="K46" s="90">
        <v>0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88">
        <v>41</v>
      </c>
      <c r="J47" s="90">
        <v>0</v>
      </c>
      <c r="K47" s="90">
        <v>0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88">
        <v>42</v>
      </c>
      <c r="J48" s="90">
        <v>0</v>
      </c>
      <c r="K48" s="90">
        <v>0</v>
      </c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88">
        <v>43</v>
      </c>
      <c r="J49" s="89">
        <f>SUM(J50:J55)</f>
        <v>106573461</v>
      </c>
      <c r="K49" s="89">
        <f>SUM(K50:K55)</f>
        <v>125201194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88">
        <v>44</v>
      </c>
      <c r="J50" s="90">
        <v>98376354</v>
      </c>
      <c r="K50" s="90">
        <v>106024306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88">
        <v>45</v>
      </c>
      <c r="J51" s="90">
        <v>7717823</v>
      </c>
      <c r="K51" s="90">
        <v>1727279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88">
        <v>46</v>
      </c>
      <c r="J52" s="90">
        <v>0</v>
      </c>
      <c r="K52" s="90">
        <v>0</v>
      </c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88">
        <v>47</v>
      </c>
      <c r="J53" s="90">
        <v>436</v>
      </c>
      <c r="K53" s="90">
        <v>436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88">
        <v>48</v>
      </c>
      <c r="J54" s="90">
        <v>478838</v>
      </c>
      <c r="K54" s="90">
        <v>117270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88">
        <v>49</v>
      </c>
      <c r="J55" s="90">
        <v>10</v>
      </c>
      <c r="K55" s="90">
        <v>17331903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88">
        <v>50</v>
      </c>
      <c r="J56" s="89">
        <f>SUM(J57:J63)</f>
        <v>274917856</v>
      </c>
      <c r="K56" s="89">
        <f>SUM(K57:K63)</f>
        <v>286864217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88">
        <v>51</v>
      </c>
      <c r="J57" s="90">
        <v>0</v>
      </c>
      <c r="K57" s="90">
        <v>0</v>
      </c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88">
        <v>52</v>
      </c>
      <c r="J58" s="90">
        <v>247190431</v>
      </c>
      <c r="K58" s="90">
        <v>271809483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88">
        <v>53</v>
      </c>
      <c r="J59" s="90">
        <v>0</v>
      </c>
      <c r="K59" s="90">
        <v>0</v>
      </c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88">
        <v>54</v>
      </c>
      <c r="J60" s="90">
        <v>0</v>
      </c>
      <c r="K60" s="90">
        <v>0</v>
      </c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88">
        <v>55</v>
      </c>
      <c r="J61" s="90">
        <v>0</v>
      </c>
      <c r="K61" s="90">
        <v>0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88">
        <v>56</v>
      </c>
      <c r="J62" s="90">
        <v>22777425</v>
      </c>
      <c r="K62" s="90">
        <v>13054734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88">
        <v>57</v>
      </c>
      <c r="J63" s="90">
        <v>4950000</v>
      </c>
      <c r="K63" s="90">
        <v>2000000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88">
        <v>58</v>
      </c>
      <c r="J64" s="90">
        <v>802204</v>
      </c>
      <c r="K64" s="90">
        <v>1776253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88">
        <v>59</v>
      </c>
      <c r="J65" s="90">
        <v>603774</v>
      </c>
      <c r="K65" s="90">
        <v>90151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88">
        <v>60</v>
      </c>
      <c r="J66" s="89">
        <f>J7+J8+J40+J65</f>
        <v>1853188274</v>
      </c>
      <c r="K66" s="89">
        <f>K7+K8+K40+K65</f>
        <v>1816099081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91">
        <v>61</v>
      </c>
      <c r="J67" s="92">
        <v>0</v>
      </c>
      <c r="K67" s="92">
        <v>0</v>
      </c>
    </row>
    <row r="68" spans="1:11" ht="12.75">
      <c r="A68" s="206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28"/>
      <c r="I69" s="86">
        <v>62</v>
      </c>
      <c r="J69" s="93">
        <f>J70+J71+J72+J78+J79+J82+J85</f>
        <v>596834671</v>
      </c>
      <c r="K69" s="93">
        <f>K70+K71+K72+K78+K79+K82+K85</f>
        <v>474267444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88">
        <v>63</v>
      </c>
      <c r="J70" s="90">
        <v>94637800</v>
      </c>
      <c r="K70" s="90">
        <v>94637800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88">
        <v>64</v>
      </c>
      <c r="J71" s="90">
        <v>500000000</v>
      </c>
      <c r="K71" s="90">
        <v>491421366</v>
      </c>
    </row>
    <row r="72" spans="1:12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88">
        <v>65</v>
      </c>
      <c r="J72" s="89">
        <f>J73+J74-J75+J76+J77</f>
        <v>3414265</v>
      </c>
      <c r="K72" s="89">
        <f>K73+K74-K75+K76+K77</f>
        <v>3414265</v>
      </c>
      <c r="L72" s="7"/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88">
        <v>66</v>
      </c>
      <c r="J73" s="90">
        <v>905980</v>
      </c>
      <c r="K73" s="90">
        <v>905980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88">
        <v>67</v>
      </c>
      <c r="J74" s="90">
        <v>97727815</v>
      </c>
      <c r="K74" s="90">
        <v>97727815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88">
        <v>68</v>
      </c>
      <c r="J75" s="90">
        <v>97727815</v>
      </c>
      <c r="K75" s="90">
        <v>97727815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88">
        <v>69</v>
      </c>
      <c r="J76" s="90">
        <v>0</v>
      </c>
      <c r="K76" s="90">
        <v>0</v>
      </c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88">
        <v>70</v>
      </c>
      <c r="J77" s="90">
        <v>2508285</v>
      </c>
      <c r="K77" s="90">
        <v>2508285</v>
      </c>
    </row>
    <row r="78" spans="1:14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88">
        <v>71</v>
      </c>
      <c r="J78" s="90">
        <v>7361240</v>
      </c>
      <c r="K78" s="90">
        <v>7361240</v>
      </c>
      <c r="N78" s="80"/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88">
        <v>72</v>
      </c>
      <c r="J79" s="89">
        <f>J80-J81</f>
        <v>126778261</v>
      </c>
      <c r="K79" s="89">
        <f>K80-K81</f>
        <v>0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88">
        <v>73</v>
      </c>
      <c r="J80" s="90">
        <v>126778261</v>
      </c>
      <c r="K80" s="90">
        <v>0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88">
        <v>74</v>
      </c>
      <c r="J81" s="90">
        <v>0</v>
      </c>
      <c r="K81" s="90">
        <v>0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88">
        <v>75</v>
      </c>
      <c r="J82" s="89">
        <f>J83-J84</f>
        <v>-135356895</v>
      </c>
      <c r="K82" s="89">
        <f>K83-K84</f>
        <v>-122567227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88">
        <v>76</v>
      </c>
      <c r="J83" s="90">
        <v>0</v>
      </c>
      <c r="K83" s="90">
        <v>0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88">
        <v>77</v>
      </c>
      <c r="J84" s="90">
        <v>135356895</v>
      </c>
      <c r="K84" s="90">
        <v>122567227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88">
        <v>78</v>
      </c>
      <c r="J85" s="90">
        <v>0</v>
      </c>
      <c r="K85" s="90">
        <v>0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88">
        <v>79</v>
      </c>
      <c r="J86" s="89">
        <f>SUM(J87:J89)</f>
        <v>196776</v>
      </c>
      <c r="K86" s="89">
        <f>SUM(K87:K89)</f>
        <v>196776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88">
        <v>80</v>
      </c>
      <c r="J87" s="90">
        <v>196776</v>
      </c>
      <c r="K87" s="90">
        <v>196776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88">
        <v>81</v>
      </c>
      <c r="J88" s="90">
        <v>0</v>
      </c>
      <c r="K88" s="94">
        <v>0</v>
      </c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88">
        <v>82</v>
      </c>
      <c r="J89" s="90">
        <v>0</v>
      </c>
      <c r="K89" s="90">
        <v>0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88">
        <v>83</v>
      </c>
      <c r="J90" s="89">
        <f>SUM(J91:J99)</f>
        <v>2330563</v>
      </c>
      <c r="K90" s="89">
        <f>SUM(K91:K99)</f>
        <v>0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88">
        <v>84</v>
      </c>
      <c r="J91" s="90">
        <v>0</v>
      </c>
      <c r="K91" s="90">
        <v>0</v>
      </c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88">
        <v>85</v>
      </c>
      <c r="J92" s="90">
        <v>0</v>
      </c>
      <c r="K92" s="90">
        <v>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88">
        <v>86</v>
      </c>
      <c r="J93" s="90">
        <v>0</v>
      </c>
      <c r="K93" s="90">
        <v>0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88">
        <v>87</v>
      </c>
      <c r="J94" s="90">
        <v>0</v>
      </c>
      <c r="K94" s="90">
        <v>0</v>
      </c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88">
        <v>88</v>
      </c>
      <c r="J95" s="90">
        <v>0</v>
      </c>
      <c r="K95" s="90">
        <v>0</v>
      </c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88">
        <v>89</v>
      </c>
      <c r="J96" s="90">
        <v>0</v>
      </c>
      <c r="K96" s="90">
        <v>0</v>
      </c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88">
        <v>90</v>
      </c>
      <c r="J97" s="90">
        <v>0</v>
      </c>
      <c r="K97" s="90">
        <v>0</v>
      </c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88">
        <v>91</v>
      </c>
      <c r="J98" s="90">
        <v>2330563</v>
      </c>
      <c r="K98" s="90">
        <v>0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88">
        <v>92</v>
      </c>
      <c r="J99" s="90">
        <v>0</v>
      </c>
      <c r="K99" s="90">
        <v>0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88">
        <v>93</v>
      </c>
      <c r="J100" s="89">
        <f>SUM(J101:J112)</f>
        <v>1253826264</v>
      </c>
      <c r="K100" s="89">
        <f>SUM(K101:K112)</f>
        <v>1341634861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88">
        <v>94</v>
      </c>
      <c r="J101" s="90">
        <v>182246198</v>
      </c>
      <c r="K101" s="90">
        <v>188251780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88">
        <v>95</v>
      </c>
      <c r="J102" s="90">
        <v>104733137</v>
      </c>
      <c r="K102" s="90">
        <v>105970473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88">
        <v>96</v>
      </c>
      <c r="J103" s="90">
        <v>130016294</v>
      </c>
      <c r="K103" s="90">
        <v>109582537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88">
        <v>97</v>
      </c>
      <c r="J104" s="90">
        <v>0</v>
      </c>
      <c r="K104" s="90">
        <v>0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88">
        <v>98</v>
      </c>
      <c r="J105" s="90">
        <v>12953498</v>
      </c>
      <c r="K105" s="90">
        <v>13010543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88">
        <v>99</v>
      </c>
      <c r="J106" s="90">
        <v>819607085</v>
      </c>
      <c r="K106" s="90">
        <v>911215741</v>
      </c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88">
        <v>100</v>
      </c>
      <c r="J107" s="90">
        <v>0</v>
      </c>
      <c r="K107" s="90">
        <v>0</v>
      </c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88">
        <v>101</v>
      </c>
      <c r="J108" s="90">
        <v>526700</v>
      </c>
      <c r="K108" s="90">
        <v>425321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88">
        <v>102</v>
      </c>
      <c r="J109" s="90">
        <v>3327196</v>
      </c>
      <c r="K109" s="90">
        <v>8044496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88">
        <v>103</v>
      </c>
      <c r="J110" s="90">
        <v>0</v>
      </c>
      <c r="K110" s="90">
        <v>0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88">
        <v>104</v>
      </c>
      <c r="J111" s="90">
        <v>0</v>
      </c>
      <c r="K111" s="90">
        <v>0</v>
      </c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88">
        <v>105</v>
      </c>
      <c r="J112" s="90">
        <v>416156</v>
      </c>
      <c r="K112" s="90">
        <v>5133970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88">
        <v>106</v>
      </c>
      <c r="J113" s="90">
        <v>0</v>
      </c>
      <c r="K113" s="90">
        <v>0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88">
        <v>107</v>
      </c>
      <c r="J114" s="89">
        <f>J69+J86+J90+J100+J113</f>
        <v>1853188274</v>
      </c>
      <c r="K114" s="89">
        <f>K69+K86+K90+K100+K113</f>
        <v>1816099081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95">
        <v>108</v>
      </c>
      <c r="J115" s="92">
        <v>0</v>
      </c>
      <c r="K115" s="92">
        <v>0</v>
      </c>
    </row>
    <row r="116" spans="1:11" ht="12.75">
      <c r="A116" s="206" t="s">
        <v>309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88">
        <v>109</v>
      </c>
      <c r="J118" s="90">
        <v>0</v>
      </c>
      <c r="K118" s="90">
        <v>0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91">
        <v>110</v>
      </c>
      <c r="J119" s="92">
        <v>0</v>
      </c>
      <c r="K119" s="92">
        <v>0</v>
      </c>
    </row>
    <row r="120" spans="1:11" ht="12.75">
      <c r="A120" s="223" t="s">
        <v>310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  <row r="122" spans="10:11" ht="12.75">
      <c r="J122" s="96"/>
      <c r="K122" s="96"/>
    </row>
    <row r="123" ht="12.75">
      <c r="K123" s="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zoomScalePageLayoutView="0" workbookViewId="0" topLeftCell="A1">
      <selection activeCell="O37" sqref="O37:O48"/>
    </sheetView>
  </sheetViews>
  <sheetFormatPr defaultColWidth="9.140625" defaultRowHeight="12.75"/>
  <cols>
    <col min="1" max="9" width="9.140625" style="80" customWidth="1"/>
    <col min="10" max="13" width="11.140625" style="80" customWidth="1"/>
    <col min="14" max="14" width="9.140625" style="3" customWidth="1"/>
    <col min="15" max="15" width="11.140625" style="3" bestFit="1" customWidth="1"/>
    <col min="16" max="16384" width="9.140625" style="3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338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0" t="s">
        <v>334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 customHeight="1">
      <c r="A4" s="261" t="s">
        <v>59</v>
      </c>
      <c r="B4" s="261"/>
      <c r="C4" s="261"/>
      <c r="D4" s="261"/>
      <c r="E4" s="261"/>
      <c r="F4" s="261"/>
      <c r="G4" s="261"/>
      <c r="H4" s="261"/>
      <c r="I4" s="81" t="s">
        <v>279</v>
      </c>
      <c r="J4" s="262" t="s">
        <v>318</v>
      </c>
      <c r="K4" s="262"/>
      <c r="L4" s="262" t="s">
        <v>319</v>
      </c>
      <c r="M4" s="262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81"/>
      <c r="J5" s="83" t="s">
        <v>313</v>
      </c>
      <c r="K5" s="83" t="s">
        <v>314</v>
      </c>
      <c r="L5" s="83" t="s">
        <v>313</v>
      </c>
      <c r="M5" s="83" t="s">
        <v>314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97">
        <v>2</v>
      </c>
      <c r="J6" s="83">
        <v>3</v>
      </c>
      <c r="K6" s="83">
        <v>4</v>
      </c>
      <c r="L6" s="83">
        <v>5</v>
      </c>
      <c r="M6" s="83">
        <v>6</v>
      </c>
    </row>
    <row r="7" spans="1:15" ht="12.75">
      <c r="A7" s="210" t="s">
        <v>26</v>
      </c>
      <c r="B7" s="211"/>
      <c r="C7" s="211"/>
      <c r="D7" s="211"/>
      <c r="E7" s="211"/>
      <c r="F7" s="211"/>
      <c r="G7" s="211"/>
      <c r="H7" s="228"/>
      <c r="I7" s="86">
        <v>111</v>
      </c>
      <c r="J7" s="93">
        <f>SUM(J8:J9)</f>
        <v>50247528</v>
      </c>
      <c r="K7" s="93">
        <f>SUM(K8:K9)</f>
        <v>16110915</v>
      </c>
      <c r="L7" s="93">
        <f>SUM(L8:L9)</f>
        <v>21678966</v>
      </c>
      <c r="M7" s="93">
        <f>SUM(M8:M9)</f>
        <v>13116598</v>
      </c>
      <c r="O7" s="135"/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88">
        <v>112</v>
      </c>
      <c r="J8" s="90">
        <v>29645594</v>
      </c>
      <c r="K8" s="90">
        <v>16083310</v>
      </c>
      <c r="L8" s="90">
        <v>20889077</v>
      </c>
      <c r="M8" s="90">
        <v>12862436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88">
        <v>113</v>
      </c>
      <c r="J9" s="90">
        <v>20601934</v>
      </c>
      <c r="K9" s="90">
        <v>27605</v>
      </c>
      <c r="L9" s="90">
        <v>789889</v>
      </c>
      <c r="M9" s="90">
        <v>254162</v>
      </c>
    </row>
    <row r="10" spans="1:15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88">
        <v>114</v>
      </c>
      <c r="J10" s="89">
        <f>J11+J12+J16+J20+J21+J22+J25+J26</f>
        <v>27751627</v>
      </c>
      <c r="K10" s="89">
        <f>K11+K12+K16+K20+K21+K22+K25+K26</f>
        <v>12219788</v>
      </c>
      <c r="L10" s="89">
        <f>L11+L12+L16+L20+L21+L22+L25+L26</f>
        <v>12294414</v>
      </c>
      <c r="M10" s="89">
        <f>M11+M12+M16+M20+M21+M22+M25+M26</f>
        <v>5647316</v>
      </c>
      <c r="O10" s="135"/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88">
        <v>115</v>
      </c>
      <c r="J11" s="90">
        <v>0</v>
      </c>
      <c r="K11" s="90">
        <v>0</v>
      </c>
      <c r="L11" s="90">
        <v>0</v>
      </c>
      <c r="M11" s="90">
        <v>0</v>
      </c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88">
        <v>116</v>
      </c>
      <c r="J12" s="89">
        <f>SUM(J13:J15)</f>
        <v>8263514</v>
      </c>
      <c r="K12" s="89">
        <f>SUM(K13:K15)</f>
        <v>2880960</v>
      </c>
      <c r="L12" s="89">
        <f>SUM(L13:L15)</f>
        <v>1733069</v>
      </c>
      <c r="M12" s="89">
        <f>SUM(M13:M15)</f>
        <v>899147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88">
        <v>117</v>
      </c>
      <c r="J13" s="90">
        <v>400715</v>
      </c>
      <c r="K13" s="90">
        <v>207562</v>
      </c>
      <c r="L13" s="89">
        <v>226016</v>
      </c>
      <c r="M13" s="89">
        <v>128871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88">
        <v>118</v>
      </c>
      <c r="J14" s="90">
        <v>7517191</v>
      </c>
      <c r="K14" s="90">
        <v>2438547</v>
      </c>
      <c r="L14" s="90">
        <v>1364082</v>
      </c>
      <c r="M14" s="90">
        <v>688247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88">
        <v>119</v>
      </c>
      <c r="J15" s="90">
        <v>345608</v>
      </c>
      <c r="K15" s="90">
        <v>234851</v>
      </c>
      <c r="L15" s="90">
        <v>142971</v>
      </c>
      <c r="M15" s="90">
        <v>82029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88">
        <v>120</v>
      </c>
      <c r="J16" s="89">
        <f>SUM(J17:J19)</f>
        <v>9102826</v>
      </c>
      <c r="K16" s="89">
        <f>SUM(K17:K19)</f>
        <v>4374605</v>
      </c>
      <c r="L16" s="89">
        <f>SUM(L17:L19)</f>
        <v>4448901</v>
      </c>
      <c r="M16" s="89">
        <f>SUM(M17:M19)</f>
        <v>2335906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88">
        <v>121</v>
      </c>
      <c r="J17" s="90">
        <v>4918078</v>
      </c>
      <c r="K17" s="90">
        <v>2383166</v>
      </c>
      <c r="L17" s="90">
        <v>2449726</v>
      </c>
      <c r="M17" s="90">
        <v>1275082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88">
        <v>122</v>
      </c>
      <c r="J18" s="90">
        <v>2890121</v>
      </c>
      <c r="K18" s="90">
        <v>1390715</v>
      </c>
      <c r="L18" s="90">
        <v>1412365</v>
      </c>
      <c r="M18" s="90">
        <v>752812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88">
        <v>123</v>
      </c>
      <c r="J19" s="90">
        <v>1294627</v>
      </c>
      <c r="K19" s="90">
        <v>600724</v>
      </c>
      <c r="L19" s="90">
        <v>586810</v>
      </c>
      <c r="M19" s="90">
        <v>308012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88">
        <v>124</v>
      </c>
      <c r="J20" s="90">
        <v>349021</v>
      </c>
      <c r="K20" s="90">
        <v>171442</v>
      </c>
      <c r="L20" s="90">
        <v>226066</v>
      </c>
      <c r="M20" s="90">
        <v>103643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88">
        <v>125</v>
      </c>
      <c r="J21" s="90">
        <v>10036266</v>
      </c>
      <c r="K21" s="90">
        <v>4792781</v>
      </c>
      <c r="L21" s="90">
        <v>5768220</v>
      </c>
      <c r="M21" s="90">
        <v>2190462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88">
        <v>126</v>
      </c>
      <c r="J22" s="89">
        <f>SUM(J23:J24)</f>
        <v>0</v>
      </c>
      <c r="K22" s="89">
        <f>SUM(K23:K24)</f>
        <v>0</v>
      </c>
      <c r="L22" s="89">
        <f>SUM(L23:L24)</f>
        <v>118158</v>
      </c>
      <c r="M22" s="89">
        <f>SUM(M23:M24)</f>
        <v>118158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88">
        <v>127</v>
      </c>
      <c r="J23" s="90">
        <v>0</v>
      </c>
      <c r="K23" s="90">
        <v>0</v>
      </c>
      <c r="L23" s="90">
        <v>0</v>
      </c>
      <c r="M23" s="90">
        <v>0</v>
      </c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88">
        <v>128</v>
      </c>
      <c r="J24" s="90">
        <v>0</v>
      </c>
      <c r="K24" s="90">
        <v>0</v>
      </c>
      <c r="L24" s="90">
        <v>118158</v>
      </c>
      <c r="M24" s="90">
        <v>118158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88">
        <v>129</v>
      </c>
      <c r="J25" s="90">
        <v>0</v>
      </c>
      <c r="K25" s="90">
        <v>0</v>
      </c>
      <c r="L25" s="90">
        <v>0</v>
      </c>
      <c r="M25" s="90">
        <v>0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88">
        <v>130</v>
      </c>
      <c r="J26" s="90">
        <v>0</v>
      </c>
      <c r="K26" s="90">
        <v>0</v>
      </c>
      <c r="L26" s="90">
        <v>0</v>
      </c>
      <c r="M26" s="90">
        <v>0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88">
        <v>131</v>
      </c>
      <c r="J27" s="89">
        <f>SUM(J28:J32)</f>
        <v>33715545</v>
      </c>
      <c r="K27" s="89">
        <f>SUM(K28:K32)</f>
        <v>17292223</v>
      </c>
      <c r="L27" s="89">
        <f>SUM(L28:L32)</f>
        <v>28626350</v>
      </c>
      <c r="M27" s="89">
        <f>SUM(M28:M32)</f>
        <v>21053280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88">
        <v>132</v>
      </c>
      <c r="J28" s="90">
        <v>18756752</v>
      </c>
      <c r="K28" s="90">
        <v>10631556</v>
      </c>
      <c r="L28" s="90">
        <v>6898333</v>
      </c>
      <c r="M28" s="90">
        <v>-155506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88">
        <v>133</v>
      </c>
      <c r="J29" s="90">
        <v>14958793</v>
      </c>
      <c r="K29" s="90">
        <v>6660667</v>
      </c>
      <c r="L29" s="90">
        <v>21728017</v>
      </c>
      <c r="M29" s="90">
        <v>21208786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88">
        <v>134</v>
      </c>
      <c r="J30" s="90">
        <v>0</v>
      </c>
      <c r="K30" s="90">
        <v>0</v>
      </c>
      <c r="L30" s="90">
        <v>0</v>
      </c>
      <c r="M30" s="90">
        <v>0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88">
        <v>135</v>
      </c>
      <c r="J31" s="90">
        <v>0</v>
      </c>
      <c r="K31" s="90">
        <v>0</v>
      </c>
      <c r="L31" s="90">
        <v>0</v>
      </c>
      <c r="M31" s="90">
        <v>0</v>
      </c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88">
        <v>136</v>
      </c>
      <c r="J32" s="90">
        <v>0</v>
      </c>
      <c r="K32" s="90">
        <v>0</v>
      </c>
      <c r="L32" s="90">
        <v>0</v>
      </c>
      <c r="M32" s="90">
        <v>0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88">
        <v>137</v>
      </c>
      <c r="J33" s="89">
        <f>SUM(J34:J37)</f>
        <v>66779690</v>
      </c>
      <c r="K33" s="89">
        <f>SUM(K34:K37)</f>
        <v>33872239</v>
      </c>
      <c r="L33" s="89">
        <f>SUM(L34:L37)</f>
        <v>160642370</v>
      </c>
      <c r="M33" s="89">
        <f>SUM(M34:M37)</f>
        <v>44347833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88">
        <v>138</v>
      </c>
      <c r="J34" s="90">
        <v>10164780</v>
      </c>
      <c r="K34" s="90">
        <v>4634960</v>
      </c>
      <c r="L34" s="90">
        <v>20969390</v>
      </c>
      <c r="M34" s="90">
        <v>17511968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88">
        <v>139</v>
      </c>
      <c r="J35" s="90">
        <v>56614910</v>
      </c>
      <c r="K35" s="90">
        <v>29237279</v>
      </c>
      <c r="L35" s="90">
        <v>130699162</v>
      </c>
      <c r="M35" s="90">
        <v>26835865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88">
        <v>140</v>
      </c>
      <c r="J36" s="90">
        <v>0</v>
      </c>
      <c r="K36" s="90">
        <v>0</v>
      </c>
      <c r="L36" s="90">
        <v>8973818</v>
      </c>
      <c r="M36" s="90">
        <v>0</v>
      </c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88">
        <v>141</v>
      </c>
      <c r="J37" s="90">
        <v>0</v>
      </c>
      <c r="K37" s="90">
        <v>0</v>
      </c>
      <c r="L37" s="90">
        <v>0</v>
      </c>
      <c r="M37" s="90">
        <v>0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88">
        <v>142</v>
      </c>
      <c r="J38" s="90">
        <v>0</v>
      </c>
      <c r="K38" s="90">
        <v>0</v>
      </c>
      <c r="L38" s="90">
        <v>0</v>
      </c>
      <c r="M38" s="90">
        <v>0</v>
      </c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88">
        <v>143</v>
      </c>
      <c r="J39" s="90">
        <v>0</v>
      </c>
      <c r="K39" s="90">
        <v>0</v>
      </c>
      <c r="L39" s="90">
        <v>0</v>
      </c>
      <c r="M39" s="90">
        <v>0</v>
      </c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88">
        <v>144</v>
      </c>
      <c r="J40" s="90">
        <v>0</v>
      </c>
      <c r="K40" s="90">
        <v>0</v>
      </c>
      <c r="L40" s="90">
        <v>84000</v>
      </c>
      <c r="M40" s="90">
        <v>32000</v>
      </c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88">
        <v>145</v>
      </c>
      <c r="J41" s="90">
        <v>1042</v>
      </c>
      <c r="K41" s="90">
        <v>0</v>
      </c>
      <c r="L41" s="90">
        <v>19759</v>
      </c>
      <c r="M41" s="90">
        <v>0</v>
      </c>
    </row>
    <row r="42" spans="1:15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88">
        <v>146</v>
      </c>
      <c r="J42" s="89">
        <f>J7+J27+J38+J40</f>
        <v>83963073</v>
      </c>
      <c r="K42" s="89">
        <f>K7+K27+K38+K40</f>
        <v>33403138</v>
      </c>
      <c r="L42" s="89">
        <f>L7+L27+L38+L40</f>
        <v>50389316</v>
      </c>
      <c r="M42" s="89">
        <f>M7+M27+M38+M40</f>
        <v>34201878</v>
      </c>
      <c r="O42" s="135"/>
    </row>
    <row r="43" spans="1:15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88">
        <v>147</v>
      </c>
      <c r="J43" s="89">
        <f>J10+J33+J39+J41</f>
        <v>94532359</v>
      </c>
      <c r="K43" s="89">
        <f>K10+K33+K39+K41</f>
        <v>46092027</v>
      </c>
      <c r="L43" s="89">
        <f>L10+L33+L39+L41</f>
        <v>172956543</v>
      </c>
      <c r="M43" s="89">
        <f>M10+M33+M39+M41</f>
        <v>49995149</v>
      </c>
      <c r="O43" s="135"/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88">
        <v>148</v>
      </c>
      <c r="J44" s="89">
        <f>J42-J43</f>
        <v>-10569286</v>
      </c>
      <c r="K44" s="89">
        <f>K42-K43</f>
        <v>-12688889</v>
      </c>
      <c r="L44" s="89">
        <f>L42-L43</f>
        <v>-122567227</v>
      </c>
      <c r="M44" s="89">
        <f>M42-M43</f>
        <v>-15793271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88">
        <v>149</v>
      </c>
      <c r="J45" s="89">
        <f>IF(J42&gt;J43,J42-J43,0)</f>
        <v>0</v>
      </c>
      <c r="K45" s="89">
        <f>IF(K42&gt;K43,K42-K43,0)</f>
        <v>0</v>
      </c>
      <c r="L45" s="89">
        <f>IF(L42&gt;L43,L42-L43,0)</f>
        <v>0</v>
      </c>
      <c r="M45" s="89">
        <f>IF(M42&gt;M43,M42-M43,0)</f>
        <v>0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88">
        <v>150</v>
      </c>
      <c r="J46" s="89">
        <f>IF(J43&gt;J42,J43-J42,0)</f>
        <v>10569286</v>
      </c>
      <c r="K46" s="89">
        <f>IF(K43&gt;K42,K43-K42,0)</f>
        <v>12688889</v>
      </c>
      <c r="L46" s="89">
        <f>IF(L43&gt;L42,L43-L42,0)</f>
        <v>122567227</v>
      </c>
      <c r="M46" s="89">
        <f>IF(M43&gt;M42,M43-M42,0)</f>
        <v>15793271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88">
        <v>151</v>
      </c>
      <c r="J47" s="90">
        <v>0</v>
      </c>
      <c r="K47" s="90">
        <v>-423921</v>
      </c>
      <c r="L47" s="90">
        <v>0</v>
      </c>
      <c r="M47" s="90">
        <v>0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88">
        <v>152</v>
      </c>
      <c r="J48" s="89">
        <f>J44-J47</f>
        <v>-10569286</v>
      </c>
      <c r="K48" s="89">
        <f>K44-K47</f>
        <v>-12264968</v>
      </c>
      <c r="L48" s="89">
        <f>L44-L47</f>
        <v>-122567227</v>
      </c>
      <c r="M48" s="89">
        <f>M44-M47</f>
        <v>-15793271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88">
        <v>153</v>
      </c>
      <c r="J49" s="89">
        <f>IF(J48&gt;0,J48,0)</f>
        <v>0</v>
      </c>
      <c r="K49" s="89">
        <f>IF(K48&gt;0,K48,0)</f>
        <v>0</v>
      </c>
      <c r="L49" s="89">
        <f>IF(L48&gt;0,L48,0)</f>
        <v>0</v>
      </c>
      <c r="M49" s="89">
        <f>IF(M48&gt;0,M48,0)</f>
        <v>0</v>
      </c>
    </row>
    <row r="50" spans="1:15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95">
        <v>154</v>
      </c>
      <c r="J50" s="98">
        <f>IF(J48&lt;0,-J48,0)</f>
        <v>10569286</v>
      </c>
      <c r="K50" s="98">
        <f>IF(K48&lt;0,-K48,0)</f>
        <v>12264968</v>
      </c>
      <c r="L50" s="98">
        <f>IF(L48&lt;0,-L48,0)</f>
        <v>122567227</v>
      </c>
      <c r="M50" s="98">
        <f>IF(M48&lt;0,-M48,0)</f>
        <v>15793271</v>
      </c>
      <c r="O50" s="7"/>
    </row>
    <row r="51" spans="1:13" ht="12.75" customHeight="1">
      <c r="A51" s="206" t="s">
        <v>311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99"/>
      <c r="J52" s="99"/>
      <c r="K52" s="99"/>
      <c r="L52" s="99"/>
      <c r="M52" s="100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88">
        <v>155</v>
      </c>
      <c r="J53" s="90"/>
      <c r="K53" s="90"/>
      <c r="L53" s="90"/>
      <c r="M53" s="90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88">
        <v>156</v>
      </c>
      <c r="J54" s="92"/>
      <c r="K54" s="92"/>
      <c r="L54" s="92"/>
      <c r="M54" s="90"/>
    </row>
    <row r="55" spans="1:13" ht="12.75" customHeight="1">
      <c r="A55" s="206" t="s">
        <v>189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28"/>
      <c r="I56" s="101">
        <v>157</v>
      </c>
      <c r="J56" s="87">
        <f>+J48</f>
        <v>-10569286</v>
      </c>
      <c r="K56" s="87">
        <f>+K48</f>
        <v>-12264968</v>
      </c>
      <c r="L56" s="87">
        <f>-L50</f>
        <v>-122567227</v>
      </c>
      <c r="M56" s="87">
        <f>-M50</f>
        <v>-15793271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88">
        <v>158</v>
      </c>
      <c r="J57" s="89">
        <f>SUM(J58:J64)</f>
        <v>260586</v>
      </c>
      <c r="K57" s="89">
        <f>SUM(K58:K64)</f>
        <v>260586</v>
      </c>
      <c r="L57" s="89">
        <f>SUM(L58:L64)</f>
        <v>0</v>
      </c>
      <c r="M57" s="89">
        <f>SUM(M58:M64)</f>
        <v>0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88">
        <v>159</v>
      </c>
      <c r="J58" s="90">
        <v>0</v>
      </c>
      <c r="K58" s="90">
        <v>0</v>
      </c>
      <c r="L58" s="90">
        <v>0</v>
      </c>
      <c r="M58" s="90">
        <v>0</v>
      </c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88">
        <v>160</v>
      </c>
      <c r="J59" s="90">
        <v>0</v>
      </c>
      <c r="K59" s="90">
        <v>0</v>
      </c>
      <c r="L59" s="90">
        <v>0</v>
      </c>
      <c r="M59" s="90">
        <v>0</v>
      </c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88">
        <v>161</v>
      </c>
      <c r="J60" s="90">
        <v>260586</v>
      </c>
      <c r="K60" s="90">
        <v>260586</v>
      </c>
      <c r="L60" s="90">
        <v>0</v>
      </c>
      <c r="M60" s="90">
        <v>0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88">
        <v>162</v>
      </c>
      <c r="J61" s="90">
        <v>0</v>
      </c>
      <c r="K61" s="90">
        <v>0</v>
      </c>
      <c r="L61" s="90">
        <v>0</v>
      </c>
      <c r="M61" s="90">
        <v>0</v>
      </c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88">
        <v>163</v>
      </c>
      <c r="J62" s="90">
        <v>0</v>
      </c>
      <c r="K62" s="90">
        <v>0</v>
      </c>
      <c r="L62" s="90">
        <v>0</v>
      </c>
      <c r="M62" s="90">
        <v>0</v>
      </c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88">
        <v>164</v>
      </c>
      <c r="J63" s="90">
        <v>0</v>
      </c>
      <c r="K63" s="90">
        <v>0</v>
      </c>
      <c r="L63" s="90">
        <v>0</v>
      </c>
      <c r="M63" s="90">
        <v>0</v>
      </c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88">
        <v>165</v>
      </c>
      <c r="J64" s="90">
        <v>0</v>
      </c>
      <c r="K64" s="90">
        <v>0</v>
      </c>
      <c r="L64" s="90">
        <v>0</v>
      </c>
      <c r="M64" s="90">
        <v>0</v>
      </c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88">
        <v>166</v>
      </c>
      <c r="J65" s="90">
        <v>0</v>
      </c>
      <c r="K65" s="90">
        <v>0</v>
      </c>
      <c r="L65" s="90">
        <v>0</v>
      </c>
      <c r="M65" s="90">
        <v>0</v>
      </c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88">
        <v>167</v>
      </c>
      <c r="J66" s="89">
        <f>J57-J65</f>
        <v>260586</v>
      </c>
      <c r="K66" s="89">
        <f>K57-K65</f>
        <v>260586</v>
      </c>
      <c r="L66" s="89">
        <f>L57-L65</f>
        <v>0</v>
      </c>
      <c r="M66" s="89">
        <f>M57-M65</f>
        <v>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88">
        <v>168</v>
      </c>
      <c r="J67" s="98">
        <f>J56+J66</f>
        <v>-10308700</v>
      </c>
      <c r="K67" s="98">
        <f>K56+K66</f>
        <v>-12004382</v>
      </c>
      <c r="L67" s="98">
        <f>L56+L66</f>
        <v>-122567227</v>
      </c>
      <c r="M67" s="98">
        <f>M56+M66</f>
        <v>-15793271</v>
      </c>
    </row>
    <row r="68" spans="1:13" ht="12.75" customHeight="1">
      <c r="A68" s="250" t="s">
        <v>312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88">
        <v>169</v>
      </c>
      <c r="J70" s="90"/>
      <c r="K70" s="90"/>
      <c r="L70" s="90"/>
      <c r="M70" s="90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91">
        <v>170</v>
      </c>
      <c r="J71" s="92"/>
      <c r="K71" s="92"/>
      <c r="L71" s="92"/>
      <c r="M71" s="92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60:K60 J66:K69 J57:K57 J55:K55 J27:K52 J12:K22 J1:K10 J72:K65536 L1:IV65536"/>
    <dataValidation type="whole" operator="greaterThanOrEqual" allowBlank="1" showInputMessage="1" showErrorMessage="1" errorTitle="Pogrešan unos" error="Mogu se unijeti samo cjelobrojne pozitivne vrijednosti." sqref="J23:J2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53:J54 J70:J71 J56 J58:J59 J61:J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O21" sqref="O21"/>
    </sheetView>
  </sheetViews>
  <sheetFormatPr defaultColWidth="9.140625" defaultRowHeight="12.75"/>
  <cols>
    <col min="1" max="3" width="9.140625" style="80" customWidth="1"/>
    <col min="4" max="7" width="8.57421875" style="80" customWidth="1"/>
    <col min="8" max="8" width="9.140625" style="80" customWidth="1"/>
    <col min="9" max="9" width="6.57421875" style="80" bestFit="1" customWidth="1"/>
    <col min="10" max="10" width="11.140625" style="80" bestFit="1" customWidth="1"/>
    <col min="11" max="11" width="11.28125" style="80" customWidth="1"/>
    <col min="12" max="16384" width="9.140625" style="3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334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102" t="s">
        <v>279</v>
      </c>
      <c r="J4" s="103" t="s">
        <v>318</v>
      </c>
      <c r="K4" s="103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104">
        <v>2</v>
      </c>
      <c r="J5" s="105" t="s">
        <v>283</v>
      </c>
      <c r="K5" s="105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88">
        <v>1</v>
      </c>
      <c r="J7" s="90">
        <v>-10569286</v>
      </c>
      <c r="K7" s="90">
        <v>-122567227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88">
        <v>2</v>
      </c>
      <c r="J8" s="90">
        <v>349021</v>
      </c>
      <c r="K8" s="90">
        <v>226066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88">
        <v>3</v>
      </c>
      <c r="J9" s="90">
        <v>0</v>
      </c>
      <c r="K9" s="90">
        <v>33550927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88">
        <v>4</v>
      </c>
      <c r="J10" s="90">
        <v>0</v>
      </c>
      <c r="K10" s="90">
        <v>0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88">
        <v>5</v>
      </c>
      <c r="J11" s="90">
        <v>27734</v>
      </c>
      <c r="K11" s="90">
        <v>37857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88">
        <v>6</v>
      </c>
      <c r="J12" s="90">
        <v>8796737</v>
      </c>
      <c r="K12" s="90">
        <v>513625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88">
        <v>7</v>
      </c>
      <c r="J13" s="106">
        <f>SUM(J7:J12)</f>
        <v>-1395794</v>
      </c>
      <c r="K13" s="89">
        <f>SUM(K7:K12)</f>
        <v>-88238752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88">
        <v>8</v>
      </c>
      <c r="J14" s="90">
        <v>11110009</v>
      </c>
      <c r="K14" s="90">
        <v>0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88">
        <v>9</v>
      </c>
      <c r="J15" s="90">
        <v>29243231</v>
      </c>
      <c r="K15" s="90">
        <v>2879588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88">
        <v>10</v>
      </c>
      <c r="J16" s="90">
        <v>0</v>
      </c>
      <c r="K16" s="90">
        <v>0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88">
        <v>11</v>
      </c>
      <c r="J17" s="90">
        <v>72636840</v>
      </c>
      <c r="K17" s="90">
        <v>0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88">
        <v>12</v>
      </c>
      <c r="J18" s="106">
        <f>SUM(J14:J17)</f>
        <v>112990080</v>
      </c>
      <c r="K18" s="89">
        <f>SUM(K14:K17)</f>
        <v>2879588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88">
        <v>13</v>
      </c>
      <c r="J19" s="106">
        <f>IF(J13&gt;J18,J13-J18,0)</f>
        <v>0</v>
      </c>
      <c r="K19" s="89">
        <f>IF(K13&gt;K18,K13-K18,0)</f>
        <v>0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88">
        <v>14</v>
      </c>
      <c r="J20" s="106">
        <f>IF(J18&gt;J13,J18-J13,0)</f>
        <v>114385874</v>
      </c>
      <c r="K20" s="89">
        <f>IF(K18&gt;K13,K18-K13,0)</f>
        <v>91118340</v>
      </c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63"/>
      <c r="J21" s="263"/>
      <c r="K21" s="264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88">
        <v>15</v>
      </c>
      <c r="J22" s="90">
        <v>1612</v>
      </c>
      <c r="K22" s="90">
        <v>19759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88">
        <v>16</v>
      </c>
      <c r="J23" s="90">
        <v>260586</v>
      </c>
      <c r="K23" s="90">
        <v>40157276</v>
      </c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88">
        <v>17</v>
      </c>
      <c r="J24" s="90">
        <v>900836</v>
      </c>
      <c r="K24" s="90">
        <v>0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88">
        <v>18</v>
      </c>
      <c r="J25" s="90">
        <v>0</v>
      </c>
      <c r="K25" s="90">
        <v>0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88">
        <v>19</v>
      </c>
      <c r="J26" s="90">
        <v>0</v>
      </c>
      <c r="K26" s="90">
        <v>0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88">
        <v>20</v>
      </c>
      <c r="J27" s="106">
        <f>SUM(J22:J26)</f>
        <v>1163034</v>
      </c>
      <c r="K27" s="89">
        <f>SUM(K22:K26)</f>
        <v>40177035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88">
        <v>21</v>
      </c>
      <c r="J28" s="90">
        <v>26582</v>
      </c>
      <c r="K28" s="90">
        <v>11752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88">
        <v>22</v>
      </c>
      <c r="J29" s="90">
        <v>0</v>
      </c>
      <c r="K29" s="90">
        <v>0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88">
        <v>23</v>
      </c>
      <c r="J30" s="90">
        <v>0</v>
      </c>
      <c r="K30" s="90">
        <v>0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88">
        <v>24</v>
      </c>
      <c r="J31" s="106">
        <f>SUM(J28:J30)</f>
        <v>26582</v>
      </c>
      <c r="K31" s="89">
        <f>SUM(K28:K30)</f>
        <v>11752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88">
        <v>25</v>
      </c>
      <c r="J32" s="106">
        <f>IF(J27&gt;J31,J27-J31,0)</f>
        <v>1136452</v>
      </c>
      <c r="K32" s="89">
        <f>IF(K27&gt;K31,K27-K31,0)</f>
        <v>40165283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88">
        <v>26</v>
      </c>
      <c r="J33" s="106">
        <f>IF(J31&gt;J27,J31-J27,0)</f>
        <v>0</v>
      </c>
      <c r="K33" s="89">
        <f>IF(K31&gt;K27,K31-K27,0)</f>
        <v>0</v>
      </c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63"/>
      <c r="J34" s="263"/>
      <c r="K34" s="264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88">
        <v>27</v>
      </c>
      <c r="J35" s="90">
        <v>4725940</v>
      </c>
      <c r="K35" s="90">
        <v>0</v>
      </c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88">
        <v>28</v>
      </c>
      <c r="J36" s="90">
        <v>424746926</v>
      </c>
      <c r="K36" s="90">
        <v>117487039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88">
        <v>29</v>
      </c>
      <c r="J37" s="90">
        <v>57654315</v>
      </c>
      <c r="K37" s="90">
        <v>0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88">
        <v>30</v>
      </c>
      <c r="J38" s="106">
        <f>SUM(J35:J37)</f>
        <v>487127181</v>
      </c>
      <c r="K38" s="89">
        <f>SUM(K35:K37)</f>
        <v>117487039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88">
        <v>31</v>
      </c>
      <c r="J39" s="90">
        <v>249917283</v>
      </c>
      <c r="K39" s="90">
        <v>64084672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88">
        <v>32</v>
      </c>
      <c r="J40" s="90">
        <v>0</v>
      </c>
      <c r="K40" s="90">
        <v>0</v>
      </c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88">
        <v>33</v>
      </c>
      <c r="J41" s="90">
        <v>0</v>
      </c>
      <c r="K41" s="90">
        <v>0</v>
      </c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88">
        <v>34</v>
      </c>
      <c r="J42" s="90">
        <v>0</v>
      </c>
      <c r="K42" s="90">
        <v>0</v>
      </c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88">
        <v>35</v>
      </c>
      <c r="J43" s="90">
        <v>123942668</v>
      </c>
      <c r="K43" s="90">
        <v>1475261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88">
        <v>36</v>
      </c>
      <c r="J44" s="106">
        <f>SUM(J39:J43)</f>
        <v>373859951</v>
      </c>
      <c r="K44" s="89">
        <f>SUM(K39:K43)</f>
        <v>65559933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88">
        <v>37</v>
      </c>
      <c r="J45" s="106">
        <f>IF(J38&gt;J44,J38-J44,0)</f>
        <v>113267230</v>
      </c>
      <c r="K45" s="89">
        <f>IF(K38&gt;K44,K38-K44,0)</f>
        <v>51927106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88">
        <v>38</v>
      </c>
      <c r="J46" s="106">
        <f>IF(J44&gt;J38,J44-J38,0)</f>
        <v>0</v>
      </c>
      <c r="K46" s="89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88">
        <v>39</v>
      </c>
      <c r="J47" s="106">
        <f>IF(J19-J20+J32-J33+J45-J46&gt;0,J19-J20+J32-J33+J45-J46,0)</f>
        <v>17808</v>
      </c>
      <c r="K47" s="89">
        <f>IF(K19-K20+K32-K33+K45-K46&gt;0,K19-K20+K32-K33+K45-K46,0)</f>
        <v>974049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88">
        <v>40</v>
      </c>
      <c r="J48" s="106">
        <f>IF(J20-J19+J33-J32+J46-J45&gt;0,J20-J19+J33-J32+J46-J45,0)</f>
        <v>0</v>
      </c>
      <c r="K48" s="89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88">
        <v>41</v>
      </c>
      <c r="J49" s="90">
        <v>11450</v>
      </c>
      <c r="K49" s="90">
        <v>802204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88">
        <v>42</v>
      </c>
      <c r="J50" s="90">
        <f>+J47</f>
        <v>17808</v>
      </c>
      <c r="K50" s="90">
        <f>+K47</f>
        <v>974049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88">
        <v>43</v>
      </c>
      <c r="J51" s="90">
        <f>+J48</f>
        <v>0</v>
      </c>
      <c r="K51" s="90">
        <f>+K48</f>
        <v>0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91">
        <v>44</v>
      </c>
      <c r="J52" s="107">
        <f>J49+J50-J51</f>
        <v>29258</v>
      </c>
      <c r="K52" s="98">
        <f>K49+K50-K51</f>
        <v>1776253</v>
      </c>
    </row>
    <row r="54" ht="12.75">
      <c r="K54" s="96"/>
    </row>
    <row r="55" spans="10:11" ht="12.75">
      <c r="J55" s="96"/>
      <c r="K55" s="96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52:J65536 J1:J49 K1:IV65536"/>
    <dataValidation type="whole" operator="notEqual" allowBlank="1" showInputMessage="1" showErrorMessage="1" errorTitle="Pogrešan unos" error="Mogu se unijeti samo cjelobrojne vrijednosti." sqref="J50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54" sqref="A1:K16384"/>
    </sheetView>
  </sheetViews>
  <sheetFormatPr defaultColWidth="9.140625" defaultRowHeight="12.75"/>
  <cols>
    <col min="1" max="11" width="9.140625" style="80" customWidth="1"/>
    <col min="12" max="16384" width="9.140625" style="3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102" t="s">
        <v>279</v>
      </c>
      <c r="J4" s="103" t="s">
        <v>318</v>
      </c>
      <c r="K4" s="103" t="s">
        <v>319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108">
        <v>2</v>
      </c>
      <c r="J5" s="109" t="s">
        <v>283</v>
      </c>
      <c r="K5" s="109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88">
        <v>1</v>
      </c>
      <c r="J7" s="110"/>
      <c r="K7" s="90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88">
        <v>2</v>
      </c>
      <c r="J8" s="110"/>
      <c r="K8" s="90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88">
        <v>3</v>
      </c>
      <c r="J9" s="110"/>
      <c r="K9" s="90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88">
        <v>4</v>
      </c>
      <c r="J10" s="110"/>
      <c r="K10" s="90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88">
        <v>5</v>
      </c>
      <c r="J11" s="110"/>
      <c r="K11" s="90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88">
        <v>6</v>
      </c>
      <c r="J12" s="106">
        <f>SUM(J7:J11)</f>
        <v>0</v>
      </c>
      <c r="K12" s="89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88">
        <v>7</v>
      </c>
      <c r="J13" s="110"/>
      <c r="K13" s="90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88">
        <v>8</v>
      </c>
      <c r="J14" s="110"/>
      <c r="K14" s="90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88">
        <v>9</v>
      </c>
      <c r="J15" s="110"/>
      <c r="K15" s="90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88">
        <v>10</v>
      </c>
      <c r="J16" s="110"/>
      <c r="K16" s="90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88">
        <v>11</v>
      </c>
      <c r="J17" s="110"/>
      <c r="K17" s="90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88">
        <v>12</v>
      </c>
      <c r="J18" s="110"/>
      <c r="K18" s="90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88">
        <v>13</v>
      </c>
      <c r="J19" s="106">
        <f>SUM(J13:J18)</f>
        <v>0</v>
      </c>
      <c r="K19" s="89">
        <f>SUM(K13:K18)</f>
        <v>0</v>
      </c>
    </row>
    <row r="20" spans="1:11" ht="12.75">
      <c r="A20" s="217" t="s">
        <v>108</v>
      </c>
      <c r="B20" s="274"/>
      <c r="C20" s="274"/>
      <c r="D20" s="274"/>
      <c r="E20" s="274"/>
      <c r="F20" s="274"/>
      <c r="G20" s="274"/>
      <c r="H20" s="275"/>
      <c r="I20" s="88">
        <v>14</v>
      </c>
      <c r="J20" s="106">
        <f>IF(J12&gt;J19,J12-J19,0)</f>
        <v>0</v>
      </c>
      <c r="K20" s="89">
        <f>IF(K12&gt;K19,K12-K19,0)</f>
        <v>0</v>
      </c>
    </row>
    <row r="21" spans="1:11" ht="12.75">
      <c r="A21" s="229" t="s">
        <v>109</v>
      </c>
      <c r="B21" s="272"/>
      <c r="C21" s="272"/>
      <c r="D21" s="272"/>
      <c r="E21" s="272"/>
      <c r="F21" s="272"/>
      <c r="G21" s="272"/>
      <c r="H21" s="273"/>
      <c r="I21" s="88">
        <v>15</v>
      </c>
      <c r="J21" s="106">
        <f>IF(J19&gt;J12,J19-J12,0)</f>
        <v>0</v>
      </c>
      <c r="K21" s="89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63"/>
      <c r="J22" s="263"/>
      <c r="K22" s="264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88">
        <v>16</v>
      </c>
      <c r="J23" s="110"/>
      <c r="K23" s="90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88">
        <v>17</v>
      </c>
      <c r="J24" s="110"/>
      <c r="K24" s="90"/>
    </row>
    <row r="25" spans="1:11" ht="12.75">
      <c r="A25" s="214" t="s">
        <v>320</v>
      </c>
      <c r="B25" s="215"/>
      <c r="C25" s="215"/>
      <c r="D25" s="215"/>
      <c r="E25" s="215"/>
      <c r="F25" s="215"/>
      <c r="G25" s="215"/>
      <c r="H25" s="215"/>
      <c r="I25" s="88">
        <v>18</v>
      </c>
      <c r="J25" s="110"/>
      <c r="K25" s="90"/>
    </row>
    <row r="26" spans="1:11" ht="12.75">
      <c r="A26" s="214" t="s">
        <v>321</v>
      </c>
      <c r="B26" s="215"/>
      <c r="C26" s="215"/>
      <c r="D26" s="215"/>
      <c r="E26" s="215"/>
      <c r="F26" s="215"/>
      <c r="G26" s="215"/>
      <c r="H26" s="215"/>
      <c r="I26" s="88">
        <v>19</v>
      </c>
      <c r="J26" s="110"/>
      <c r="K26" s="90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88">
        <v>20</v>
      </c>
      <c r="J27" s="110"/>
      <c r="K27" s="90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88">
        <v>21</v>
      </c>
      <c r="J28" s="106">
        <f>SUM(J23:J27)</f>
        <v>0</v>
      </c>
      <c r="K28" s="89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88">
        <v>22</v>
      </c>
      <c r="J29" s="110"/>
      <c r="K29" s="90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88">
        <v>23</v>
      </c>
      <c r="J30" s="110"/>
      <c r="K30" s="90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88">
        <v>24</v>
      </c>
      <c r="J31" s="110"/>
      <c r="K31" s="90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88">
        <v>25</v>
      </c>
      <c r="J32" s="106">
        <f>SUM(J29:J31)</f>
        <v>0</v>
      </c>
      <c r="K32" s="89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88">
        <v>26</v>
      </c>
      <c r="J33" s="106">
        <f>IF(J28&gt;J32,J28-J32,0)</f>
        <v>0</v>
      </c>
      <c r="K33" s="89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88">
        <v>27</v>
      </c>
      <c r="J34" s="106">
        <f>IF(J32&gt;J28,J32-J28,0)</f>
        <v>0</v>
      </c>
      <c r="K34" s="89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63">
        <v>0</v>
      </c>
      <c r="J35" s="263"/>
      <c r="K35" s="264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88">
        <v>28</v>
      </c>
      <c r="J36" s="110"/>
      <c r="K36" s="90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88">
        <v>29</v>
      </c>
      <c r="J37" s="110"/>
      <c r="K37" s="90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88">
        <v>30</v>
      </c>
      <c r="J38" s="110"/>
      <c r="K38" s="90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88">
        <v>31</v>
      </c>
      <c r="J39" s="106">
        <f>SUM(J36:J38)</f>
        <v>0</v>
      </c>
      <c r="K39" s="89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88">
        <v>32</v>
      </c>
      <c r="J40" s="110"/>
      <c r="K40" s="90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88">
        <v>33</v>
      </c>
      <c r="J41" s="110"/>
      <c r="K41" s="90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88">
        <v>34</v>
      </c>
      <c r="J42" s="110"/>
      <c r="K42" s="90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88">
        <v>35</v>
      </c>
      <c r="J43" s="110"/>
      <c r="K43" s="90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88">
        <v>36</v>
      </c>
      <c r="J44" s="110"/>
      <c r="K44" s="90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88">
        <v>37</v>
      </c>
      <c r="J45" s="106">
        <f>SUM(J40:J44)</f>
        <v>0</v>
      </c>
      <c r="K45" s="89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88">
        <v>38</v>
      </c>
      <c r="J46" s="106">
        <f>IF(J39&gt;J45,J39-J45,0)</f>
        <v>0</v>
      </c>
      <c r="K46" s="89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88">
        <v>39</v>
      </c>
      <c r="J47" s="106">
        <f>IF(J45&gt;J39,J45-J39,0)</f>
        <v>0</v>
      </c>
      <c r="K47" s="89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88">
        <v>40</v>
      </c>
      <c r="J48" s="106">
        <f>IF(J20-J21+J33-J34+J46-J47&gt;0,J20-J21+J33-J34+J46-J47,0)</f>
        <v>0</v>
      </c>
      <c r="K48" s="89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88">
        <v>41</v>
      </c>
      <c r="J49" s="106">
        <f>IF(J21-J20+J34-J33+J47-J46&gt;0,J21-J20+J34-J33+J47-J46,0)</f>
        <v>0</v>
      </c>
      <c r="K49" s="89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88">
        <v>42</v>
      </c>
      <c r="J50" s="110"/>
      <c r="K50" s="90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88">
        <v>43</v>
      </c>
      <c r="J51" s="110"/>
      <c r="K51" s="90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88">
        <v>44</v>
      </c>
      <c r="J52" s="110"/>
      <c r="K52" s="90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91">
        <v>45</v>
      </c>
      <c r="J53" s="107">
        <f>J50+J51-J52</f>
        <v>0</v>
      </c>
      <c r="K53" s="98">
        <f>K50+K51-K52</f>
        <v>0</v>
      </c>
    </row>
    <row r="54" spans="1:11" ht="12.75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zoomScalePageLayoutView="0" workbookViewId="0" topLeftCell="A1">
      <selection activeCell="A1" sqref="A1:K24"/>
    </sheetView>
  </sheetViews>
  <sheetFormatPr defaultColWidth="9.140625" defaultRowHeight="12.75"/>
  <cols>
    <col min="1" max="4" width="9.140625" style="130" customWidth="1"/>
    <col min="5" max="5" width="10.140625" style="130" bestFit="1" customWidth="1"/>
    <col min="6" max="9" width="9.140625" style="130" customWidth="1"/>
    <col min="10" max="11" width="11.28125" style="130" customWidth="1"/>
    <col min="12" max="16384" width="9.140625" style="5" customWidth="1"/>
  </cols>
  <sheetData>
    <row r="1" spans="1:12" ht="12.75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4"/>
    </row>
    <row r="2" spans="1:12" ht="15.75">
      <c r="A2" s="113"/>
      <c r="B2" s="114"/>
      <c r="C2" s="279" t="s">
        <v>282</v>
      </c>
      <c r="D2" s="279"/>
      <c r="E2" s="115" t="s">
        <v>335</v>
      </c>
      <c r="F2" s="116" t="s">
        <v>250</v>
      </c>
      <c r="G2" s="280" t="s">
        <v>336</v>
      </c>
      <c r="H2" s="281"/>
      <c r="I2" s="114"/>
      <c r="J2" s="114"/>
      <c r="K2" s="114"/>
      <c r="L2" s="6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117" t="s">
        <v>305</v>
      </c>
      <c r="J3" s="118" t="s">
        <v>150</v>
      </c>
      <c r="K3" s="118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19">
        <v>2</v>
      </c>
      <c r="J4" s="120" t="s">
        <v>283</v>
      </c>
      <c r="K4" s="120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121">
        <v>1</v>
      </c>
      <c r="J5" s="122">
        <v>94637800</v>
      </c>
      <c r="K5" s="123">
        <v>94637800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121">
        <v>2</v>
      </c>
      <c r="J6" s="124">
        <v>500000000</v>
      </c>
      <c r="K6" s="124">
        <v>491421366</v>
      </c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121">
        <v>3</v>
      </c>
      <c r="J7" s="124">
        <v>3414265</v>
      </c>
      <c r="K7" s="124">
        <v>3414265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121">
        <v>4</v>
      </c>
      <c r="J8" s="124">
        <v>126778261</v>
      </c>
      <c r="K8" s="124">
        <v>0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121">
        <v>5</v>
      </c>
      <c r="J9" s="124">
        <v>-135356895</v>
      </c>
      <c r="K9" s="124">
        <v>-122567227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121">
        <v>6</v>
      </c>
      <c r="J10" s="124">
        <v>0</v>
      </c>
      <c r="K10" s="124">
        <v>0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121">
        <v>7</v>
      </c>
      <c r="J11" s="124">
        <v>0</v>
      </c>
      <c r="K11" s="124">
        <v>0</v>
      </c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121">
        <v>8</v>
      </c>
      <c r="J12" s="124">
        <v>7361240</v>
      </c>
      <c r="K12" s="124">
        <v>7361240</v>
      </c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121">
        <v>9</v>
      </c>
      <c r="J13" s="125">
        <v>0</v>
      </c>
      <c r="K13" s="124">
        <v>0</v>
      </c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121">
        <v>10</v>
      </c>
      <c r="J14" s="126">
        <f>SUM(J5:J13)</f>
        <v>596834671</v>
      </c>
      <c r="K14" s="126">
        <f>SUM(K5:K13)</f>
        <v>474267444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121">
        <v>11</v>
      </c>
      <c r="J15" s="124">
        <v>0</v>
      </c>
      <c r="K15" s="124">
        <v>0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121">
        <v>12</v>
      </c>
      <c r="J16" s="124">
        <v>0</v>
      </c>
      <c r="K16" s="124">
        <v>0</v>
      </c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121">
        <v>13</v>
      </c>
      <c r="J17" s="124">
        <v>0</v>
      </c>
      <c r="K17" s="124">
        <v>0</v>
      </c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121">
        <v>14</v>
      </c>
      <c r="J18" s="124">
        <v>0</v>
      </c>
      <c r="K18" s="124">
        <v>0</v>
      </c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121">
        <v>15</v>
      </c>
      <c r="J19" s="124">
        <v>0</v>
      </c>
      <c r="K19" s="124">
        <v>0</v>
      </c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121">
        <v>16</v>
      </c>
      <c r="J20" s="124">
        <v>0</v>
      </c>
      <c r="K20" s="124">
        <v>0</v>
      </c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121">
        <v>17</v>
      </c>
      <c r="J21" s="127">
        <f>SUM(J15:J20)</f>
        <v>0</v>
      </c>
      <c r="K21" s="127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302</v>
      </c>
      <c r="B23" s="289"/>
      <c r="C23" s="289"/>
      <c r="D23" s="289"/>
      <c r="E23" s="289"/>
      <c r="F23" s="289"/>
      <c r="G23" s="289"/>
      <c r="H23" s="289"/>
      <c r="I23" s="128">
        <v>18</v>
      </c>
      <c r="J23" s="123">
        <v>0</v>
      </c>
      <c r="K23" s="123">
        <v>0</v>
      </c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129">
        <v>19</v>
      </c>
      <c r="J24" s="127">
        <v>0</v>
      </c>
      <c r="K24" s="127">
        <v>0</v>
      </c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  <row r="27" spans="10:11" ht="12.75">
      <c r="J27" s="131"/>
      <c r="K27" s="131"/>
    </row>
    <row r="28" spans="10:11" ht="12.75">
      <c r="J28" s="131"/>
      <c r="K28" s="13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1">
      <selection activeCell="A4" sqref="A4:J10"/>
    </sheetView>
  </sheetViews>
  <sheetFormatPr defaultColWidth="9.140625" defaultRowHeight="12.75"/>
  <cols>
    <col min="1" max="10" width="9.140625" style="80" customWidth="1"/>
  </cols>
  <sheetData>
    <row r="1" spans="1:10" ht="12.75">
      <c r="A1" s="132"/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.7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 customHeight="1">
      <c r="A4" s="301" t="s">
        <v>315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12.75">
      <c r="A14" s="133"/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0" ht="12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</row>
    <row r="18" spans="1:10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0" ht="12.75">
      <c r="A21" s="133"/>
      <c r="B21" s="133"/>
      <c r="C21" s="133"/>
      <c r="D21" s="133"/>
      <c r="E21" s="133"/>
      <c r="F21" s="133"/>
      <c r="G21" s="133"/>
      <c r="H21" s="133"/>
      <c r="I21" s="133"/>
      <c r="J21" s="133"/>
    </row>
    <row r="22" spans="1:10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0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0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0" ht="15">
      <c r="A26" s="133"/>
      <c r="B26" s="133"/>
      <c r="C26" s="133"/>
      <c r="D26" s="133"/>
      <c r="E26" s="133"/>
      <c r="F26" s="133"/>
      <c r="G26" s="133"/>
      <c r="H26" s="133"/>
      <c r="I26" s="134"/>
      <c r="J26" s="133"/>
    </row>
    <row r="27" spans="1:10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0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2012-07-19T11:58:27Z</cp:lastPrinted>
  <dcterms:created xsi:type="dcterms:W3CDTF">2008-10-17T11:51:54Z</dcterms:created>
  <dcterms:modified xsi:type="dcterms:W3CDTF">2013-08-29T11:44:44Z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