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65461" windowWidth="15645" windowHeight="80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PODACI'!$A$1:$I$97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<sst xmlns="http://schemas.openxmlformats.org/spreadsheetml/2006/main" count="467" uniqueCount="399">
  <si>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</si>
  <si>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</si>
  <si>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</si>
  <si>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</si>
  <si>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</si>
  <si>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</si>
  <si>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</si>
  <si>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</si>
  <si>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</si>
  <si>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</si>
  <si>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</si>
  <si>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</si>
  <si>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</si>
  <si>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</si>
  <si>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</si>
  <si>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</si>
  <si>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</si>
  <si>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</si>
  <si>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</si>
  <si>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</si>
  <si>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</si>
  <si>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</si>
  <si>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</si>
  <si>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</si>
  <si>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</si>
  <si>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</si>
  <si>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</si>
  <si>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</si>
  <si>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</si>
  <si>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</si>
  <si>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</si>
  <si>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</si>
  <si>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</si>
  <si>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</si>
  <si>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</si>
  <si>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</si>
  <si>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</si>
  <si>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</si>
  <si>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</si>
  <si>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</si>
  <si>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</si>
  <si>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</si>
  <si>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</si>
  <si>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</si>
  <si>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</si>
  <si>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</si>
  <si>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</si>
  <si>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</si>
  <si>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</si>
  <si>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</si>
  <si>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</si>
  <si>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</si>
  <si>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</si>
  <si>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</si>
  <si>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</si>
  <si>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</si>
  <si>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</si>
  <si>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</si>
  <si>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</si>
  <si>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</si>
  <si>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</si>
  <si>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</si>
  <si>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</si>
  <si>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</si>
  <si>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</si>
  <si>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</si>
  <si>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</si>
  <si>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</si>
  <si>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</si>
  <si>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</si>
  <si>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</si>
  <si>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</si>
  <si>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</si>
  <si>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</si>
  <si>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</si>
  <si>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</si>
  <si>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</si>
  <si>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</si>
  <si>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</si>
  <si>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</si>
  <si>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</si>
  <si>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</si>
  <si>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</si>
  <si>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</si>
  <si>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</si>
  <si>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</si>
  <si>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</si>
  <si>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</si>
  <si>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</si>
  <si>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</si>
  <si>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</si>
  <si>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</si>
  <si>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</si>
  <si>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</si>
  <si>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</si>
  <si>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</si>
  <si>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</si>
  <si>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</si>
  <si>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</si>
  <si>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</si>
  <si>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</si>
  <si>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</si>
  <si>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</si>
  <si>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</si>
  <si>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</si>
  <si>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</si>
  <si>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</si>
  <si>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</si>
  <si>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</si>
  <si>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</si>
  <si>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</si>
  <si>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</si>
  <si>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</si>
  <si>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</si>
  <si>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</si>
  <si>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</si>
  <si>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</si>
  <si>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</si>
  <si>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</si>
  <si>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</si>
  <si>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</si>
  <si>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</si>
  <si>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</si>
  <si>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</si>
  <si>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</si>
  <si>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</si>
  <si>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</si>
  <si>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</si>
  <si>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</si>
  <si>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</si>
  <si>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</si>
  <si>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</si>
  <si>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</si>
  <si>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</si>
  <si>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</si>
  <si>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</si>
  <si>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</si>
  <si>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</si>
  <si>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</si>
  <si>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</si>
  <si>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</si>
  <si>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</si>
  <si>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</si>
  <si>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</si>
  <si>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</si>
  <si>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</si>
  <si>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</si>
  <si>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</si>
  <si>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</si>
  <si>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</si>
  <si>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</si>
  <si>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</si>
  <si>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</si>
  <si>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</si>
  <si>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</si>
  <si>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</si>
  <si>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</si>
  <si>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</si>
  <si>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</si>
  <si>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</si>
  <si>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</si>
  <si>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</si>
  <si>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</si>
  <si>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</si>
  <si>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</si>
  <si>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</si>
  <si>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</si>
  <si>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</si>
  <si>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</si>
  <si>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</si>
  <si>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</si>
  <si>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</si>
  <si>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</si>
  <si>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</si>
  <si>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</si>
  <si>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</si>
  <si>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</si>
  <si>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</si>
  <si>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</si>
  <si>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</si>
  <si>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</si>
  <si>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</si>
  <si>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</si>
  <si>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</si>
  <si>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</si>
  <si>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</si>
  <si>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</si>
  <si>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</si>
  <si>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</si>
  <si>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</si>
  <si>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</si>
  <si>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</si>
  <si>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</si>
  <si>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</si>
  <si>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</si>
  <si>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</si>
  <si>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</si>
  <si>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</si>
  <si>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</si>
  <si>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</si>
  <si>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</si>
  <si>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</si>
  <si>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</si>
  <si>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</si>
  <si>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</si>
  <si>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</si>
  <si>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</si>
  <si>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</si>
  <si>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</si>
  <si>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</si>
  <si>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</si>
  <si>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</si>
  <si>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</si>
  <si>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</si>
  <si>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</si>
  <si>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</si>
  <si>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</si>
  <si>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</si>
  <si>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</si>
  <si>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</si>
  <si>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</si>
  <si>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</si>
  <si>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</si>
  <si>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</si>
  <si>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</si>
  <si>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</si>
  <si>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</si>
  <si>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</si>
  <si>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</si>
  <si>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</si>
  <si>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</si>
  <si>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</si>
  <si>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</si>
  <si>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</si>
  <si>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</si>
  <si>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</si>
  <si>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</si>
  <si>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</si>
  <si>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</si>
  <si>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</si>
  <si>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</si>
  <si>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</si>
  <si>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</si>
  <si>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</si>
  <si>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</si>
  <si>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</si>
  <si>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</si>
  <si>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</si>
  <si>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</si>
  <si>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</si>
  <si>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</si>
  <si>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</si>
  <si>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</si>
  <si>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</si>
  <si>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</si>
  <si>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</si>
  <si>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</si>
  <si>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</si>
  <si>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</si>
  <si>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</si>
  <si>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</si>
  <si>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</si>
  <si>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</si>
  <si>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</si>
  <si>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</si>
  <si>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</si>
  <si>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</si>
  <si>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</si>
  <si>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</si>
  <si>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</si>
  <si>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</si>
  <si>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</si>
  <si>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</si>
  <si>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</si>
  <si>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</si>
  <si>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</si>
  <si>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</si>
  <si>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</si>
  <si>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</si>
  <si>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</si>
  <si>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</si>
  <si>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</si>
  <si>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</si>
  <si>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</si>
  <si>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</si>
  <si>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</si>
  <si>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</si>
  <si>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</si>
  <si>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</si>
  <si>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</si>
  <si>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</si>
  <si>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</si>
  <si>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</si>
  <si>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</si>
  <si>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</si>
  <si>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</si>
  <si>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</si>
  <si>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</si>
  <si>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</si>
  <si>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</si>
  <si>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</si>
  <si>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</si>
  <si>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</si>
  <si>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</si>
  <si>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</si>
  <si>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</si>
  <si>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</si>
  <si>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</si>
  <si>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</si>
  <si>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</si>
  <si>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</si>
  <si>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</si>
  <si>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</si>
  <si>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</si>
  <si>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</si>
  <si>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</si>
  <si>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</si>
  <si>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</si>
  <si>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</si>
  <si>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</si>
  <si>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</si>
  <si>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</si>
  <si>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01339761</t>
  </si>
  <si>
    <t>030057478</t>
  </si>
  <si>
    <t>46078374806</t>
  </si>
  <si>
    <t xml:space="preserve">NEXE GRUPA D.D. </t>
  </si>
  <si>
    <t>NAŠICE</t>
  </si>
  <si>
    <t>BRAĆE RADIĆA 200</t>
  </si>
  <si>
    <t>nexe-grupa@nexe.hr</t>
  </si>
  <si>
    <t>www.nexe.hr</t>
  </si>
  <si>
    <t>OSJEČKO-BARANJSKA</t>
  </si>
  <si>
    <t>DA</t>
  </si>
  <si>
    <t>7022</t>
  </si>
  <si>
    <t>1. Financijski izvještaji (bilanca, račun dobiti i gubitka, izvještaj o novčanom tijeku, izvještaj o promjenama</t>
  </si>
  <si>
    <t>Obveznik: Nexe grupa d.d. i ovisna društva</t>
  </si>
  <si>
    <t>Našicecement d.d.</t>
  </si>
  <si>
    <t>Luka tranzit Osijek d.o.o.</t>
  </si>
  <si>
    <t>Dilj IGM d.o.o.</t>
  </si>
  <si>
    <t>Igma d.o.o.</t>
  </si>
  <si>
    <t>Nexe gradnja d.o.o.</t>
  </si>
  <si>
    <t>Našički autocentar d.o.o.</t>
  </si>
  <si>
    <t>Gastro market d.o.o.</t>
  </si>
  <si>
    <t>Nexe beton d.o.o.</t>
  </si>
  <si>
    <t>Cement market d.o.o.</t>
  </si>
  <si>
    <t>Ekonex d.o.o.</t>
  </si>
  <si>
    <t>Slavonija IGM d.o.o.</t>
  </si>
  <si>
    <t>Polet a.d.</t>
  </si>
  <si>
    <t>Polet keramika d.o.o.</t>
  </si>
  <si>
    <t>Stražilovo IGM d.o.o.</t>
  </si>
  <si>
    <t>Nexe d.o.o.</t>
  </si>
  <si>
    <t>Agregati i betoni d.o.o.</t>
  </si>
  <si>
    <t>Tvornica opeke d.o.o.</t>
  </si>
  <si>
    <t>Nexe kamen d.o.o.</t>
  </si>
  <si>
    <t>Nexe trade s.r.l.</t>
  </si>
  <si>
    <t>Našice</t>
  </si>
  <si>
    <t>Osijek</t>
  </si>
  <si>
    <t>Vinkovci</t>
  </si>
  <si>
    <t>Koprivnica</t>
  </si>
  <si>
    <t>Novi Bečej</t>
  </si>
  <si>
    <t>Sremski Karlovci</t>
  </si>
  <si>
    <t>Jelen Do</t>
  </si>
  <si>
    <t>Novi Sad</t>
  </si>
  <si>
    <t>Sarajevo</t>
  </si>
  <si>
    <t>Doboj</t>
  </si>
  <si>
    <t>Dumbravita</t>
  </si>
  <si>
    <t>03123731</t>
  </si>
  <si>
    <t>03106659</t>
  </si>
  <si>
    <t>03300005</t>
  </si>
  <si>
    <t>03120376</t>
  </si>
  <si>
    <t>00339172</t>
  </si>
  <si>
    <t>01339770</t>
  </si>
  <si>
    <t>01339753</t>
  </si>
  <si>
    <t>01639358</t>
  </si>
  <si>
    <t>08019916</t>
  </si>
  <si>
    <t>07219784</t>
  </si>
  <si>
    <t>4200529290008</t>
  </si>
  <si>
    <t xml:space="preserve">08011745 </t>
  </si>
  <si>
    <t>4200938030000</t>
  </si>
  <si>
    <t>03026124</t>
  </si>
  <si>
    <t>420092910004</t>
  </si>
  <si>
    <t>03697916</t>
  </si>
  <si>
    <t xml:space="preserve">20366184 </t>
  </si>
  <si>
    <t xml:space="preserve">20479221 </t>
  </si>
  <si>
    <t xml:space="preserve">02469855 </t>
  </si>
  <si>
    <t>1-24599</t>
  </si>
  <si>
    <t>4402759080004</t>
  </si>
  <si>
    <t>01.01.2013.</t>
  </si>
  <si>
    <t>30.06.2013.</t>
  </si>
  <si>
    <t>stanje na dan 30.06.2013.</t>
  </si>
  <si>
    <t>u razdoblju 01.01.2013. do 30.06.2013.</t>
  </si>
  <si>
    <t>GP Put d.d. - do 3. lipnja 2013.</t>
  </si>
  <si>
    <t>02360519</t>
  </si>
  <si>
    <t>Calcinatio d.o.o. - do 19. lipnja 2013.</t>
  </si>
  <si>
    <t>Jelen Do a.d. - do 19. lipnja 2013.</t>
  </si>
  <si>
    <t>Krunoslav Španović</t>
  </si>
  <si>
    <t xml:space="preserve"> 03616535</t>
  </si>
  <si>
    <t xml:space="preserve"> 03616520</t>
  </si>
  <si>
    <t>krunoslav.spanovic@nexe.hr</t>
  </si>
  <si>
    <t>Tadić Tomislav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</si>
</sst>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€-2]\ #,##0.00_);[Red]\([$€-2]\ #,##0.00\)"/>
    <numFmt numFmtId="195" formatCode="&quot;True&quot;;&quot;True&quot;;&quot;False&quot;"/>
    <numFmt numFmtId="196" formatCode="[$¥€-2]\ #,##0.00_);[Red]\([$€-2]\ #,##0.00\)"/>
    <numFmt numFmtId="197" formatCode="0.0%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0" applyFill="1" applyAlignment="1">
      <alignment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wrapText="1"/>
      <protection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3" fillId="33" borderId="10" xfId="52" applyFont="1" applyFill="1" applyBorder="1" applyAlignment="1">
      <alignment/>
      <protection/>
    </xf>
    <xf numFmtId="0" fontId="3" fillId="33" borderId="11" xfId="52" applyFont="1" applyFill="1" applyBorder="1" applyAlignment="1">
      <alignment/>
      <protection/>
    </xf>
    <xf numFmtId="14" fontId="2" fillId="33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33" borderId="13" xfId="52" applyFont="1" applyFill="1" applyBorder="1" applyAlignment="1" applyProtection="1">
      <alignment horizontal="center" vertical="center"/>
      <protection hidden="1" locked="0"/>
    </xf>
    <xf numFmtId="0" fontId="2" fillId="33" borderId="0" xfId="52" applyFont="1" applyFill="1" applyBorder="1" applyAlignment="1" applyProtection="1">
      <alignment horizontal="left" vertical="center"/>
      <protection hidden="1"/>
    </xf>
    <xf numFmtId="0" fontId="3" fillId="33" borderId="14" xfId="52" applyFont="1" applyFill="1" applyBorder="1" applyAlignment="1" applyProtection="1">
      <alignment horizontal="left" vertical="center" wrapText="1"/>
      <protection hidden="1"/>
    </xf>
    <xf numFmtId="0" fontId="3" fillId="33" borderId="13" xfId="52" applyFont="1" applyFill="1" applyBorder="1" applyAlignment="1" applyProtection="1">
      <alignment vertical="center"/>
      <protection hidden="1"/>
    </xf>
    <xf numFmtId="0" fontId="3" fillId="33" borderId="0" xfId="52" applyFont="1" applyFill="1" applyBorder="1" applyAlignment="1" applyProtection="1">
      <alignment vertical="center"/>
      <protection hidden="1"/>
    </xf>
    <xf numFmtId="0" fontId="3" fillId="33" borderId="0" xfId="52" applyFont="1" applyFill="1" applyBorder="1" applyAlignment="1" applyProtection="1">
      <alignment horizontal="center" vertical="center" wrapText="1"/>
      <protection hidden="1"/>
    </xf>
    <xf numFmtId="0" fontId="3" fillId="33" borderId="14" xfId="52" applyFont="1" applyFill="1" applyBorder="1" applyAlignment="1" applyProtection="1">
      <alignment horizontal="left" vertical="center" wrapText="1"/>
      <protection hidden="1"/>
    </xf>
    <xf numFmtId="0" fontId="3" fillId="33" borderId="13" xfId="52" applyFont="1" applyFill="1" applyBorder="1" applyAlignment="1" applyProtection="1">
      <alignment/>
      <protection hidden="1"/>
    </xf>
    <xf numFmtId="0" fontId="3" fillId="33" borderId="0" xfId="52" applyFont="1" applyFill="1" applyBorder="1" applyAlignment="1" applyProtection="1">
      <alignment/>
      <protection hidden="1"/>
    </xf>
    <xf numFmtId="0" fontId="12" fillId="33" borderId="0" xfId="52" applyFont="1" applyFill="1" applyBorder="1" applyAlignment="1" applyProtection="1">
      <alignment horizontal="right" vertical="center" wrapText="1"/>
      <protection hidden="1"/>
    </xf>
    <xf numFmtId="0" fontId="12" fillId="33" borderId="0" xfId="52" applyFont="1" applyFill="1" applyBorder="1" applyAlignment="1" applyProtection="1">
      <alignment horizontal="right"/>
      <protection hidden="1"/>
    </xf>
    <xf numFmtId="0" fontId="12" fillId="33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2" applyFont="1" applyFill="1" applyBorder="1" applyAlignment="1" applyProtection="1">
      <alignment horizontal="left" vertical="center"/>
      <protection hidden="1"/>
    </xf>
    <xf numFmtId="0" fontId="3" fillId="33" borderId="14" xfId="52" applyFont="1" applyFill="1" applyBorder="1" applyAlignment="1" applyProtection="1">
      <alignment/>
      <protection hidden="1"/>
    </xf>
    <xf numFmtId="0" fontId="3" fillId="33" borderId="0" xfId="52" applyFont="1" applyFill="1" applyBorder="1" applyAlignment="1" applyProtection="1">
      <alignment wrapText="1"/>
      <protection hidden="1"/>
    </xf>
    <xf numFmtId="0" fontId="3" fillId="33" borderId="14" xfId="52" applyFont="1" applyFill="1" applyBorder="1" applyAlignment="1" applyProtection="1">
      <alignment wrapText="1"/>
      <protection hidden="1"/>
    </xf>
    <xf numFmtId="0" fontId="3" fillId="33" borderId="13" xfId="52" applyFont="1" applyFill="1" applyBorder="1" applyAlignment="1" applyProtection="1">
      <alignment horizontal="right"/>
      <protection hidden="1"/>
    </xf>
    <xf numFmtId="0" fontId="3" fillId="33" borderId="0" xfId="52" applyFont="1" applyFill="1" applyBorder="1" applyAlignment="1" applyProtection="1">
      <alignment horizontal="right"/>
      <protection hidden="1"/>
    </xf>
    <xf numFmtId="0" fontId="3" fillId="33" borderId="0" xfId="52" applyFont="1" applyFill="1" applyBorder="1" applyAlignment="1" applyProtection="1">
      <alignment/>
      <protection hidden="1"/>
    </xf>
    <xf numFmtId="0" fontId="3" fillId="33" borderId="13" xfId="52" applyFont="1" applyFill="1" applyBorder="1" applyAlignment="1" applyProtection="1">
      <alignment horizontal="right" wrapText="1"/>
      <protection hidden="1"/>
    </xf>
    <xf numFmtId="0" fontId="3" fillId="33" borderId="0" xfId="52" applyFont="1" applyFill="1" applyBorder="1" applyAlignment="1" applyProtection="1">
      <alignment horizontal="right" wrapText="1"/>
      <protection hidden="1"/>
    </xf>
    <xf numFmtId="0" fontId="3" fillId="33" borderId="0" xfId="52" applyFont="1" applyFill="1" applyBorder="1" applyAlignment="1" applyProtection="1">
      <alignment horizontal="left"/>
      <protection hidden="1"/>
    </xf>
    <xf numFmtId="0" fontId="3" fillId="33" borderId="0" xfId="52" applyFont="1" applyFill="1" applyBorder="1" applyAlignment="1" applyProtection="1">
      <alignment vertical="top"/>
      <protection hidden="1"/>
    </xf>
    <xf numFmtId="1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0" fontId="2" fillId="33" borderId="14" xfId="52" applyFont="1" applyFill="1" applyBorder="1" applyAlignment="1" applyProtection="1">
      <alignment horizontal="right" vertical="center"/>
      <protection hidden="1" locked="0"/>
    </xf>
    <xf numFmtId="1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2" applyFont="1" applyFill="1" applyBorder="1" applyAlignment="1" applyProtection="1">
      <alignment horizontal="right" vertical="center"/>
      <protection hidden="1"/>
    </xf>
    <xf numFmtId="3" fontId="2" fillId="33" borderId="15" xfId="52" applyNumberFormat="1" applyFont="1" applyFill="1" applyBorder="1" applyAlignment="1" applyProtection="1">
      <alignment horizontal="right" vertical="center"/>
      <protection hidden="1" locked="0"/>
    </xf>
    <xf numFmtId="0" fontId="3" fillId="33" borderId="14" xfId="52" applyFont="1" applyFill="1" applyBorder="1" applyAlignment="1" applyProtection="1">
      <alignment vertical="top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 locked="0"/>
    </xf>
    <xf numFmtId="0" fontId="2" fillId="33" borderId="0" xfId="52" applyFont="1" applyFill="1" applyBorder="1" applyAlignment="1" applyProtection="1">
      <alignment vertical="top"/>
      <protection hidden="1"/>
    </xf>
    <xf numFmtId="0" fontId="3" fillId="33" borderId="0" xfId="52" applyFont="1" applyFill="1" applyBorder="1" applyAlignment="1">
      <alignment/>
      <protection/>
    </xf>
    <xf numFmtId="0" fontId="3" fillId="33" borderId="14" xfId="52" applyFont="1" applyFill="1" applyBorder="1" applyAlignment="1" applyProtection="1">
      <alignment horizontal="left" vertical="top" wrapText="1"/>
      <protection hidden="1"/>
    </xf>
    <xf numFmtId="0" fontId="3" fillId="33" borderId="13" xfId="52" applyFont="1" applyFill="1" applyBorder="1" applyAlignment="1">
      <alignment/>
      <protection/>
    </xf>
    <xf numFmtId="0" fontId="3" fillId="33" borderId="0" xfId="52" applyFont="1" applyFill="1" applyBorder="1" applyAlignment="1" applyProtection="1">
      <alignment horizontal="center" vertical="center"/>
      <protection hidden="1" locked="0"/>
    </xf>
    <xf numFmtId="0" fontId="3" fillId="33" borderId="14" xfId="52" applyFont="1" applyFill="1" applyBorder="1" applyAlignment="1" applyProtection="1">
      <alignment horizontal="left" vertical="top" indent="2"/>
      <protection hidden="1"/>
    </xf>
    <xf numFmtId="0" fontId="3" fillId="33" borderId="0" xfId="52" applyFont="1" applyFill="1" applyBorder="1" applyAlignment="1" applyProtection="1">
      <alignment vertical="top" wrapText="1"/>
      <protection hidden="1"/>
    </xf>
    <xf numFmtId="0" fontId="3" fillId="33" borderId="14" xfId="52" applyFont="1" applyFill="1" applyBorder="1" applyAlignment="1" applyProtection="1">
      <alignment horizontal="left" vertical="top" wrapText="1" indent="2"/>
      <protection hidden="1"/>
    </xf>
    <xf numFmtId="0" fontId="3" fillId="33" borderId="13" xfId="52" applyFont="1" applyFill="1" applyBorder="1" applyAlignment="1" applyProtection="1">
      <alignment horizontal="right" vertical="top"/>
      <protection hidden="1"/>
    </xf>
    <xf numFmtId="0" fontId="3" fillId="33" borderId="0" xfId="52" applyFont="1" applyFill="1" applyBorder="1" applyAlignment="1" applyProtection="1">
      <alignment horizontal="right" vertical="top"/>
      <protection hidden="1"/>
    </xf>
    <xf numFmtId="0" fontId="3" fillId="33" borderId="0" xfId="52" applyFont="1" applyFill="1" applyBorder="1" applyAlignment="1" applyProtection="1">
      <alignment horizontal="center" vertical="top"/>
      <protection hidden="1"/>
    </xf>
    <xf numFmtId="0" fontId="3" fillId="33" borderId="0" xfId="52" applyFont="1" applyFill="1" applyBorder="1" applyAlignment="1" applyProtection="1">
      <alignment horizontal="center"/>
      <protection hidden="1"/>
    </xf>
    <xf numFmtId="0" fontId="2" fillId="33" borderId="13" xfId="52" applyFont="1" applyFill="1" applyBorder="1" applyAlignment="1" applyProtection="1">
      <alignment horizontal="right" vertical="center"/>
      <protection hidden="1" locked="0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33" borderId="14" xfId="52" applyNumberFormat="1" applyFont="1" applyFill="1" applyBorder="1" applyAlignment="1" applyProtection="1">
      <alignment horizontal="center" vertical="center"/>
      <protection hidden="1" locked="0"/>
    </xf>
    <xf numFmtId="0" fontId="3" fillId="33" borderId="13" xfId="52" applyFont="1" applyFill="1" applyBorder="1" applyAlignment="1" applyProtection="1">
      <alignment horizontal="left" vertical="top"/>
      <protection hidden="1"/>
    </xf>
    <xf numFmtId="0" fontId="3" fillId="33" borderId="0" xfId="52" applyFont="1" applyFill="1" applyBorder="1" applyAlignment="1" applyProtection="1">
      <alignment horizontal="left" vertical="top"/>
      <protection hidden="1"/>
    </xf>
    <xf numFmtId="0" fontId="3" fillId="33" borderId="0" xfId="52" applyFont="1" applyFill="1" applyBorder="1" applyAlignment="1" applyProtection="1">
      <alignment horizontal="left"/>
      <protection hidden="1"/>
    </xf>
    <xf numFmtId="0" fontId="3" fillId="33" borderId="14" xfId="52" applyFont="1" applyFill="1" applyBorder="1" applyAlignment="1" applyProtection="1">
      <alignment horizontal="left"/>
      <protection hidden="1"/>
    </xf>
    <xf numFmtId="0" fontId="3" fillId="33" borderId="10" xfId="52" applyFont="1" applyFill="1" applyBorder="1" applyAlignment="1" applyProtection="1">
      <alignment/>
      <protection hidden="1"/>
    </xf>
    <xf numFmtId="0" fontId="3" fillId="33" borderId="11" xfId="52" applyFont="1" applyFill="1" applyBorder="1" applyAlignment="1" applyProtection="1">
      <alignment/>
      <protection hidden="1"/>
    </xf>
    <xf numFmtId="0" fontId="3" fillId="33" borderId="13" xfId="52" applyFont="1" applyFill="1" applyBorder="1" applyAlignment="1" applyProtection="1">
      <alignment horizontal="left"/>
      <protection hidden="1"/>
    </xf>
    <xf numFmtId="0" fontId="3" fillId="33" borderId="14" xfId="52" applyFont="1" applyFill="1" applyBorder="1" applyAlignment="1" applyProtection="1">
      <alignment vertical="center"/>
      <protection hidden="1"/>
    </xf>
    <xf numFmtId="0" fontId="3" fillId="33" borderId="0" xfId="52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14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left"/>
      <protection hidden="1"/>
    </xf>
    <xf numFmtId="0" fontId="9" fillId="33" borderId="0" xfId="58" applyFill="1" applyBorder="1" applyAlignment="1">
      <alignment/>
      <protection/>
    </xf>
    <xf numFmtId="0" fontId="9" fillId="33" borderId="14" xfId="58" applyFill="1" applyBorder="1" applyAlignment="1">
      <alignment/>
      <protection/>
    </xf>
    <xf numFmtId="0" fontId="2" fillId="33" borderId="13" xfId="52" applyFont="1" applyFill="1" applyBorder="1" applyAlignment="1" applyProtection="1">
      <alignment vertical="center"/>
      <protection hidden="1"/>
    </xf>
    <xf numFmtId="0" fontId="3" fillId="33" borderId="16" xfId="52" applyFont="1" applyFill="1" applyBorder="1" applyAlignment="1" applyProtection="1">
      <alignment/>
      <protection hidden="1"/>
    </xf>
    <xf numFmtId="0" fontId="3" fillId="33" borderId="16" xfId="52" applyFont="1" applyFill="1" applyBorder="1" applyAlignment="1">
      <alignment/>
      <protection/>
    </xf>
    <xf numFmtId="0" fontId="3" fillId="33" borderId="17" xfId="52" applyFont="1" applyFill="1" applyBorder="1" applyAlignment="1" applyProtection="1">
      <alignment/>
      <protection hidden="1"/>
    </xf>
    <xf numFmtId="0" fontId="3" fillId="33" borderId="18" xfId="52" applyFont="1" applyFill="1" applyBorder="1" applyAlignment="1" applyProtection="1">
      <alignment horizontal="right" vertical="top" wrapText="1"/>
      <protection hidden="1"/>
    </xf>
    <xf numFmtId="0" fontId="3" fillId="33" borderId="19" xfId="52" applyFont="1" applyFill="1" applyBorder="1" applyAlignment="1" applyProtection="1">
      <alignment horizontal="right" vertical="top" wrapText="1"/>
      <protection hidden="1"/>
    </xf>
    <xf numFmtId="0" fontId="3" fillId="33" borderId="19" xfId="52" applyFont="1" applyFill="1" applyBorder="1" applyAlignment="1" applyProtection="1">
      <alignment/>
      <protection hidden="1"/>
    </xf>
    <xf numFmtId="0" fontId="3" fillId="33" borderId="20" xfId="52" applyFont="1" applyFill="1" applyBorder="1" applyAlignment="1" applyProtection="1">
      <alignment/>
      <protection hidden="1"/>
    </xf>
    <xf numFmtId="0" fontId="0" fillId="33" borderId="0" xfId="52" applyFont="1" applyFill="1" applyAlignment="1">
      <alignment/>
      <protection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 wrapText="1"/>
      <protection hidden="1"/>
    </xf>
    <xf numFmtId="167" fontId="2" fillId="33" borderId="22" xfId="0" applyNumberFormat="1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 applyProtection="1">
      <alignment vertical="center"/>
      <protection locked="0"/>
    </xf>
    <xf numFmtId="167" fontId="2" fillId="33" borderId="24" xfId="0" applyNumberFormat="1" applyFont="1" applyFill="1" applyBorder="1" applyAlignment="1">
      <alignment horizontal="center" vertical="center"/>
    </xf>
    <xf numFmtId="3" fontId="1" fillId="33" borderId="24" xfId="0" applyNumberFormat="1" applyFont="1" applyFill="1" applyBorder="1" applyAlignment="1" applyProtection="1">
      <alignment vertical="center"/>
      <protection hidden="1"/>
    </xf>
    <xf numFmtId="3" fontId="1" fillId="33" borderId="24" xfId="0" applyNumberFormat="1" applyFont="1" applyFill="1" applyBorder="1" applyAlignment="1" applyProtection="1">
      <alignment vertical="center"/>
      <protection locked="0"/>
    </xf>
    <xf numFmtId="167" fontId="2" fillId="33" borderId="25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 applyProtection="1">
      <alignment vertical="center"/>
      <protection locked="0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3" fontId="1" fillId="33" borderId="24" xfId="0" applyNumberFormat="1" applyFont="1" applyFill="1" applyBorder="1" applyAlignment="1" applyProtection="1" quotePrefix="1">
      <alignment vertical="center"/>
      <protection locked="0"/>
    </xf>
    <xf numFmtId="167" fontId="2" fillId="33" borderId="2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3" fontId="1" fillId="33" borderId="25" xfId="0" applyNumberFormat="1" applyFont="1" applyFill="1" applyBorder="1" applyAlignment="1" applyProtection="1">
      <alignment vertical="center"/>
      <protection hidden="1"/>
    </xf>
    <xf numFmtId="0" fontId="0" fillId="33" borderId="27" xfId="0" applyFont="1" applyFill="1" applyBorder="1" applyAlignment="1">
      <alignment vertical="center"/>
    </xf>
    <xf numFmtId="0" fontId="0" fillId="33" borderId="27" xfId="0" applyFill="1" applyBorder="1" applyAlignment="1">
      <alignment/>
    </xf>
    <xf numFmtId="167" fontId="2" fillId="33" borderId="2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3" fontId="1" fillId="33" borderId="28" xfId="0" applyNumberFormat="1" applyFont="1" applyFill="1" applyBorder="1" applyAlignment="1" applyProtection="1">
      <alignment vertical="center"/>
      <protection hidden="1"/>
    </xf>
    <xf numFmtId="0" fontId="6" fillId="33" borderId="15" xfId="0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wrapText="1"/>
    </xf>
    <xf numFmtId="3" fontId="1" fillId="33" borderId="29" xfId="0" applyNumberFormat="1" applyFont="1" applyFill="1" applyBorder="1" applyAlignment="1" applyProtection="1">
      <alignment vertical="center"/>
      <protection locked="0"/>
    </xf>
    <xf numFmtId="3" fontId="1" fillId="33" borderId="29" xfId="0" applyNumberFormat="1" applyFont="1" applyFill="1" applyBorder="1" applyAlignment="1" applyProtection="1">
      <alignment vertical="center"/>
      <protection hidden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58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58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167" fontId="2" fillId="33" borderId="24" xfId="0" applyNumberFormat="1" applyFont="1" applyFill="1" applyBorder="1" applyAlignment="1">
      <alignment horizontal="center" vertical="center"/>
    </xf>
    <xf numFmtId="3" fontId="1" fillId="33" borderId="23" xfId="53" applyNumberFormat="1" applyFont="1" applyFill="1" applyBorder="1" applyAlignment="1" applyProtection="1">
      <alignment vertical="center"/>
      <protection locked="0"/>
    </xf>
    <xf numFmtId="3" fontId="1" fillId="33" borderId="23" xfId="0" applyNumberFormat="1" applyFont="1" applyFill="1" applyBorder="1" applyAlignment="1" applyProtection="1">
      <alignment vertical="center"/>
      <protection locked="0"/>
    </xf>
    <xf numFmtId="3" fontId="1" fillId="33" borderId="24" xfId="53" applyNumberFormat="1" applyFont="1" applyFill="1" applyBorder="1" applyAlignment="1" applyProtection="1">
      <alignment vertical="center"/>
      <protection locked="0"/>
    </xf>
    <xf numFmtId="3" fontId="1" fillId="33" borderId="24" xfId="0" applyNumberFormat="1" applyFont="1" applyFill="1" applyBorder="1" applyAlignment="1" applyProtection="1">
      <alignment vertical="center"/>
      <protection locked="0"/>
    </xf>
    <xf numFmtId="3" fontId="1" fillId="33" borderId="24" xfId="0" applyNumberFormat="1" applyFont="1" applyFill="1" applyBorder="1" applyAlignment="1" applyProtection="1">
      <alignment vertical="center"/>
      <protection hidden="1"/>
    </xf>
    <xf numFmtId="3" fontId="1" fillId="33" borderId="25" xfId="0" applyNumberFormat="1" applyFont="1" applyFill="1" applyBorder="1" applyAlignment="1" applyProtection="1">
      <alignment vertical="center"/>
      <protection hidden="1"/>
    </xf>
    <xf numFmtId="167" fontId="2" fillId="33" borderId="23" xfId="0" applyNumberFormat="1" applyFont="1" applyFill="1" applyBorder="1" applyAlignment="1">
      <alignment horizontal="center" vertical="center"/>
    </xf>
    <xf numFmtId="167" fontId="2" fillId="33" borderId="2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9" fillId="33" borderId="0" xfId="58" applyFill="1">
      <alignment vertical="top"/>
      <protection/>
    </xf>
    <xf numFmtId="0" fontId="9" fillId="33" borderId="0" xfId="58" applyFill="1" applyAlignment="1">
      <alignment/>
      <protection/>
    </xf>
    <xf numFmtId="0" fontId="17" fillId="33" borderId="0" xfId="58" applyFont="1" applyFill="1" applyAlignment="1">
      <alignment/>
      <protection/>
    </xf>
    <xf numFmtId="9" fontId="0" fillId="0" borderId="0" xfId="54" applyFont="1" applyFill="1" applyAlignment="1">
      <alignment/>
    </xf>
    <xf numFmtId="10" fontId="0" fillId="0" borderId="0" xfId="54" applyNumberFormat="1" applyFont="1" applyFill="1" applyAlignment="1">
      <alignment/>
    </xf>
    <xf numFmtId="0" fontId="3" fillId="33" borderId="13" xfId="52" applyFont="1" applyFill="1" applyBorder="1" applyAlignment="1" applyProtection="1">
      <alignment horizontal="right" vertical="center" wrapText="1"/>
      <protection hidden="1"/>
    </xf>
    <xf numFmtId="0" fontId="3" fillId="33" borderId="0" xfId="52" applyFont="1" applyFill="1" applyBorder="1" applyAlignment="1" applyProtection="1">
      <alignment horizontal="right" wrapText="1"/>
      <protection hidden="1"/>
    </xf>
    <xf numFmtId="0" fontId="3" fillId="33" borderId="13" xfId="52" applyFont="1" applyFill="1" applyBorder="1" applyAlignment="1" applyProtection="1">
      <alignment horizontal="right" wrapText="1"/>
      <protection hidden="1"/>
    </xf>
    <xf numFmtId="49" fontId="2" fillId="33" borderId="18" xfId="52" applyNumberFormat="1" applyFont="1" applyFill="1" applyBorder="1" applyAlignment="1" applyProtection="1">
      <alignment horizontal="center" vertical="center"/>
      <protection hidden="1" locked="0"/>
    </xf>
    <xf numFmtId="49" fontId="2" fillId="33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33" borderId="13" xfId="52" applyFont="1" applyFill="1" applyBorder="1" applyAlignment="1" applyProtection="1">
      <alignment horizontal="left" vertical="center" wrapText="1"/>
      <protection hidden="1"/>
    </xf>
    <xf numFmtId="0" fontId="2" fillId="33" borderId="0" xfId="52" applyFont="1" applyFill="1" applyBorder="1" applyAlignment="1" applyProtection="1">
      <alignment horizontal="left" vertical="center" wrapText="1"/>
      <protection hidden="1"/>
    </xf>
    <xf numFmtId="0" fontId="2" fillId="33" borderId="14" xfId="52" applyFont="1" applyFill="1" applyBorder="1" applyAlignment="1" applyProtection="1">
      <alignment horizontal="left" vertical="center" wrapText="1"/>
      <protection hidden="1"/>
    </xf>
    <xf numFmtId="0" fontId="11" fillId="33" borderId="13" xfId="52" applyFont="1" applyFill="1" applyBorder="1" applyAlignment="1" applyProtection="1">
      <alignment horizontal="center" vertical="center" wrapText="1"/>
      <protection hidden="1"/>
    </xf>
    <xf numFmtId="0" fontId="11" fillId="33" borderId="0" xfId="52" applyFont="1" applyFill="1" applyBorder="1" applyAlignment="1" applyProtection="1">
      <alignment horizontal="center" vertical="center" wrapText="1"/>
      <protection hidden="1"/>
    </xf>
    <xf numFmtId="0" fontId="11" fillId="33" borderId="14" xfId="52" applyFont="1" applyFill="1" applyBorder="1" applyAlignment="1" applyProtection="1">
      <alignment horizontal="center" vertical="center" wrapText="1"/>
      <protection hidden="1"/>
    </xf>
    <xf numFmtId="0" fontId="3" fillId="33" borderId="13" xfId="52" applyFont="1" applyFill="1" applyBorder="1" applyAlignment="1" applyProtection="1">
      <alignment horizontal="right" vertical="center"/>
      <protection hidden="1"/>
    </xf>
    <xf numFmtId="0" fontId="3" fillId="33" borderId="14" xfId="52" applyFont="1" applyFill="1" applyBorder="1" applyAlignment="1" applyProtection="1">
      <alignment horizontal="right"/>
      <protection hidden="1"/>
    </xf>
    <xf numFmtId="0" fontId="1" fillId="33" borderId="13" xfId="52" applyFont="1" applyFill="1" applyBorder="1" applyAlignment="1" applyProtection="1">
      <alignment horizontal="right" vertical="center" wrapText="1"/>
      <protection hidden="1"/>
    </xf>
    <xf numFmtId="0" fontId="1" fillId="33" borderId="14" xfId="52" applyFont="1" applyFill="1" applyBorder="1" applyAlignment="1" applyProtection="1">
      <alignment horizontal="right" wrapText="1"/>
      <protection hidden="1"/>
    </xf>
    <xf numFmtId="0" fontId="2" fillId="33" borderId="18" xfId="52" applyFont="1" applyFill="1" applyBorder="1" applyAlignment="1" applyProtection="1">
      <alignment horizontal="left" vertical="center"/>
      <protection hidden="1" locked="0"/>
    </xf>
    <xf numFmtId="0" fontId="3" fillId="33" borderId="19" xfId="52" applyFont="1" applyFill="1" applyBorder="1" applyAlignment="1">
      <alignment horizontal="left" vertical="center"/>
      <protection/>
    </xf>
    <xf numFmtId="0" fontId="3" fillId="33" borderId="20" xfId="52" applyFont="1" applyFill="1" applyBorder="1" applyAlignment="1">
      <alignment horizontal="left" vertical="center"/>
      <protection/>
    </xf>
    <xf numFmtId="1" fontId="2" fillId="33" borderId="1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52" applyNumberFormat="1" applyFont="1" applyFill="1" applyBorder="1" applyAlignment="1" applyProtection="1">
      <alignment horizontal="center" vertical="center"/>
      <protection hidden="1" locked="0"/>
    </xf>
    <xf numFmtId="0" fontId="13" fillId="33" borderId="18" xfId="35" applyFont="1" applyFill="1" applyBorder="1" applyAlignment="1" applyProtection="1">
      <alignment/>
      <protection hidden="1" locked="0"/>
    </xf>
    <xf numFmtId="0" fontId="2" fillId="33" borderId="19" xfId="52" applyFont="1" applyFill="1" applyBorder="1" applyAlignment="1" applyProtection="1">
      <alignment/>
      <protection hidden="1" locked="0"/>
    </xf>
    <xf numFmtId="0" fontId="2" fillId="33" borderId="20" xfId="52" applyFont="1" applyFill="1" applyBorder="1" applyAlignment="1" applyProtection="1">
      <alignment/>
      <protection hidden="1" locked="0"/>
    </xf>
    <xf numFmtId="0" fontId="3" fillId="33" borderId="19" xfId="52" applyFont="1" applyFill="1" applyBorder="1" applyAlignment="1">
      <alignment horizontal="left"/>
      <protection/>
    </xf>
    <xf numFmtId="0" fontId="3" fillId="33" borderId="20" xfId="52" applyFont="1" applyFill="1" applyBorder="1" applyAlignment="1">
      <alignment horizontal="left"/>
      <protection/>
    </xf>
    <xf numFmtId="0" fontId="3" fillId="33" borderId="0" xfId="52" applyFont="1" applyFill="1" applyBorder="1" applyAlignment="1" applyProtection="1">
      <alignment horizontal="right"/>
      <protection hidden="1"/>
    </xf>
    <xf numFmtId="0" fontId="2" fillId="33" borderId="18" xfId="0" applyFont="1" applyFill="1" applyBorder="1" applyAlignment="1" applyProtection="1">
      <alignment horizontal="left" vertical="center"/>
      <protection hidden="1" locked="0"/>
    </xf>
    <xf numFmtId="0" fontId="3" fillId="33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0" xfId="52" applyFont="1" applyFill="1" applyBorder="1" applyAlignment="1" applyProtection="1">
      <alignment horizontal="right" vertical="center"/>
      <protection hidden="1"/>
    </xf>
    <xf numFmtId="0" fontId="3" fillId="33" borderId="13" xfId="52" applyFont="1" applyFill="1" applyBorder="1" applyAlignment="1" applyProtection="1">
      <alignment horizontal="center" vertical="center"/>
      <protection hidden="1"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0" fontId="2" fillId="33" borderId="18" xfId="52" applyFont="1" applyFill="1" applyBorder="1" applyAlignment="1" applyProtection="1">
      <alignment horizontal="right" vertical="center"/>
      <protection hidden="1" locked="0"/>
    </xf>
    <xf numFmtId="0" fontId="3" fillId="33" borderId="19" xfId="52" applyFont="1" applyFill="1" applyBorder="1" applyAlignment="1">
      <alignment/>
      <protection/>
    </xf>
    <xf numFmtId="0" fontId="3" fillId="33" borderId="20" xfId="52" applyFont="1" applyFill="1" applyBorder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 hidden="1"/>
    </xf>
    <xf numFmtId="0" fontId="3" fillId="33" borderId="0" xfId="52" applyFont="1" applyFill="1" applyBorder="1" applyAlignment="1" applyProtection="1">
      <alignment wrapText="1"/>
      <protection hidden="1"/>
    </xf>
    <xf numFmtId="0" fontId="3" fillId="33" borderId="0" xfId="52" applyFont="1" applyFill="1" applyBorder="1" applyAlignment="1" applyProtection="1">
      <alignment horizontal="center" vertical="top"/>
      <protection hidden="1"/>
    </xf>
    <xf numFmtId="0" fontId="3" fillId="33" borderId="0" xfId="52" applyFont="1" applyFill="1" applyBorder="1" applyAlignment="1" applyProtection="1">
      <alignment horizontal="center"/>
      <protection hidden="1"/>
    </xf>
    <xf numFmtId="0" fontId="3" fillId="33" borderId="10" xfId="52" applyFont="1" applyFill="1" applyBorder="1" applyAlignment="1" applyProtection="1">
      <alignment horizontal="center"/>
      <protection hidden="1"/>
    </xf>
    <xf numFmtId="0" fontId="2" fillId="33" borderId="19" xfId="52" applyFont="1" applyFill="1" applyBorder="1" applyAlignment="1" applyProtection="1">
      <alignment horizontal="left" vertical="center"/>
      <protection hidden="1" locked="0"/>
    </xf>
    <xf numFmtId="0" fontId="2" fillId="33" borderId="20" xfId="52" applyFont="1" applyFill="1" applyBorder="1" applyAlignment="1" applyProtection="1">
      <alignment horizontal="left" vertical="center"/>
      <protection hidden="1" locked="0"/>
    </xf>
    <xf numFmtId="0" fontId="3" fillId="33" borderId="14" xfId="52" applyFont="1" applyFill="1" applyBorder="1" applyAlignment="1" applyProtection="1">
      <alignment horizontal="right" wrapText="1"/>
      <protection hidden="1"/>
    </xf>
    <xf numFmtId="49" fontId="2" fillId="33" borderId="18" xfId="52" applyNumberFormat="1" applyFont="1" applyFill="1" applyBorder="1" applyAlignment="1" applyProtection="1">
      <alignment horizontal="left" vertical="center"/>
      <protection hidden="1" locked="0"/>
    </xf>
    <xf numFmtId="49" fontId="2" fillId="33" borderId="19" xfId="52" applyNumberFormat="1" applyFont="1" applyFill="1" applyBorder="1" applyAlignment="1" applyProtection="1">
      <alignment horizontal="left" vertical="center"/>
      <protection hidden="1" locked="0"/>
    </xf>
    <xf numFmtId="49" fontId="2" fillId="33" borderId="20" xfId="52" applyNumberFormat="1" applyFont="1" applyFill="1" applyBorder="1" applyAlignment="1" applyProtection="1">
      <alignment horizontal="left" vertical="center"/>
      <protection hidden="1" locked="0"/>
    </xf>
    <xf numFmtId="0" fontId="10" fillId="33" borderId="30" xfId="52" applyFont="1" applyFill="1" applyBorder="1" applyAlignment="1">
      <alignment/>
      <protection/>
    </xf>
    <xf numFmtId="0" fontId="10" fillId="33" borderId="10" xfId="52" applyFont="1" applyFill="1" applyBorder="1" applyAlignment="1">
      <alignment/>
      <protection/>
    </xf>
    <xf numFmtId="0" fontId="3" fillId="33" borderId="0" xfId="52" applyFont="1" applyFill="1" applyBorder="1" applyAlignment="1" applyProtection="1">
      <alignment vertical="center"/>
      <protection hidden="1"/>
    </xf>
    <xf numFmtId="0" fontId="3" fillId="33" borderId="31" xfId="52" applyFont="1" applyFill="1" applyBorder="1" applyAlignment="1" applyProtection="1">
      <alignment horizontal="center" vertical="top"/>
      <protection hidden="1"/>
    </xf>
    <xf numFmtId="0" fontId="3" fillId="33" borderId="31" xfId="52" applyFont="1" applyFill="1" applyBorder="1" applyAlignment="1">
      <alignment horizontal="center"/>
      <protection/>
    </xf>
    <xf numFmtId="0" fontId="3" fillId="33" borderId="32" xfId="52" applyFont="1" applyFill="1" applyBorder="1" applyAlignment="1">
      <alignment/>
      <protection/>
    </xf>
    <xf numFmtId="0" fontId="3" fillId="33" borderId="19" xfId="52" applyFont="1" applyFill="1" applyBorder="1" applyAlignment="1" applyProtection="1">
      <alignment horizontal="center" vertical="top"/>
      <protection hidden="1"/>
    </xf>
    <xf numFmtId="0" fontId="3" fillId="33" borderId="19" xfId="52" applyFont="1" applyFill="1" applyBorder="1" applyAlignment="1" applyProtection="1">
      <alignment horizontal="center"/>
      <protection hidden="1"/>
    </xf>
    <xf numFmtId="49" fontId="4" fillId="33" borderId="18" xfId="35" applyNumberFormat="1" applyFill="1" applyBorder="1" applyAlignment="1" applyProtection="1">
      <alignment horizontal="left" vertical="center"/>
      <protection hidden="1" locked="0"/>
    </xf>
    <xf numFmtId="0" fontId="18" fillId="33" borderId="0" xfId="58" applyFont="1" applyFill="1" applyBorder="1" applyAlignment="1" applyProtection="1">
      <alignment horizontal="left"/>
      <protection hidden="1"/>
    </xf>
    <xf numFmtId="0" fontId="19" fillId="33" borderId="0" xfId="58" applyFont="1" applyFill="1" applyBorder="1" applyAlignment="1">
      <alignment/>
      <protection/>
    </xf>
    <xf numFmtId="0" fontId="14" fillId="33" borderId="0" xfId="58" applyFont="1" applyFill="1" applyBorder="1" applyAlignment="1" applyProtection="1">
      <alignment horizontal="left"/>
      <protection hidden="1"/>
    </xf>
    <xf numFmtId="0" fontId="9" fillId="33" borderId="0" xfId="58" applyFill="1" applyBorder="1" applyAlignment="1">
      <alignment/>
      <protection/>
    </xf>
    <xf numFmtId="0" fontId="9" fillId="33" borderId="14" xfId="58" applyFill="1" applyBorder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/>
    </xf>
    <xf numFmtId="0" fontId="3" fillId="33" borderId="29" xfId="0" applyFont="1" applyFill="1" applyBorder="1" applyAlignment="1">
      <alignment horizontal="left" vertical="center" wrapText="1" indent="1"/>
    </xf>
    <xf numFmtId="0" fontId="3" fillId="33" borderId="40" xfId="0" applyFont="1" applyFill="1" applyBorder="1" applyAlignment="1">
      <alignment horizontal="left" vertical="center" wrapText="1" indent="1"/>
    </xf>
    <xf numFmtId="0" fontId="3" fillId="33" borderId="41" xfId="0" applyFont="1" applyFill="1" applyBorder="1" applyAlignment="1">
      <alignment horizontal="left" vertical="center" wrapText="1" inden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6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horizontal="center" vertical="top" wrapText="1"/>
      <protection hidden="1"/>
    </xf>
    <xf numFmtId="0" fontId="7" fillId="33" borderId="21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8" xfId="0" applyFont="1" applyFill="1" applyBorder="1" applyAlignment="1">
      <alignment horizontal="left" vertical="center" wrapText="1" indent="1"/>
    </xf>
    <xf numFmtId="0" fontId="2" fillId="33" borderId="42" xfId="0" applyFont="1" applyFill="1" applyBorder="1" applyAlignment="1">
      <alignment horizontal="left" vertical="center" wrapText="1" indent="1"/>
    </xf>
    <xf numFmtId="0" fontId="2" fillId="33" borderId="43" xfId="0" applyFont="1" applyFill="1" applyBorder="1" applyAlignment="1">
      <alignment horizontal="left" vertical="center" wrapText="1" inden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 indent="1"/>
    </xf>
    <xf numFmtId="0" fontId="2" fillId="33" borderId="40" xfId="0" applyFont="1" applyFill="1" applyBorder="1" applyAlignment="1">
      <alignment horizontal="left" vertical="center" wrapText="1" indent="1"/>
    </xf>
    <xf numFmtId="0" fontId="2" fillId="33" borderId="41" xfId="0" applyFont="1" applyFill="1" applyBorder="1" applyAlignment="1">
      <alignment horizontal="left" vertical="center" wrapText="1" indent="1"/>
    </xf>
    <xf numFmtId="0" fontId="3" fillId="33" borderId="33" xfId="0" applyFont="1" applyFill="1" applyBorder="1" applyAlignment="1">
      <alignment horizontal="left" vertical="center" wrapText="1" indent="1"/>
    </xf>
    <xf numFmtId="0" fontId="3" fillId="33" borderId="34" xfId="0" applyFont="1" applyFill="1" applyBorder="1" applyAlignment="1">
      <alignment horizontal="left" vertical="center" wrapText="1" indent="1"/>
    </xf>
    <xf numFmtId="0" fontId="3" fillId="33" borderId="35" xfId="0" applyFont="1" applyFill="1" applyBorder="1" applyAlignment="1">
      <alignment horizontal="left" vertical="center" wrapText="1" indent="1"/>
    </xf>
    <xf numFmtId="0" fontId="7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36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58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0" fillId="33" borderId="0" xfId="58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0" fontId="10" fillId="33" borderId="0" xfId="58" applyFont="1" applyFill="1" applyAlignment="1">
      <alignment/>
      <protection/>
    </xf>
    <xf numFmtId="0" fontId="16" fillId="33" borderId="0" xfId="58" applyFont="1" applyFill="1" applyBorder="1" applyAlignment="1">
      <alignment horizontal="justify" vertical="top" wrapText="1"/>
      <protection/>
    </xf>
    <xf numFmtId="0" fontId="9" fillId="33" borderId="0" xfId="58" applyFill="1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Djelat" xfId="51"/>
    <cellStyle name="Normal_TFI-POD" xfId="52"/>
    <cellStyle name="Obično 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unoslav.spanovic@nexe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0" customWidth="1"/>
    <col min="2" max="2" width="13.00390625" style="80" customWidth="1"/>
    <col min="3" max="4" width="9.140625" style="80" customWidth="1"/>
    <col min="5" max="5" width="10.28125" style="80" bestFit="1" customWidth="1"/>
    <col min="6" max="6" width="9.140625" style="80" customWidth="1"/>
    <col min="7" max="7" width="15.140625" style="80" customWidth="1"/>
    <col min="8" max="8" width="19.28125" style="80" customWidth="1"/>
    <col min="9" max="9" width="14.421875" style="80" customWidth="1"/>
    <col min="10" max="16384" width="9.140625" style="2" customWidth="1"/>
  </cols>
  <sheetData>
    <row r="1" spans="1:12" ht="15.75">
      <c r="A1" s="189" t="s">
        <v>248</v>
      </c>
      <c r="B1" s="190"/>
      <c r="C1" s="190"/>
      <c r="D1" s="9"/>
      <c r="E1" s="9"/>
      <c r="F1" s="9"/>
      <c r="G1" s="9"/>
      <c r="H1" s="9"/>
      <c r="I1" s="10"/>
      <c r="J1" s="1"/>
      <c r="K1" s="1"/>
      <c r="L1" s="1"/>
    </row>
    <row r="2" spans="1:12" ht="12.75">
      <c r="A2" s="143" t="s">
        <v>249</v>
      </c>
      <c r="B2" s="144"/>
      <c r="C2" s="144"/>
      <c r="D2" s="145"/>
      <c r="E2" s="11" t="s">
        <v>386</v>
      </c>
      <c r="F2" s="12"/>
      <c r="G2" s="13" t="s">
        <v>250</v>
      </c>
      <c r="H2" s="11" t="s">
        <v>387</v>
      </c>
      <c r="I2" s="14"/>
      <c r="J2" s="1"/>
      <c r="K2" s="1"/>
      <c r="L2" s="1"/>
    </row>
    <row r="3" spans="1:12" ht="12.75">
      <c r="A3" s="15"/>
      <c r="B3" s="16"/>
      <c r="C3" s="16"/>
      <c r="D3" s="16"/>
      <c r="E3" s="17"/>
      <c r="F3" s="17"/>
      <c r="G3" s="16"/>
      <c r="H3" s="16"/>
      <c r="I3" s="18"/>
      <c r="J3" s="1"/>
      <c r="K3" s="1"/>
      <c r="L3" s="1"/>
    </row>
    <row r="4" spans="1:12" ht="15">
      <c r="A4" s="146" t="s">
        <v>316</v>
      </c>
      <c r="B4" s="147"/>
      <c r="C4" s="147"/>
      <c r="D4" s="147"/>
      <c r="E4" s="147"/>
      <c r="F4" s="147"/>
      <c r="G4" s="147"/>
      <c r="H4" s="147"/>
      <c r="I4" s="148"/>
      <c r="J4" s="1"/>
      <c r="K4" s="1"/>
      <c r="L4" s="1"/>
    </row>
    <row r="5" spans="1:12" ht="12.75">
      <c r="A5" s="19"/>
      <c r="B5" s="20"/>
      <c r="C5" s="20"/>
      <c r="D5" s="20"/>
      <c r="E5" s="21"/>
      <c r="F5" s="22"/>
      <c r="G5" s="23"/>
      <c r="H5" s="24"/>
      <c r="I5" s="25"/>
      <c r="J5" s="1"/>
      <c r="K5" s="1"/>
      <c r="L5" s="1"/>
    </row>
    <row r="6" spans="1:12" ht="12.75">
      <c r="A6" s="149" t="s">
        <v>251</v>
      </c>
      <c r="B6" s="150"/>
      <c r="C6" s="141" t="s">
        <v>322</v>
      </c>
      <c r="D6" s="142"/>
      <c r="E6" s="26"/>
      <c r="F6" s="26"/>
      <c r="G6" s="26"/>
      <c r="H6" s="26"/>
      <c r="I6" s="27"/>
      <c r="J6" s="1"/>
      <c r="K6" s="1"/>
      <c r="L6" s="1"/>
    </row>
    <row r="7" spans="1:12" ht="12.75">
      <c r="A7" s="28"/>
      <c r="B7" s="29"/>
      <c r="C7" s="30"/>
      <c r="D7" s="30"/>
      <c r="E7" s="26"/>
      <c r="F7" s="26"/>
      <c r="G7" s="26"/>
      <c r="H7" s="26"/>
      <c r="I7" s="27"/>
      <c r="J7" s="1"/>
      <c r="K7" s="1"/>
      <c r="L7" s="1"/>
    </row>
    <row r="8" spans="1:12" ht="12.75">
      <c r="A8" s="151" t="s">
        <v>252</v>
      </c>
      <c r="B8" s="152"/>
      <c r="C8" s="141" t="s">
        <v>323</v>
      </c>
      <c r="D8" s="142"/>
      <c r="E8" s="26"/>
      <c r="F8" s="26"/>
      <c r="G8" s="26"/>
      <c r="H8" s="26"/>
      <c r="I8" s="25"/>
      <c r="J8" s="1"/>
      <c r="K8" s="1"/>
      <c r="L8" s="1"/>
    </row>
    <row r="9" spans="1:12" ht="12.75">
      <c r="A9" s="31"/>
      <c r="B9" s="32"/>
      <c r="C9" s="33"/>
      <c r="D9" s="30"/>
      <c r="E9" s="20"/>
      <c r="F9" s="20"/>
      <c r="G9" s="20"/>
      <c r="H9" s="20"/>
      <c r="I9" s="25"/>
      <c r="J9" s="1"/>
      <c r="K9" s="1"/>
      <c r="L9" s="1"/>
    </row>
    <row r="10" spans="1:12" ht="12.75">
      <c r="A10" s="138" t="s">
        <v>253</v>
      </c>
      <c r="B10" s="139"/>
      <c r="C10" s="141" t="s">
        <v>324</v>
      </c>
      <c r="D10" s="142"/>
      <c r="E10" s="20"/>
      <c r="F10" s="20"/>
      <c r="G10" s="20"/>
      <c r="H10" s="20"/>
      <c r="I10" s="25"/>
      <c r="J10" s="1"/>
      <c r="K10" s="1"/>
      <c r="L10" s="1"/>
    </row>
    <row r="11" spans="1:12" ht="12.75">
      <c r="A11" s="140"/>
      <c r="B11" s="139"/>
      <c r="C11" s="20"/>
      <c r="D11" s="20"/>
      <c r="E11" s="20"/>
      <c r="F11" s="20"/>
      <c r="G11" s="20"/>
      <c r="H11" s="20"/>
      <c r="I11" s="25"/>
      <c r="J11" s="1"/>
      <c r="K11" s="1"/>
      <c r="L11" s="1"/>
    </row>
    <row r="12" spans="1:12" ht="12.75">
      <c r="A12" s="149" t="s">
        <v>254</v>
      </c>
      <c r="B12" s="150"/>
      <c r="C12" s="153" t="s">
        <v>325</v>
      </c>
      <c r="D12" s="154"/>
      <c r="E12" s="154"/>
      <c r="F12" s="154"/>
      <c r="G12" s="154"/>
      <c r="H12" s="154"/>
      <c r="I12" s="155"/>
      <c r="J12" s="1"/>
      <c r="K12" s="1"/>
      <c r="L12" s="1"/>
    </row>
    <row r="13" spans="1:12" ht="12.75">
      <c r="A13" s="28"/>
      <c r="B13" s="29"/>
      <c r="C13" s="34"/>
      <c r="D13" s="20"/>
      <c r="E13" s="20"/>
      <c r="F13" s="20"/>
      <c r="G13" s="20"/>
      <c r="H13" s="20"/>
      <c r="I13" s="25"/>
      <c r="J13" s="1"/>
      <c r="K13" s="1"/>
      <c r="L13" s="1"/>
    </row>
    <row r="14" spans="1:12" ht="12.75">
      <c r="A14" s="149" t="s">
        <v>255</v>
      </c>
      <c r="B14" s="150"/>
      <c r="C14" s="156">
        <v>31500</v>
      </c>
      <c r="D14" s="157"/>
      <c r="E14" s="30"/>
      <c r="F14" s="153" t="s">
        <v>326</v>
      </c>
      <c r="G14" s="154"/>
      <c r="H14" s="154"/>
      <c r="I14" s="155"/>
      <c r="J14" s="1"/>
      <c r="K14" s="1"/>
      <c r="L14" s="1"/>
    </row>
    <row r="15" spans="1:12" ht="12.75">
      <c r="A15" s="28"/>
      <c r="B15" s="29"/>
      <c r="C15" s="20"/>
      <c r="D15" s="20"/>
      <c r="E15" s="20"/>
      <c r="F15" s="20"/>
      <c r="G15" s="20"/>
      <c r="H15" s="20"/>
      <c r="I15" s="25"/>
      <c r="J15" s="1"/>
      <c r="K15" s="1"/>
      <c r="L15" s="1"/>
    </row>
    <row r="16" spans="1:12" ht="12.75">
      <c r="A16" s="149" t="s">
        <v>256</v>
      </c>
      <c r="B16" s="150"/>
      <c r="C16" s="153" t="s">
        <v>327</v>
      </c>
      <c r="D16" s="154"/>
      <c r="E16" s="154"/>
      <c r="F16" s="154"/>
      <c r="G16" s="154"/>
      <c r="H16" s="154"/>
      <c r="I16" s="155"/>
      <c r="J16" s="1"/>
      <c r="K16" s="1"/>
      <c r="L16" s="1"/>
    </row>
    <row r="17" spans="1:12" ht="12.75">
      <c r="A17" s="28"/>
      <c r="B17" s="29"/>
      <c r="C17" s="20"/>
      <c r="D17" s="20"/>
      <c r="E17" s="20"/>
      <c r="F17" s="20"/>
      <c r="G17" s="20"/>
      <c r="H17" s="20"/>
      <c r="I17" s="25"/>
      <c r="J17" s="1"/>
      <c r="K17" s="1"/>
      <c r="L17" s="1"/>
    </row>
    <row r="18" spans="1:12" ht="12.75">
      <c r="A18" s="149" t="s">
        <v>257</v>
      </c>
      <c r="B18" s="150"/>
      <c r="C18" s="158" t="s">
        <v>328</v>
      </c>
      <c r="D18" s="159"/>
      <c r="E18" s="159"/>
      <c r="F18" s="159"/>
      <c r="G18" s="159"/>
      <c r="H18" s="159"/>
      <c r="I18" s="160"/>
      <c r="J18" s="1"/>
      <c r="K18" s="1"/>
      <c r="L18" s="1"/>
    </row>
    <row r="19" spans="1:12" ht="12.75">
      <c r="A19" s="28"/>
      <c r="B19" s="29"/>
      <c r="C19" s="34"/>
      <c r="D19" s="20"/>
      <c r="E19" s="20"/>
      <c r="F19" s="20"/>
      <c r="G19" s="20"/>
      <c r="H19" s="20"/>
      <c r="I19" s="25"/>
      <c r="J19" s="1"/>
      <c r="K19" s="1"/>
      <c r="L19" s="1"/>
    </row>
    <row r="20" spans="1:12" ht="12.75">
      <c r="A20" s="149" t="s">
        <v>258</v>
      </c>
      <c r="B20" s="150"/>
      <c r="C20" s="158" t="s">
        <v>329</v>
      </c>
      <c r="D20" s="159"/>
      <c r="E20" s="159"/>
      <c r="F20" s="159"/>
      <c r="G20" s="159"/>
      <c r="H20" s="159"/>
      <c r="I20" s="160"/>
      <c r="J20" s="1"/>
      <c r="K20" s="1"/>
      <c r="L20" s="1"/>
    </row>
    <row r="21" spans="1:12" ht="12.75">
      <c r="A21" s="28"/>
      <c r="B21" s="29"/>
      <c r="C21" s="34"/>
      <c r="D21" s="20"/>
      <c r="E21" s="20"/>
      <c r="F21" s="20"/>
      <c r="G21" s="20"/>
      <c r="H21" s="20"/>
      <c r="I21" s="25"/>
      <c r="J21" s="1"/>
      <c r="K21" s="1"/>
      <c r="L21" s="1"/>
    </row>
    <row r="22" spans="1:12" ht="12.75">
      <c r="A22" s="149" t="s">
        <v>259</v>
      </c>
      <c r="B22" s="150"/>
      <c r="C22" s="35">
        <v>2780</v>
      </c>
      <c r="D22" s="153" t="s">
        <v>326</v>
      </c>
      <c r="E22" s="161"/>
      <c r="F22" s="162"/>
      <c r="G22" s="149"/>
      <c r="H22" s="163"/>
      <c r="I22" s="36"/>
      <c r="J22" s="1"/>
      <c r="K22" s="1"/>
      <c r="L22" s="1"/>
    </row>
    <row r="23" spans="1:12" ht="12.75">
      <c r="A23" s="28"/>
      <c r="B23" s="29"/>
      <c r="C23" s="20"/>
      <c r="D23" s="30"/>
      <c r="E23" s="30"/>
      <c r="F23" s="30"/>
      <c r="G23" s="30"/>
      <c r="H23" s="20"/>
      <c r="I23" s="25"/>
      <c r="J23" s="1"/>
      <c r="K23" s="1"/>
      <c r="L23" s="1"/>
    </row>
    <row r="24" spans="1:12" ht="12.75">
      <c r="A24" s="149" t="s">
        <v>260</v>
      </c>
      <c r="B24" s="150"/>
      <c r="C24" s="37">
        <v>14</v>
      </c>
      <c r="D24" s="164" t="s">
        <v>330</v>
      </c>
      <c r="E24" s="165"/>
      <c r="F24" s="165"/>
      <c r="G24" s="166"/>
      <c r="H24" s="38" t="s">
        <v>261</v>
      </c>
      <c r="I24" s="39">
        <v>1894</v>
      </c>
      <c r="J24" s="1"/>
      <c r="K24" s="1"/>
      <c r="L24" s="1"/>
    </row>
    <row r="25" spans="1:12" ht="12.75">
      <c r="A25" s="28"/>
      <c r="B25" s="29"/>
      <c r="C25" s="20"/>
      <c r="D25" s="30"/>
      <c r="E25" s="30"/>
      <c r="F25" s="30"/>
      <c r="G25" s="29"/>
      <c r="H25" s="29" t="s">
        <v>317</v>
      </c>
      <c r="I25" s="40"/>
      <c r="J25" s="1"/>
      <c r="K25" s="1"/>
      <c r="L25" s="1"/>
    </row>
    <row r="26" spans="1:12" ht="12.75">
      <c r="A26" s="149" t="s">
        <v>262</v>
      </c>
      <c r="B26" s="150"/>
      <c r="C26" s="41" t="s">
        <v>331</v>
      </c>
      <c r="D26" s="42"/>
      <c r="E26" s="43"/>
      <c r="F26" s="30"/>
      <c r="G26" s="167" t="s">
        <v>263</v>
      </c>
      <c r="H26" s="150"/>
      <c r="I26" s="39" t="s">
        <v>332</v>
      </c>
      <c r="J26" s="1"/>
      <c r="K26" s="1"/>
      <c r="L26" s="1"/>
    </row>
    <row r="27" spans="1:12" ht="12.75">
      <c r="A27" s="28"/>
      <c r="B27" s="29"/>
      <c r="C27" s="20"/>
      <c r="D27" s="30"/>
      <c r="E27" s="30"/>
      <c r="F27" s="30"/>
      <c r="G27" s="30"/>
      <c r="H27" s="20"/>
      <c r="I27" s="44"/>
      <c r="J27" s="1"/>
      <c r="K27" s="1"/>
      <c r="L27" s="1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"/>
      <c r="K28" s="1"/>
      <c r="L28" s="1"/>
    </row>
    <row r="29" spans="1:12" ht="12.75" hidden="1">
      <c r="A29" s="45"/>
      <c r="B29" s="43"/>
      <c r="C29" s="43"/>
      <c r="D29" s="20"/>
      <c r="E29" s="20"/>
      <c r="F29" s="20"/>
      <c r="G29" s="20"/>
      <c r="H29" s="46"/>
      <c r="I29" s="44"/>
      <c r="J29" s="1"/>
      <c r="K29" s="1"/>
      <c r="L29" s="1"/>
    </row>
    <row r="30" spans="1:12" ht="10.5" customHeight="1">
      <c r="A30" s="175" t="s">
        <v>335</v>
      </c>
      <c r="B30" s="176"/>
      <c r="C30" s="176"/>
      <c r="D30" s="177"/>
      <c r="E30" s="175" t="s">
        <v>354</v>
      </c>
      <c r="F30" s="176"/>
      <c r="G30" s="176"/>
      <c r="H30" s="141" t="s">
        <v>365</v>
      </c>
      <c r="I30" s="142"/>
      <c r="J30" s="1"/>
      <c r="K30" s="1"/>
      <c r="L30" s="1"/>
    </row>
    <row r="31" spans="1:12" ht="10.5" customHeight="1" hidden="1">
      <c r="A31" s="28"/>
      <c r="B31" s="29"/>
      <c r="C31" s="34"/>
      <c r="D31" s="178"/>
      <c r="E31" s="178"/>
      <c r="F31" s="178"/>
      <c r="G31" s="179"/>
      <c r="H31" s="20"/>
      <c r="I31" s="47"/>
      <c r="J31" s="1"/>
      <c r="K31" s="1"/>
      <c r="L31" s="1"/>
    </row>
    <row r="32" spans="1:12" ht="10.5" customHeight="1">
      <c r="A32" s="175" t="s">
        <v>336</v>
      </c>
      <c r="B32" s="176"/>
      <c r="C32" s="176"/>
      <c r="D32" s="177"/>
      <c r="E32" s="175" t="s">
        <v>355</v>
      </c>
      <c r="F32" s="176"/>
      <c r="G32" s="176"/>
      <c r="H32" s="141" t="s">
        <v>378</v>
      </c>
      <c r="I32" s="142"/>
      <c r="J32" s="1"/>
      <c r="K32" s="1"/>
      <c r="L32" s="1"/>
    </row>
    <row r="33" spans="1:12" ht="10.5" customHeight="1" hidden="1">
      <c r="A33" s="28"/>
      <c r="B33" s="29"/>
      <c r="C33" s="34"/>
      <c r="D33" s="48"/>
      <c r="E33" s="48"/>
      <c r="F33" s="48"/>
      <c r="G33" s="26"/>
      <c r="H33" s="20"/>
      <c r="I33" s="49"/>
      <c r="J33" s="1"/>
      <c r="K33" s="1"/>
      <c r="L33" s="1"/>
    </row>
    <row r="34" spans="1:12" ht="10.5" customHeight="1">
      <c r="A34" s="175" t="s">
        <v>337</v>
      </c>
      <c r="B34" s="176"/>
      <c r="C34" s="176"/>
      <c r="D34" s="177"/>
      <c r="E34" s="175" t="s">
        <v>356</v>
      </c>
      <c r="F34" s="176"/>
      <c r="G34" s="176"/>
      <c r="H34" s="141" t="s">
        <v>367</v>
      </c>
      <c r="I34" s="142"/>
      <c r="J34" s="1"/>
      <c r="K34" s="1"/>
      <c r="L34" s="1"/>
    </row>
    <row r="35" spans="1:12" ht="10.5" customHeight="1" hidden="1">
      <c r="A35" s="50"/>
      <c r="B35" s="51"/>
      <c r="C35" s="180"/>
      <c r="D35" s="181"/>
      <c r="E35" s="20"/>
      <c r="F35" s="180"/>
      <c r="G35" s="181"/>
      <c r="H35" s="20"/>
      <c r="I35" s="25"/>
      <c r="J35" s="1"/>
      <c r="K35" s="1"/>
      <c r="L35" s="1"/>
    </row>
    <row r="36" spans="1:12" ht="10.5" customHeight="1">
      <c r="A36" s="175" t="s">
        <v>338</v>
      </c>
      <c r="B36" s="176"/>
      <c r="C36" s="176"/>
      <c r="D36" s="177"/>
      <c r="E36" s="175" t="s">
        <v>357</v>
      </c>
      <c r="F36" s="176"/>
      <c r="G36" s="176"/>
      <c r="H36" s="141" t="s">
        <v>380</v>
      </c>
      <c r="I36" s="142"/>
      <c r="J36" s="1"/>
      <c r="K36" s="1"/>
      <c r="L36" s="1"/>
    </row>
    <row r="37" spans="1:12" ht="10.5" customHeight="1" hidden="1">
      <c r="A37" s="50"/>
      <c r="B37" s="51"/>
      <c r="C37" s="52"/>
      <c r="D37" s="53"/>
      <c r="E37" s="20"/>
      <c r="F37" s="52"/>
      <c r="G37" s="53"/>
      <c r="H37" s="20"/>
      <c r="I37" s="25"/>
      <c r="J37" s="1"/>
      <c r="K37" s="1"/>
      <c r="L37" s="1"/>
    </row>
    <row r="38" spans="1:12" ht="10.5" customHeight="1">
      <c r="A38" s="175" t="s">
        <v>339</v>
      </c>
      <c r="B38" s="176"/>
      <c r="C38" s="176"/>
      <c r="D38" s="177"/>
      <c r="E38" s="175" t="s">
        <v>354</v>
      </c>
      <c r="F38" s="176"/>
      <c r="G38" s="176"/>
      <c r="H38" s="141" t="s">
        <v>368</v>
      </c>
      <c r="I38" s="142"/>
      <c r="J38" s="1"/>
      <c r="K38" s="1"/>
      <c r="L38" s="1"/>
    </row>
    <row r="39" spans="1:12" ht="10.5" customHeight="1" hidden="1">
      <c r="A39" s="50"/>
      <c r="B39" s="51"/>
      <c r="C39" s="52"/>
      <c r="D39" s="53"/>
      <c r="E39" s="20"/>
      <c r="F39" s="52"/>
      <c r="G39" s="53"/>
      <c r="H39" s="20"/>
      <c r="I39" s="25"/>
      <c r="J39" s="1"/>
      <c r="K39" s="1"/>
      <c r="L39" s="1"/>
    </row>
    <row r="40" spans="1:12" ht="10.5" customHeight="1">
      <c r="A40" s="175" t="s">
        <v>340</v>
      </c>
      <c r="B40" s="176"/>
      <c r="C40" s="176"/>
      <c r="D40" s="177"/>
      <c r="E40" s="175" t="s">
        <v>354</v>
      </c>
      <c r="F40" s="176"/>
      <c r="G40" s="176"/>
      <c r="H40" s="141" t="s">
        <v>369</v>
      </c>
      <c r="I40" s="142"/>
      <c r="J40" s="1"/>
      <c r="K40" s="1"/>
      <c r="L40" s="1"/>
    </row>
    <row r="41" spans="1:12" ht="10.5" customHeight="1" hidden="1">
      <c r="A41" s="50"/>
      <c r="B41" s="51"/>
      <c r="C41" s="52"/>
      <c r="D41" s="53"/>
      <c r="E41" s="20"/>
      <c r="F41" s="52"/>
      <c r="G41" s="53"/>
      <c r="H41" s="20"/>
      <c r="I41" s="25"/>
      <c r="J41" s="1"/>
      <c r="K41" s="1"/>
      <c r="L41" s="1"/>
    </row>
    <row r="42" spans="1:12" ht="10.5" customHeight="1">
      <c r="A42" s="175" t="s">
        <v>341</v>
      </c>
      <c r="B42" s="176"/>
      <c r="C42" s="176"/>
      <c r="D42" s="177"/>
      <c r="E42" s="175" t="s">
        <v>354</v>
      </c>
      <c r="F42" s="176"/>
      <c r="G42" s="176"/>
      <c r="H42" s="141" t="s">
        <v>370</v>
      </c>
      <c r="I42" s="142"/>
      <c r="J42" s="1"/>
      <c r="K42" s="1"/>
      <c r="L42" s="1"/>
    </row>
    <row r="43" spans="1:12" ht="10.5" customHeight="1" hidden="1">
      <c r="A43" s="50"/>
      <c r="B43" s="51"/>
      <c r="C43" s="52"/>
      <c r="D43" s="53"/>
      <c r="E43" s="20"/>
      <c r="F43" s="52"/>
      <c r="G43" s="53"/>
      <c r="H43" s="20"/>
      <c r="I43" s="25"/>
      <c r="J43" s="1"/>
      <c r="K43" s="1"/>
      <c r="L43" s="1"/>
    </row>
    <row r="44" spans="1:12" ht="10.5" customHeight="1">
      <c r="A44" s="175" t="s">
        <v>342</v>
      </c>
      <c r="B44" s="176"/>
      <c r="C44" s="176"/>
      <c r="D44" s="177"/>
      <c r="E44" s="175" t="s">
        <v>354</v>
      </c>
      <c r="F44" s="176"/>
      <c r="G44" s="176"/>
      <c r="H44" s="141" t="s">
        <v>372</v>
      </c>
      <c r="I44" s="142"/>
      <c r="J44" s="1"/>
      <c r="K44" s="1"/>
      <c r="L44" s="1"/>
    </row>
    <row r="45" spans="1:12" ht="10.5" customHeight="1" hidden="1">
      <c r="A45" s="50"/>
      <c r="B45" s="51"/>
      <c r="C45" s="52"/>
      <c r="D45" s="53"/>
      <c r="E45" s="20"/>
      <c r="F45" s="52"/>
      <c r="G45" s="53"/>
      <c r="H45" s="20"/>
      <c r="I45" s="25"/>
      <c r="J45" s="1"/>
      <c r="K45" s="1"/>
      <c r="L45" s="1"/>
    </row>
    <row r="46" spans="1:12" ht="10.5" customHeight="1">
      <c r="A46" s="175" t="s">
        <v>343</v>
      </c>
      <c r="B46" s="176"/>
      <c r="C46" s="176"/>
      <c r="D46" s="177"/>
      <c r="E46" s="175" t="s">
        <v>354</v>
      </c>
      <c r="F46" s="176"/>
      <c r="G46" s="176"/>
      <c r="H46" s="141" t="s">
        <v>371</v>
      </c>
      <c r="I46" s="142"/>
      <c r="J46" s="1"/>
      <c r="K46" s="1"/>
      <c r="L46" s="1"/>
    </row>
    <row r="47" spans="1:12" ht="10.5" customHeight="1" hidden="1">
      <c r="A47" s="50"/>
      <c r="B47" s="51"/>
      <c r="C47" s="52"/>
      <c r="D47" s="53"/>
      <c r="E47" s="20"/>
      <c r="F47" s="52"/>
      <c r="G47" s="53"/>
      <c r="H47" s="20"/>
      <c r="I47" s="25"/>
      <c r="J47" s="1"/>
      <c r="K47" s="1"/>
      <c r="L47" s="1"/>
    </row>
    <row r="48" spans="1:12" ht="10.5" customHeight="1">
      <c r="A48" s="175" t="s">
        <v>344</v>
      </c>
      <c r="B48" s="176"/>
      <c r="C48" s="176"/>
      <c r="D48" s="177"/>
      <c r="E48" s="175" t="s">
        <v>354</v>
      </c>
      <c r="F48" s="176"/>
      <c r="G48" s="176"/>
      <c r="H48" s="141" t="s">
        <v>383</v>
      </c>
      <c r="I48" s="142"/>
      <c r="J48" s="1"/>
      <c r="K48" s="1"/>
      <c r="L48" s="1"/>
    </row>
    <row r="49" spans="1:12" ht="10.5" customHeight="1" hidden="1">
      <c r="A49" s="50"/>
      <c r="B49" s="51"/>
      <c r="C49" s="52"/>
      <c r="D49" s="53"/>
      <c r="E49" s="20"/>
      <c r="F49" s="52"/>
      <c r="G49" s="53"/>
      <c r="H49" s="20"/>
      <c r="I49" s="25"/>
      <c r="J49" s="1"/>
      <c r="K49" s="1"/>
      <c r="L49" s="1"/>
    </row>
    <row r="50" spans="1:12" ht="10.5" customHeight="1">
      <c r="A50" s="175" t="s">
        <v>345</v>
      </c>
      <c r="B50" s="176"/>
      <c r="C50" s="176"/>
      <c r="D50" s="177"/>
      <c r="E50" s="175" t="s">
        <v>354</v>
      </c>
      <c r="F50" s="176"/>
      <c r="G50" s="176"/>
      <c r="H50" s="141" t="s">
        <v>366</v>
      </c>
      <c r="I50" s="142"/>
      <c r="J50" s="1"/>
      <c r="K50" s="1"/>
      <c r="L50" s="1"/>
    </row>
    <row r="51" spans="1:12" ht="10.5" customHeight="1" hidden="1">
      <c r="A51" s="50"/>
      <c r="B51" s="51"/>
      <c r="C51" s="52"/>
      <c r="D51" s="53"/>
      <c r="E51" s="20"/>
      <c r="F51" s="52"/>
      <c r="G51" s="53"/>
      <c r="H51" s="20"/>
      <c r="I51" s="25"/>
      <c r="J51" s="1"/>
      <c r="K51" s="1"/>
      <c r="L51" s="1"/>
    </row>
    <row r="52" spans="1:12" ht="10.5" customHeight="1">
      <c r="A52" s="175" t="s">
        <v>392</v>
      </c>
      <c r="B52" s="176"/>
      <c r="C52" s="176"/>
      <c r="D52" s="177"/>
      <c r="E52" s="175" t="s">
        <v>354</v>
      </c>
      <c r="F52" s="176"/>
      <c r="G52" s="176"/>
      <c r="H52" s="141" t="s">
        <v>391</v>
      </c>
      <c r="I52" s="142"/>
      <c r="J52" s="1"/>
      <c r="K52" s="1"/>
      <c r="L52" s="1"/>
    </row>
    <row r="53" spans="1:12" ht="10.5" customHeight="1" hidden="1">
      <c r="A53" s="50"/>
      <c r="B53" s="51"/>
      <c r="C53" s="52"/>
      <c r="D53" s="53"/>
      <c r="E53" s="20"/>
      <c r="F53" s="52"/>
      <c r="G53" s="53"/>
      <c r="H53" s="20"/>
      <c r="I53" s="25"/>
      <c r="J53" s="1"/>
      <c r="K53" s="1"/>
      <c r="L53" s="1"/>
    </row>
    <row r="54" spans="1:12" ht="10.5" customHeight="1">
      <c r="A54" s="175" t="s">
        <v>346</v>
      </c>
      <c r="B54" s="176"/>
      <c r="C54" s="176"/>
      <c r="D54" s="177"/>
      <c r="E54" s="175" t="s">
        <v>358</v>
      </c>
      <c r="F54" s="176"/>
      <c r="G54" s="176"/>
      <c r="H54" s="141" t="s">
        <v>373</v>
      </c>
      <c r="I54" s="142"/>
      <c r="J54" s="1"/>
      <c r="K54" s="1"/>
      <c r="L54" s="1"/>
    </row>
    <row r="55" spans="1:12" ht="10.5" customHeight="1" hidden="1">
      <c r="A55" s="50"/>
      <c r="B55" s="51"/>
      <c r="C55" s="52"/>
      <c r="D55" s="53"/>
      <c r="E55" s="20"/>
      <c r="F55" s="52"/>
      <c r="G55" s="53"/>
      <c r="H55" s="20"/>
      <c r="I55" s="25"/>
      <c r="J55" s="1"/>
      <c r="K55" s="1"/>
      <c r="L55" s="1"/>
    </row>
    <row r="56" spans="1:12" ht="10.5" customHeight="1">
      <c r="A56" s="175" t="s">
        <v>347</v>
      </c>
      <c r="B56" s="176"/>
      <c r="C56" s="176"/>
      <c r="D56" s="177"/>
      <c r="E56" s="175" t="s">
        <v>358</v>
      </c>
      <c r="F56" s="176"/>
      <c r="G56" s="176"/>
      <c r="H56" s="141" t="s">
        <v>382</v>
      </c>
      <c r="I56" s="142"/>
      <c r="J56" s="1"/>
      <c r="K56" s="1"/>
      <c r="L56" s="1"/>
    </row>
    <row r="57" spans="1:12" ht="10.5" customHeight="1" hidden="1">
      <c r="A57" s="50"/>
      <c r="B57" s="51"/>
      <c r="C57" s="52"/>
      <c r="D57" s="53"/>
      <c r="E57" s="20"/>
      <c r="F57" s="52"/>
      <c r="G57" s="53"/>
      <c r="H57" s="20"/>
      <c r="I57" s="25"/>
      <c r="J57" s="1"/>
      <c r="K57" s="1"/>
      <c r="L57" s="1"/>
    </row>
    <row r="58" spans="1:12" ht="10.5" customHeight="1">
      <c r="A58" s="175" t="s">
        <v>348</v>
      </c>
      <c r="B58" s="176"/>
      <c r="C58" s="176"/>
      <c r="D58" s="177"/>
      <c r="E58" s="175" t="s">
        <v>359</v>
      </c>
      <c r="F58" s="176"/>
      <c r="G58" s="176"/>
      <c r="H58" s="141" t="s">
        <v>376</v>
      </c>
      <c r="I58" s="142"/>
      <c r="J58" s="1"/>
      <c r="K58" s="1"/>
      <c r="L58" s="1"/>
    </row>
    <row r="59" spans="1:12" ht="10.5" customHeight="1" hidden="1">
      <c r="A59" s="28"/>
      <c r="B59" s="29"/>
      <c r="C59" s="34"/>
      <c r="D59" s="48"/>
      <c r="E59" s="48"/>
      <c r="F59" s="48"/>
      <c r="G59" s="26"/>
      <c r="H59" s="20"/>
      <c r="I59" s="49"/>
      <c r="J59" s="1"/>
      <c r="K59" s="1"/>
      <c r="L59" s="1"/>
    </row>
    <row r="60" spans="1:12" ht="10.5" customHeight="1">
      <c r="A60" s="175" t="s">
        <v>393</v>
      </c>
      <c r="B60" s="176"/>
      <c r="C60" s="176"/>
      <c r="D60" s="177"/>
      <c r="E60" s="175" t="s">
        <v>360</v>
      </c>
      <c r="F60" s="176"/>
      <c r="G60" s="176"/>
      <c r="H60" s="141" t="s">
        <v>374</v>
      </c>
      <c r="I60" s="142"/>
      <c r="J60" s="1"/>
      <c r="K60" s="1"/>
      <c r="L60" s="1"/>
    </row>
    <row r="61" spans="1:12" ht="10.5" customHeight="1" hidden="1">
      <c r="A61" s="50"/>
      <c r="B61" s="51"/>
      <c r="C61" s="180"/>
      <c r="D61" s="181"/>
      <c r="E61" s="20"/>
      <c r="F61" s="180"/>
      <c r="G61" s="181"/>
      <c r="H61" s="20"/>
      <c r="I61" s="25"/>
      <c r="J61" s="1"/>
      <c r="K61" s="1"/>
      <c r="L61" s="1"/>
    </row>
    <row r="62" spans="1:12" ht="10.5" customHeight="1">
      <c r="A62" s="175" t="s">
        <v>342</v>
      </c>
      <c r="B62" s="176"/>
      <c r="C62" s="176"/>
      <c r="D62" s="177"/>
      <c r="E62" s="175" t="s">
        <v>361</v>
      </c>
      <c r="F62" s="176"/>
      <c r="G62" s="176"/>
      <c r="H62" s="141" t="s">
        <v>381</v>
      </c>
      <c r="I62" s="142"/>
      <c r="J62" s="1"/>
      <c r="K62" s="1"/>
      <c r="L62" s="1"/>
    </row>
    <row r="63" spans="1:12" ht="10.5" customHeight="1" hidden="1">
      <c r="A63" s="50"/>
      <c r="B63" s="51"/>
      <c r="C63" s="52"/>
      <c r="D63" s="53"/>
      <c r="E63" s="20"/>
      <c r="F63" s="52"/>
      <c r="G63" s="53"/>
      <c r="H63" s="20"/>
      <c r="I63" s="25"/>
      <c r="J63" s="1"/>
      <c r="K63" s="1"/>
      <c r="L63" s="1"/>
    </row>
    <row r="64" spans="1:12" ht="10.5" customHeight="1">
      <c r="A64" s="175" t="s">
        <v>390</v>
      </c>
      <c r="B64" s="176"/>
      <c r="C64" s="176"/>
      <c r="D64" s="177"/>
      <c r="E64" s="175" t="s">
        <v>362</v>
      </c>
      <c r="F64" s="176"/>
      <c r="G64" s="176"/>
      <c r="H64" s="141" t="s">
        <v>375</v>
      </c>
      <c r="I64" s="142"/>
      <c r="J64" s="1"/>
      <c r="K64" s="1"/>
      <c r="L64" s="1"/>
    </row>
    <row r="65" spans="1:12" ht="10.5" customHeight="1" hidden="1">
      <c r="A65" s="50"/>
      <c r="B65" s="51"/>
      <c r="C65" s="52"/>
      <c r="D65" s="53"/>
      <c r="E65" s="20"/>
      <c r="F65" s="52"/>
      <c r="G65" s="53"/>
      <c r="H65" s="20"/>
      <c r="I65" s="25"/>
      <c r="J65" s="1"/>
      <c r="K65" s="1"/>
      <c r="L65" s="1"/>
    </row>
    <row r="66" spans="1:12" ht="10.5" customHeight="1">
      <c r="A66" s="175" t="s">
        <v>350</v>
      </c>
      <c r="B66" s="176"/>
      <c r="C66" s="176"/>
      <c r="D66" s="177"/>
      <c r="E66" s="175" t="s">
        <v>362</v>
      </c>
      <c r="F66" s="176"/>
      <c r="G66" s="176"/>
      <c r="H66" s="141" t="s">
        <v>384</v>
      </c>
      <c r="I66" s="142"/>
      <c r="J66" s="1"/>
      <c r="K66" s="1"/>
      <c r="L66" s="1"/>
    </row>
    <row r="67" spans="1:12" ht="10.5" customHeight="1" hidden="1">
      <c r="A67" s="50"/>
      <c r="B67" s="51"/>
      <c r="C67" s="52"/>
      <c r="D67" s="53"/>
      <c r="E67" s="20"/>
      <c r="F67" s="52"/>
      <c r="G67" s="53"/>
      <c r="H67" s="20"/>
      <c r="I67" s="25"/>
      <c r="J67" s="1"/>
      <c r="K67" s="1"/>
      <c r="L67" s="1"/>
    </row>
    <row r="68" spans="1:12" ht="10.5" customHeight="1">
      <c r="A68" s="175" t="s">
        <v>351</v>
      </c>
      <c r="B68" s="176"/>
      <c r="C68" s="176"/>
      <c r="D68" s="177"/>
      <c r="E68" s="175" t="s">
        <v>362</v>
      </c>
      <c r="F68" s="176"/>
      <c r="G68" s="176"/>
      <c r="H68" s="141" t="s">
        <v>379</v>
      </c>
      <c r="I68" s="142"/>
      <c r="J68" s="1"/>
      <c r="K68" s="1"/>
      <c r="L68" s="1"/>
    </row>
    <row r="69" spans="1:12" ht="10.5" customHeight="1" hidden="1">
      <c r="A69" s="50"/>
      <c r="B69" s="51"/>
      <c r="C69" s="52"/>
      <c r="D69" s="53"/>
      <c r="E69" s="20"/>
      <c r="F69" s="52"/>
      <c r="G69" s="53"/>
      <c r="H69" s="20"/>
      <c r="I69" s="25"/>
      <c r="J69" s="1"/>
      <c r="K69" s="1"/>
      <c r="L69" s="1"/>
    </row>
    <row r="70" spans="1:12" ht="10.5" customHeight="1">
      <c r="A70" s="175" t="s">
        <v>352</v>
      </c>
      <c r="B70" s="176"/>
      <c r="C70" s="176"/>
      <c r="D70" s="177"/>
      <c r="E70" s="175" t="s">
        <v>363</v>
      </c>
      <c r="F70" s="176"/>
      <c r="G70" s="176"/>
      <c r="H70" s="141" t="s">
        <v>385</v>
      </c>
      <c r="I70" s="142"/>
      <c r="J70" s="1"/>
      <c r="K70" s="1"/>
      <c r="L70" s="1"/>
    </row>
    <row r="71" spans="1:12" ht="10.5" customHeight="1" hidden="1">
      <c r="A71" s="50"/>
      <c r="B71" s="51"/>
      <c r="C71" s="52"/>
      <c r="D71" s="53"/>
      <c r="E71" s="20"/>
      <c r="F71" s="52"/>
      <c r="G71" s="53"/>
      <c r="H71" s="20"/>
      <c r="I71" s="25"/>
      <c r="J71" s="1"/>
      <c r="K71" s="1"/>
      <c r="L71" s="1"/>
    </row>
    <row r="72" spans="1:12" ht="10.5" customHeight="1">
      <c r="A72" s="175" t="s">
        <v>349</v>
      </c>
      <c r="B72" s="176"/>
      <c r="C72" s="176"/>
      <c r="D72" s="177"/>
      <c r="E72" s="175" t="s">
        <v>362</v>
      </c>
      <c r="F72" s="176"/>
      <c r="G72" s="176"/>
      <c r="H72" s="141" t="s">
        <v>377</v>
      </c>
      <c r="I72" s="142"/>
      <c r="J72" s="1"/>
      <c r="K72" s="1"/>
      <c r="L72" s="1"/>
    </row>
    <row r="73" spans="1:12" ht="10.5" customHeight="1" hidden="1">
      <c r="A73" s="50"/>
      <c r="B73" s="51"/>
      <c r="C73" s="52"/>
      <c r="D73" s="53"/>
      <c r="E73" s="20"/>
      <c r="F73" s="52"/>
      <c r="G73" s="53"/>
      <c r="H73" s="20"/>
      <c r="I73" s="25"/>
      <c r="J73" s="1"/>
      <c r="K73" s="1"/>
      <c r="L73" s="1"/>
    </row>
    <row r="74" spans="1:12" ht="10.5" customHeight="1">
      <c r="A74" s="175" t="s">
        <v>353</v>
      </c>
      <c r="B74" s="176"/>
      <c r="C74" s="176"/>
      <c r="D74" s="177"/>
      <c r="E74" s="175" t="s">
        <v>364</v>
      </c>
      <c r="F74" s="176"/>
      <c r="G74" s="176"/>
      <c r="H74" s="141"/>
      <c r="I74" s="142"/>
      <c r="J74" s="1"/>
      <c r="K74" s="1"/>
      <c r="L74" s="1"/>
    </row>
    <row r="75" spans="1:12" ht="12.75" hidden="1">
      <c r="A75" s="54"/>
      <c r="B75" s="43"/>
      <c r="C75" s="43"/>
      <c r="D75" s="43"/>
      <c r="E75" s="55"/>
      <c r="F75" s="43"/>
      <c r="G75" s="43"/>
      <c r="H75" s="56"/>
      <c r="I75" s="57"/>
      <c r="J75" s="1"/>
      <c r="K75" s="1"/>
      <c r="L75" s="1"/>
    </row>
    <row r="76" spans="1:12" ht="12.75" hidden="1">
      <c r="A76" s="50"/>
      <c r="B76" s="51"/>
      <c r="C76" s="52"/>
      <c r="D76" s="53"/>
      <c r="E76" s="20"/>
      <c r="F76" s="52"/>
      <c r="G76" s="53"/>
      <c r="H76" s="20"/>
      <c r="I76" s="25"/>
      <c r="J76" s="1"/>
      <c r="K76" s="1"/>
      <c r="L76" s="1"/>
    </row>
    <row r="77" spans="1:12" ht="12.75">
      <c r="A77" s="58"/>
      <c r="B77" s="59"/>
      <c r="C77" s="59"/>
      <c r="D77" s="60"/>
      <c r="E77" s="60"/>
      <c r="F77" s="59"/>
      <c r="G77" s="60"/>
      <c r="H77" s="60"/>
      <c r="I77" s="61"/>
      <c r="J77" s="1"/>
      <c r="K77" s="1"/>
      <c r="L77" s="1"/>
    </row>
    <row r="78" spans="1:12" ht="12.75">
      <c r="A78" s="138" t="s">
        <v>267</v>
      </c>
      <c r="B78" s="185"/>
      <c r="C78" s="141"/>
      <c r="D78" s="142"/>
      <c r="E78" s="20"/>
      <c r="F78" s="153"/>
      <c r="G78" s="176"/>
      <c r="H78" s="176"/>
      <c r="I78" s="177"/>
      <c r="J78" s="1"/>
      <c r="K78" s="1"/>
      <c r="L78" s="1"/>
    </row>
    <row r="79" spans="1:12" ht="12.75">
      <c r="A79" s="50"/>
      <c r="B79" s="51"/>
      <c r="C79" s="180"/>
      <c r="D79" s="181"/>
      <c r="E79" s="20"/>
      <c r="F79" s="180"/>
      <c r="G79" s="182"/>
      <c r="H79" s="62"/>
      <c r="I79" s="63"/>
      <c r="J79" s="1"/>
      <c r="K79" s="1"/>
      <c r="L79" s="1"/>
    </row>
    <row r="80" spans="1:12" ht="12.75">
      <c r="A80" s="138" t="s">
        <v>268</v>
      </c>
      <c r="B80" s="185"/>
      <c r="C80" s="153" t="s">
        <v>394</v>
      </c>
      <c r="D80" s="183"/>
      <c r="E80" s="183"/>
      <c r="F80" s="183"/>
      <c r="G80" s="183"/>
      <c r="H80" s="183"/>
      <c r="I80" s="184"/>
      <c r="J80" s="1"/>
      <c r="K80" s="1"/>
      <c r="L80" s="1"/>
    </row>
    <row r="81" spans="1:12" ht="12.75">
      <c r="A81" s="28"/>
      <c r="B81" s="29"/>
      <c r="C81" s="34" t="s">
        <v>269</v>
      </c>
      <c r="D81" s="20"/>
      <c r="E81" s="20"/>
      <c r="F81" s="20"/>
      <c r="G81" s="20"/>
      <c r="H81" s="20"/>
      <c r="I81" s="25"/>
      <c r="J81" s="1"/>
      <c r="K81" s="1"/>
      <c r="L81" s="1"/>
    </row>
    <row r="82" spans="1:12" ht="12.75">
      <c r="A82" s="138" t="s">
        <v>270</v>
      </c>
      <c r="B82" s="185"/>
      <c r="C82" s="186" t="s">
        <v>395</v>
      </c>
      <c r="D82" s="187"/>
      <c r="E82" s="188"/>
      <c r="F82" s="20"/>
      <c r="G82" s="38" t="s">
        <v>271</v>
      </c>
      <c r="H82" s="186" t="s">
        <v>396</v>
      </c>
      <c r="I82" s="188"/>
      <c r="J82" s="1"/>
      <c r="K82" s="1"/>
      <c r="L82" s="1"/>
    </row>
    <row r="83" spans="1:12" ht="12.75">
      <c r="A83" s="28"/>
      <c r="B83" s="29"/>
      <c r="C83" s="34"/>
      <c r="D83" s="20"/>
      <c r="E83" s="20"/>
      <c r="F83" s="20"/>
      <c r="G83" s="20"/>
      <c r="H83" s="20"/>
      <c r="I83" s="25"/>
      <c r="J83" s="1"/>
      <c r="K83" s="1"/>
      <c r="L83" s="1"/>
    </row>
    <row r="84" spans="1:12" ht="12.75">
      <c r="A84" s="138" t="s">
        <v>257</v>
      </c>
      <c r="B84" s="185"/>
      <c r="C84" s="197" t="s">
        <v>397</v>
      </c>
      <c r="D84" s="187"/>
      <c r="E84" s="187"/>
      <c r="F84" s="187"/>
      <c r="G84" s="187"/>
      <c r="H84" s="187"/>
      <c r="I84" s="188"/>
      <c r="J84" s="1"/>
      <c r="K84" s="1"/>
      <c r="L84" s="1"/>
    </row>
    <row r="85" spans="1:12" ht="12.75">
      <c r="A85" s="28"/>
      <c r="B85" s="29"/>
      <c r="C85" s="20"/>
      <c r="D85" s="20"/>
      <c r="E85" s="20"/>
      <c r="F85" s="20"/>
      <c r="G85" s="20"/>
      <c r="H85" s="20"/>
      <c r="I85" s="25"/>
      <c r="J85" s="1"/>
      <c r="K85" s="1"/>
      <c r="L85" s="1"/>
    </row>
    <row r="86" spans="1:12" ht="12.75">
      <c r="A86" s="149" t="s">
        <v>272</v>
      </c>
      <c r="B86" s="150"/>
      <c r="C86" s="186" t="s">
        <v>398</v>
      </c>
      <c r="D86" s="187"/>
      <c r="E86" s="187"/>
      <c r="F86" s="187"/>
      <c r="G86" s="187"/>
      <c r="H86" s="187"/>
      <c r="I86" s="155"/>
      <c r="J86" s="1"/>
      <c r="K86" s="1"/>
      <c r="L86" s="1"/>
    </row>
    <row r="87" spans="1:12" ht="12.75">
      <c r="A87" s="64"/>
      <c r="B87" s="60"/>
      <c r="C87" s="191" t="s">
        <v>273</v>
      </c>
      <c r="D87" s="191"/>
      <c r="E87" s="191"/>
      <c r="F87" s="191"/>
      <c r="G87" s="191"/>
      <c r="H87" s="191"/>
      <c r="I87" s="65"/>
      <c r="J87" s="1"/>
      <c r="K87" s="1"/>
      <c r="L87" s="1"/>
    </row>
    <row r="88" spans="1:12" ht="12.75">
      <c r="A88" s="64"/>
      <c r="B88" s="60"/>
      <c r="C88" s="66"/>
      <c r="D88" s="66"/>
      <c r="E88" s="66"/>
      <c r="F88" s="66"/>
      <c r="G88" s="66"/>
      <c r="H88" s="66"/>
      <c r="I88" s="65"/>
      <c r="J88" s="1"/>
      <c r="K88" s="1"/>
      <c r="L88" s="1"/>
    </row>
    <row r="89" spans="1:12" ht="12.75">
      <c r="A89" s="64"/>
      <c r="B89" s="198" t="s">
        <v>274</v>
      </c>
      <c r="C89" s="199"/>
      <c r="D89" s="199"/>
      <c r="E89" s="199"/>
      <c r="F89" s="67"/>
      <c r="G89" s="67"/>
      <c r="H89" s="67"/>
      <c r="I89" s="68"/>
      <c r="J89" s="1"/>
      <c r="K89" s="1"/>
      <c r="L89" s="1"/>
    </row>
    <row r="90" spans="1:12" ht="12.75">
      <c r="A90" s="64"/>
      <c r="B90" s="200" t="s">
        <v>333</v>
      </c>
      <c r="C90" s="201"/>
      <c r="D90" s="201"/>
      <c r="E90" s="201"/>
      <c r="F90" s="201"/>
      <c r="G90" s="201"/>
      <c r="H90" s="201"/>
      <c r="I90" s="202"/>
      <c r="J90" s="1"/>
      <c r="K90" s="1"/>
      <c r="L90" s="1"/>
    </row>
    <row r="91" spans="1:12" ht="12.75">
      <c r="A91" s="64"/>
      <c r="B91" s="200" t="s">
        <v>306</v>
      </c>
      <c r="C91" s="201"/>
      <c r="D91" s="201"/>
      <c r="E91" s="201"/>
      <c r="F91" s="201"/>
      <c r="G91" s="201"/>
      <c r="H91" s="201"/>
      <c r="I91" s="68"/>
      <c r="J91" s="1"/>
      <c r="K91" s="1"/>
      <c r="L91" s="1"/>
    </row>
    <row r="92" spans="1:12" ht="12.75">
      <c r="A92" s="64"/>
      <c r="B92" s="200" t="s">
        <v>307</v>
      </c>
      <c r="C92" s="201"/>
      <c r="D92" s="201"/>
      <c r="E92" s="201"/>
      <c r="F92" s="201"/>
      <c r="G92" s="201"/>
      <c r="H92" s="201"/>
      <c r="I92" s="202"/>
      <c r="J92" s="1"/>
      <c r="K92" s="1"/>
      <c r="L92" s="1"/>
    </row>
    <row r="93" spans="1:12" ht="12.75">
      <c r="A93" s="64"/>
      <c r="B93" s="200" t="s">
        <v>308</v>
      </c>
      <c r="C93" s="201"/>
      <c r="D93" s="201"/>
      <c r="E93" s="201"/>
      <c r="F93" s="201"/>
      <c r="G93" s="201"/>
      <c r="H93" s="201"/>
      <c r="I93" s="202"/>
      <c r="J93" s="1"/>
      <c r="K93" s="1"/>
      <c r="L93" s="1"/>
    </row>
    <row r="94" spans="1:12" ht="12.75">
      <c r="A94" s="64"/>
      <c r="B94" s="69"/>
      <c r="C94" s="70"/>
      <c r="D94" s="70"/>
      <c r="E94" s="70"/>
      <c r="F94" s="70"/>
      <c r="G94" s="70"/>
      <c r="H94" s="70"/>
      <c r="I94" s="71"/>
      <c r="J94" s="1"/>
      <c r="K94" s="1"/>
      <c r="L94" s="1"/>
    </row>
    <row r="95" spans="1:12" ht="13.5" thickBot="1">
      <c r="A95" s="72" t="s">
        <v>275</v>
      </c>
      <c r="B95" s="20"/>
      <c r="C95" s="20"/>
      <c r="D95" s="20"/>
      <c r="E95" s="20"/>
      <c r="F95" s="20"/>
      <c r="G95" s="73"/>
      <c r="H95" s="74"/>
      <c r="I95" s="75"/>
      <c r="J95" s="1"/>
      <c r="K95" s="1"/>
      <c r="L95" s="1"/>
    </row>
    <row r="96" spans="1:12" ht="12.75">
      <c r="A96" s="19"/>
      <c r="B96" s="20"/>
      <c r="C96" s="20"/>
      <c r="D96" s="20"/>
      <c r="E96" s="60" t="s">
        <v>276</v>
      </c>
      <c r="F96" s="43"/>
      <c r="G96" s="192" t="s">
        <v>277</v>
      </c>
      <c r="H96" s="193"/>
      <c r="I96" s="194"/>
      <c r="J96" s="1"/>
      <c r="K96" s="1"/>
      <c r="L96" s="1"/>
    </row>
    <row r="97" spans="1:12" ht="12.75">
      <c r="A97" s="76"/>
      <c r="B97" s="77"/>
      <c r="C97" s="78"/>
      <c r="D97" s="78"/>
      <c r="E97" s="78"/>
      <c r="F97" s="78"/>
      <c r="G97" s="195"/>
      <c r="H97" s="196"/>
      <c r="I97" s="79"/>
      <c r="J97" s="1"/>
      <c r="K97" s="1"/>
      <c r="L97" s="1"/>
    </row>
  </sheetData>
  <sheetProtection/>
  <protectedRanges>
    <protectedRange sqref="E2 H2 C18:I18 C20:I20 I24 A30:I30 A32:I32" name="Range1"/>
    <protectedRange sqref="C6:D6 C8:D8 C10:D10" name="Range1_1"/>
    <protectedRange sqref="C12:I12" name="Range1_2"/>
    <protectedRange sqref="C14:D14 F14:I14" name="Range1_3"/>
    <protectedRange sqref="C16:I16" name="Range1_4"/>
    <protectedRange sqref="C22:F22" name="Range1_5"/>
    <protectedRange sqref="C24:G24" name="Range1_6"/>
    <protectedRange sqref="C26" name="Range1_7"/>
    <protectedRange sqref="I26" name="Range1_8"/>
  </protectedRanges>
  <mergeCells count="126">
    <mergeCell ref="A74:D74"/>
    <mergeCell ref="E74:G74"/>
    <mergeCell ref="H74:I74"/>
    <mergeCell ref="A70:D70"/>
    <mergeCell ref="E70:G70"/>
    <mergeCell ref="H70:I70"/>
    <mergeCell ref="A72:D72"/>
    <mergeCell ref="E72:G72"/>
    <mergeCell ref="H72:I72"/>
    <mergeCell ref="A58:D58"/>
    <mergeCell ref="E58:G58"/>
    <mergeCell ref="H58:I58"/>
    <mergeCell ref="A64:D64"/>
    <mergeCell ref="E64:G64"/>
    <mergeCell ref="H64:I64"/>
    <mergeCell ref="A54:D54"/>
    <mergeCell ref="E54:G54"/>
    <mergeCell ref="H54:I54"/>
    <mergeCell ref="A56:D56"/>
    <mergeCell ref="E56:G56"/>
    <mergeCell ref="H56:I56"/>
    <mergeCell ref="A48:D48"/>
    <mergeCell ref="E48:G48"/>
    <mergeCell ref="H48:I48"/>
    <mergeCell ref="A50:D50"/>
    <mergeCell ref="E50:G50"/>
    <mergeCell ref="H50:I50"/>
    <mergeCell ref="A44:D44"/>
    <mergeCell ref="E44:G44"/>
    <mergeCell ref="H44:I44"/>
    <mergeCell ref="A46:D46"/>
    <mergeCell ref="E46:G46"/>
    <mergeCell ref="H46:I46"/>
    <mergeCell ref="A40:D40"/>
    <mergeCell ref="E40:G40"/>
    <mergeCell ref="H40:I40"/>
    <mergeCell ref="A42:D42"/>
    <mergeCell ref="E42:G42"/>
    <mergeCell ref="H42:I42"/>
    <mergeCell ref="C35:D35"/>
    <mergeCell ref="F35:G35"/>
    <mergeCell ref="A36:D36"/>
    <mergeCell ref="E36:G36"/>
    <mergeCell ref="H36:I36"/>
    <mergeCell ref="A38:D38"/>
    <mergeCell ref="E38:G38"/>
    <mergeCell ref="H38:I38"/>
    <mergeCell ref="A34:D34"/>
    <mergeCell ref="E34:G34"/>
    <mergeCell ref="H34:I34"/>
    <mergeCell ref="A66:D66"/>
    <mergeCell ref="E66:G66"/>
    <mergeCell ref="H66:I66"/>
    <mergeCell ref="A60:D60"/>
    <mergeCell ref="E60:G60"/>
    <mergeCell ref="H60:I60"/>
    <mergeCell ref="H52:I52"/>
    <mergeCell ref="G97:H97"/>
    <mergeCell ref="A84:B84"/>
    <mergeCell ref="C84:I84"/>
    <mergeCell ref="A86:B86"/>
    <mergeCell ref="C86:I86"/>
    <mergeCell ref="B89:E89"/>
    <mergeCell ref="B90:I90"/>
    <mergeCell ref="B91:H91"/>
    <mergeCell ref="B92:I92"/>
    <mergeCell ref="B93:I93"/>
    <mergeCell ref="A82:B82"/>
    <mergeCell ref="C82:E82"/>
    <mergeCell ref="H82:I82"/>
    <mergeCell ref="A1:C1"/>
    <mergeCell ref="C87:H87"/>
    <mergeCell ref="G96:I96"/>
    <mergeCell ref="A80:B80"/>
    <mergeCell ref="A78:B78"/>
    <mergeCell ref="C78:D78"/>
    <mergeCell ref="F78:I78"/>
    <mergeCell ref="C79:D79"/>
    <mergeCell ref="F79:G79"/>
    <mergeCell ref="C80:I80"/>
    <mergeCell ref="C61:D61"/>
    <mergeCell ref="F61:G61"/>
    <mergeCell ref="A62:D62"/>
    <mergeCell ref="E62:G62"/>
    <mergeCell ref="H62:I62"/>
    <mergeCell ref="A68:D68"/>
    <mergeCell ref="E68:G68"/>
    <mergeCell ref="H68:I68"/>
    <mergeCell ref="A30:D30"/>
    <mergeCell ref="E30:G30"/>
    <mergeCell ref="H30:I30"/>
    <mergeCell ref="D31:G31"/>
    <mergeCell ref="A32:D32"/>
    <mergeCell ref="E32:G32"/>
    <mergeCell ref="H32:I32"/>
    <mergeCell ref="A52:D52"/>
    <mergeCell ref="E52:G5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84" r:id="rId1" display="krunoslav.spanovic@nexe.hr"/>
  </hyperlinks>
  <printOptions/>
  <pageMargins left="0.75" right="0.75" top="1" bottom="1" header="0.5" footer="0.5"/>
  <pageSetup horizontalDpi="600" verticalDpi="600" orientation="portrait" paperSize="9" scale="74" r:id="rId2"/>
  <rowBreaks count="1" manualBreakCount="1"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96" customWidth="1"/>
    <col min="10" max="11" width="11.421875" style="96" customWidth="1"/>
    <col min="12" max="12" width="9.140625" style="3" customWidth="1"/>
    <col min="13" max="13" width="11.7109375" style="3" bestFit="1" customWidth="1"/>
    <col min="14" max="16384" width="9.140625" style="3" customWidth="1"/>
  </cols>
  <sheetData>
    <row r="1" spans="1:11" ht="12.75" customHeight="1">
      <c r="A1" s="240" t="s">
        <v>153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388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334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>
      <c r="A4" s="245" t="s">
        <v>59</v>
      </c>
      <c r="B4" s="246"/>
      <c r="C4" s="246"/>
      <c r="D4" s="246"/>
      <c r="E4" s="246"/>
      <c r="F4" s="246"/>
      <c r="G4" s="246"/>
      <c r="H4" s="247"/>
      <c r="I4" s="81" t="s">
        <v>278</v>
      </c>
      <c r="J4" s="82" t="s">
        <v>318</v>
      </c>
      <c r="K4" s="83" t="s">
        <v>319</v>
      </c>
    </row>
    <row r="5" spans="1:11" ht="12.75">
      <c r="A5" s="236">
        <v>1</v>
      </c>
      <c r="B5" s="236"/>
      <c r="C5" s="236"/>
      <c r="D5" s="236"/>
      <c r="E5" s="236"/>
      <c r="F5" s="236"/>
      <c r="G5" s="236"/>
      <c r="H5" s="236"/>
      <c r="I5" s="84">
        <v>2</v>
      </c>
      <c r="J5" s="85">
        <v>3</v>
      </c>
      <c r="K5" s="85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30"/>
      <c r="I7" s="86">
        <v>1</v>
      </c>
      <c r="J7" s="87">
        <v>0</v>
      </c>
      <c r="K7" s="87">
        <v>0</v>
      </c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88">
        <v>2</v>
      </c>
      <c r="J8" s="89">
        <f>J9+J16+J26+J35+J39</f>
        <v>692403411</v>
      </c>
      <c r="K8" s="89">
        <f>K9+K16+K26+K35+K39</f>
        <v>700908138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88">
        <v>3</v>
      </c>
      <c r="J9" s="89">
        <f>SUM(J10:J15)</f>
        <v>12058602</v>
      </c>
      <c r="K9" s="89">
        <f>SUM(K10:K15)</f>
        <v>11632730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88">
        <v>4</v>
      </c>
      <c r="J10" s="90">
        <v>0</v>
      </c>
      <c r="K10" s="90">
        <v>0</v>
      </c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88">
        <v>5</v>
      </c>
      <c r="J11" s="90">
        <v>7510914</v>
      </c>
      <c r="K11" s="90">
        <v>6999587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88">
        <v>6</v>
      </c>
      <c r="J12" s="90">
        <v>2966000</v>
      </c>
      <c r="K12" s="90">
        <v>2966000</v>
      </c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88">
        <v>7</v>
      </c>
      <c r="J13" s="90">
        <v>0</v>
      </c>
      <c r="K13" s="90">
        <v>0</v>
      </c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88">
        <v>8</v>
      </c>
      <c r="J14" s="90">
        <v>1581688</v>
      </c>
      <c r="K14" s="90">
        <v>1667143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88">
        <v>9</v>
      </c>
      <c r="J15" s="90">
        <v>0</v>
      </c>
      <c r="K15" s="90">
        <v>0</v>
      </c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88">
        <v>10</v>
      </c>
      <c r="J16" s="89">
        <f>SUM(J17:J25)</f>
        <v>592334978</v>
      </c>
      <c r="K16" s="89">
        <f>SUM(K17:K25)</f>
        <v>581774032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88">
        <v>11</v>
      </c>
      <c r="J17" s="90">
        <v>96360917</v>
      </c>
      <c r="K17" s="90">
        <v>95970315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88">
        <v>12</v>
      </c>
      <c r="J18" s="90">
        <v>312725313</v>
      </c>
      <c r="K18" s="90">
        <v>298162508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88">
        <v>13</v>
      </c>
      <c r="J19" s="90">
        <v>97486570</v>
      </c>
      <c r="K19" s="90">
        <v>97312954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88">
        <v>14</v>
      </c>
      <c r="J20" s="90">
        <v>24008566</v>
      </c>
      <c r="K20" s="90">
        <v>9738029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88">
        <v>15</v>
      </c>
      <c r="J21" s="90">
        <v>8931</v>
      </c>
      <c r="K21" s="90">
        <v>8820</v>
      </c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88">
        <v>16</v>
      </c>
      <c r="J22" s="90">
        <v>2494552</v>
      </c>
      <c r="K22" s="90">
        <v>2180472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88">
        <v>17</v>
      </c>
      <c r="J23" s="90">
        <v>52012046</v>
      </c>
      <c r="K23" s="90">
        <v>57728575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88">
        <v>18</v>
      </c>
      <c r="J24" s="90">
        <v>169326</v>
      </c>
      <c r="K24" s="90">
        <v>169311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88">
        <v>19</v>
      </c>
      <c r="J25" s="90">
        <v>7068757</v>
      </c>
      <c r="K25" s="90">
        <v>20503048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88">
        <v>20</v>
      </c>
      <c r="J26" s="89">
        <f>SUM(J27:J34)</f>
        <v>87029477</v>
      </c>
      <c r="K26" s="89">
        <f>SUM(K27:K34)</f>
        <v>98858740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88">
        <v>21</v>
      </c>
      <c r="J27" s="90">
        <v>1035381</v>
      </c>
      <c r="K27" s="90">
        <v>1015381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88">
        <v>22</v>
      </c>
      <c r="J28" s="90">
        <v>0</v>
      </c>
      <c r="K28" s="90">
        <v>0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88">
        <v>23</v>
      </c>
      <c r="J29" s="90">
        <v>44239051</v>
      </c>
      <c r="K29" s="90">
        <v>44239051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88">
        <v>24</v>
      </c>
      <c r="J30" s="90">
        <v>0</v>
      </c>
      <c r="K30" s="90">
        <v>0</v>
      </c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88">
        <v>25</v>
      </c>
      <c r="J31" s="90">
        <v>41351146</v>
      </c>
      <c r="K31" s="90">
        <v>41351146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88">
        <v>26</v>
      </c>
      <c r="J32" s="90">
        <v>403899</v>
      </c>
      <c r="K32" s="90">
        <v>12253162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88">
        <v>27</v>
      </c>
      <c r="J33" s="90">
        <v>0</v>
      </c>
      <c r="K33" s="90">
        <v>0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88">
        <v>28</v>
      </c>
      <c r="J34" s="90">
        <v>0</v>
      </c>
      <c r="K34" s="90">
        <v>0</v>
      </c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88">
        <v>29</v>
      </c>
      <c r="J35" s="89">
        <f>SUM(J36:J38)</f>
        <v>0</v>
      </c>
      <c r="K35" s="89">
        <f>SUM(K36:K38)</f>
        <v>7667093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88">
        <v>30</v>
      </c>
      <c r="J36" s="90">
        <v>0</v>
      </c>
      <c r="K36" s="90">
        <v>0</v>
      </c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88">
        <v>31</v>
      </c>
      <c r="J37" s="90">
        <v>0</v>
      </c>
      <c r="K37" s="90">
        <v>0</v>
      </c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88">
        <v>32</v>
      </c>
      <c r="J38" s="90">
        <v>0</v>
      </c>
      <c r="K38" s="90">
        <v>7667093</v>
      </c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88">
        <v>33</v>
      </c>
      <c r="J39" s="90">
        <v>980354</v>
      </c>
      <c r="K39" s="90">
        <v>975543</v>
      </c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88">
        <v>34</v>
      </c>
      <c r="J40" s="89">
        <f>J41+J49+J56+J64</f>
        <v>1539221704</v>
      </c>
      <c r="K40" s="89">
        <f>K41+K49+K56+K64</f>
        <v>1203699338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88">
        <v>35</v>
      </c>
      <c r="J41" s="89">
        <f>SUM(J42:J48)</f>
        <v>1245774394</v>
      </c>
      <c r="K41" s="89">
        <f>SUM(K42:K48)</f>
        <v>905485027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88">
        <v>36</v>
      </c>
      <c r="J42" s="90">
        <v>62331372</v>
      </c>
      <c r="K42" s="90">
        <v>65907168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88">
        <v>37</v>
      </c>
      <c r="J43" s="90">
        <v>37268247</v>
      </c>
      <c r="K43" s="90">
        <v>4114782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88">
        <v>38</v>
      </c>
      <c r="J44" s="90">
        <v>23373270</v>
      </c>
      <c r="K44" s="90">
        <v>26716585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88">
        <v>39</v>
      </c>
      <c r="J45" s="90">
        <v>1710814</v>
      </c>
      <c r="K45" s="90">
        <v>1810891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88">
        <v>40</v>
      </c>
      <c r="J46" s="90">
        <v>277512</v>
      </c>
      <c r="K46" s="90">
        <v>251636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88">
        <v>41</v>
      </c>
      <c r="J47" s="90">
        <v>1120813179</v>
      </c>
      <c r="K47" s="90">
        <v>806683965</v>
      </c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88">
        <v>42</v>
      </c>
      <c r="J48" s="90">
        <v>0</v>
      </c>
      <c r="K48" s="90">
        <v>0</v>
      </c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88">
        <v>43</v>
      </c>
      <c r="J49" s="89">
        <f>SUM(J50:J55)</f>
        <v>220979567</v>
      </c>
      <c r="K49" s="89">
        <f>SUM(K50:K55)</f>
        <v>266830178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88">
        <v>44</v>
      </c>
      <c r="J50" s="90">
        <v>1142733</v>
      </c>
      <c r="K50" s="90">
        <v>324043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88">
        <v>45</v>
      </c>
      <c r="J51" s="90">
        <v>189199773</v>
      </c>
      <c r="K51" s="90">
        <v>225105522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88">
        <v>46</v>
      </c>
      <c r="J52" s="90">
        <v>0</v>
      </c>
      <c r="K52" s="90">
        <v>0</v>
      </c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88">
        <v>47</v>
      </c>
      <c r="J53" s="90">
        <v>98944</v>
      </c>
      <c r="K53" s="90">
        <v>75193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88">
        <v>48</v>
      </c>
      <c r="J54" s="90">
        <v>7493536</v>
      </c>
      <c r="K54" s="90">
        <v>8615222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88">
        <v>49</v>
      </c>
      <c r="J55" s="90">
        <v>23044581</v>
      </c>
      <c r="K55" s="90">
        <v>32710198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88">
        <v>50</v>
      </c>
      <c r="J56" s="89">
        <f>SUM(J57:J63)</f>
        <v>65696839</v>
      </c>
      <c r="K56" s="89">
        <f>SUM(K57:K63)</f>
        <v>27924904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88">
        <v>51</v>
      </c>
      <c r="J57" s="90">
        <v>0</v>
      </c>
      <c r="K57" s="90">
        <v>0</v>
      </c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88">
        <v>52</v>
      </c>
      <c r="J58" s="90">
        <v>115928</v>
      </c>
      <c r="K58" s="90">
        <v>0</v>
      </c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88">
        <v>53</v>
      </c>
      <c r="J59" s="90">
        <v>0</v>
      </c>
      <c r="K59" s="90">
        <v>0</v>
      </c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88">
        <v>54</v>
      </c>
      <c r="J60" s="90">
        <v>0</v>
      </c>
      <c r="K60" s="90">
        <v>0</v>
      </c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88">
        <v>55</v>
      </c>
      <c r="J61" s="90">
        <v>0</v>
      </c>
      <c r="K61" s="90">
        <v>0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88">
        <v>56</v>
      </c>
      <c r="J62" s="90">
        <v>24728792</v>
      </c>
      <c r="K62" s="90">
        <v>16485951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88">
        <v>57</v>
      </c>
      <c r="J63" s="90">
        <v>40852119</v>
      </c>
      <c r="K63" s="90">
        <v>11438953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88">
        <v>58</v>
      </c>
      <c r="J64" s="90">
        <v>6770904</v>
      </c>
      <c r="K64" s="90">
        <v>3459229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88">
        <v>59</v>
      </c>
      <c r="J65" s="90">
        <v>8430345</v>
      </c>
      <c r="K65" s="90">
        <v>5644469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88">
        <v>60</v>
      </c>
      <c r="J66" s="89">
        <f>J7+J8+J40+J65</f>
        <v>2240055460</v>
      </c>
      <c r="K66" s="89">
        <f>K7+K8+K40+K65</f>
        <v>1910251945</v>
      </c>
    </row>
    <row r="67" spans="1:11" ht="12.75">
      <c r="A67" s="231" t="s">
        <v>91</v>
      </c>
      <c r="B67" s="232"/>
      <c r="C67" s="232"/>
      <c r="D67" s="232"/>
      <c r="E67" s="232"/>
      <c r="F67" s="232"/>
      <c r="G67" s="232"/>
      <c r="H67" s="233"/>
      <c r="I67" s="91">
        <v>61</v>
      </c>
      <c r="J67" s="92"/>
      <c r="K67" s="92"/>
    </row>
    <row r="68" spans="1:11" ht="12.75">
      <c r="A68" s="208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30"/>
      <c r="I69" s="86">
        <v>62</v>
      </c>
      <c r="J69" s="93">
        <f>J70+J71+J72+J78+J79+J82+J85</f>
        <v>-140145125</v>
      </c>
      <c r="K69" s="93">
        <f>K70+K71+K72+K78+K79+K82+K85</f>
        <v>-261189978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88">
        <v>63</v>
      </c>
      <c r="J70" s="90">
        <v>94637800</v>
      </c>
      <c r="K70" s="90">
        <v>94637800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88">
        <v>64</v>
      </c>
      <c r="J71" s="90">
        <v>500000000</v>
      </c>
      <c r="K71" s="90">
        <v>491421366</v>
      </c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88">
        <v>65</v>
      </c>
      <c r="J72" s="89">
        <f>J73+J74-J75+J76+J77</f>
        <v>-61549842</v>
      </c>
      <c r="K72" s="89">
        <f>K73+K74-K75+K76+K77</f>
        <v>-94313550</v>
      </c>
    </row>
    <row r="73" spans="1:13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88">
        <v>66</v>
      </c>
      <c r="J73" s="90">
        <v>25062744</v>
      </c>
      <c r="K73" s="90">
        <v>905980</v>
      </c>
      <c r="M73" s="7"/>
    </row>
    <row r="74" spans="1:13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88">
        <v>67</v>
      </c>
      <c r="J74" s="90">
        <v>0</v>
      </c>
      <c r="K74" s="90">
        <v>0</v>
      </c>
      <c r="M74" s="7"/>
    </row>
    <row r="75" spans="1:13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88">
        <v>68</v>
      </c>
      <c r="J75" s="90">
        <v>97727815</v>
      </c>
      <c r="K75" s="90">
        <v>97727815</v>
      </c>
      <c r="M75" s="7"/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88">
        <v>69</v>
      </c>
      <c r="J76" s="90">
        <v>0</v>
      </c>
      <c r="K76" s="90">
        <v>0</v>
      </c>
    </row>
    <row r="77" spans="1:13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88">
        <v>70</v>
      </c>
      <c r="J77" s="90">
        <v>11115229</v>
      </c>
      <c r="K77" s="90">
        <v>2508285</v>
      </c>
      <c r="M77" s="7"/>
    </row>
    <row r="78" spans="1:13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88">
        <v>71</v>
      </c>
      <c r="J78" s="90">
        <v>22196917</v>
      </c>
      <c r="K78" s="90">
        <v>56114458</v>
      </c>
      <c r="M78" s="7"/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88">
        <v>72</v>
      </c>
      <c r="J79" s="89">
        <f>J80-J81</f>
        <v>-367738105</v>
      </c>
      <c r="K79" s="89">
        <f>K80-K81</f>
        <v>-630382427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88">
        <v>73</v>
      </c>
      <c r="J80" s="90">
        <v>0</v>
      </c>
      <c r="K80" s="90">
        <v>0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88">
        <v>74</v>
      </c>
      <c r="J81" s="90">
        <v>367738105</v>
      </c>
      <c r="K81" s="90">
        <v>630382427</v>
      </c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88">
        <v>75</v>
      </c>
      <c r="J82" s="89">
        <f>J83-J84</f>
        <v>-347906651</v>
      </c>
      <c r="K82" s="89">
        <f>K83-K84</f>
        <v>-190247686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88">
        <v>76</v>
      </c>
      <c r="J83" s="90">
        <v>0</v>
      </c>
      <c r="K83" s="90">
        <v>0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88">
        <v>77</v>
      </c>
      <c r="J84" s="90">
        <v>347906651</v>
      </c>
      <c r="K84" s="90">
        <v>190247686</v>
      </c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88">
        <v>78</v>
      </c>
      <c r="J85" s="90">
        <v>20214756</v>
      </c>
      <c r="K85" s="90">
        <v>11580061</v>
      </c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88">
        <v>79</v>
      </c>
      <c r="J86" s="89">
        <f>SUM(J87:J89)</f>
        <v>5655629</v>
      </c>
      <c r="K86" s="89">
        <f>SUM(K87:K89)</f>
        <v>5094346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88">
        <v>80</v>
      </c>
      <c r="J87" s="90">
        <v>5002044</v>
      </c>
      <c r="K87" s="90">
        <v>4999340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88">
        <v>81</v>
      </c>
      <c r="J88" s="90">
        <v>0</v>
      </c>
      <c r="K88" s="94">
        <v>0</v>
      </c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88">
        <v>82</v>
      </c>
      <c r="J89" s="90">
        <v>653585</v>
      </c>
      <c r="K89" s="90">
        <v>95006</v>
      </c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88">
        <v>83</v>
      </c>
      <c r="J90" s="89">
        <f>SUM(J91:J99)</f>
        <v>85482912</v>
      </c>
      <c r="K90" s="89">
        <f>SUM(K91:K99)</f>
        <v>44723159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88">
        <v>84</v>
      </c>
      <c r="J91" s="90">
        <v>0</v>
      </c>
      <c r="K91" s="90">
        <v>0</v>
      </c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88">
        <v>85</v>
      </c>
      <c r="J92" s="90">
        <v>0</v>
      </c>
      <c r="K92" s="90">
        <v>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88">
        <v>86</v>
      </c>
      <c r="J93" s="90">
        <v>74758107</v>
      </c>
      <c r="K93" s="90">
        <v>35405204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88">
        <v>87</v>
      </c>
      <c r="J94" s="90">
        <v>0</v>
      </c>
      <c r="K94" s="90">
        <v>0</v>
      </c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88">
        <v>88</v>
      </c>
      <c r="J95" s="90">
        <v>543285</v>
      </c>
      <c r="K95" s="90">
        <v>536497</v>
      </c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88">
        <v>89</v>
      </c>
      <c r="J96" s="90">
        <v>0</v>
      </c>
      <c r="K96" s="90">
        <v>0</v>
      </c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88">
        <v>90</v>
      </c>
      <c r="J97" s="90">
        <v>0</v>
      </c>
      <c r="K97" s="90">
        <v>0</v>
      </c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88">
        <v>91</v>
      </c>
      <c r="J98" s="90">
        <v>4294638</v>
      </c>
      <c r="K98" s="90">
        <v>99968</v>
      </c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88">
        <v>92</v>
      </c>
      <c r="J99" s="90">
        <v>5886882</v>
      </c>
      <c r="K99" s="90">
        <v>8681490</v>
      </c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88">
        <v>93</v>
      </c>
      <c r="J100" s="89">
        <f>SUM(J101:J112)</f>
        <v>2269079004</v>
      </c>
      <c r="K100" s="89">
        <f>SUM(K101:K112)</f>
        <v>2101770538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88">
        <v>94</v>
      </c>
      <c r="J101" s="90">
        <v>7646045</v>
      </c>
      <c r="K101" s="90">
        <v>188955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88">
        <v>95</v>
      </c>
      <c r="J102" s="90">
        <v>0</v>
      </c>
      <c r="K102" s="90">
        <v>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88">
        <v>96</v>
      </c>
      <c r="J103" s="90">
        <v>596636800</v>
      </c>
      <c r="K103" s="90">
        <v>575373510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88">
        <v>97</v>
      </c>
      <c r="J104" s="90">
        <v>12580467</v>
      </c>
      <c r="K104" s="90">
        <v>10081836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88">
        <v>98</v>
      </c>
      <c r="J105" s="90">
        <v>181582573</v>
      </c>
      <c r="K105" s="90">
        <v>183408845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88">
        <v>99</v>
      </c>
      <c r="J106" s="90">
        <v>819607085</v>
      </c>
      <c r="K106" s="90">
        <v>911215741</v>
      </c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88">
        <v>100</v>
      </c>
      <c r="J107" s="90">
        <v>0</v>
      </c>
      <c r="K107" s="90">
        <v>0</v>
      </c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88">
        <v>101</v>
      </c>
      <c r="J108" s="90">
        <v>6339923</v>
      </c>
      <c r="K108" s="90">
        <v>5967636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88">
        <v>102</v>
      </c>
      <c r="J109" s="90">
        <v>18978789</v>
      </c>
      <c r="K109" s="90">
        <v>33510708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88">
        <v>103</v>
      </c>
      <c r="J110" s="90">
        <v>0</v>
      </c>
      <c r="K110" s="90">
        <v>0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88">
        <v>104</v>
      </c>
      <c r="J111" s="90">
        <v>624303854</v>
      </c>
      <c r="K111" s="90">
        <v>376474221</v>
      </c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88">
        <v>105</v>
      </c>
      <c r="J112" s="90">
        <v>1403468</v>
      </c>
      <c r="K112" s="90">
        <v>5549086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88">
        <v>106</v>
      </c>
      <c r="J113" s="90">
        <v>19983040</v>
      </c>
      <c r="K113" s="90">
        <v>19853882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88">
        <v>107</v>
      </c>
      <c r="J114" s="89">
        <f>J69+J86+J90+J100+J113</f>
        <v>2240055460</v>
      </c>
      <c r="K114" s="89">
        <f>K69+K86+K90+K100+K113</f>
        <v>1910251947</v>
      </c>
    </row>
    <row r="115" spans="1:11" ht="12.75">
      <c r="A115" s="205" t="s">
        <v>57</v>
      </c>
      <c r="B115" s="206"/>
      <c r="C115" s="206"/>
      <c r="D115" s="206"/>
      <c r="E115" s="206"/>
      <c r="F115" s="206"/>
      <c r="G115" s="206"/>
      <c r="H115" s="207"/>
      <c r="I115" s="95">
        <v>108</v>
      </c>
      <c r="J115" s="92"/>
      <c r="K115" s="92"/>
    </row>
    <row r="116" spans="1:11" ht="12.75">
      <c r="A116" s="208" t="s">
        <v>309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88">
        <v>109</v>
      </c>
      <c r="J118" s="90">
        <v>-160359881</v>
      </c>
      <c r="K118" s="90">
        <v>-272770039</v>
      </c>
    </row>
    <row r="119" spans="1:11" ht="12.75">
      <c r="A119" s="222" t="s">
        <v>9</v>
      </c>
      <c r="B119" s="223"/>
      <c r="C119" s="223"/>
      <c r="D119" s="223"/>
      <c r="E119" s="223"/>
      <c r="F119" s="223"/>
      <c r="G119" s="223"/>
      <c r="H119" s="224"/>
      <c r="I119" s="91">
        <v>110</v>
      </c>
      <c r="J119" s="92">
        <v>20214756</v>
      </c>
      <c r="K119" s="92">
        <v>11580061</v>
      </c>
    </row>
    <row r="120" spans="1:11" ht="12.75">
      <c r="A120" s="225" t="s">
        <v>310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  <row r="123" ht="12.75">
      <c r="K123" s="9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96" customWidth="1"/>
    <col min="10" max="13" width="11.140625" style="96" customWidth="1"/>
    <col min="14" max="14" width="10.7109375" style="3" bestFit="1" customWidth="1"/>
    <col min="15" max="15" width="10.140625" style="137" bestFit="1" customWidth="1"/>
    <col min="16" max="16" width="10.7109375" style="3" bestFit="1" customWidth="1"/>
    <col min="17" max="17" width="10.140625" style="3" bestFit="1" customWidth="1"/>
    <col min="18" max="16384" width="9.140625" style="3" customWidth="1"/>
  </cols>
  <sheetData>
    <row r="1" spans="1:13" ht="12.75" customHeight="1">
      <c r="A1" s="240" t="s">
        <v>154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 customHeight="1">
      <c r="A2" s="248" t="s">
        <v>389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62" t="s">
        <v>334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63" t="s">
        <v>59</v>
      </c>
      <c r="B4" s="263"/>
      <c r="C4" s="263"/>
      <c r="D4" s="263"/>
      <c r="E4" s="263"/>
      <c r="F4" s="263"/>
      <c r="G4" s="263"/>
      <c r="H4" s="263"/>
      <c r="I4" s="81" t="s">
        <v>279</v>
      </c>
      <c r="J4" s="264" t="s">
        <v>318</v>
      </c>
      <c r="K4" s="264"/>
      <c r="L4" s="264" t="s">
        <v>319</v>
      </c>
      <c r="M4" s="264"/>
    </row>
    <row r="5" spans="1:13" ht="12.75">
      <c r="A5" s="263"/>
      <c r="B5" s="263"/>
      <c r="C5" s="263"/>
      <c r="D5" s="263"/>
      <c r="E5" s="263"/>
      <c r="F5" s="263"/>
      <c r="G5" s="263"/>
      <c r="H5" s="263"/>
      <c r="I5" s="81"/>
      <c r="J5" s="83" t="s">
        <v>313</v>
      </c>
      <c r="K5" s="83" t="s">
        <v>314</v>
      </c>
      <c r="L5" s="83" t="s">
        <v>313</v>
      </c>
      <c r="M5" s="83" t="s">
        <v>314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98">
        <v>2</v>
      </c>
      <c r="J6" s="83">
        <v>3</v>
      </c>
      <c r="K6" s="83">
        <v>4</v>
      </c>
      <c r="L6" s="83">
        <v>5</v>
      </c>
      <c r="M6" s="83">
        <v>6</v>
      </c>
    </row>
    <row r="7" spans="1:16" ht="12.75">
      <c r="A7" s="212" t="s">
        <v>26</v>
      </c>
      <c r="B7" s="213"/>
      <c r="C7" s="213"/>
      <c r="D7" s="213"/>
      <c r="E7" s="213"/>
      <c r="F7" s="213"/>
      <c r="G7" s="213"/>
      <c r="H7" s="230"/>
      <c r="I7" s="86">
        <v>111</v>
      </c>
      <c r="J7" s="93">
        <f>SUM(J8:J9)</f>
        <v>476595884</v>
      </c>
      <c r="K7" s="93">
        <f>SUM(K8:K9)</f>
        <v>298205499</v>
      </c>
      <c r="L7" s="93">
        <f>SUM(L8:L9)</f>
        <v>478414593</v>
      </c>
      <c r="M7" s="93">
        <f>SUM(M8:M9)</f>
        <v>285398171</v>
      </c>
      <c r="P7" s="7"/>
    </row>
    <row r="8" spans="1:16" ht="12.75">
      <c r="A8" s="219" t="s">
        <v>152</v>
      </c>
      <c r="B8" s="220"/>
      <c r="C8" s="220"/>
      <c r="D8" s="220"/>
      <c r="E8" s="220"/>
      <c r="F8" s="220"/>
      <c r="G8" s="220"/>
      <c r="H8" s="221"/>
      <c r="I8" s="88">
        <v>112</v>
      </c>
      <c r="J8" s="90">
        <v>443763502</v>
      </c>
      <c r="K8" s="90">
        <v>278987611</v>
      </c>
      <c r="L8" s="90">
        <v>439319805</v>
      </c>
      <c r="M8" s="90">
        <v>261246038</v>
      </c>
      <c r="P8" s="7"/>
    </row>
    <row r="9" spans="1:16" ht="12.75">
      <c r="A9" s="219" t="s">
        <v>103</v>
      </c>
      <c r="B9" s="220"/>
      <c r="C9" s="220"/>
      <c r="D9" s="220"/>
      <c r="E9" s="220"/>
      <c r="F9" s="220"/>
      <c r="G9" s="220"/>
      <c r="H9" s="221"/>
      <c r="I9" s="88">
        <v>113</v>
      </c>
      <c r="J9" s="90">
        <v>32832382</v>
      </c>
      <c r="K9" s="90">
        <v>19217888</v>
      </c>
      <c r="L9" s="90">
        <v>39094788</v>
      </c>
      <c r="M9" s="90">
        <v>24152133</v>
      </c>
      <c r="P9" s="7"/>
    </row>
    <row r="10" spans="1:16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88">
        <v>114</v>
      </c>
      <c r="J10" s="89">
        <f>J11+J12+J16+J20+J21+J22+J25+J26</f>
        <v>510298456</v>
      </c>
      <c r="K10" s="89">
        <f>K11+K12+K16+K20+K21+K22+K25+K26</f>
        <v>272312865</v>
      </c>
      <c r="L10" s="89">
        <f>L11+L12+L16+L20+L21+L22+L25+L26</f>
        <v>513112852</v>
      </c>
      <c r="M10" s="89">
        <f>M11+M12+M16+M20+M21+M22+M25+M26</f>
        <v>257392159</v>
      </c>
      <c r="P10" s="7"/>
    </row>
    <row r="11" spans="1:16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88">
        <v>115</v>
      </c>
      <c r="J11" s="90">
        <v>13596199</v>
      </c>
      <c r="K11" s="90">
        <v>-10108202</v>
      </c>
      <c r="L11" s="90">
        <v>42922699</v>
      </c>
      <c r="M11" s="90">
        <v>3012553</v>
      </c>
      <c r="P11" s="7"/>
    </row>
    <row r="12" spans="1:16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88">
        <v>116</v>
      </c>
      <c r="J12" s="89">
        <f>SUM(J13:J15)</f>
        <v>270977000</v>
      </c>
      <c r="K12" s="89">
        <f>SUM(K13:K15)</f>
        <v>167405487</v>
      </c>
      <c r="L12" s="89">
        <f>SUM(L13:L15)</f>
        <v>263832898</v>
      </c>
      <c r="M12" s="89">
        <f>SUM(M13:M15)</f>
        <v>156069359</v>
      </c>
      <c r="P12" s="7"/>
    </row>
    <row r="13" spans="1:16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88">
        <v>117</v>
      </c>
      <c r="J13" s="90">
        <v>189276168</v>
      </c>
      <c r="K13" s="90">
        <v>122868054</v>
      </c>
      <c r="L13" s="90">
        <v>165928606</v>
      </c>
      <c r="M13" s="90">
        <v>113459559</v>
      </c>
      <c r="P13" s="7"/>
    </row>
    <row r="14" spans="1:16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88">
        <v>118</v>
      </c>
      <c r="J14" s="90">
        <v>32617624</v>
      </c>
      <c r="K14" s="90">
        <v>16332837</v>
      </c>
      <c r="L14" s="90">
        <v>31801469</v>
      </c>
      <c r="M14" s="90">
        <v>9790083</v>
      </c>
      <c r="P14" s="7"/>
    </row>
    <row r="15" spans="1:16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88">
        <v>119</v>
      </c>
      <c r="J15" s="90">
        <v>49083208</v>
      </c>
      <c r="K15" s="90">
        <v>28204596</v>
      </c>
      <c r="L15" s="90">
        <v>66102823</v>
      </c>
      <c r="M15" s="90">
        <v>32819717</v>
      </c>
      <c r="P15" s="7"/>
    </row>
    <row r="16" spans="1:16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88">
        <v>120</v>
      </c>
      <c r="J16" s="89">
        <f>SUM(J17:J19)</f>
        <v>100761426</v>
      </c>
      <c r="K16" s="89">
        <f>SUM(K17:K19)</f>
        <v>50721696</v>
      </c>
      <c r="L16" s="89">
        <f>SUM(L17:L19)</f>
        <v>95486667</v>
      </c>
      <c r="M16" s="89">
        <f>SUM(M17:M19)</f>
        <v>47279904</v>
      </c>
      <c r="P16" s="7"/>
    </row>
    <row r="17" spans="1:16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88">
        <v>121</v>
      </c>
      <c r="J17" s="90">
        <v>64152477</v>
      </c>
      <c r="K17" s="90">
        <v>32393237</v>
      </c>
      <c r="L17" s="90">
        <v>60608631</v>
      </c>
      <c r="M17" s="90">
        <v>29947374</v>
      </c>
      <c r="P17" s="7"/>
    </row>
    <row r="18" spans="1:16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88">
        <v>122</v>
      </c>
      <c r="J18" s="90">
        <v>22277240</v>
      </c>
      <c r="K18" s="90">
        <v>11307330</v>
      </c>
      <c r="L18" s="90">
        <v>21832558</v>
      </c>
      <c r="M18" s="90">
        <v>10919458</v>
      </c>
      <c r="P18" s="7"/>
    </row>
    <row r="19" spans="1:16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88">
        <v>123</v>
      </c>
      <c r="J19" s="90">
        <v>14331709</v>
      </c>
      <c r="K19" s="90">
        <v>7021129</v>
      </c>
      <c r="L19" s="90">
        <v>13045478</v>
      </c>
      <c r="M19" s="90">
        <v>6413072</v>
      </c>
      <c r="P19" s="7"/>
    </row>
    <row r="20" spans="1:16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88">
        <v>124</v>
      </c>
      <c r="J20" s="90">
        <v>62105644</v>
      </c>
      <c r="K20" s="90">
        <v>30451605</v>
      </c>
      <c r="L20" s="90">
        <v>54997486</v>
      </c>
      <c r="M20" s="90">
        <v>26248322</v>
      </c>
      <c r="P20" s="7"/>
    </row>
    <row r="21" spans="1:16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88">
        <v>125</v>
      </c>
      <c r="J21" s="90">
        <v>57699115</v>
      </c>
      <c r="K21" s="90">
        <v>31418066</v>
      </c>
      <c r="L21" s="90">
        <v>43448554</v>
      </c>
      <c r="M21" s="90">
        <v>20923758</v>
      </c>
      <c r="P21" s="7"/>
    </row>
    <row r="22" spans="1:16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88">
        <v>126</v>
      </c>
      <c r="J22" s="89">
        <f>SUM(J23:J24)</f>
        <v>5109264</v>
      </c>
      <c r="K22" s="89">
        <f>SUM(K23:K24)</f>
        <v>2394055</v>
      </c>
      <c r="L22" s="89">
        <f>SUM(L23:L24)</f>
        <v>12424102</v>
      </c>
      <c r="M22" s="89">
        <f>SUM(M23:M24)</f>
        <v>3858265</v>
      </c>
      <c r="P22" s="7"/>
    </row>
    <row r="23" spans="1:16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88">
        <v>127</v>
      </c>
      <c r="J23" s="90">
        <v>0</v>
      </c>
      <c r="K23" s="90">
        <v>0</v>
      </c>
      <c r="L23" s="90">
        <v>27735</v>
      </c>
      <c r="M23" s="90">
        <v>-57</v>
      </c>
      <c r="P23" s="7"/>
    </row>
    <row r="24" spans="1:16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88">
        <v>128</v>
      </c>
      <c r="J24" s="90">
        <v>5109264</v>
      </c>
      <c r="K24" s="90">
        <v>2394055</v>
      </c>
      <c r="L24" s="90">
        <v>12396367</v>
      </c>
      <c r="M24" s="90">
        <v>3858322</v>
      </c>
      <c r="P24" s="7"/>
    </row>
    <row r="25" spans="1:16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88">
        <v>129</v>
      </c>
      <c r="J25" s="90">
        <v>49808</v>
      </c>
      <c r="K25" s="90">
        <v>30158</v>
      </c>
      <c r="L25" s="90">
        <v>446</v>
      </c>
      <c r="M25" s="90">
        <v>-2</v>
      </c>
      <c r="P25" s="7"/>
    </row>
    <row r="26" spans="1:17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88">
        <v>130</v>
      </c>
      <c r="J26" s="90">
        <v>0</v>
      </c>
      <c r="K26" s="90">
        <v>0</v>
      </c>
      <c r="L26" s="90">
        <v>0</v>
      </c>
      <c r="M26" s="90">
        <v>0</v>
      </c>
      <c r="N26" s="7"/>
      <c r="O26" s="7"/>
      <c r="P26" s="7"/>
      <c r="Q26" s="7"/>
    </row>
    <row r="27" spans="1:16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88">
        <v>131</v>
      </c>
      <c r="J27" s="89">
        <f>SUM(J28:J32)</f>
        <v>23045180</v>
      </c>
      <c r="K27" s="89">
        <f>SUM(K28:K32)</f>
        <v>10288746</v>
      </c>
      <c r="L27" s="89">
        <f>SUM(L28:L32)</f>
        <v>32182995</v>
      </c>
      <c r="M27" s="89">
        <f>SUM(M28:M32)</f>
        <v>21579216</v>
      </c>
      <c r="P27" s="7"/>
    </row>
    <row r="28" spans="1:16" ht="12.75">
      <c r="A28" s="219" t="s">
        <v>227</v>
      </c>
      <c r="B28" s="220"/>
      <c r="C28" s="220"/>
      <c r="D28" s="220"/>
      <c r="E28" s="220"/>
      <c r="F28" s="220"/>
      <c r="G28" s="220"/>
      <c r="H28" s="221"/>
      <c r="I28" s="88">
        <v>132</v>
      </c>
      <c r="J28" s="90">
        <v>0</v>
      </c>
      <c r="K28" s="90">
        <v>-12810</v>
      </c>
      <c r="L28" s="90">
        <v>0</v>
      </c>
      <c r="M28" s="90">
        <v>-3795024</v>
      </c>
      <c r="P28" s="7"/>
    </row>
    <row r="29" spans="1:16" ht="12.75">
      <c r="A29" s="219" t="s">
        <v>155</v>
      </c>
      <c r="B29" s="220"/>
      <c r="C29" s="220"/>
      <c r="D29" s="220"/>
      <c r="E29" s="220"/>
      <c r="F29" s="220"/>
      <c r="G29" s="220"/>
      <c r="H29" s="221"/>
      <c r="I29" s="88">
        <v>133</v>
      </c>
      <c r="J29" s="90">
        <v>22889101</v>
      </c>
      <c r="K29" s="90">
        <v>10145477</v>
      </c>
      <c r="L29" s="90">
        <v>32182221</v>
      </c>
      <c r="M29" s="90">
        <v>25374241</v>
      </c>
      <c r="P29" s="7"/>
    </row>
    <row r="30" spans="1:16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88">
        <v>134</v>
      </c>
      <c r="J30" s="90">
        <v>0</v>
      </c>
      <c r="K30" s="90">
        <v>0</v>
      </c>
      <c r="L30" s="90">
        <v>0</v>
      </c>
      <c r="M30" s="90">
        <v>0</v>
      </c>
      <c r="P30" s="7"/>
    </row>
    <row r="31" spans="1:16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88">
        <v>135</v>
      </c>
      <c r="J31" s="90">
        <v>0</v>
      </c>
      <c r="K31" s="90">
        <v>0</v>
      </c>
      <c r="L31" s="90">
        <v>0</v>
      </c>
      <c r="M31" s="90">
        <v>0</v>
      </c>
      <c r="P31" s="7"/>
    </row>
    <row r="32" spans="1:16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88">
        <v>136</v>
      </c>
      <c r="J32" s="90">
        <v>156079</v>
      </c>
      <c r="K32" s="90">
        <v>156079</v>
      </c>
      <c r="L32" s="90">
        <v>774</v>
      </c>
      <c r="M32" s="90">
        <v>-1</v>
      </c>
      <c r="P32" s="7"/>
    </row>
    <row r="33" spans="1:16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88">
        <v>137</v>
      </c>
      <c r="J33" s="89">
        <f>SUM(J34:J37)</f>
        <v>124355134</v>
      </c>
      <c r="K33" s="89">
        <f>SUM(K34:K37)</f>
        <v>58836761</v>
      </c>
      <c r="L33" s="89">
        <f>SUM(L34:L37)</f>
        <v>192622342</v>
      </c>
      <c r="M33" s="89">
        <f>SUM(M34:M37)</f>
        <v>61661470</v>
      </c>
      <c r="P33" s="7"/>
    </row>
    <row r="34" spans="1:16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88">
        <v>138</v>
      </c>
      <c r="J34" s="90">
        <v>0</v>
      </c>
      <c r="K34" s="90">
        <v>0</v>
      </c>
      <c r="L34" s="90">
        <v>9565595</v>
      </c>
      <c r="M34" s="90">
        <v>8870845</v>
      </c>
      <c r="P34" s="7"/>
    </row>
    <row r="35" spans="1:16" ht="12.75">
      <c r="A35" s="219" t="s">
        <v>65</v>
      </c>
      <c r="B35" s="220"/>
      <c r="C35" s="220"/>
      <c r="D35" s="220"/>
      <c r="E35" s="220"/>
      <c r="F35" s="220"/>
      <c r="G35" s="220"/>
      <c r="H35" s="221"/>
      <c r="I35" s="88">
        <v>139</v>
      </c>
      <c r="J35" s="90">
        <f>123964573+9647</f>
        <v>123974220</v>
      </c>
      <c r="K35" s="90">
        <v>58550160</v>
      </c>
      <c r="L35" s="90">
        <v>182902618</v>
      </c>
      <c r="M35" s="90">
        <v>52636496</v>
      </c>
      <c r="P35" s="7"/>
    </row>
    <row r="36" spans="1:16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88">
        <v>140</v>
      </c>
      <c r="J36" s="90">
        <v>0</v>
      </c>
      <c r="K36" s="90">
        <v>0</v>
      </c>
      <c r="L36" s="90">
        <v>0</v>
      </c>
      <c r="M36" s="90">
        <v>0</v>
      </c>
      <c r="P36" s="7"/>
    </row>
    <row r="37" spans="1:16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88">
        <v>141</v>
      </c>
      <c r="J37" s="90">
        <v>380914</v>
      </c>
      <c r="K37" s="90">
        <v>286601</v>
      </c>
      <c r="L37" s="90">
        <v>154129</v>
      </c>
      <c r="M37" s="90">
        <v>154129</v>
      </c>
      <c r="P37" s="7"/>
    </row>
    <row r="38" spans="1:16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88">
        <v>142</v>
      </c>
      <c r="J38" s="90">
        <v>0</v>
      </c>
      <c r="K38" s="90">
        <v>0</v>
      </c>
      <c r="L38" s="90">
        <v>0</v>
      </c>
      <c r="M38" s="90">
        <v>0</v>
      </c>
      <c r="P38" s="7"/>
    </row>
    <row r="39" spans="1:16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88">
        <v>143</v>
      </c>
      <c r="J39" s="90">
        <v>0</v>
      </c>
      <c r="K39" s="90">
        <v>0</v>
      </c>
      <c r="L39" s="90">
        <v>0</v>
      </c>
      <c r="M39" s="90">
        <v>0</v>
      </c>
      <c r="P39" s="7"/>
    </row>
    <row r="40" spans="1:16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88">
        <v>144</v>
      </c>
      <c r="J40" s="90">
        <v>977784</v>
      </c>
      <c r="K40" s="90">
        <v>-114677</v>
      </c>
      <c r="L40" s="90">
        <v>3944108</v>
      </c>
      <c r="M40" s="90">
        <v>95681</v>
      </c>
      <c r="P40" s="7"/>
    </row>
    <row r="41" spans="1:16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88">
        <v>145</v>
      </c>
      <c r="J41" s="90">
        <v>506079</v>
      </c>
      <c r="K41" s="90">
        <v>57428</v>
      </c>
      <c r="L41" s="90">
        <v>849626</v>
      </c>
      <c r="M41" s="90">
        <v>583750</v>
      </c>
      <c r="P41" s="7"/>
    </row>
    <row r="42" spans="1:16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88">
        <v>146</v>
      </c>
      <c r="J42" s="89">
        <f>J7+J27+J38+J40</f>
        <v>500618848</v>
      </c>
      <c r="K42" s="89">
        <f>K7+K27+K38+K40</f>
        <v>308379568</v>
      </c>
      <c r="L42" s="89">
        <f>L7+L27+L38+L40</f>
        <v>514541696</v>
      </c>
      <c r="M42" s="89">
        <f>M7+M27+M38+M40</f>
        <v>307073068</v>
      </c>
      <c r="P42" s="136"/>
    </row>
    <row r="43" spans="1:16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88">
        <v>147</v>
      </c>
      <c r="J43" s="89">
        <f>J10+J33+J39+J41</f>
        <v>635159669</v>
      </c>
      <c r="K43" s="89">
        <f>K10+K33+K39+K41</f>
        <v>331207054</v>
      </c>
      <c r="L43" s="89">
        <f>L10+L33+L39+L41</f>
        <v>706584820</v>
      </c>
      <c r="M43" s="89">
        <f>M10+M33+M39+M41</f>
        <v>319637379</v>
      </c>
      <c r="P43" s="7"/>
    </row>
    <row r="44" spans="1:16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88">
        <v>148</v>
      </c>
      <c r="J44" s="89">
        <f>J42-J43</f>
        <v>-134540821</v>
      </c>
      <c r="K44" s="89">
        <f>K42-K43</f>
        <v>-22827486</v>
      </c>
      <c r="L44" s="89">
        <f>L42-L43</f>
        <v>-192043124</v>
      </c>
      <c r="M44" s="89">
        <f>M42-M43</f>
        <v>-12564311</v>
      </c>
      <c r="P44" s="7"/>
    </row>
    <row r="45" spans="1:16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88">
        <v>149</v>
      </c>
      <c r="J45" s="89">
        <f>IF(J42&gt;J43,J42-J43,0)</f>
        <v>0</v>
      </c>
      <c r="K45" s="89">
        <f>IF(K42&gt;K43,K42-K43,0)</f>
        <v>0</v>
      </c>
      <c r="L45" s="89">
        <f>IF(L42&gt;L43,L42-L43,0)</f>
        <v>0</v>
      </c>
      <c r="M45" s="89">
        <f>IF(M42&gt;M43,M42-M43,0)</f>
        <v>0</v>
      </c>
      <c r="P45" s="7"/>
    </row>
    <row r="46" spans="1:16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88">
        <v>150</v>
      </c>
      <c r="J46" s="89">
        <f>IF(J43&gt;J42,J43-J42,0)</f>
        <v>134540821</v>
      </c>
      <c r="K46" s="89">
        <f>IF(K43&gt;K42,K43-K42,0)</f>
        <v>22827486</v>
      </c>
      <c r="L46" s="89">
        <f>IF(L43&gt;L42,L43-L42,0)</f>
        <v>192043124</v>
      </c>
      <c r="M46" s="89">
        <f>IF(M43&gt;M42,M43-M42,0)</f>
        <v>12564311</v>
      </c>
      <c r="P46" s="7"/>
    </row>
    <row r="47" spans="1:16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88">
        <v>151</v>
      </c>
      <c r="J47" s="90">
        <v>-3661673</v>
      </c>
      <c r="K47" s="90">
        <v>-180457</v>
      </c>
      <c r="L47" s="90">
        <v>1082162</v>
      </c>
      <c r="M47" s="90">
        <v>627275</v>
      </c>
      <c r="P47" s="7"/>
    </row>
    <row r="48" spans="1:16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88">
        <v>152</v>
      </c>
      <c r="J48" s="89">
        <f>J44-J47</f>
        <v>-130879148</v>
      </c>
      <c r="K48" s="89">
        <f>K44-K47</f>
        <v>-22647029</v>
      </c>
      <c r="L48" s="89">
        <f>L44-L47</f>
        <v>-193125286</v>
      </c>
      <c r="M48" s="89">
        <f>M44-M47</f>
        <v>-13191586</v>
      </c>
      <c r="P48" s="7"/>
    </row>
    <row r="49" spans="1:16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88">
        <v>153</v>
      </c>
      <c r="J49" s="89">
        <f>IF(J48&gt;0,J48,0)</f>
        <v>0</v>
      </c>
      <c r="K49" s="89">
        <f>IF(K48&gt;0,K48,0)</f>
        <v>0</v>
      </c>
      <c r="L49" s="89">
        <f>IF(L48&gt;0,L48,0)</f>
        <v>0</v>
      </c>
      <c r="M49" s="89">
        <f>IF(M48&gt;0,M48,0)</f>
        <v>0</v>
      </c>
      <c r="P49" s="7"/>
    </row>
    <row r="50" spans="1:16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95">
        <v>154</v>
      </c>
      <c r="J50" s="99">
        <f>IF(J48&lt;0,-J48,0)</f>
        <v>130879148</v>
      </c>
      <c r="K50" s="99">
        <f>IF(K48&lt;0,-K48,0)</f>
        <v>22647029</v>
      </c>
      <c r="L50" s="99">
        <f>IF(L48&lt;0,-L48,0)</f>
        <v>193125286</v>
      </c>
      <c r="M50" s="99">
        <f>IF(M48&lt;0,-M48,0)</f>
        <v>13191586</v>
      </c>
      <c r="P50" s="7"/>
    </row>
    <row r="51" spans="1:13" ht="12.75" customHeight="1">
      <c r="A51" s="208" t="s">
        <v>311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100"/>
      <c r="J52" s="100"/>
      <c r="K52" s="100"/>
      <c r="L52" s="100"/>
      <c r="M52" s="101"/>
    </row>
    <row r="53" spans="1:16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88">
        <v>155</v>
      </c>
      <c r="J53" s="90">
        <v>-125002222</v>
      </c>
      <c r="K53" s="90">
        <v>-21230702</v>
      </c>
      <c r="L53" s="90">
        <v>190247686</v>
      </c>
      <c r="M53" s="90">
        <v>12993568</v>
      </c>
      <c r="P53" s="7"/>
    </row>
    <row r="54" spans="1:16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88">
        <v>156</v>
      </c>
      <c r="J54" s="92">
        <v>-5876926</v>
      </c>
      <c r="K54" s="92">
        <v>-1416327</v>
      </c>
      <c r="L54" s="92">
        <v>2877599</v>
      </c>
      <c r="M54" s="90">
        <v>126617</v>
      </c>
      <c r="P54" s="7"/>
    </row>
    <row r="55" spans="1:13" ht="12.75" customHeight="1">
      <c r="A55" s="208" t="s">
        <v>189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6" ht="12.75">
      <c r="A56" s="212" t="s">
        <v>204</v>
      </c>
      <c r="B56" s="213"/>
      <c r="C56" s="213"/>
      <c r="D56" s="213"/>
      <c r="E56" s="213"/>
      <c r="F56" s="213"/>
      <c r="G56" s="213"/>
      <c r="H56" s="230"/>
      <c r="I56" s="102">
        <v>157</v>
      </c>
      <c r="J56" s="87">
        <f>+J48</f>
        <v>-130879148</v>
      </c>
      <c r="K56" s="87">
        <f>+K48</f>
        <v>-22647029</v>
      </c>
      <c r="L56" s="87">
        <f>-L50</f>
        <v>-193125286</v>
      </c>
      <c r="M56" s="87">
        <f>-M50</f>
        <v>-13191586</v>
      </c>
      <c r="P56" s="7"/>
    </row>
    <row r="57" spans="1:16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88">
        <v>158</v>
      </c>
      <c r="J57" s="89">
        <f>SUM(J58:J64)</f>
        <v>-7341134</v>
      </c>
      <c r="K57" s="89">
        <f>SUM(K58:K64)</f>
        <v>1476737</v>
      </c>
      <c r="L57" s="89">
        <f>SUM(L58:L64)</f>
        <v>4736506</v>
      </c>
      <c r="M57" s="89">
        <f>SUM(M58:M64)</f>
        <v>-4464866</v>
      </c>
      <c r="P57" s="7"/>
    </row>
    <row r="58" spans="1:16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88">
        <v>159</v>
      </c>
      <c r="J58" s="90">
        <v>-7601720</v>
      </c>
      <c r="K58" s="90">
        <v>1216151</v>
      </c>
      <c r="L58" s="90">
        <v>4736506</v>
      </c>
      <c r="M58" s="90">
        <v>-4464866</v>
      </c>
      <c r="P58" s="7"/>
    </row>
    <row r="59" spans="1:16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88">
        <v>160</v>
      </c>
      <c r="J59" s="90">
        <v>0</v>
      </c>
      <c r="K59" s="90">
        <v>0</v>
      </c>
      <c r="L59" s="90">
        <v>0</v>
      </c>
      <c r="M59" s="90">
        <v>0</v>
      </c>
      <c r="P59" s="7"/>
    </row>
    <row r="60" spans="1:16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88">
        <v>161</v>
      </c>
      <c r="J60" s="90">
        <v>260586</v>
      </c>
      <c r="K60" s="90">
        <v>260586</v>
      </c>
      <c r="L60" s="90">
        <v>0</v>
      </c>
      <c r="M60" s="90">
        <v>0</v>
      </c>
      <c r="P60" s="7"/>
    </row>
    <row r="61" spans="1:16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88">
        <v>162</v>
      </c>
      <c r="J61" s="90">
        <v>0</v>
      </c>
      <c r="K61" s="90">
        <v>0</v>
      </c>
      <c r="L61" s="90">
        <v>0</v>
      </c>
      <c r="M61" s="90">
        <v>0</v>
      </c>
      <c r="P61" s="7"/>
    </row>
    <row r="62" spans="1:16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88">
        <v>163</v>
      </c>
      <c r="J62" s="90">
        <v>0</v>
      </c>
      <c r="K62" s="90">
        <v>0</v>
      </c>
      <c r="L62" s="90">
        <v>0</v>
      </c>
      <c r="M62" s="90">
        <v>0</v>
      </c>
      <c r="P62" s="7"/>
    </row>
    <row r="63" spans="1:16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88">
        <v>164</v>
      </c>
      <c r="J63" s="90">
        <v>0</v>
      </c>
      <c r="K63" s="90">
        <v>0</v>
      </c>
      <c r="L63" s="90">
        <v>0</v>
      </c>
      <c r="M63" s="90">
        <v>0</v>
      </c>
      <c r="P63" s="7"/>
    </row>
    <row r="64" spans="1:16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88">
        <v>165</v>
      </c>
      <c r="J64" s="90">
        <v>0</v>
      </c>
      <c r="K64" s="90">
        <v>0</v>
      </c>
      <c r="L64" s="90">
        <v>0</v>
      </c>
      <c r="M64" s="90">
        <v>0</v>
      </c>
      <c r="P64" s="7"/>
    </row>
    <row r="65" spans="1:16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88">
        <v>166</v>
      </c>
      <c r="J65" s="90">
        <v>0</v>
      </c>
      <c r="K65" s="90">
        <v>0</v>
      </c>
      <c r="L65" s="90">
        <v>0</v>
      </c>
      <c r="M65" s="90">
        <v>0</v>
      </c>
      <c r="P65" s="7"/>
    </row>
    <row r="66" spans="1:16" ht="12.75">
      <c r="A66" s="219" t="s">
        <v>193</v>
      </c>
      <c r="B66" s="220"/>
      <c r="C66" s="220"/>
      <c r="D66" s="220"/>
      <c r="E66" s="220"/>
      <c r="F66" s="220"/>
      <c r="G66" s="220"/>
      <c r="H66" s="221"/>
      <c r="I66" s="88">
        <v>167</v>
      </c>
      <c r="J66" s="89">
        <f>J57-J65</f>
        <v>-7341134</v>
      </c>
      <c r="K66" s="89">
        <f>K57-K65</f>
        <v>1476737</v>
      </c>
      <c r="L66" s="89">
        <f>L57-L65</f>
        <v>4736506</v>
      </c>
      <c r="M66" s="89">
        <f>M57-M65</f>
        <v>-4464866</v>
      </c>
      <c r="P66" s="7"/>
    </row>
    <row r="67" spans="1:16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88">
        <v>168</v>
      </c>
      <c r="J67" s="99">
        <f>J56+J66</f>
        <v>-138220282</v>
      </c>
      <c r="K67" s="99">
        <f>K56+K66</f>
        <v>-21170292</v>
      </c>
      <c r="L67" s="99">
        <f>L56+L66</f>
        <v>-188388780</v>
      </c>
      <c r="M67" s="99">
        <f>M56+M66</f>
        <v>-17656452</v>
      </c>
      <c r="P67" s="7"/>
    </row>
    <row r="68" spans="1:13" ht="12.75" customHeight="1">
      <c r="A68" s="252" t="s">
        <v>312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88">
        <v>169</v>
      </c>
      <c r="J70" s="90">
        <v>-132703029</v>
      </c>
      <c r="K70" s="90">
        <v>-20795859</v>
      </c>
      <c r="L70" s="90">
        <v>-185485587</v>
      </c>
      <c r="M70" s="90">
        <v>-17636652</v>
      </c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91">
        <v>170</v>
      </c>
      <c r="J71" s="92">
        <v>-5517253</v>
      </c>
      <c r="K71" s="92">
        <v>-374433</v>
      </c>
      <c r="L71" s="92">
        <v>-2903193</v>
      </c>
      <c r="M71" s="92">
        <v>51602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J42:K52 J66:K69 J57:K57 J55:K55 J1:K10 J12:K39 J72:K65536 L1:IV65536"/>
    <dataValidation type="whole" operator="greaterThanOrEqual" allowBlank="1" showInputMessage="1" showErrorMessage="1" errorTitle="Pogrešan unos" error="Mogu se unijeti samo cjelobrojne pozitivne vrijednosti." sqref="J40:J4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53:J54 J70:J71 J58:J65 J56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3" width="9.140625" style="96" customWidth="1"/>
    <col min="4" max="7" width="8.57421875" style="96" customWidth="1"/>
    <col min="8" max="8" width="9.140625" style="96" customWidth="1"/>
    <col min="9" max="9" width="6.57421875" style="96" bestFit="1" customWidth="1"/>
    <col min="10" max="10" width="11.140625" style="96" bestFit="1" customWidth="1"/>
    <col min="11" max="11" width="11.28125" style="96" customWidth="1"/>
    <col min="12" max="16384" width="9.140625" style="3" customWidth="1"/>
  </cols>
  <sheetData>
    <row r="1" spans="1:11" ht="12.75" customHeight="1">
      <c r="A1" s="271" t="s">
        <v>164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389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334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3.25">
      <c r="A4" s="273" t="s">
        <v>59</v>
      </c>
      <c r="B4" s="273"/>
      <c r="C4" s="273"/>
      <c r="D4" s="273"/>
      <c r="E4" s="273"/>
      <c r="F4" s="273"/>
      <c r="G4" s="273"/>
      <c r="H4" s="273"/>
      <c r="I4" s="103" t="s">
        <v>279</v>
      </c>
      <c r="J4" s="104" t="s">
        <v>318</v>
      </c>
      <c r="K4" s="104" t="s">
        <v>319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105">
        <v>2</v>
      </c>
      <c r="J5" s="106" t="s">
        <v>283</v>
      </c>
      <c r="K5" s="106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5"/>
      <c r="J6" s="265"/>
      <c r="K6" s="266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88">
        <v>1</v>
      </c>
      <c r="J7" s="90">
        <v>-134540821</v>
      </c>
      <c r="K7" s="90">
        <v>-192043123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88">
        <v>2</v>
      </c>
      <c r="J8" s="90">
        <v>62105644</v>
      </c>
      <c r="K8" s="90">
        <v>27311672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88">
        <v>3</v>
      </c>
      <c r="J9" s="90">
        <v>0</v>
      </c>
      <c r="K9" s="90">
        <v>85034945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88">
        <v>4</v>
      </c>
      <c r="J10" s="90">
        <v>40576304</v>
      </c>
      <c r="K10" s="90">
        <v>0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88">
        <v>5</v>
      </c>
      <c r="J11" s="90">
        <v>365600036</v>
      </c>
      <c r="K11" s="90">
        <v>340289367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88">
        <v>6</v>
      </c>
      <c r="J12" s="90">
        <v>2831996</v>
      </c>
      <c r="K12" s="90">
        <v>5935625</v>
      </c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88">
        <v>7</v>
      </c>
      <c r="J13" s="89">
        <f>SUM(J7:J12)</f>
        <v>336573159</v>
      </c>
      <c r="K13" s="89">
        <f>SUM(K7:K12)</f>
        <v>266528486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88">
        <v>8</v>
      </c>
      <c r="J14" s="90">
        <v>225621331</v>
      </c>
      <c r="K14" s="90">
        <v>0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88">
        <v>9</v>
      </c>
      <c r="J15" s="90">
        <v>0</v>
      </c>
      <c r="K15" s="90">
        <v>27595033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88">
        <v>10</v>
      </c>
      <c r="J16" s="90">
        <v>0</v>
      </c>
      <c r="K16" s="90">
        <v>0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88">
        <v>11</v>
      </c>
      <c r="J17" s="90">
        <v>120662091</v>
      </c>
      <c r="K17" s="90">
        <v>176831362</v>
      </c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88">
        <v>12</v>
      </c>
      <c r="J18" s="89">
        <f>SUM(J14:J17)</f>
        <v>346283422</v>
      </c>
      <c r="K18" s="89">
        <f>SUM(K14:K17)</f>
        <v>204426395</v>
      </c>
    </row>
    <row r="19" spans="1:11" ht="12.75">
      <c r="A19" s="219" t="s">
        <v>36</v>
      </c>
      <c r="B19" s="220"/>
      <c r="C19" s="220"/>
      <c r="D19" s="220"/>
      <c r="E19" s="220"/>
      <c r="F19" s="220"/>
      <c r="G19" s="220"/>
      <c r="H19" s="220"/>
      <c r="I19" s="88">
        <v>13</v>
      </c>
      <c r="J19" s="89">
        <f>IF(J13&gt;J18,J13-J18,0)</f>
        <v>0</v>
      </c>
      <c r="K19" s="89">
        <f>IF(K13&gt;K18,K13-K18,0)</f>
        <v>62102091</v>
      </c>
    </row>
    <row r="20" spans="1:11" ht="12.75">
      <c r="A20" s="219" t="s">
        <v>37</v>
      </c>
      <c r="B20" s="220"/>
      <c r="C20" s="220"/>
      <c r="D20" s="220"/>
      <c r="E20" s="220"/>
      <c r="F20" s="220"/>
      <c r="G20" s="220"/>
      <c r="H20" s="220"/>
      <c r="I20" s="88">
        <v>14</v>
      </c>
      <c r="J20" s="89">
        <f>IF(J18&gt;J13,J18-J13,0)</f>
        <v>9710263</v>
      </c>
      <c r="K20" s="89">
        <f>IF(K18&gt;K13,K18-K13,0)</f>
        <v>0</v>
      </c>
    </row>
    <row r="21" spans="1:11" ht="12.75">
      <c r="A21" s="208" t="s">
        <v>159</v>
      </c>
      <c r="B21" s="209"/>
      <c r="C21" s="209"/>
      <c r="D21" s="209"/>
      <c r="E21" s="209"/>
      <c r="F21" s="209"/>
      <c r="G21" s="209"/>
      <c r="H21" s="209"/>
      <c r="I21" s="265"/>
      <c r="J21" s="265"/>
      <c r="K21" s="266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88">
        <v>15</v>
      </c>
      <c r="J22" s="90">
        <v>822736</v>
      </c>
      <c r="K22" s="90">
        <v>1893978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88">
        <v>16</v>
      </c>
      <c r="J23" s="90">
        <v>616900</v>
      </c>
      <c r="K23" s="90">
        <v>0</v>
      </c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88">
        <v>17</v>
      </c>
      <c r="J24" s="90">
        <v>131738</v>
      </c>
      <c r="K24" s="90">
        <v>0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88">
        <v>18</v>
      </c>
      <c r="J25" s="90">
        <v>0</v>
      </c>
      <c r="K25" s="90">
        <v>0</v>
      </c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88">
        <v>19</v>
      </c>
      <c r="J26" s="90">
        <v>4655992</v>
      </c>
      <c r="K26" s="90">
        <v>0</v>
      </c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88">
        <v>20</v>
      </c>
      <c r="J27" s="89">
        <f>SUM(J22:J26)</f>
        <v>6227366</v>
      </c>
      <c r="K27" s="89">
        <f>SUM(K22:K26)</f>
        <v>1893978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88">
        <v>21</v>
      </c>
      <c r="J28" s="90">
        <v>21983303</v>
      </c>
      <c r="K28" s="90">
        <v>22034212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88">
        <v>22</v>
      </c>
      <c r="J29" s="90">
        <v>0</v>
      </c>
      <c r="K29" s="90">
        <v>0</v>
      </c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88">
        <v>23</v>
      </c>
      <c r="J30" s="90">
        <v>27808640</v>
      </c>
      <c r="K30" s="90">
        <v>0</v>
      </c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88">
        <v>24</v>
      </c>
      <c r="J31" s="89">
        <f>SUM(J28:J30)</f>
        <v>49791943</v>
      </c>
      <c r="K31" s="89">
        <f>SUM(K28:K30)</f>
        <v>22034212</v>
      </c>
    </row>
    <row r="32" spans="1:11" ht="12.75">
      <c r="A32" s="219" t="s">
        <v>38</v>
      </c>
      <c r="B32" s="220"/>
      <c r="C32" s="220"/>
      <c r="D32" s="220"/>
      <c r="E32" s="220"/>
      <c r="F32" s="220"/>
      <c r="G32" s="220"/>
      <c r="H32" s="220"/>
      <c r="I32" s="88">
        <v>25</v>
      </c>
      <c r="J32" s="89">
        <f>IF(J27&gt;J31,J27-J31,0)</f>
        <v>0</v>
      </c>
      <c r="K32" s="89">
        <f>IF(K27&gt;K31,K27-K31,0)</f>
        <v>0</v>
      </c>
    </row>
    <row r="33" spans="1:11" ht="12.75">
      <c r="A33" s="219" t="s">
        <v>39</v>
      </c>
      <c r="B33" s="220"/>
      <c r="C33" s="220"/>
      <c r="D33" s="220"/>
      <c r="E33" s="220"/>
      <c r="F33" s="220"/>
      <c r="G33" s="220"/>
      <c r="H33" s="220"/>
      <c r="I33" s="88">
        <v>26</v>
      </c>
      <c r="J33" s="89">
        <f>IF(J31&gt;J27,J31-J27,0)</f>
        <v>43564577</v>
      </c>
      <c r="K33" s="89">
        <f>IF(K31&gt;K27,K31-K27,0)</f>
        <v>20140234</v>
      </c>
    </row>
    <row r="34" spans="1:11" ht="12.75">
      <c r="A34" s="208" t="s">
        <v>160</v>
      </c>
      <c r="B34" s="209"/>
      <c r="C34" s="209"/>
      <c r="D34" s="209"/>
      <c r="E34" s="209"/>
      <c r="F34" s="209"/>
      <c r="G34" s="209"/>
      <c r="H34" s="209"/>
      <c r="I34" s="265"/>
      <c r="J34" s="265"/>
      <c r="K34" s="266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88">
        <v>27</v>
      </c>
      <c r="J35" s="90">
        <v>0</v>
      </c>
      <c r="K35" s="90">
        <v>0</v>
      </c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88">
        <v>28</v>
      </c>
      <c r="J36" s="90">
        <v>323956512</v>
      </c>
      <c r="K36" s="90">
        <v>31996943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88">
        <v>29</v>
      </c>
      <c r="J37" s="90">
        <v>58545729</v>
      </c>
      <c r="K37" s="90">
        <v>0</v>
      </c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88">
        <v>30</v>
      </c>
      <c r="J38" s="89">
        <f>SUM(J35:J37)</f>
        <v>382502241</v>
      </c>
      <c r="K38" s="89">
        <f>SUM(K35:K37)</f>
        <v>31996943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88">
        <v>31</v>
      </c>
      <c r="J39" s="90">
        <v>266169667</v>
      </c>
      <c r="K39" s="90">
        <v>67801638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88">
        <v>32</v>
      </c>
      <c r="J40" s="90">
        <v>0</v>
      </c>
      <c r="K40" s="90">
        <v>0</v>
      </c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88">
        <v>33</v>
      </c>
      <c r="J41" s="90">
        <v>10923050</v>
      </c>
      <c r="K41" s="90">
        <v>4236732</v>
      </c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88">
        <v>34</v>
      </c>
      <c r="J42" s="90">
        <v>0</v>
      </c>
      <c r="K42" s="90">
        <v>0</v>
      </c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88">
        <v>35</v>
      </c>
      <c r="J43" s="90">
        <v>53298809</v>
      </c>
      <c r="K43" s="90">
        <v>5232105</v>
      </c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88">
        <v>36</v>
      </c>
      <c r="J44" s="89">
        <f>SUM(J39:J43)</f>
        <v>330391526</v>
      </c>
      <c r="K44" s="89">
        <f>SUM(K39:K43)</f>
        <v>77270475</v>
      </c>
    </row>
    <row r="45" spans="1:11" ht="12.75">
      <c r="A45" s="219" t="s">
        <v>17</v>
      </c>
      <c r="B45" s="220"/>
      <c r="C45" s="220"/>
      <c r="D45" s="220"/>
      <c r="E45" s="220"/>
      <c r="F45" s="220"/>
      <c r="G45" s="220"/>
      <c r="H45" s="220"/>
      <c r="I45" s="88">
        <v>37</v>
      </c>
      <c r="J45" s="89">
        <f>IF(J38&gt;J44,J38-J44,0)</f>
        <v>52110715</v>
      </c>
      <c r="K45" s="89">
        <f>IF(K38&gt;K44,K38-K44,0)</f>
        <v>0</v>
      </c>
    </row>
    <row r="46" spans="1:11" ht="12.75">
      <c r="A46" s="219" t="s">
        <v>18</v>
      </c>
      <c r="B46" s="220"/>
      <c r="C46" s="220"/>
      <c r="D46" s="220"/>
      <c r="E46" s="220"/>
      <c r="F46" s="220"/>
      <c r="G46" s="220"/>
      <c r="H46" s="220"/>
      <c r="I46" s="88">
        <v>38</v>
      </c>
      <c r="J46" s="89">
        <f>IF(J44&gt;J38,J44-J38,0)</f>
        <v>0</v>
      </c>
      <c r="K46" s="89">
        <f>IF(K44&gt;K38,K44-K38,0)</f>
        <v>45273532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88">
        <v>39</v>
      </c>
      <c r="J47" s="89">
        <f>IF(J19-J20+J32-J33+J45-J46&gt;0,J19-J20+J32-J33+J45-J46,0)</f>
        <v>0</v>
      </c>
      <c r="K47" s="89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88">
        <v>40</v>
      </c>
      <c r="J48" s="89">
        <f>IF(J20-J19+J33-J32+J46-J45&gt;0,J20-J19+J33-J32+J46-J45,0)</f>
        <v>1164125</v>
      </c>
      <c r="K48" s="89">
        <f>IF(K20-K19+K33-K32+K46-K45&gt;0,K20-K19+K33-K32+K46-K45,0)</f>
        <v>3311675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88">
        <v>41</v>
      </c>
      <c r="J49" s="90">
        <v>2017726</v>
      </c>
      <c r="K49" s="90">
        <v>6770904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88">
        <v>42</v>
      </c>
      <c r="J50" s="90">
        <f>+J47</f>
        <v>0</v>
      </c>
      <c r="K50" s="90">
        <v>0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88">
        <v>43</v>
      </c>
      <c r="J51" s="90">
        <f>+J48</f>
        <v>1164125</v>
      </c>
      <c r="K51" s="90">
        <f>+K48</f>
        <v>3311675</v>
      </c>
    </row>
    <row r="52" spans="1:11" ht="12.75">
      <c r="A52" s="222" t="s">
        <v>177</v>
      </c>
      <c r="B52" s="223"/>
      <c r="C52" s="223"/>
      <c r="D52" s="223"/>
      <c r="E52" s="223"/>
      <c r="F52" s="223"/>
      <c r="G52" s="223"/>
      <c r="H52" s="223"/>
      <c r="I52" s="91">
        <v>44</v>
      </c>
      <c r="J52" s="107">
        <f>J49+J50-J51</f>
        <v>853601</v>
      </c>
      <c r="K52" s="99">
        <f>K49+K50-K51</f>
        <v>3459229</v>
      </c>
    </row>
    <row r="54" spans="10:11" ht="12.75">
      <c r="J54" s="97"/>
      <c r="K54" s="97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J1:J49 K1:IV65536 J52:J65536"/>
    <dataValidation type="whole" operator="notEqual" allowBlank="1" showInputMessage="1" showErrorMessage="1" errorTitle="Pogrešan unos" error="Mogu se unijeti samo cjelobrojne vrijednosti." sqref="J50:J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1" width="9.140625" style="96" customWidth="1"/>
    <col min="12" max="16384" width="9.140625" style="3" customWidth="1"/>
  </cols>
  <sheetData>
    <row r="1" spans="1:11" ht="12.75" customHeight="1">
      <c r="A1" s="271" t="s">
        <v>197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103" t="s">
        <v>279</v>
      </c>
      <c r="J4" s="104" t="s">
        <v>318</v>
      </c>
      <c r="K4" s="104" t="s">
        <v>319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108">
        <v>2</v>
      </c>
      <c r="J5" s="109" t="s">
        <v>283</v>
      </c>
      <c r="K5" s="109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5"/>
      <c r="J6" s="265"/>
      <c r="K6" s="266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88">
        <v>1</v>
      </c>
      <c r="J7" s="110"/>
      <c r="K7" s="90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88">
        <v>2</v>
      </c>
      <c r="J8" s="110"/>
      <c r="K8" s="90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88">
        <v>3</v>
      </c>
      <c r="J9" s="110"/>
      <c r="K9" s="90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88">
        <v>4</v>
      </c>
      <c r="J10" s="110"/>
      <c r="K10" s="90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88">
        <v>5</v>
      </c>
      <c r="J11" s="110"/>
      <c r="K11" s="90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88">
        <v>6</v>
      </c>
      <c r="J12" s="111">
        <f>SUM(J7:J11)</f>
        <v>0</v>
      </c>
      <c r="K12" s="89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88">
        <v>7</v>
      </c>
      <c r="J13" s="110"/>
      <c r="K13" s="90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88">
        <v>8</v>
      </c>
      <c r="J14" s="110"/>
      <c r="K14" s="90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88">
        <v>9</v>
      </c>
      <c r="J15" s="110"/>
      <c r="K15" s="90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88">
        <v>10</v>
      </c>
      <c r="J16" s="110"/>
      <c r="K16" s="90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88">
        <v>11</v>
      </c>
      <c r="J17" s="110"/>
      <c r="K17" s="90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88">
        <v>12</v>
      </c>
      <c r="J18" s="110"/>
      <c r="K18" s="90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88">
        <v>13</v>
      </c>
      <c r="J19" s="111">
        <f>SUM(J13:J18)</f>
        <v>0</v>
      </c>
      <c r="K19" s="89">
        <f>SUM(K13:K18)</f>
        <v>0</v>
      </c>
    </row>
    <row r="20" spans="1:11" ht="12.75">
      <c r="A20" s="219" t="s">
        <v>108</v>
      </c>
      <c r="B20" s="276"/>
      <c r="C20" s="276"/>
      <c r="D20" s="276"/>
      <c r="E20" s="276"/>
      <c r="F20" s="276"/>
      <c r="G20" s="276"/>
      <c r="H20" s="277"/>
      <c r="I20" s="88">
        <v>14</v>
      </c>
      <c r="J20" s="111">
        <f>IF(J12&gt;J19,J12-J19,0)</f>
        <v>0</v>
      </c>
      <c r="K20" s="89">
        <f>IF(K12&gt;K19,K12-K19,0)</f>
        <v>0</v>
      </c>
    </row>
    <row r="21" spans="1:11" ht="12.75">
      <c r="A21" s="231" t="s">
        <v>109</v>
      </c>
      <c r="B21" s="274"/>
      <c r="C21" s="274"/>
      <c r="D21" s="274"/>
      <c r="E21" s="274"/>
      <c r="F21" s="274"/>
      <c r="G21" s="274"/>
      <c r="H21" s="275"/>
      <c r="I21" s="88">
        <v>15</v>
      </c>
      <c r="J21" s="111">
        <f>IF(J19&gt;J12,J19-J12,0)</f>
        <v>0</v>
      </c>
      <c r="K21" s="89">
        <f>IF(K19&gt;K12,K19-K12,0)</f>
        <v>0</v>
      </c>
    </row>
    <row r="22" spans="1:11" ht="12.75">
      <c r="A22" s="208" t="s">
        <v>159</v>
      </c>
      <c r="B22" s="209"/>
      <c r="C22" s="209"/>
      <c r="D22" s="209"/>
      <c r="E22" s="209"/>
      <c r="F22" s="209"/>
      <c r="G22" s="209"/>
      <c r="H22" s="209"/>
      <c r="I22" s="265"/>
      <c r="J22" s="265"/>
      <c r="K22" s="266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88">
        <v>16</v>
      </c>
      <c r="J23" s="110"/>
      <c r="K23" s="90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88">
        <v>17</v>
      </c>
      <c r="J24" s="110"/>
      <c r="K24" s="90"/>
    </row>
    <row r="25" spans="1:11" ht="12.75">
      <c r="A25" s="216" t="s">
        <v>320</v>
      </c>
      <c r="B25" s="217"/>
      <c r="C25" s="217"/>
      <c r="D25" s="217"/>
      <c r="E25" s="217"/>
      <c r="F25" s="217"/>
      <c r="G25" s="217"/>
      <c r="H25" s="217"/>
      <c r="I25" s="88">
        <v>18</v>
      </c>
      <c r="J25" s="110"/>
      <c r="K25" s="90"/>
    </row>
    <row r="26" spans="1:11" ht="12.75">
      <c r="A26" s="216" t="s">
        <v>321</v>
      </c>
      <c r="B26" s="217"/>
      <c r="C26" s="217"/>
      <c r="D26" s="217"/>
      <c r="E26" s="217"/>
      <c r="F26" s="217"/>
      <c r="G26" s="217"/>
      <c r="H26" s="217"/>
      <c r="I26" s="88">
        <v>19</v>
      </c>
      <c r="J26" s="110"/>
      <c r="K26" s="90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88">
        <v>20</v>
      </c>
      <c r="J27" s="110"/>
      <c r="K27" s="90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88">
        <v>21</v>
      </c>
      <c r="J28" s="111">
        <f>SUM(J23:J27)</f>
        <v>0</v>
      </c>
      <c r="K28" s="89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88">
        <v>22</v>
      </c>
      <c r="J29" s="110"/>
      <c r="K29" s="90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88">
        <v>23</v>
      </c>
      <c r="J30" s="110"/>
      <c r="K30" s="90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88">
        <v>24</v>
      </c>
      <c r="J31" s="110"/>
      <c r="K31" s="90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88">
        <v>25</v>
      </c>
      <c r="J32" s="111">
        <f>SUM(J29:J31)</f>
        <v>0</v>
      </c>
      <c r="K32" s="89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88">
        <v>26</v>
      </c>
      <c r="J33" s="111">
        <f>IF(J28&gt;J32,J28-J32,0)</f>
        <v>0</v>
      </c>
      <c r="K33" s="89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88">
        <v>27</v>
      </c>
      <c r="J34" s="111">
        <f>IF(J32&gt;J28,J32-J28,0)</f>
        <v>0</v>
      </c>
      <c r="K34" s="89">
        <f>IF(K32&gt;K28,K32-K28,0)</f>
        <v>0</v>
      </c>
    </row>
    <row r="35" spans="1:11" ht="12.75">
      <c r="A35" s="208" t="s">
        <v>160</v>
      </c>
      <c r="B35" s="209"/>
      <c r="C35" s="209"/>
      <c r="D35" s="209"/>
      <c r="E35" s="209"/>
      <c r="F35" s="209"/>
      <c r="G35" s="209"/>
      <c r="H35" s="209"/>
      <c r="I35" s="265">
        <v>0</v>
      </c>
      <c r="J35" s="265"/>
      <c r="K35" s="266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88">
        <v>28</v>
      </c>
      <c r="J36" s="110"/>
      <c r="K36" s="90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88">
        <v>29</v>
      </c>
      <c r="J37" s="110"/>
      <c r="K37" s="90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88">
        <v>30</v>
      </c>
      <c r="J38" s="110"/>
      <c r="K38" s="90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88">
        <v>31</v>
      </c>
      <c r="J39" s="111">
        <f>SUM(J36:J38)</f>
        <v>0</v>
      </c>
      <c r="K39" s="89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88">
        <v>32</v>
      </c>
      <c r="J40" s="110"/>
      <c r="K40" s="90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88">
        <v>33</v>
      </c>
      <c r="J41" s="110"/>
      <c r="K41" s="90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88">
        <v>34</v>
      </c>
      <c r="J42" s="110"/>
      <c r="K42" s="90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88">
        <v>35</v>
      </c>
      <c r="J43" s="110"/>
      <c r="K43" s="90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88">
        <v>36</v>
      </c>
      <c r="J44" s="110"/>
      <c r="K44" s="90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88">
        <v>37</v>
      </c>
      <c r="J45" s="111">
        <f>SUM(J40:J44)</f>
        <v>0</v>
      </c>
      <c r="K45" s="89">
        <f>SUM(K40:K44)</f>
        <v>0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88">
        <v>38</v>
      </c>
      <c r="J46" s="111">
        <f>IF(J39&gt;J45,J39-J45,0)</f>
        <v>0</v>
      </c>
      <c r="K46" s="89">
        <f>IF(K39&gt;K45,K39-K45,0)</f>
        <v>0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88">
        <v>39</v>
      </c>
      <c r="J47" s="111">
        <f>IF(J45&gt;J39,J45-J39,0)</f>
        <v>0</v>
      </c>
      <c r="K47" s="89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88">
        <v>40</v>
      </c>
      <c r="J48" s="111">
        <f>IF(J20-J21+J33-J34+J46-J47&gt;0,J20-J21+J33-J34+J46-J47,0)</f>
        <v>0</v>
      </c>
      <c r="K48" s="89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88">
        <v>41</v>
      </c>
      <c r="J49" s="111">
        <f>IF(J21-J20+J34-J33+J47-J46&gt;0,J21-J20+J34-J33+J47-J46,0)</f>
        <v>0</v>
      </c>
      <c r="K49" s="89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88">
        <v>42</v>
      </c>
      <c r="J50" s="110"/>
      <c r="K50" s="90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88">
        <v>43</v>
      </c>
      <c r="J51" s="110"/>
      <c r="K51" s="90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88">
        <v>44</v>
      </c>
      <c r="J52" s="110"/>
      <c r="K52" s="90"/>
    </row>
    <row r="53" spans="1:11" ht="12.75">
      <c r="A53" s="231" t="s">
        <v>177</v>
      </c>
      <c r="B53" s="232"/>
      <c r="C53" s="232"/>
      <c r="D53" s="232"/>
      <c r="E53" s="232"/>
      <c r="F53" s="232"/>
      <c r="G53" s="232"/>
      <c r="H53" s="232"/>
      <c r="I53" s="91">
        <v>45</v>
      </c>
      <c r="J53" s="107">
        <f>J50+J51-J52</f>
        <v>0</v>
      </c>
      <c r="K53" s="99">
        <f>K50+K51-K52</f>
        <v>0</v>
      </c>
    </row>
    <row r="54" spans="1:11" ht="12.75">
      <c r="A54" s="112"/>
      <c r="B54" s="113"/>
      <c r="C54" s="113"/>
      <c r="D54" s="113"/>
      <c r="E54" s="113"/>
      <c r="F54" s="113"/>
      <c r="G54" s="113"/>
      <c r="H54" s="113"/>
      <c r="I54" s="113"/>
      <c r="J54" s="113"/>
      <c r="K54" s="113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131" customWidth="1"/>
    <col min="5" max="5" width="10.140625" style="131" bestFit="1" customWidth="1"/>
    <col min="6" max="9" width="9.140625" style="131" customWidth="1"/>
    <col min="10" max="10" width="11.7109375" style="131" bestFit="1" customWidth="1"/>
    <col min="11" max="11" width="10.140625" style="131" bestFit="1" customWidth="1"/>
    <col min="12" max="14" width="11.7109375" style="5" bestFit="1" customWidth="1"/>
    <col min="15" max="16384" width="9.140625" style="5" customWidth="1"/>
  </cols>
  <sheetData>
    <row r="1" spans="1:12" ht="12.75">
      <c r="A1" s="296" t="s">
        <v>281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4"/>
    </row>
    <row r="2" spans="1:12" ht="15.75">
      <c r="A2" s="114"/>
      <c r="B2" s="115"/>
      <c r="C2" s="281" t="s">
        <v>282</v>
      </c>
      <c r="D2" s="281"/>
      <c r="E2" s="116" t="s">
        <v>386</v>
      </c>
      <c r="F2" s="117" t="s">
        <v>250</v>
      </c>
      <c r="G2" s="282" t="s">
        <v>387</v>
      </c>
      <c r="H2" s="283"/>
      <c r="I2" s="115"/>
      <c r="J2" s="115"/>
      <c r="K2" s="115"/>
      <c r="L2" s="6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118" t="s">
        <v>305</v>
      </c>
      <c r="J3" s="119" t="s">
        <v>150</v>
      </c>
      <c r="K3" s="119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120">
        <v>2</v>
      </c>
      <c r="J4" s="121" t="s">
        <v>283</v>
      </c>
      <c r="K4" s="121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122">
        <v>1</v>
      </c>
      <c r="J5" s="123">
        <v>94637800</v>
      </c>
      <c r="K5" s="124">
        <v>94637800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122">
        <v>2</v>
      </c>
      <c r="J6" s="125">
        <v>500000000</v>
      </c>
      <c r="K6" s="126">
        <v>491421366</v>
      </c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122">
        <v>3</v>
      </c>
      <c r="J7" s="125">
        <v>-61549842</v>
      </c>
      <c r="K7" s="126">
        <v>-94313550</v>
      </c>
    </row>
    <row r="8" spans="1:12" ht="12.75">
      <c r="A8" s="286" t="s">
        <v>288</v>
      </c>
      <c r="B8" s="287"/>
      <c r="C8" s="287"/>
      <c r="D8" s="287"/>
      <c r="E8" s="287"/>
      <c r="F8" s="287"/>
      <c r="G8" s="287"/>
      <c r="H8" s="287"/>
      <c r="I8" s="122">
        <v>4</v>
      </c>
      <c r="J8" s="125">
        <v>-344808678</v>
      </c>
      <c r="K8" s="126">
        <v>-615924766</v>
      </c>
      <c r="L8" s="8"/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122">
        <v>5</v>
      </c>
      <c r="J9" s="125">
        <v>-350621322</v>
      </c>
      <c r="K9" s="126">
        <v>-193125286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122">
        <v>6</v>
      </c>
      <c r="J10" s="125">
        <v>0</v>
      </c>
      <c r="K10" s="126">
        <v>0</v>
      </c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122">
        <v>7</v>
      </c>
      <c r="J11" s="125">
        <v>0</v>
      </c>
      <c r="K11" s="126">
        <v>0</v>
      </c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122">
        <v>8</v>
      </c>
      <c r="J12" s="125">
        <v>6329909</v>
      </c>
      <c r="K12" s="126">
        <v>7483740</v>
      </c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122">
        <v>9</v>
      </c>
      <c r="J13" s="125">
        <v>15867008</v>
      </c>
      <c r="K13" s="126">
        <v>48630718</v>
      </c>
    </row>
    <row r="14" spans="1:14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122">
        <v>10</v>
      </c>
      <c r="J14" s="127">
        <f>SUM(J5:J13)</f>
        <v>-140145125</v>
      </c>
      <c r="K14" s="127">
        <f>SUM(K5:K13)</f>
        <v>-261189978</v>
      </c>
      <c r="M14" s="8"/>
      <c r="N14" s="8"/>
    </row>
    <row r="15" spans="1:14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122">
        <v>11</v>
      </c>
      <c r="J15" s="126">
        <v>0</v>
      </c>
      <c r="K15" s="126">
        <v>0</v>
      </c>
      <c r="M15" s="8"/>
      <c r="N15" s="8"/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122">
        <v>12</v>
      </c>
      <c r="J16" s="126">
        <v>0</v>
      </c>
      <c r="K16" s="126">
        <v>0</v>
      </c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122">
        <v>13</v>
      </c>
      <c r="J17" s="126">
        <v>0</v>
      </c>
      <c r="K17" s="126">
        <v>0</v>
      </c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122">
        <v>14</v>
      </c>
      <c r="J18" s="126">
        <v>0</v>
      </c>
      <c r="K18" s="126">
        <v>0</v>
      </c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122">
        <v>15</v>
      </c>
      <c r="J19" s="126">
        <v>0</v>
      </c>
      <c r="K19" s="126">
        <v>0</v>
      </c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122">
        <v>16</v>
      </c>
      <c r="J20" s="126">
        <v>0</v>
      </c>
      <c r="K20" s="126">
        <v>0</v>
      </c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122">
        <v>17</v>
      </c>
      <c r="J21" s="128">
        <f>SUM(J15:J20)</f>
        <v>0</v>
      </c>
      <c r="K21" s="128">
        <f>SUM(K15:K20)</f>
        <v>0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3" ht="12.75">
      <c r="A23" s="290" t="s">
        <v>302</v>
      </c>
      <c r="B23" s="291"/>
      <c r="C23" s="291"/>
      <c r="D23" s="291"/>
      <c r="E23" s="291"/>
      <c r="F23" s="291"/>
      <c r="G23" s="291"/>
      <c r="H23" s="291"/>
      <c r="I23" s="129">
        <v>18</v>
      </c>
      <c r="J23" s="124">
        <v>-160359881</v>
      </c>
      <c r="K23" s="124">
        <v>-272770039</v>
      </c>
      <c r="M23" s="8"/>
    </row>
    <row r="24" spans="1:11" ht="12.75">
      <c r="A24" s="292" t="s">
        <v>303</v>
      </c>
      <c r="B24" s="293"/>
      <c r="C24" s="293"/>
      <c r="D24" s="293"/>
      <c r="E24" s="293"/>
      <c r="F24" s="293"/>
      <c r="G24" s="293"/>
      <c r="H24" s="293"/>
      <c r="I24" s="130">
        <v>19</v>
      </c>
      <c r="J24" s="128">
        <v>20214756</v>
      </c>
      <c r="K24" s="128">
        <v>11580061</v>
      </c>
    </row>
    <row r="25" spans="1:11" ht="30" customHeight="1">
      <c r="A25" s="294" t="s">
        <v>304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  <row r="29" spans="10:11" ht="12.75">
      <c r="J29" s="132"/>
      <c r="K29" s="132"/>
    </row>
    <row r="30" spans="10:11" ht="12.75">
      <c r="J30" s="132"/>
      <c r="K30" s="132"/>
    </row>
    <row r="31" spans="10:11" ht="12.75">
      <c r="J31" s="132"/>
      <c r="K31" s="13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10" zoomScalePageLayoutView="0" workbookViewId="0" topLeftCell="A1">
      <selection activeCell="A1" sqref="A1"/>
    </sheetView>
  </sheetViews>
  <sheetFormatPr defaultColWidth="9.140625" defaultRowHeight="12.75"/>
  <cols>
    <col min="1" max="10" width="9.140625" style="96" customWidth="1"/>
  </cols>
  <sheetData>
    <row r="1" spans="1:10" ht="12.75">
      <c r="A1" s="133"/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.7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2.75" customHeight="1">
      <c r="A4" s="303" t="s">
        <v>315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0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ht="12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ht="12.75">
      <c r="A21" s="134"/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</row>
    <row r="23" spans="1:10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</row>
    <row r="24" spans="1:10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0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ht="15">
      <c r="A26" s="134"/>
      <c r="B26" s="134"/>
      <c r="C26" s="134"/>
      <c r="D26" s="134"/>
      <c r="E26" s="134"/>
      <c r="F26" s="134"/>
      <c r="G26" s="134"/>
      <c r="H26" s="134"/>
      <c r="I26" s="135"/>
      <c r="J26" s="134"/>
    </row>
    <row r="27" spans="1:10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10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2013-07-23T07:52:00Z</cp:lastPrinted>
  <dcterms:created xsi:type="dcterms:W3CDTF">2008-10-17T11:51:54Z</dcterms:created>
  <dcterms:modified xsi:type="dcterms:W3CDTF">2013-08-29T11:47:44Z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