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95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<sst xmlns="http://schemas.openxmlformats.org/spreadsheetml/2006/main" count="394" uniqueCount="343">
  <si>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</si>
  <si>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</si>
  <si>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</si>
  <si>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</si>
  <si>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</si>
  <si>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</si>
  <si>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</si>
  <si>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</si>
  <si>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</si>
  <si>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</si>
  <si>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</si>
  <si>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</si>
  <si>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</si>
  <si>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</si>
  <si>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</si>
  <si>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</si>
  <si>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</si>
  <si>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</si>
  <si>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</si>
  <si>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</si>
  <si>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</si>
  <si>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</si>
  <si>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</si>
  <si>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</si>
  <si>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</si>
  <si>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</si>
  <si>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</si>
  <si>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</si>
  <si>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</si>
  <si>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</si>
  <si>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</si>
  <si>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</si>
  <si>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</si>
  <si>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</si>
  <si>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</si>
  <si>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</si>
  <si>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</si>
  <si>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</si>
  <si>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</si>
  <si>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</si>
  <si>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</si>
  <si>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</si>
  <si>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</si>
  <si>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</si>
  <si>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</si>
  <si>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</si>
  <si>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</si>
  <si>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</si>
  <si>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</si>
  <si>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</si>
  <si>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</si>
  <si>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</si>
  <si>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</si>
  <si>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</si>
  <si>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</si>
  <si>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</si>
  <si>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</si>
  <si>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</si>
  <si>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</si>
  <si>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</si>
  <si>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</si>
  <si>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</si>
  <si>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</si>
  <si>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</si>
  <si>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</si>
  <si>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</si>
  <si>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</si>
  <si>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</si>
  <si>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</si>
  <si>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</si>
  <si>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</si>
  <si>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</si>
  <si>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</si>
  <si>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</si>
  <si>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</si>
  <si>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</si>
  <si>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</si>
  <si>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</si>
  <si>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</si>
  <si>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</si>
  <si>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</si>
  <si>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</si>
  <si>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</si>
  <si>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</si>
  <si>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</si>
  <si>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</si>
  <si>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</si>
  <si>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</si>
  <si>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</si>
  <si>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</si>
  <si>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</si>
  <si>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</si>
  <si>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</si>
  <si>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</si>
  <si>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</si>
  <si>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</si>
  <si>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</si>
  <si>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</si>
  <si>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</si>
  <si>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</si>
  <si>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</si>
  <si>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</si>
  <si>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</si>
  <si>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</si>
  <si>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</si>
  <si>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</si>
  <si>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</si>
  <si>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</si>
  <si>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</si>
  <si>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</si>
  <si>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</si>
  <si>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</si>
  <si>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</si>
  <si>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</si>
  <si>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</si>
  <si>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</si>
  <si>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</si>
  <si>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</si>
  <si>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</si>
  <si>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</si>
  <si>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</si>
  <si>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</si>
  <si>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</si>
  <si>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</si>
  <si>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</si>
  <si>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</si>
  <si>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</si>
  <si>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</si>
  <si>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</si>
  <si>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</si>
  <si>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</si>
  <si>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</si>
  <si>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</si>
  <si>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</si>
  <si>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</si>
  <si>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</si>
  <si>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</si>
  <si>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</si>
  <si>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</si>
  <si>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</si>
  <si>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</si>
  <si>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</si>
  <si>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</si>
  <si>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</si>
  <si>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</si>
  <si>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</si>
  <si>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</si>
  <si>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</si>
  <si>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</si>
  <si>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</si>
  <si>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</si>
  <si>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</si>
  <si>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</si>
  <si>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</si>
  <si>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</si>
  <si>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</si>
  <si>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</si>
  <si>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</si>
  <si>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</si>
  <si>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</si>
  <si>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</si>
  <si>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</si>
  <si>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</si>
  <si>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</si>
  <si>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</si>
  <si>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</si>
  <si>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</si>
  <si>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</si>
  <si>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</si>
  <si>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</si>
  <si>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</si>
  <si>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</si>
  <si>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</si>
  <si>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</si>
  <si>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</si>
  <si>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</si>
  <si>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</si>
  <si>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</si>
  <si>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</si>
  <si>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</si>
  <si>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</si>
  <si>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</si>
  <si>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</si>
  <si>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</si>
  <si>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</si>
  <si>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</si>
  <si>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</si>
  <si>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</si>
  <si>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</si>
  <si>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</si>
  <si>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</si>
  <si>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</si>
  <si>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</si>
  <si>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</si>
  <si>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</si>
  <si>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</si>
  <si>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</si>
  <si>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</si>
  <si>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</si>
  <si>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</si>
  <si>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</si>
  <si>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</si>
  <si>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</si>
  <si>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</si>
  <si>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</si>
  <si>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</si>
  <si>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</si>
  <si>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</si>
  <si>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</si>
  <si>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</si>
  <si>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</si>
  <si>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</si>
  <si>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</si>
  <si>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</si>
  <si>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</si>
  <si>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</si>
  <si>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</si>
  <si>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</si>
  <si>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</si>
  <si>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</si>
  <si>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</si>
  <si>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</si>
  <si>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</si>
  <si>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</si>
  <si>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</si>
  <si>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</si>
  <si>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</si>
  <si>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</si>
  <si>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</si>
  <si>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</si>
  <si>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</si>
  <si>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</si>
  <si>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</si>
  <si>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</si>
  <si>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</si>
  <si>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</si>
  <si>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</si>
  <si>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</si>
  <si>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</si>
  <si>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</si>
  <si>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</si>
  <si>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</si>
  <si>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</si>
  <si>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</si>
  <si>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</si>
  <si>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</si>
  <si>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</si>
  <si>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</si>
  <si>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</si>
  <si>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</si>
  <si>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</si>
  <si>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</si>
  <si>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</si>
  <si>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</si>
  <si>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</si>
  <si>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</si>
  <si>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</si>
  <si>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</si>
  <si>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</si>
  <si>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</si>
  <si>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</si>
  <si>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</si>
  <si>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</si>
  <si>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</si>
  <si>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</si>
  <si>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</si>
  <si>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</si>
  <si>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</si>
  <si>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</si>
  <si>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</si>
  <si>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</si>
  <si>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</si>
  <si>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</si>
  <si>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</si>
  <si>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</si>
  <si>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</si>
  <si>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</si>
  <si>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</si>
  <si>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</si>
  <si>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</si>
  <si>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</si>
  <si>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</si>
  <si>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</si>
  <si>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</si>
  <si>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</si>
  <si>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</si>
  <si>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</si>
  <si>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</si>
  <si>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</si>
  <si>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</si>
  <si>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</si>
  <si>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</si>
  <si>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</si>
  <si>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</si>
  <si>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</si>
  <si>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</si>
  <si>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</si>
  <si>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</si>
  <si>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</si>
  <si>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</si>
  <si>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</si>
  <si>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</si>
  <si>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</si>
  <si>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</si>
  <si>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</si>
  <si>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</si>
  <si>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</si>
  <si>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</si>
  <si>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</si>
  <si>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</si>
  <si>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</si>
  <si>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</si>
  <si>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</si>
  <si>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</si>
  <si>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</si>
  <si>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</si>
  <si>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</si>
  <si>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</si>
  <si>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</si>
  <si>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</si>
  <si>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</si>
  <si>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</si>
  <si>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</si>
  <si>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</si>
  <si>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03112322</t>
  </si>
  <si>
    <t>060007362</t>
  </si>
  <si>
    <t>07602786563</t>
  </si>
  <si>
    <t>MARASKA d.d.</t>
  </si>
  <si>
    <t>ZADAR</t>
  </si>
  <si>
    <t>BIOGRADSKA CESTA 64 A</t>
  </si>
  <si>
    <t>maraska@maraska.hr</t>
  </si>
  <si>
    <t>www.maraska.hr</t>
  </si>
  <si>
    <t>ZADARSKA</t>
  </si>
  <si>
    <t>NE</t>
  </si>
  <si>
    <t>1101</t>
  </si>
  <si>
    <t>ŽELJKO GRAVIĆ</t>
  </si>
  <si>
    <t>023/208-805</t>
  </si>
  <si>
    <t>023/208-803</t>
  </si>
  <si>
    <t>zeljko.gravic@maraska.hr</t>
  </si>
  <si>
    <t>VANDRI MONTABELO, PREDSJEDNIK UPRAVE</t>
  </si>
  <si>
    <t>Obveznik: MARASKA D.D.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</si>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</sst>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aska@maraska.hr" TargetMode="External" /><Relationship Id="rId2" Type="http://schemas.openxmlformats.org/officeDocument/2006/relationships/hyperlink" Target="http://www.maraska.hr/" TargetMode="External" /><Relationship Id="rId3" Type="http://schemas.openxmlformats.org/officeDocument/2006/relationships/hyperlink" Target="mailto:zeljko.gravic@maras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B1">
      <selection activeCell="I26" sqref="I2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8" t="s">
        <v>256</v>
      </c>
      <c r="B1" s="138"/>
      <c r="C1" s="13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0" t="s">
        <v>257</v>
      </c>
      <c r="B2" s="170"/>
      <c r="C2" s="170"/>
      <c r="D2" s="171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2" t="s">
        <v>259</v>
      </c>
      <c r="B4" s="172"/>
      <c r="C4" s="172"/>
      <c r="D4" s="172"/>
      <c r="E4" s="172"/>
      <c r="F4" s="172"/>
      <c r="G4" s="172"/>
      <c r="H4" s="172"/>
      <c r="I4" s="17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39" t="s">
        <v>324</v>
      </c>
      <c r="D6" s="140"/>
      <c r="E6" s="173"/>
      <c r="F6" s="173"/>
      <c r="G6" s="173"/>
      <c r="H6" s="173"/>
      <c r="I6" s="39"/>
      <c r="J6" s="22"/>
      <c r="K6" s="22"/>
      <c r="L6" s="22"/>
    </row>
    <row r="7" spans="1:12" ht="12.75">
      <c r="A7" s="40"/>
      <c r="B7" s="40"/>
      <c r="C7" s="31"/>
      <c r="D7" s="31"/>
      <c r="E7" s="173"/>
      <c r="F7" s="173"/>
      <c r="G7" s="173"/>
      <c r="H7" s="173"/>
      <c r="I7" s="39"/>
      <c r="J7" s="22"/>
      <c r="K7" s="22"/>
      <c r="L7" s="22"/>
    </row>
    <row r="8" spans="1:12" ht="12.75">
      <c r="A8" s="174" t="s">
        <v>261</v>
      </c>
      <c r="B8" s="175"/>
      <c r="C8" s="139" t="s">
        <v>325</v>
      </c>
      <c r="D8" s="140"/>
      <c r="E8" s="173"/>
      <c r="F8" s="173"/>
      <c r="G8" s="173"/>
      <c r="H8" s="17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7" t="s">
        <v>262</v>
      </c>
      <c r="B10" s="168"/>
      <c r="C10" s="139" t="s">
        <v>326</v>
      </c>
      <c r="D10" s="14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9"/>
      <c r="B11" s="16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41" t="s">
        <v>327</v>
      </c>
      <c r="D12" s="164"/>
      <c r="E12" s="164"/>
      <c r="F12" s="164"/>
      <c r="G12" s="164"/>
      <c r="H12" s="164"/>
      <c r="I12" s="13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65">
        <v>23000</v>
      </c>
      <c r="D14" s="166"/>
      <c r="E14" s="31"/>
      <c r="F14" s="141" t="s">
        <v>328</v>
      </c>
      <c r="G14" s="164"/>
      <c r="H14" s="164"/>
      <c r="I14" s="13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41" t="s">
        <v>329</v>
      </c>
      <c r="D16" s="164"/>
      <c r="E16" s="164"/>
      <c r="F16" s="164"/>
      <c r="G16" s="164"/>
      <c r="H16" s="164"/>
      <c r="I16" s="13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57" t="s">
        <v>330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57" t="s">
        <v>331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520</v>
      </c>
      <c r="D22" s="141" t="s">
        <v>328</v>
      </c>
      <c r="E22" s="160"/>
      <c r="F22" s="161"/>
      <c r="G22" s="162"/>
      <c r="H22" s="163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13</v>
      </c>
      <c r="D24" s="141" t="s">
        <v>332</v>
      </c>
      <c r="E24" s="160"/>
      <c r="F24" s="160"/>
      <c r="G24" s="161"/>
      <c r="H24" s="38" t="s">
        <v>270</v>
      </c>
      <c r="I24" s="48">
        <v>146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333</v>
      </c>
      <c r="D26" s="50"/>
      <c r="E26" s="22"/>
      <c r="F26" s="51"/>
      <c r="G26" s="127" t="s">
        <v>273</v>
      </c>
      <c r="H26" s="128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8"/>
      <c r="B30" s="142"/>
      <c r="C30" s="142"/>
      <c r="D30" s="143"/>
      <c r="E30" s="148"/>
      <c r="F30" s="142"/>
      <c r="G30" s="142"/>
      <c r="H30" s="139"/>
      <c r="I30" s="140"/>
      <c r="J30" s="22"/>
      <c r="K30" s="22"/>
      <c r="L30" s="22"/>
    </row>
    <row r="31" spans="1:12" ht="12.75">
      <c r="A31" s="45"/>
      <c r="B31" s="45"/>
      <c r="C31" s="43"/>
      <c r="D31" s="149"/>
      <c r="E31" s="149"/>
      <c r="F31" s="149"/>
      <c r="G31" s="150"/>
      <c r="H31" s="31"/>
      <c r="I31" s="57"/>
      <c r="J31" s="22"/>
      <c r="K31" s="22"/>
      <c r="L31" s="22"/>
    </row>
    <row r="32" spans="1:12" ht="12.75">
      <c r="A32" s="148"/>
      <c r="B32" s="142"/>
      <c r="C32" s="142"/>
      <c r="D32" s="143"/>
      <c r="E32" s="148"/>
      <c r="F32" s="142"/>
      <c r="G32" s="142"/>
      <c r="H32" s="139"/>
      <c r="I32" s="140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8"/>
      <c r="B34" s="142"/>
      <c r="C34" s="142"/>
      <c r="D34" s="143"/>
      <c r="E34" s="148"/>
      <c r="F34" s="142"/>
      <c r="G34" s="142"/>
      <c r="H34" s="139"/>
      <c r="I34" s="140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8"/>
      <c r="B36" s="142"/>
      <c r="C36" s="142"/>
      <c r="D36" s="143"/>
      <c r="E36" s="148"/>
      <c r="F36" s="142"/>
      <c r="G36" s="142"/>
      <c r="H36" s="139"/>
      <c r="I36" s="140"/>
      <c r="J36" s="22"/>
      <c r="K36" s="22"/>
      <c r="L36" s="22"/>
    </row>
    <row r="37" spans="1:12" ht="12.75">
      <c r="A37" s="59"/>
      <c r="B37" s="59"/>
      <c r="C37" s="144"/>
      <c r="D37" s="145"/>
      <c r="E37" s="31"/>
      <c r="F37" s="144"/>
      <c r="G37" s="145"/>
      <c r="H37" s="31"/>
      <c r="I37" s="31"/>
      <c r="J37" s="22"/>
      <c r="K37" s="22"/>
      <c r="L37" s="22"/>
    </row>
    <row r="38" spans="1:12" ht="12.75">
      <c r="A38" s="148"/>
      <c r="B38" s="142"/>
      <c r="C38" s="142"/>
      <c r="D38" s="143"/>
      <c r="E38" s="148"/>
      <c r="F38" s="142"/>
      <c r="G38" s="142"/>
      <c r="H38" s="139"/>
      <c r="I38" s="140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8"/>
      <c r="B40" s="142"/>
      <c r="C40" s="142"/>
      <c r="D40" s="143"/>
      <c r="E40" s="148"/>
      <c r="F40" s="142"/>
      <c r="G40" s="142"/>
      <c r="H40" s="139"/>
      <c r="I40" s="140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2" t="s">
        <v>277</v>
      </c>
      <c r="B44" s="123"/>
      <c r="C44" s="139"/>
      <c r="D44" s="140"/>
      <c r="E44" s="32"/>
      <c r="F44" s="141"/>
      <c r="G44" s="142"/>
      <c r="H44" s="142"/>
      <c r="I44" s="143"/>
      <c r="J44" s="22"/>
      <c r="K44" s="22"/>
      <c r="L44" s="22"/>
    </row>
    <row r="45" spans="1:12" ht="12.75">
      <c r="A45" s="59"/>
      <c r="B45" s="59"/>
      <c r="C45" s="144"/>
      <c r="D45" s="145"/>
      <c r="E45" s="31"/>
      <c r="F45" s="144"/>
      <c r="G45" s="146"/>
      <c r="H45" s="67"/>
      <c r="I45" s="67"/>
      <c r="J45" s="22"/>
      <c r="K45" s="22"/>
      <c r="L45" s="22"/>
    </row>
    <row r="46" spans="1:12" ht="12.75">
      <c r="A46" s="122" t="s">
        <v>278</v>
      </c>
      <c r="B46" s="123"/>
      <c r="C46" s="141" t="s">
        <v>335</v>
      </c>
      <c r="D46" s="147"/>
      <c r="E46" s="147"/>
      <c r="F46" s="147"/>
      <c r="G46" s="147"/>
      <c r="H46" s="147"/>
      <c r="I46" s="147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2" t="s">
        <v>280</v>
      </c>
      <c r="B48" s="123"/>
      <c r="C48" s="129" t="s">
        <v>336</v>
      </c>
      <c r="D48" s="125"/>
      <c r="E48" s="126"/>
      <c r="F48" s="32"/>
      <c r="G48" s="38" t="s">
        <v>281</v>
      </c>
      <c r="H48" s="129" t="s">
        <v>337</v>
      </c>
      <c r="I48" s="126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2" t="s">
        <v>266</v>
      </c>
      <c r="B50" s="123"/>
      <c r="C50" s="124" t="s">
        <v>338</v>
      </c>
      <c r="D50" s="125"/>
      <c r="E50" s="125"/>
      <c r="F50" s="125"/>
      <c r="G50" s="125"/>
      <c r="H50" s="125"/>
      <c r="I50" s="12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29" t="s">
        <v>339</v>
      </c>
      <c r="D52" s="125"/>
      <c r="E52" s="125"/>
      <c r="F52" s="125"/>
      <c r="G52" s="125"/>
      <c r="H52" s="125"/>
      <c r="I52" s="130"/>
      <c r="J52" s="22"/>
      <c r="K52" s="22"/>
      <c r="L52" s="22"/>
    </row>
    <row r="53" spans="1:12" ht="12.75">
      <c r="A53" s="69"/>
      <c r="B53" s="69"/>
      <c r="C53" s="133" t="s">
        <v>283</v>
      </c>
      <c r="D53" s="133"/>
      <c r="E53" s="133"/>
      <c r="F53" s="133"/>
      <c r="G53" s="133"/>
      <c r="H53" s="133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1" t="s">
        <v>284</v>
      </c>
      <c r="C55" s="132"/>
      <c r="D55" s="132"/>
      <c r="E55" s="132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7" t="s">
        <v>317</v>
      </c>
      <c r="I56" s="137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7"/>
      <c r="I57" s="137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7"/>
      <c r="I58" s="137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7"/>
      <c r="I59" s="137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7"/>
      <c r="I60" s="137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4" t="s">
        <v>287</v>
      </c>
      <c r="H63" s="135"/>
      <c r="I63" s="136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0"/>
      <c r="H64" s="121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aska@maraska.hr"/>
    <hyperlink ref="C20" r:id="rId2" display="www.maraska.hr"/>
    <hyperlink ref="C50" r:id="rId3" display="zeljko.gravic@maras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4">
      <selection activeCell="K121" sqref="K121"/>
    </sheetView>
  </sheetViews>
  <sheetFormatPr defaultColWidth="9.140625" defaultRowHeight="12.75"/>
  <cols>
    <col min="10" max="10" width="12.00390625" style="0" customWidth="1"/>
    <col min="11" max="11" width="12.7109375" style="0" customWidth="1"/>
  </cols>
  <sheetData>
    <row r="1" spans="1:11" ht="12.75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341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>
      <c r="A4" s="186" t="s">
        <v>340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34.5" thickBot="1">
      <c r="A5" s="189" t="s">
        <v>61</v>
      </c>
      <c r="B5" s="190"/>
      <c r="C5" s="190"/>
      <c r="D5" s="190"/>
      <c r="E5" s="190"/>
      <c r="F5" s="190"/>
      <c r="G5" s="190"/>
      <c r="H5" s="191"/>
      <c r="I5" s="77" t="s">
        <v>288</v>
      </c>
      <c r="J5" s="78" t="s">
        <v>115</v>
      </c>
      <c r="K5" s="79" t="s">
        <v>116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81">
        <v>2</v>
      </c>
      <c r="J6" s="80">
        <v>3</v>
      </c>
      <c r="K6" s="80">
        <v>4</v>
      </c>
    </row>
    <row r="7" spans="1:11" ht="12.75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.75">
      <c r="A8" s="196" t="s">
        <v>62</v>
      </c>
      <c r="B8" s="197"/>
      <c r="C8" s="197"/>
      <c r="D8" s="197"/>
      <c r="E8" s="197"/>
      <c r="F8" s="197"/>
      <c r="G8" s="197"/>
      <c r="H8" s="198"/>
      <c r="I8" s="6">
        <v>1</v>
      </c>
      <c r="J8" s="11">
        <v>0</v>
      </c>
      <c r="K8" s="11">
        <v>0</v>
      </c>
    </row>
    <row r="9" spans="1:11" ht="12.75">
      <c r="A9" s="199" t="s">
        <v>13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136897627</v>
      </c>
      <c r="K9" s="12">
        <f>K10+K17+K27+K36+K40</f>
        <v>136421137</v>
      </c>
    </row>
    <row r="10" spans="1:11" ht="12.75">
      <c r="A10" s="183" t="s">
        <v>213</v>
      </c>
      <c r="B10" s="184"/>
      <c r="C10" s="184"/>
      <c r="D10" s="184"/>
      <c r="E10" s="184"/>
      <c r="F10" s="184"/>
      <c r="G10" s="184"/>
      <c r="H10" s="185"/>
      <c r="I10" s="4">
        <v>3</v>
      </c>
      <c r="J10" s="12">
        <f>SUM(J11:J16)</f>
        <v>865756</v>
      </c>
      <c r="K10" s="12">
        <f>SUM(K11:K16)</f>
        <v>865756</v>
      </c>
    </row>
    <row r="11" spans="1:11" ht="12.75">
      <c r="A11" s="183" t="s">
        <v>117</v>
      </c>
      <c r="B11" s="184"/>
      <c r="C11" s="184"/>
      <c r="D11" s="184"/>
      <c r="E11" s="184"/>
      <c r="F11" s="184"/>
      <c r="G11" s="184"/>
      <c r="H11" s="185"/>
      <c r="I11" s="4">
        <v>4</v>
      </c>
      <c r="J11" s="13">
        <v>0</v>
      </c>
      <c r="K11" s="13">
        <v>0</v>
      </c>
    </row>
    <row r="12" spans="1:11" ht="12.75">
      <c r="A12" s="183" t="s">
        <v>14</v>
      </c>
      <c r="B12" s="184"/>
      <c r="C12" s="184"/>
      <c r="D12" s="184"/>
      <c r="E12" s="184"/>
      <c r="F12" s="184"/>
      <c r="G12" s="184"/>
      <c r="H12" s="185"/>
      <c r="I12" s="4">
        <v>5</v>
      </c>
      <c r="J12" s="13">
        <v>0</v>
      </c>
      <c r="K12" s="13">
        <v>0</v>
      </c>
    </row>
    <row r="13" spans="1:11" ht="12.75">
      <c r="A13" s="183" t="s">
        <v>118</v>
      </c>
      <c r="B13" s="184"/>
      <c r="C13" s="184"/>
      <c r="D13" s="184"/>
      <c r="E13" s="184"/>
      <c r="F13" s="184"/>
      <c r="G13" s="184"/>
      <c r="H13" s="185"/>
      <c r="I13" s="4">
        <v>6</v>
      </c>
      <c r="J13" s="13">
        <v>0</v>
      </c>
      <c r="K13" s="13">
        <v>0</v>
      </c>
    </row>
    <row r="14" spans="1:11" ht="12.75">
      <c r="A14" s="183" t="s">
        <v>216</v>
      </c>
      <c r="B14" s="184"/>
      <c r="C14" s="184"/>
      <c r="D14" s="184"/>
      <c r="E14" s="184"/>
      <c r="F14" s="184"/>
      <c r="G14" s="184"/>
      <c r="H14" s="185"/>
      <c r="I14" s="4">
        <v>7</v>
      </c>
      <c r="J14" s="13">
        <v>0</v>
      </c>
      <c r="K14" s="13">
        <v>0</v>
      </c>
    </row>
    <row r="15" spans="1:11" ht="12.75">
      <c r="A15" s="183" t="s">
        <v>217</v>
      </c>
      <c r="B15" s="184"/>
      <c r="C15" s="184"/>
      <c r="D15" s="184"/>
      <c r="E15" s="184"/>
      <c r="F15" s="184"/>
      <c r="G15" s="184"/>
      <c r="H15" s="185"/>
      <c r="I15" s="4">
        <v>8</v>
      </c>
      <c r="J15" s="13">
        <v>865756</v>
      </c>
      <c r="K15" s="13">
        <v>865756</v>
      </c>
    </row>
    <row r="16" spans="1:11" ht="12.75">
      <c r="A16" s="183" t="s">
        <v>218</v>
      </c>
      <c r="B16" s="184"/>
      <c r="C16" s="184"/>
      <c r="D16" s="184"/>
      <c r="E16" s="184"/>
      <c r="F16" s="184"/>
      <c r="G16" s="184"/>
      <c r="H16" s="185"/>
      <c r="I16" s="4">
        <v>9</v>
      </c>
      <c r="J16" s="13">
        <v>0</v>
      </c>
      <c r="K16" s="13">
        <v>0</v>
      </c>
    </row>
    <row r="17" spans="1:11" ht="12.75">
      <c r="A17" s="183" t="s">
        <v>214</v>
      </c>
      <c r="B17" s="184"/>
      <c r="C17" s="184"/>
      <c r="D17" s="184"/>
      <c r="E17" s="184"/>
      <c r="F17" s="184"/>
      <c r="G17" s="184"/>
      <c r="H17" s="185"/>
      <c r="I17" s="4">
        <v>10</v>
      </c>
      <c r="J17" s="12">
        <f>SUM(J18:J26)</f>
        <v>136009871</v>
      </c>
      <c r="K17" s="12">
        <f>SUM(K18:K26)</f>
        <v>135533381</v>
      </c>
    </row>
    <row r="18" spans="1:11" ht="12.75">
      <c r="A18" s="183" t="s">
        <v>219</v>
      </c>
      <c r="B18" s="184"/>
      <c r="C18" s="184"/>
      <c r="D18" s="184"/>
      <c r="E18" s="184"/>
      <c r="F18" s="184"/>
      <c r="G18" s="184"/>
      <c r="H18" s="185"/>
      <c r="I18" s="4">
        <v>11</v>
      </c>
      <c r="J18" s="13">
        <v>30056155</v>
      </c>
      <c r="K18" s="13">
        <v>30056155</v>
      </c>
    </row>
    <row r="19" spans="1:11" ht="12.75">
      <c r="A19" s="183" t="s">
        <v>255</v>
      </c>
      <c r="B19" s="184"/>
      <c r="C19" s="184"/>
      <c r="D19" s="184"/>
      <c r="E19" s="184"/>
      <c r="F19" s="184"/>
      <c r="G19" s="184"/>
      <c r="H19" s="185"/>
      <c r="I19" s="4">
        <v>12</v>
      </c>
      <c r="J19" s="13">
        <v>34312331</v>
      </c>
      <c r="K19" s="13">
        <v>33185995</v>
      </c>
    </row>
    <row r="20" spans="1:11" ht="12.75">
      <c r="A20" s="183" t="s">
        <v>220</v>
      </c>
      <c r="B20" s="184"/>
      <c r="C20" s="184"/>
      <c r="D20" s="184"/>
      <c r="E20" s="184"/>
      <c r="F20" s="184"/>
      <c r="G20" s="184"/>
      <c r="H20" s="185"/>
      <c r="I20" s="4">
        <v>13</v>
      </c>
      <c r="J20" s="13">
        <v>21213990</v>
      </c>
      <c r="K20" s="13">
        <v>18690912</v>
      </c>
    </row>
    <row r="21" spans="1:11" ht="12.75">
      <c r="A21" s="183" t="s">
        <v>27</v>
      </c>
      <c r="B21" s="184"/>
      <c r="C21" s="184"/>
      <c r="D21" s="184"/>
      <c r="E21" s="184"/>
      <c r="F21" s="184"/>
      <c r="G21" s="184"/>
      <c r="H21" s="185"/>
      <c r="I21" s="4">
        <v>14</v>
      </c>
      <c r="J21" s="13">
        <v>6861908</v>
      </c>
      <c r="K21" s="13">
        <v>6334298</v>
      </c>
    </row>
    <row r="22" spans="1:11" ht="12.75">
      <c r="A22" s="183" t="s">
        <v>28</v>
      </c>
      <c r="B22" s="184"/>
      <c r="C22" s="184"/>
      <c r="D22" s="184"/>
      <c r="E22" s="184"/>
      <c r="F22" s="184"/>
      <c r="G22" s="184"/>
      <c r="H22" s="185"/>
      <c r="I22" s="4">
        <v>15</v>
      </c>
      <c r="J22" s="13">
        <v>42661472</v>
      </c>
      <c r="K22" s="13">
        <v>46362006</v>
      </c>
    </row>
    <row r="23" spans="1:11" ht="12.75">
      <c r="A23" s="183" t="s">
        <v>74</v>
      </c>
      <c r="B23" s="184"/>
      <c r="C23" s="184"/>
      <c r="D23" s="184"/>
      <c r="E23" s="184"/>
      <c r="F23" s="184"/>
      <c r="G23" s="184"/>
      <c r="H23" s="185"/>
      <c r="I23" s="4">
        <v>16</v>
      </c>
      <c r="J23" s="13">
        <v>0</v>
      </c>
      <c r="K23" s="13">
        <v>0</v>
      </c>
    </row>
    <row r="24" spans="1:11" ht="12.75">
      <c r="A24" s="183" t="s">
        <v>75</v>
      </c>
      <c r="B24" s="184"/>
      <c r="C24" s="184"/>
      <c r="D24" s="184"/>
      <c r="E24" s="184"/>
      <c r="F24" s="184"/>
      <c r="G24" s="184"/>
      <c r="H24" s="185"/>
      <c r="I24" s="4">
        <v>17</v>
      </c>
      <c r="J24" s="13">
        <v>904015</v>
      </c>
      <c r="K24" s="13">
        <v>904015</v>
      </c>
    </row>
    <row r="25" spans="1:11" ht="12.75">
      <c r="A25" s="183" t="s">
        <v>76</v>
      </c>
      <c r="B25" s="184"/>
      <c r="C25" s="184"/>
      <c r="D25" s="184"/>
      <c r="E25" s="184"/>
      <c r="F25" s="184"/>
      <c r="G25" s="184"/>
      <c r="H25" s="185"/>
      <c r="I25" s="4">
        <v>18</v>
      </c>
      <c r="J25" s="13">
        <v>0</v>
      </c>
      <c r="K25" s="13">
        <v>0</v>
      </c>
    </row>
    <row r="26" spans="1:11" ht="12.75">
      <c r="A26" s="183" t="s">
        <v>77</v>
      </c>
      <c r="B26" s="184"/>
      <c r="C26" s="184"/>
      <c r="D26" s="184"/>
      <c r="E26" s="184"/>
      <c r="F26" s="184"/>
      <c r="G26" s="184"/>
      <c r="H26" s="185"/>
      <c r="I26" s="4">
        <v>19</v>
      </c>
      <c r="J26" s="13">
        <v>0</v>
      </c>
      <c r="K26" s="13">
        <v>0</v>
      </c>
    </row>
    <row r="27" spans="1:11" ht="12.75">
      <c r="A27" s="183" t="s">
        <v>198</v>
      </c>
      <c r="B27" s="184"/>
      <c r="C27" s="184"/>
      <c r="D27" s="184"/>
      <c r="E27" s="184"/>
      <c r="F27" s="184"/>
      <c r="G27" s="184"/>
      <c r="H27" s="185"/>
      <c r="I27" s="4">
        <v>20</v>
      </c>
      <c r="J27" s="12">
        <f>SUM(J28:J35)</f>
        <v>22000</v>
      </c>
      <c r="K27" s="12">
        <f>SUM(K28:K35)</f>
        <v>22000</v>
      </c>
    </row>
    <row r="28" spans="1:11" ht="12.75">
      <c r="A28" s="183" t="s">
        <v>78</v>
      </c>
      <c r="B28" s="184"/>
      <c r="C28" s="184"/>
      <c r="D28" s="184"/>
      <c r="E28" s="184"/>
      <c r="F28" s="184"/>
      <c r="G28" s="184"/>
      <c r="H28" s="185"/>
      <c r="I28" s="4">
        <v>21</v>
      </c>
      <c r="J28" s="13">
        <v>0</v>
      </c>
      <c r="K28" s="13">
        <v>0</v>
      </c>
    </row>
    <row r="29" spans="1:11" ht="12.75">
      <c r="A29" s="183" t="s">
        <v>79</v>
      </c>
      <c r="B29" s="184"/>
      <c r="C29" s="184"/>
      <c r="D29" s="184"/>
      <c r="E29" s="184"/>
      <c r="F29" s="184"/>
      <c r="G29" s="184"/>
      <c r="H29" s="185"/>
      <c r="I29" s="4">
        <v>22</v>
      </c>
      <c r="J29" s="13">
        <v>0</v>
      </c>
      <c r="K29" s="13">
        <v>0</v>
      </c>
    </row>
    <row r="30" spans="1:11" ht="12.75">
      <c r="A30" s="183" t="s">
        <v>80</v>
      </c>
      <c r="B30" s="184"/>
      <c r="C30" s="184"/>
      <c r="D30" s="184"/>
      <c r="E30" s="184"/>
      <c r="F30" s="184"/>
      <c r="G30" s="184"/>
      <c r="H30" s="185"/>
      <c r="I30" s="4">
        <v>23</v>
      </c>
      <c r="J30" s="13">
        <v>22000</v>
      </c>
      <c r="K30" s="13">
        <v>22000</v>
      </c>
    </row>
    <row r="31" spans="1:11" ht="12.75">
      <c r="A31" s="183" t="s">
        <v>85</v>
      </c>
      <c r="B31" s="184"/>
      <c r="C31" s="184"/>
      <c r="D31" s="184"/>
      <c r="E31" s="184"/>
      <c r="F31" s="184"/>
      <c r="G31" s="184"/>
      <c r="H31" s="185"/>
      <c r="I31" s="4">
        <v>24</v>
      </c>
      <c r="J31" s="13">
        <v>0</v>
      </c>
      <c r="K31" s="13">
        <v>0</v>
      </c>
    </row>
    <row r="32" spans="1:11" ht="12.75">
      <c r="A32" s="183" t="s">
        <v>86</v>
      </c>
      <c r="B32" s="184"/>
      <c r="C32" s="184"/>
      <c r="D32" s="184"/>
      <c r="E32" s="184"/>
      <c r="F32" s="184"/>
      <c r="G32" s="184"/>
      <c r="H32" s="185"/>
      <c r="I32" s="4">
        <v>25</v>
      </c>
      <c r="J32" s="13">
        <v>0</v>
      </c>
      <c r="K32" s="13">
        <v>0</v>
      </c>
    </row>
    <row r="33" spans="1:11" ht="12.75">
      <c r="A33" s="183" t="s">
        <v>87</v>
      </c>
      <c r="B33" s="184"/>
      <c r="C33" s="184"/>
      <c r="D33" s="184"/>
      <c r="E33" s="184"/>
      <c r="F33" s="184"/>
      <c r="G33" s="184"/>
      <c r="H33" s="185"/>
      <c r="I33" s="4">
        <v>26</v>
      </c>
      <c r="J33" s="13">
        <v>0</v>
      </c>
      <c r="K33" s="13">
        <v>0</v>
      </c>
    </row>
    <row r="34" spans="1:11" ht="12.75">
      <c r="A34" s="183" t="s">
        <v>81</v>
      </c>
      <c r="B34" s="184"/>
      <c r="C34" s="184"/>
      <c r="D34" s="184"/>
      <c r="E34" s="184"/>
      <c r="F34" s="184"/>
      <c r="G34" s="184"/>
      <c r="H34" s="185"/>
      <c r="I34" s="4">
        <v>27</v>
      </c>
      <c r="J34" s="13">
        <v>0</v>
      </c>
      <c r="K34" s="13">
        <v>0</v>
      </c>
    </row>
    <row r="35" spans="1:11" ht="12.75">
      <c r="A35" s="183" t="s">
        <v>190</v>
      </c>
      <c r="B35" s="184"/>
      <c r="C35" s="184"/>
      <c r="D35" s="184"/>
      <c r="E35" s="184"/>
      <c r="F35" s="184"/>
      <c r="G35" s="184"/>
      <c r="H35" s="185"/>
      <c r="I35" s="4">
        <v>28</v>
      </c>
      <c r="J35" s="13">
        <v>0</v>
      </c>
      <c r="K35" s="13">
        <v>0</v>
      </c>
    </row>
    <row r="36" spans="1:11" ht="12.75">
      <c r="A36" s="183" t="s">
        <v>191</v>
      </c>
      <c r="B36" s="184"/>
      <c r="C36" s="184"/>
      <c r="D36" s="184"/>
      <c r="E36" s="184"/>
      <c r="F36" s="184"/>
      <c r="G36" s="184"/>
      <c r="H36" s="18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3" t="s">
        <v>82</v>
      </c>
      <c r="B37" s="184"/>
      <c r="C37" s="184"/>
      <c r="D37" s="184"/>
      <c r="E37" s="184"/>
      <c r="F37" s="184"/>
      <c r="G37" s="184"/>
      <c r="H37" s="185"/>
      <c r="I37" s="4">
        <v>30</v>
      </c>
      <c r="J37" s="13">
        <v>0</v>
      </c>
      <c r="K37" s="13">
        <v>0</v>
      </c>
    </row>
    <row r="38" spans="1:11" ht="12.75">
      <c r="A38" s="183" t="s">
        <v>83</v>
      </c>
      <c r="B38" s="184"/>
      <c r="C38" s="184"/>
      <c r="D38" s="184"/>
      <c r="E38" s="184"/>
      <c r="F38" s="184"/>
      <c r="G38" s="184"/>
      <c r="H38" s="185"/>
      <c r="I38" s="4">
        <v>31</v>
      </c>
      <c r="J38" s="13">
        <v>0</v>
      </c>
      <c r="K38" s="13">
        <v>0</v>
      </c>
    </row>
    <row r="39" spans="1:11" ht="12.75">
      <c r="A39" s="183" t="s">
        <v>84</v>
      </c>
      <c r="B39" s="184"/>
      <c r="C39" s="184"/>
      <c r="D39" s="184"/>
      <c r="E39" s="184"/>
      <c r="F39" s="184"/>
      <c r="G39" s="184"/>
      <c r="H39" s="185"/>
      <c r="I39" s="4">
        <v>32</v>
      </c>
      <c r="J39" s="13">
        <v>0</v>
      </c>
      <c r="K39" s="13">
        <v>0</v>
      </c>
    </row>
    <row r="40" spans="1:11" ht="12.75">
      <c r="A40" s="183" t="s">
        <v>192</v>
      </c>
      <c r="B40" s="184"/>
      <c r="C40" s="184"/>
      <c r="D40" s="184"/>
      <c r="E40" s="184"/>
      <c r="F40" s="184"/>
      <c r="G40" s="184"/>
      <c r="H40" s="185"/>
      <c r="I40" s="4">
        <v>33</v>
      </c>
      <c r="J40" s="13">
        <v>0</v>
      </c>
      <c r="K40" s="13">
        <v>0</v>
      </c>
    </row>
    <row r="41" spans="1:11" ht="12.75">
      <c r="A41" s="199" t="s">
        <v>248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89632631</v>
      </c>
      <c r="K41" s="12">
        <f>K42+K50+K57+K65</f>
        <v>96644011</v>
      </c>
    </row>
    <row r="42" spans="1:11" ht="12.75">
      <c r="A42" s="183" t="s">
        <v>103</v>
      </c>
      <c r="B42" s="184"/>
      <c r="C42" s="184"/>
      <c r="D42" s="184"/>
      <c r="E42" s="184"/>
      <c r="F42" s="184"/>
      <c r="G42" s="184"/>
      <c r="H42" s="185"/>
      <c r="I42" s="4">
        <v>35</v>
      </c>
      <c r="J42" s="12">
        <f>SUM(J43:J49)</f>
        <v>51044500</v>
      </c>
      <c r="K42" s="12">
        <f>SUM(K43:K49)</f>
        <v>58052028</v>
      </c>
    </row>
    <row r="43" spans="1:11" ht="12.75">
      <c r="A43" s="183" t="s">
        <v>123</v>
      </c>
      <c r="B43" s="184"/>
      <c r="C43" s="184"/>
      <c r="D43" s="184"/>
      <c r="E43" s="184"/>
      <c r="F43" s="184"/>
      <c r="G43" s="184"/>
      <c r="H43" s="185"/>
      <c r="I43" s="4">
        <v>36</v>
      </c>
      <c r="J43" s="13">
        <v>15844364</v>
      </c>
      <c r="K43" s="13">
        <v>14843209</v>
      </c>
    </row>
    <row r="44" spans="1:11" ht="12.75">
      <c r="A44" s="183" t="s">
        <v>124</v>
      </c>
      <c r="B44" s="184"/>
      <c r="C44" s="184"/>
      <c r="D44" s="184"/>
      <c r="E44" s="184"/>
      <c r="F44" s="184"/>
      <c r="G44" s="184"/>
      <c r="H44" s="185"/>
      <c r="I44" s="4">
        <v>37</v>
      </c>
      <c r="J44" s="13">
        <v>10714078</v>
      </c>
      <c r="K44" s="13">
        <v>11517940</v>
      </c>
    </row>
    <row r="45" spans="1:11" ht="12.75">
      <c r="A45" s="183" t="s">
        <v>88</v>
      </c>
      <c r="B45" s="184"/>
      <c r="C45" s="184"/>
      <c r="D45" s="184"/>
      <c r="E45" s="184"/>
      <c r="F45" s="184"/>
      <c r="G45" s="184"/>
      <c r="H45" s="185"/>
      <c r="I45" s="4">
        <v>38</v>
      </c>
      <c r="J45" s="13">
        <v>23250946</v>
      </c>
      <c r="K45" s="13">
        <v>30222349</v>
      </c>
    </row>
    <row r="46" spans="1:11" ht="12.75">
      <c r="A46" s="183" t="s">
        <v>89</v>
      </c>
      <c r="B46" s="184"/>
      <c r="C46" s="184"/>
      <c r="D46" s="184"/>
      <c r="E46" s="184"/>
      <c r="F46" s="184"/>
      <c r="G46" s="184"/>
      <c r="H46" s="185"/>
      <c r="I46" s="4">
        <v>39</v>
      </c>
      <c r="J46" s="13">
        <v>1235112</v>
      </c>
      <c r="K46" s="13">
        <v>1468530</v>
      </c>
    </row>
    <row r="47" spans="1:11" ht="12.75">
      <c r="A47" s="183" t="s">
        <v>90</v>
      </c>
      <c r="B47" s="184"/>
      <c r="C47" s="184"/>
      <c r="D47" s="184"/>
      <c r="E47" s="184"/>
      <c r="F47" s="184"/>
      <c r="G47" s="184"/>
      <c r="H47" s="185"/>
      <c r="I47" s="4">
        <v>40</v>
      </c>
      <c r="J47" s="13">
        <v>0</v>
      </c>
      <c r="K47" s="13">
        <v>0</v>
      </c>
    </row>
    <row r="48" spans="1:11" ht="12.75">
      <c r="A48" s="183" t="s">
        <v>91</v>
      </c>
      <c r="B48" s="184"/>
      <c r="C48" s="184"/>
      <c r="D48" s="184"/>
      <c r="E48" s="184"/>
      <c r="F48" s="184"/>
      <c r="G48" s="184"/>
      <c r="H48" s="185"/>
      <c r="I48" s="4">
        <v>41</v>
      </c>
      <c r="J48" s="13">
        <v>0</v>
      </c>
      <c r="K48" s="13">
        <v>0</v>
      </c>
    </row>
    <row r="49" spans="1:11" ht="12.75">
      <c r="A49" s="183" t="s">
        <v>92</v>
      </c>
      <c r="B49" s="184"/>
      <c r="C49" s="184"/>
      <c r="D49" s="184"/>
      <c r="E49" s="184"/>
      <c r="F49" s="184"/>
      <c r="G49" s="184"/>
      <c r="H49" s="185"/>
      <c r="I49" s="4">
        <v>42</v>
      </c>
      <c r="J49" s="13">
        <v>0</v>
      </c>
      <c r="K49" s="13">
        <v>0</v>
      </c>
    </row>
    <row r="50" spans="1:11" ht="12.75">
      <c r="A50" s="183" t="s">
        <v>104</v>
      </c>
      <c r="B50" s="184"/>
      <c r="C50" s="184"/>
      <c r="D50" s="184"/>
      <c r="E50" s="184"/>
      <c r="F50" s="184"/>
      <c r="G50" s="184"/>
      <c r="H50" s="185"/>
      <c r="I50" s="4">
        <v>43</v>
      </c>
      <c r="J50" s="12">
        <f>SUM(J51:J56)</f>
        <v>36518831</v>
      </c>
      <c r="K50" s="12">
        <f>SUM(K51:K56)</f>
        <v>37026382</v>
      </c>
    </row>
    <row r="51" spans="1:11" ht="12.75">
      <c r="A51" s="183" t="s">
        <v>208</v>
      </c>
      <c r="B51" s="184"/>
      <c r="C51" s="184"/>
      <c r="D51" s="184"/>
      <c r="E51" s="184"/>
      <c r="F51" s="184"/>
      <c r="G51" s="184"/>
      <c r="H51" s="185"/>
      <c r="I51" s="4">
        <v>44</v>
      </c>
      <c r="J51" s="13">
        <v>0</v>
      </c>
      <c r="K51" s="13">
        <v>0</v>
      </c>
    </row>
    <row r="52" spans="1:11" ht="12.75">
      <c r="A52" s="183" t="s">
        <v>209</v>
      </c>
      <c r="B52" s="184"/>
      <c r="C52" s="184"/>
      <c r="D52" s="184"/>
      <c r="E52" s="184"/>
      <c r="F52" s="184"/>
      <c r="G52" s="184"/>
      <c r="H52" s="185"/>
      <c r="I52" s="4">
        <v>45</v>
      </c>
      <c r="J52" s="13">
        <v>34746676</v>
      </c>
      <c r="K52" s="13">
        <v>34883364</v>
      </c>
    </row>
    <row r="53" spans="1:11" ht="12.75">
      <c r="A53" s="183" t="s">
        <v>210</v>
      </c>
      <c r="B53" s="184"/>
      <c r="C53" s="184"/>
      <c r="D53" s="184"/>
      <c r="E53" s="184"/>
      <c r="F53" s="184"/>
      <c r="G53" s="184"/>
      <c r="H53" s="185"/>
      <c r="I53" s="4">
        <v>46</v>
      </c>
      <c r="J53" s="13">
        <v>0</v>
      </c>
      <c r="K53" s="13">
        <v>0</v>
      </c>
    </row>
    <row r="54" spans="1:11" ht="12.75">
      <c r="A54" s="183" t="s">
        <v>211</v>
      </c>
      <c r="B54" s="184"/>
      <c r="C54" s="184"/>
      <c r="D54" s="184"/>
      <c r="E54" s="184"/>
      <c r="F54" s="184"/>
      <c r="G54" s="184"/>
      <c r="H54" s="185"/>
      <c r="I54" s="4">
        <v>47</v>
      </c>
      <c r="J54" s="13">
        <v>234869</v>
      </c>
      <c r="K54" s="13">
        <v>248533</v>
      </c>
    </row>
    <row r="55" spans="1:11" ht="12.75">
      <c r="A55" s="183" t="s">
        <v>10</v>
      </c>
      <c r="B55" s="184"/>
      <c r="C55" s="184"/>
      <c r="D55" s="184"/>
      <c r="E55" s="184"/>
      <c r="F55" s="184"/>
      <c r="G55" s="184"/>
      <c r="H55" s="185"/>
      <c r="I55" s="4">
        <v>48</v>
      </c>
      <c r="J55" s="13">
        <v>136176</v>
      </c>
      <c r="K55" s="13">
        <v>498723</v>
      </c>
    </row>
    <row r="56" spans="1:11" ht="12.75">
      <c r="A56" s="183" t="s">
        <v>11</v>
      </c>
      <c r="B56" s="184"/>
      <c r="C56" s="184"/>
      <c r="D56" s="184"/>
      <c r="E56" s="184"/>
      <c r="F56" s="184"/>
      <c r="G56" s="184"/>
      <c r="H56" s="185"/>
      <c r="I56" s="4">
        <v>49</v>
      </c>
      <c r="J56" s="13">
        <v>1401110</v>
      </c>
      <c r="K56" s="13">
        <v>1395762</v>
      </c>
    </row>
    <row r="57" spans="1:11" ht="12.75">
      <c r="A57" s="183" t="s">
        <v>105</v>
      </c>
      <c r="B57" s="184"/>
      <c r="C57" s="184"/>
      <c r="D57" s="184"/>
      <c r="E57" s="184"/>
      <c r="F57" s="184"/>
      <c r="G57" s="184"/>
      <c r="H57" s="185"/>
      <c r="I57" s="4">
        <v>50</v>
      </c>
      <c r="J57" s="12">
        <f>SUM(J58:J64)</f>
        <v>1311999</v>
      </c>
      <c r="K57" s="12">
        <f>SUM(K58:K64)</f>
        <v>1172846</v>
      </c>
    </row>
    <row r="58" spans="1:11" ht="12.75">
      <c r="A58" s="183" t="s">
        <v>78</v>
      </c>
      <c r="B58" s="184"/>
      <c r="C58" s="184"/>
      <c r="D58" s="184"/>
      <c r="E58" s="184"/>
      <c r="F58" s="184"/>
      <c r="G58" s="184"/>
      <c r="H58" s="185"/>
      <c r="I58" s="4">
        <v>51</v>
      </c>
      <c r="J58" s="13">
        <v>0</v>
      </c>
      <c r="K58" s="13">
        <v>0</v>
      </c>
    </row>
    <row r="59" spans="1:11" ht="12.75">
      <c r="A59" s="183" t="s">
        <v>79</v>
      </c>
      <c r="B59" s="184"/>
      <c r="C59" s="184"/>
      <c r="D59" s="184"/>
      <c r="E59" s="184"/>
      <c r="F59" s="184"/>
      <c r="G59" s="184"/>
      <c r="H59" s="185"/>
      <c r="I59" s="4">
        <v>52</v>
      </c>
      <c r="J59" s="13">
        <v>0</v>
      </c>
      <c r="K59" s="13">
        <v>0</v>
      </c>
    </row>
    <row r="60" spans="1:11" ht="12.75">
      <c r="A60" s="183" t="s">
        <v>250</v>
      </c>
      <c r="B60" s="184"/>
      <c r="C60" s="184"/>
      <c r="D60" s="184"/>
      <c r="E60" s="184"/>
      <c r="F60" s="184"/>
      <c r="G60" s="184"/>
      <c r="H60" s="185"/>
      <c r="I60" s="4">
        <v>53</v>
      </c>
      <c r="J60" s="13">
        <v>0</v>
      </c>
      <c r="K60" s="13">
        <v>0</v>
      </c>
    </row>
    <row r="61" spans="1:11" ht="12.75">
      <c r="A61" s="183" t="s">
        <v>85</v>
      </c>
      <c r="B61" s="184"/>
      <c r="C61" s="184"/>
      <c r="D61" s="184"/>
      <c r="E61" s="184"/>
      <c r="F61" s="184"/>
      <c r="G61" s="184"/>
      <c r="H61" s="185"/>
      <c r="I61" s="4">
        <v>54</v>
      </c>
      <c r="J61" s="13">
        <v>0</v>
      </c>
      <c r="K61" s="13">
        <v>0</v>
      </c>
    </row>
    <row r="62" spans="1:11" ht="12.75">
      <c r="A62" s="183" t="s">
        <v>86</v>
      </c>
      <c r="B62" s="184"/>
      <c r="C62" s="184"/>
      <c r="D62" s="184"/>
      <c r="E62" s="184"/>
      <c r="F62" s="184"/>
      <c r="G62" s="184"/>
      <c r="H62" s="185"/>
      <c r="I62" s="4">
        <v>55</v>
      </c>
      <c r="J62" s="13">
        <v>0</v>
      </c>
      <c r="K62" s="13">
        <v>0</v>
      </c>
    </row>
    <row r="63" spans="1:11" ht="12.75">
      <c r="A63" s="183" t="s">
        <v>87</v>
      </c>
      <c r="B63" s="184"/>
      <c r="C63" s="184"/>
      <c r="D63" s="184"/>
      <c r="E63" s="184"/>
      <c r="F63" s="184"/>
      <c r="G63" s="184"/>
      <c r="H63" s="185"/>
      <c r="I63" s="4">
        <v>56</v>
      </c>
      <c r="J63" s="13">
        <v>1311999</v>
      </c>
      <c r="K63" s="13">
        <v>1172846</v>
      </c>
    </row>
    <row r="64" spans="1:11" ht="12.75">
      <c r="A64" s="183" t="s">
        <v>46</v>
      </c>
      <c r="B64" s="184"/>
      <c r="C64" s="184"/>
      <c r="D64" s="184"/>
      <c r="E64" s="184"/>
      <c r="F64" s="184"/>
      <c r="G64" s="184"/>
      <c r="H64" s="185"/>
      <c r="I64" s="4">
        <v>57</v>
      </c>
      <c r="J64" s="13">
        <v>0</v>
      </c>
      <c r="K64" s="13">
        <v>0</v>
      </c>
    </row>
    <row r="65" spans="1:11" ht="12.75">
      <c r="A65" s="183" t="s">
        <v>215</v>
      </c>
      <c r="B65" s="184"/>
      <c r="C65" s="184"/>
      <c r="D65" s="184"/>
      <c r="E65" s="184"/>
      <c r="F65" s="184"/>
      <c r="G65" s="184"/>
      <c r="H65" s="185"/>
      <c r="I65" s="4">
        <v>58</v>
      </c>
      <c r="J65" s="13">
        <v>757301</v>
      </c>
      <c r="K65" s="13">
        <v>392755</v>
      </c>
    </row>
    <row r="66" spans="1:11" ht="12.75">
      <c r="A66" s="199" t="s">
        <v>58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>
        <v>12024011</v>
      </c>
      <c r="K66" s="13">
        <v>16594949</v>
      </c>
    </row>
    <row r="67" spans="1:11" ht="12.75">
      <c r="A67" s="199" t="s">
        <v>249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238554269</v>
      </c>
      <c r="K67" s="12">
        <f>K8+K9+K41+K66</f>
        <v>249660097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>
        <v>0</v>
      </c>
      <c r="K68" s="14">
        <v>0</v>
      </c>
    </row>
    <row r="69" spans="1:11" ht="12.75">
      <c r="A69" s="208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.75">
      <c r="A70" s="196" t="s">
        <v>199</v>
      </c>
      <c r="B70" s="197"/>
      <c r="C70" s="197"/>
      <c r="D70" s="197"/>
      <c r="E70" s="197"/>
      <c r="F70" s="197"/>
      <c r="G70" s="197"/>
      <c r="H70" s="198"/>
      <c r="I70" s="6">
        <v>62</v>
      </c>
      <c r="J70" s="20">
        <f>J71+J72+J73+J79+J80+J83+J86</f>
        <v>68303175</v>
      </c>
      <c r="K70" s="20">
        <f>K71+K72+K73+K79+K80+K83+K86</f>
        <v>66816002</v>
      </c>
    </row>
    <row r="71" spans="1:11" ht="12.75">
      <c r="A71" s="183" t="s">
        <v>147</v>
      </c>
      <c r="B71" s="184"/>
      <c r="C71" s="184"/>
      <c r="D71" s="184"/>
      <c r="E71" s="184"/>
      <c r="F71" s="184"/>
      <c r="G71" s="184"/>
      <c r="H71" s="185"/>
      <c r="I71" s="4">
        <v>63</v>
      </c>
      <c r="J71" s="13">
        <v>69918310</v>
      </c>
      <c r="K71" s="13">
        <v>69918310</v>
      </c>
    </row>
    <row r="72" spans="1:11" ht="12.75">
      <c r="A72" s="183" t="s">
        <v>148</v>
      </c>
      <c r="B72" s="184"/>
      <c r="C72" s="184"/>
      <c r="D72" s="184"/>
      <c r="E72" s="184"/>
      <c r="F72" s="184"/>
      <c r="G72" s="184"/>
      <c r="H72" s="185"/>
      <c r="I72" s="4">
        <v>64</v>
      </c>
      <c r="J72" s="13">
        <v>0</v>
      </c>
      <c r="K72" s="13">
        <v>0</v>
      </c>
    </row>
    <row r="73" spans="1:11" ht="12.75">
      <c r="A73" s="183" t="s">
        <v>149</v>
      </c>
      <c r="B73" s="184"/>
      <c r="C73" s="184"/>
      <c r="D73" s="184"/>
      <c r="E73" s="184"/>
      <c r="F73" s="184"/>
      <c r="G73" s="184"/>
      <c r="H73" s="185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3" t="s">
        <v>150</v>
      </c>
      <c r="B74" s="184"/>
      <c r="C74" s="184"/>
      <c r="D74" s="184"/>
      <c r="E74" s="184"/>
      <c r="F74" s="184"/>
      <c r="G74" s="184"/>
      <c r="H74" s="185"/>
      <c r="I74" s="4">
        <v>66</v>
      </c>
      <c r="J74" s="13">
        <v>0</v>
      </c>
      <c r="K74" s="13">
        <v>0</v>
      </c>
    </row>
    <row r="75" spans="1:11" ht="12.75">
      <c r="A75" s="183" t="s">
        <v>151</v>
      </c>
      <c r="B75" s="184"/>
      <c r="C75" s="184"/>
      <c r="D75" s="184"/>
      <c r="E75" s="184"/>
      <c r="F75" s="184"/>
      <c r="G75" s="184"/>
      <c r="H75" s="185"/>
      <c r="I75" s="4">
        <v>67</v>
      </c>
      <c r="J75" s="13">
        <v>0</v>
      </c>
      <c r="K75" s="13">
        <v>0</v>
      </c>
    </row>
    <row r="76" spans="1:11" ht="12.75">
      <c r="A76" s="183" t="s">
        <v>139</v>
      </c>
      <c r="B76" s="184"/>
      <c r="C76" s="184"/>
      <c r="D76" s="184"/>
      <c r="E76" s="184"/>
      <c r="F76" s="184"/>
      <c r="G76" s="184"/>
      <c r="H76" s="185"/>
      <c r="I76" s="4">
        <v>68</v>
      </c>
      <c r="J76" s="13">
        <v>0</v>
      </c>
      <c r="K76" s="13">
        <v>0</v>
      </c>
    </row>
    <row r="77" spans="1:11" ht="12.75">
      <c r="A77" s="183" t="s">
        <v>140</v>
      </c>
      <c r="B77" s="184"/>
      <c r="C77" s="184"/>
      <c r="D77" s="184"/>
      <c r="E77" s="184"/>
      <c r="F77" s="184"/>
      <c r="G77" s="184"/>
      <c r="H77" s="185"/>
      <c r="I77" s="4">
        <v>69</v>
      </c>
      <c r="J77" s="13">
        <v>0</v>
      </c>
      <c r="K77" s="13">
        <v>0</v>
      </c>
    </row>
    <row r="78" spans="1:11" ht="12.75">
      <c r="A78" s="183" t="s">
        <v>141</v>
      </c>
      <c r="B78" s="184"/>
      <c r="C78" s="184"/>
      <c r="D78" s="184"/>
      <c r="E78" s="184"/>
      <c r="F78" s="184"/>
      <c r="G78" s="184"/>
      <c r="H78" s="185"/>
      <c r="I78" s="4">
        <v>70</v>
      </c>
      <c r="J78" s="13">
        <v>0</v>
      </c>
      <c r="K78" s="13">
        <v>0</v>
      </c>
    </row>
    <row r="79" spans="1:11" ht="12.75">
      <c r="A79" s="183" t="s">
        <v>142</v>
      </c>
      <c r="B79" s="184"/>
      <c r="C79" s="184"/>
      <c r="D79" s="184"/>
      <c r="E79" s="184"/>
      <c r="F79" s="184"/>
      <c r="G79" s="184"/>
      <c r="H79" s="185"/>
      <c r="I79" s="4">
        <v>71</v>
      </c>
      <c r="J79" s="13">
        <v>0</v>
      </c>
      <c r="K79" s="13">
        <v>0</v>
      </c>
    </row>
    <row r="80" spans="1:11" ht="12.75">
      <c r="A80" s="183" t="s">
        <v>246</v>
      </c>
      <c r="B80" s="184"/>
      <c r="C80" s="184"/>
      <c r="D80" s="184"/>
      <c r="E80" s="184"/>
      <c r="F80" s="184"/>
      <c r="G80" s="184"/>
      <c r="H80" s="185"/>
      <c r="I80" s="4">
        <v>72</v>
      </c>
      <c r="J80" s="12">
        <f>J81-J82</f>
        <v>-2339368</v>
      </c>
      <c r="K80" s="12">
        <f>K81-K82</f>
        <v>-1615135</v>
      </c>
    </row>
    <row r="81" spans="1:11" ht="12.75">
      <c r="A81" s="202" t="s">
        <v>175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>
        <v>0</v>
      </c>
      <c r="K81" s="13">
        <v>0</v>
      </c>
    </row>
    <row r="82" spans="1:11" ht="12.75">
      <c r="A82" s="202" t="s">
        <v>176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>
        <v>2339368</v>
      </c>
      <c r="K82" s="13">
        <v>1615135</v>
      </c>
    </row>
    <row r="83" spans="1:11" ht="12.75">
      <c r="A83" s="183" t="s">
        <v>247</v>
      </c>
      <c r="B83" s="184"/>
      <c r="C83" s="184"/>
      <c r="D83" s="184"/>
      <c r="E83" s="184"/>
      <c r="F83" s="184"/>
      <c r="G83" s="184"/>
      <c r="H83" s="185"/>
      <c r="I83" s="4">
        <v>75</v>
      </c>
      <c r="J83" s="12">
        <f>J84-J85</f>
        <v>724233</v>
      </c>
      <c r="K83" s="12">
        <f>K84-K85</f>
        <v>-1487173</v>
      </c>
    </row>
    <row r="84" spans="1:11" ht="12.75">
      <c r="A84" s="202" t="s">
        <v>177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>
        <v>724233</v>
      </c>
      <c r="K84" s="13">
        <v>0</v>
      </c>
    </row>
    <row r="85" spans="1:11" ht="12.75">
      <c r="A85" s="202" t="s">
        <v>178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>
        <v>0</v>
      </c>
      <c r="K85" s="13">
        <v>1487173</v>
      </c>
    </row>
    <row r="86" spans="1:11" ht="12.75">
      <c r="A86" s="183" t="s">
        <v>179</v>
      </c>
      <c r="B86" s="184"/>
      <c r="C86" s="184"/>
      <c r="D86" s="184"/>
      <c r="E86" s="184"/>
      <c r="F86" s="184"/>
      <c r="G86" s="184"/>
      <c r="H86" s="185"/>
      <c r="I86" s="4">
        <v>78</v>
      </c>
      <c r="J86" s="13">
        <v>0</v>
      </c>
      <c r="K86" s="13">
        <v>0</v>
      </c>
    </row>
    <row r="87" spans="1:11" ht="12.75">
      <c r="A87" s="199" t="s">
        <v>19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3" t="s">
        <v>135</v>
      </c>
      <c r="B88" s="184"/>
      <c r="C88" s="184"/>
      <c r="D88" s="184"/>
      <c r="E88" s="184"/>
      <c r="F88" s="184"/>
      <c r="G88" s="184"/>
      <c r="H88" s="185"/>
      <c r="I88" s="4">
        <v>80</v>
      </c>
      <c r="J88" s="13">
        <v>0</v>
      </c>
      <c r="K88" s="13">
        <v>0</v>
      </c>
    </row>
    <row r="89" spans="1:11" ht="12.75">
      <c r="A89" s="183" t="s">
        <v>136</v>
      </c>
      <c r="B89" s="184"/>
      <c r="C89" s="184"/>
      <c r="D89" s="184"/>
      <c r="E89" s="184"/>
      <c r="F89" s="184"/>
      <c r="G89" s="184"/>
      <c r="H89" s="185"/>
      <c r="I89" s="4">
        <v>81</v>
      </c>
      <c r="J89" s="13">
        <v>0</v>
      </c>
      <c r="K89" s="13">
        <v>0</v>
      </c>
    </row>
    <row r="90" spans="1:11" ht="12.75">
      <c r="A90" s="183" t="s">
        <v>137</v>
      </c>
      <c r="B90" s="184"/>
      <c r="C90" s="184"/>
      <c r="D90" s="184"/>
      <c r="E90" s="184"/>
      <c r="F90" s="184"/>
      <c r="G90" s="184"/>
      <c r="H90" s="185"/>
      <c r="I90" s="4">
        <v>82</v>
      </c>
      <c r="J90" s="13">
        <v>0</v>
      </c>
      <c r="K90" s="13">
        <v>0</v>
      </c>
    </row>
    <row r="91" spans="1:11" ht="12.75">
      <c r="A91" s="199" t="s">
        <v>20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73774547</v>
      </c>
      <c r="K91" s="12">
        <f>SUM(K92:K100)</f>
        <v>64517200</v>
      </c>
    </row>
    <row r="92" spans="1:11" ht="12.75">
      <c r="A92" s="183" t="s">
        <v>138</v>
      </c>
      <c r="B92" s="184"/>
      <c r="C92" s="184"/>
      <c r="D92" s="184"/>
      <c r="E92" s="184"/>
      <c r="F92" s="184"/>
      <c r="G92" s="184"/>
      <c r="H92" s="185"/>
      <c r="I92" s="4">
        <v>84</v>
      </c>
      <c r="J92" s="13">
        <v>0</v>
      </c>
      <c r="K92" s="13">
        <v>0</v>
      </c>
    </row>
    <row r="93" spans="1:11" ht="12.75">
      <c r="A93" s="183" t="s">
        <v>251</v>
      </c>
      <c r="B93" s="184"/>
      <c r="C93" s="184"/>
      <c r="D93" s="184"/>
      <c r="E93" s="184"/>
      <c r="F93" s="184"/>
      <c r="G93" s="184"/>
      <c r="H93" s="185"/>
      <c r="I93" s="4">
        <v>85</v>
      </c>
      <c r="J93" s="13">
        <v>0</v>
      </c>
      <c r="K93" s="13">
        <v>0</v>
      </c>
    </row>
    <row r="94" spans="1:11" ht="12.75">
      <c r="A94" s="183" t="s">
        <v>0</v>
      </c>
      <c r="B94" s="184"/>
      <c r="C94" s="184"/>
      <c r="D94" s="184"/>
      <c r="E94" s="184"/>
      <c r="F94" s="184"/>
      <c r="G94" s="184"/>
      <c r="H94" s="185"/>
      <c r="I94" s="4">
        <v>86</v>
      </c>
      <c r="J94" s="13">
        <v>73774547</v>
      </c>
      <c r="K94" s="13">
        <v>64517200</v>
      </c>
    </row>
    <row r="95" spans="1:11" ht="12.75">
      <c r="A95" s="183" t="s">
        <v>252</v>
      </c>
      <c r="B95" s="184"/>
      <c r="C95" s="184"/>
      <c r="D95" s="184"/>
      <c r="E95" s="184"/>
      <c r="F95" s="184"/>
      <c r="G95" s="184"/>
      <c r="H95" s="185"/>
      <c r="I95" s="4">
        <v>87</v>
      </c>
      <c r="J95" s="13">
        <v>0</v>
      </c>
      <c r="K95" s="13">
        <v>0</v>
      </c>
    </row>
    <row r="96" spans="1:11" ht="12.75">
      <c r="A96" s="183" t="s">
        <v>253</v>
      </c>
      <c r="B96" s="184"/>
      <c r="C96" s="184"/>
      <c r="D96" s="184"/>
      <c r="E96" s="184"/>
      <c r="F96" s="184"/>
      <c r="G96" s="184"/>
      <c r="H96" s="185"/>
      <c r="I96" s="4">
        <v>88</v>
      </c>
      <c r="J96" s="13">
        <v>0</v>
      </c>
      <c r="K96" s="13">
        <v>0</v>
      </c>
    </row>
    <row r="97" spans="1:11" ht="12.75">
      <c r="A97" s="183" t="s">
        <v>254</v>
      </c>
      <c r="B97" s="184"/>
      <c r="C97" s="184"/>
      <c r="D97" s="184"/>
      <c r="E97" s="184"/>
      <c r="F97" s="184"/>
      <c r="G97" s="184"/>
      <c r="H97" s="185"/>
      <c r="I97" s="4">
        <v>89</v>
      </c>
      <c r="J97" s="13">
        <v>0</v>
      </c>
      <c r="K97" s="13">
        <v>0</v>
      </c>
    </row>
    <row r="98" spans="1:11" ht="12.75">
      <c r="A98" s="183" t="s">
        <v>96</v>
      </c>
      <c r="B98" s="184"/>
      <c r="C98" s="184"/>
      <c r="D98" s="184"/>
      <c r="E98" s="184"/>
      <c r="F98" s="184"/>
      <c r="G98" s="184"/>
      <c r="H98" s="185"/>
      <c r="I98" s="4">
        <v>90</v>
      </c>
      <c r="J98" s="13">
        <v>0</v>
      </c>
      <c r="K98" s="13">
        <v>0</v>
      </c>
    </row>
    <row r="99" spans="1:11" ht="12.75">
      <c r="A99" s="183" t="s">
        <v>94</v>
      </c>
      <c r="B99" s="184"/>
      <c r="C99" s="184"/>
      <c r="D99" s="184"/>
      <c r="E99" s="184"/>
      <c r="F99" s="184"/>
      <c r="G99" s="184"/>
      <c r="H99" s="185"/>
      <c r="I99" s="4">
        <v>91</v>
      </c>
      <c r="J99" s="13">
        <v>0</v>
      </c>
      <c r="K99" s="13">
        <v>0</v>
      </c>
    </row>
    <row r="100" spans="1:11" ht="12.75">
      <c r="A100" s="183" t="s">
        <v>95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3">
        <v>0</v>
      </c>
      <c r="K100" s="13">
        <v>0</v>
      </c>
    </row>
    <row r="101" spans="1:11" ht="12.75">
      <c r="A101" s="199" t="s">
        <v>21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93049091</v>
      </c>
      <c r="K101" s="12">
        <f>SUM(K102:K113)</f>
        <v>117485505</v>
      </c>
    </row>
    <row r="102" spans="1:11" ht="12.75">
      <c r="A102" s="183" t="s">
        <v>138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3">
        <v>0</v>
      </c>
      <c r="K102" s="13">
        <v>0</v>
      </c>
    </row>
    <row r="103" spans="1:11" ht="12.75">
      <c r="A103" s="183" t="s">
        <v>251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3">
        <v>30872682</v>
      </c>
      <c r="K103" s="13">
        <v>47206910</v>
      </c>
    </row>
    <row r="104" spans="1:11" ht="12.75">
      <c r="A104" s="183" t="s">
        <v>0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3">
        <v>10750261</v>
      </c>
      <c r="K104" s="13">
        <v>14788343</v>
      </c>
    </row>
    <row r="105" spans="1:11" ht="12.75">
      <c r="A105" s="183" t="s">
        <v>252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3">
        <v>567111</v>
      </c>
      <c r="K105" s="13">
        <v>579394</v>
      </c>
    </row>
    <row r="106" spans="1:11" ht="12.75">
      <c r="A106" s="183" t="s">
        <v>253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3">
        <v>29324399</v>
      </c>
      <c r="K106" s="13">
        <v>30004576</v>
      </c>
    </row>
    <row r="107" spans="1:11" ht="12.75">
      <c r="A107" s="183" t="s">
        <v>254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3">
        <v>0</v>
      </c>
      <c r="K107" s="13">
        <v>0</v>
      </c>
    </row>
    <row r="108" spans="1:11" ht="12.75">
      <c r="A108" s="183" t="s">
        <v>96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3">
        <v>0</v>
      </c>
      <c r="K108" s="13">
        <v>0</v>
      </c>
    </row>
    <row r="109" spans="1:11" ht="12.75">
      <c r="A109" s="183" t="s">
        <v>97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3">
        <v>644071</v>
      </c>
      <c r="K109" s="13">
        <v>661050</v>
      </c>
    </row>
    <row r="110" spans="1:11" ht="12.75">
      <c r="A110" s="183" t="s">
        <v>98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3">
        <v>20890567</v>
      </c>
      <c r="K110" s="13">
        <v>24245232</v>
      </c>
    </row>
    <row r="111" spans="1:11" ht="12.75">
      <c r="A111" s="183" t="s">
        <v>101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3">
        <v>0</v>
      </c>
      <c r="K111" s="13">
        <v>0</v>
      </c>
    </row>
    <row r="112" spans="1:11" ht="12.75">
      <c r="A112" s="183" t="s">
        <v>99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3">
        <v>0</v>
      </c>
      <c r="K112" s="13">
        <v>0</v>
      </c>
    </row>
    <row r="113" spans="1:11" ht="12.75">
      <c r="A113" s="183" t="s">
        <v>100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3">
        <v>0</v>
      </c>
      <c r="K113" s="13">
        <v>0</v>
      </c>
    </row>
    <row r="114" spans="1:11" ht="12.75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3427456</v>
      </c>
      <c r="K114" s="13">
        <v>841390</v>
      </c>
    </row>
    <row r="115" spans="1:11" ht="12.75">
      <c r="A115" s="199" t="s">
        <v>25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238554269</v>
      </c>
      <c r="K115" s="12">
        <f>K70+K87+K91+K101+K114</f>
        <v>249660097</v>
      </c>
    </row>
    <row r="116" spans="1:11" ht="12.75">
      <c r="A116" s="213" t="s">
        <v>59</v>
      </c>
      <c r="B116" s="214"/>
      <c r="C116" s="214"/>
      <c r="D116" s="214"/>
      <c r="E116" s="214"/>
      <c r="F116" s="214"/>
      <c r="G116" s="214"/>
      <c r="H116" s="215"/>
      <c r="I116" s="5">
        <v>108</v>
      </c>
      <c r="J116" s="14">
        <v>0</v>
      </c>
      <c r="K116" s="14">
        <v>0</v>
      </c>
    </row>
    <row r="117" spans="1:11" ht="12.75">
      <c r="A117" s="208" t="s">
        <v>289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196" t="s">
        <v>193</v>
      </c>
      <c r="B118" s="197"/>
      <c r="C118" s="197"/>
      <c r="D118" s="197"/>
      <c r="E118" s="197"/>
      <c r="F118" s="197"/>
      <c r="G118" s="197"/>
      <c r="H118" s="197"/>
      <c r="I118" s="219"/>
      <c r="J118" s="219"/>
      <c r="K118" s="220"/>
    </row>
    <row r="119" spans="1:11" ht="12.75">
      <c r="A119" s="183" t="s">
        <v>8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3">
        <v>0</v>
      </c>
      <c r="K119" s="13">
        <v>0</v>
      </c>
    </row>
    <row r="120" spans="1:11" ht="12.75">
      <c r="A120" s="221" t="s">
        <v>9</v>
      </c>
      <c r="B120" s="222"/>
      <c r="C120" s="222"/>
      <c r="D120" s="222"/>
      <c r="E120" s="222"/>
      <c r="F120" s="222"/>
      <c r="G120" s="222"/>
      <c r="H120" s="223"/>
      <c r="I120" s="7">
        <v>110</v>
      </c>
      <c r="J120" s="14">
        <v>0</v>
      </c>
      <c r="K120" s="14">
        <v>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1" t="s">
        <v>102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</row>
    <row r="123" spans="1:11" ht="12.75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3:K78 J71:K71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0">
      <selection activeCell="Q46" sqref="Q46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6" t="s">
        <v>160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342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4" t="s">
        <v>340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4" thickBot="1">
      <c r="A5" s="227" t="s">
        <v>61</v>
      </c>
      <c r="B5" s="227"/>
      <c r="C5" s="227"/>
      <c r="D5" s="227"/>
      <c r="E5" s="227"/>
      <c r="F5" s="227"/>
      <c r="G5" s="227"/>
      <c r="H5" s="227"/>
      <c r="I5" s="77" t="s">
        <v>290</v>
      </c>
      <c r="J5" s="79" t="s">
        <v>156</v>
      </c>
      <c r="K5" s="79" t="s">
        <v>157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81">
        <v>2</v>
      </c>
      <c r="J6" s="80">
        <v>3</v>
      </c>
      <c r="K6" s="80">
        <v>4</v>
      </c>
    </row>
    <row r="7" spans="1:11" ht="12.75">
      <c r="A7" s="196" t="s">
        <v>26</v>
      </c>
      <c r="B7" s="197"/>
      <c r="C7" s="197"/>
      <c r="D7" s="197"/>
      <c r="E7" s="197"/>
      <c r="F7" s="197"/>
      <c r="G7" s="197"/>
      <c r="H7" s="198"/>
      <c r="I7" s="6">
        <v>111</v>
      </c>
      <c r="J7" s="20">
        <f>SUM(J8:J9)</f>
        <v>132664665</v>
      </c>
      <c r="K7" s="20">
        <f>SUM(K8:K9)</f>
        <v>140455157</v>
      </c>
    </row>
    <row r="8" spans="1:11" ht="12.75">
      <c r="A8" s="199" t="s">
        <v>158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126852753</v>
      </c>
      <c r="K8" s="13">
        <v>136626646</v>
      </c>
    </row>
    <row r="9" spans="1:11" ht="12.75">
      <c r="A9" s="199" t="s">
        <v>106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5811912</v>
      </c>
      <c r="K9" s="13">
        <v>3828511</v>
      </c>
    </row>
    <row r="10" spans="1:11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125272911</v>
      </c>
      <c r="K10" s="12">
        <f>K11+K12+K16+K20+K21+K22+K25+K26</f>
        <v>134918019</v>
      </c>
    </row>
    <row r="11" spans="1:11" ht="12.75">
      <c r="A11" s="199" t="s">
        <v>107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>
        <v>-5718641</v>
      </c>
      <c r="K11" s="13">
        <v>-8800276</v>
      </c>
    </row>
    <row r="12" spans="1:11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87931855</v>
      </c>
      <c r="K12" s="12">
        <f>SUM(K13:K15)</f>
        <v>96976402</v>
      </c>
    </row>
    <row r="13" spans="1:11" ht="12.75">
      <c r="A13" s="183" t="s">
        <v>152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3">
        <v>64681320</v>
      </c>
      <c r="K13" s="13">
        <v>69443103</v>
      </c>
    </row>
    <row r="14" spans="1:11" ht="12.75">
      <c r="A14" s="183" t="s">
        <v>153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3">
        <v>3538112</v>
      </c>
      <c r="K14" s="13">
        <v>7897220</v>
      </c>
    </row>
    <row r="15" spans="1:11" ht="12.75">
      <c r="A15" s="183" t="s">
        <v>63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3">
        <v>19712423</v>
      </c>
      <c r="K15" s="13">
        <v>19636079</v>
      </c>
    </row>
    <row r="16" spans="1:11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12116564</v>
      </c>
      <c r="K16" s="12">
        <f>SUM(K17:K19)</f>
        <v>11525693</v>
      </c>
    </row>
    <row r="17" spans="1:11" ht="12.75">
      <c r="A17" s="183" t="s">
        <v>64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3">
        <v>7426207</v>
      </c>
      <c r="K17" s="13">
        <v>7133907</v>
      </c>
    </row>
    <row r="18" spans="1:11" ht="12.75">
      <c r="A18" s="183" t="s">
        <v>65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3">
        <v>3035984</v>
      </c>
      <c r="K18" s="13">
        <v>2870330</v>
      </c>
    </row>
    <row r="19" spans="1:11" ht="12.75">
      <c r="A19" s="183" t="s">
        <v>66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3">
        <v>1654373</v>
      </c>
      <c r="K19" s="13">
        <v>1521456</v>
      </c>
    </row>
    <row r="20" spans="1:11" ht="12.75">
      <c r="A20" s="199" t="s">
        <v>108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6391129</v>
      </c>
      <c r="K20" s="13">
        <v>6664092</v>
      </c>
    </row>
    <row r="21" spans="1:11" ht="12.75">
      <c r="A21" s="199" t="s">
        <v>109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>
        <v>11516060</v>
      </c>
      <c r="K21" s="13">
        <v>11942594</v>
      </c>
    </row>
    <row r="22" spans="1:11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3" t="s">
        <v>143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3">
        <v>0</v>
      </c>
      <c r="K23" s="13">
        <v>0</v>
      </c>
    </row>
    <row r="24" spans="1:11" ht="12.75">
      <c r="A24" s="183" t="s">
        <v>144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3">
        <v>0</v>
      </c>
      <c r="K24" s="13">
        <v>0</v>
      </c>
    </row>
    <row r="25" spans="1:11" ht="12.75">
      <c r="A25" s="199" t="s">
        <v>110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>
        <v>0</v>
      </c>
      <c r="K25" s="13">
        <v>0</v>
      </c>
    </row>
    <row r="26" spans="1:11" ht="12.75">
      <c r="A26" s="199" t="s">
        <v>52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>
        <v>13035944</v>
      </c>
      <c r="K26" s="13">
        <v>16609514</v>
      </c>
    </row>
    <row r="27" spans="1:11" ht="12.75">
      <c r="A27" s="199" t="s">
        <v>221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331477</v>
      </c>
      <c r="K27" s="12">
        <f>SUM(K28:K32)</f>
        <v>422536</v>
      </c>
    </row>
    <row r="28" spans="1:11" ht="12.75">
      <c r="A28" s="199" t="s">
        <v>235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>
        <v>0</v>
      </c>
      <c r="K28" s="13">
        <v>0</v>
      </c>
    </row>
    <row r="29" spans="1:11" ht="12.75">
      <c r="A29" s="199" t="s">
        <v>161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v>293271</v>
      </c>
      <c r="K29" s="13">
        <v>372671</v>
      </c>
    </row>
    <row r="30" spans="1:11" ht="12.75">
      <c r="A30" s="199" t="s">
        <v>145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>
        <v>0</v>
      </c>
      <c r="K30" s="13">
        <v>0</v>
      </c>
    </row>
    <row r="31" spans="1:11" ht="12.75">
      <c r="A31" s="199" t="s">
        <v>231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>
        <v>0</v>
      </c>
      <c r="K31" s="13">
        <v>0</v>
      </c>
    </row>
    <row r="32" spans="1:11" ht="12.75">
      <c r="A32" s="199" t="s">
        <v>146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>
        <v>38206</v>
      </c>
      <c r="K32" s="13">
        <v>49865</v>
      </c>
    </row>
    <row r="33" spans="1:11" ht="12.75">
      <c r="A33" s="199" t="s">
        <v>222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6998998</v>
      </c>
      <c r="K33" s="12">
        <f>SUM(K34:K37)</f>
        <v>7446847</v>
      </c>
    </row>
    <row r="34" spans="1:11" ht="12.75">
      <c r="A34" s="199" t="s">
        <v>68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>
        <v>0</v>
      </c>
      <c r="K34" s="13">
        <v>0</v>
      </c>
    </row>
    <row r="35" spans="1:11" ht="12.75">
      <c r="A35" s="199" t="s">
        <v>67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6998998</v>
      </c>
      <c r="K35" s="13">
        <v>7446847</v>
      </c>
    </row>
    <row r="36" spans="1:11" ht="12.75">
      <c r="A36" s="199" t="s">
        <v>232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>
        <v>0</v>
      </c>
      <c r="K36" s="13">
        <v>0</v>
      </c>
    </row>
    <row r="37" spans="1:11" ht="12.75">
      <c r="A37" s="199" t="s">
        <v>69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>
        <v>0</v>
      </c>
      <c r="K37" s="13">
        <v>0</v>
      </c>
    </row>
    <row r="38" spans="1:11" ht="12.75">
      <c r="A38" s="199" t="s">
        <v>203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>
        <v>0</v>
      </c>
      <c r="K38" s="13">
        <v>0</v>
      </c>
    </row>
    <row r="39" spans="1:11" ht="12.75">
      <c r="A39" s="199" t="s">
        <v>204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>
        <v>0</v>
      </c>
      <c r="K39" s="13">
        <v>0</v>
      </c>
    </row>
    <row r="40" spans="1:11" ht="12.75">
      <c r="A40" s="199" t="s">
        <v>233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>
        <v>0</v>
      </c>
      <c r="K40" s="13">
        <v>0</v>
      </c>
    </row>
    <row r="41" spans="1:11" ht="12.75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>
        <v>0</v>
      </c>
      <c r="K41" s="13">
        <v>0</v>
      </c>
    </row>
    <row r="42" spans="1:11" ht="12.75">
      <c r="A42" s="199" t="s">
        <v>223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132996142</v>
      </c>
      <c r="K42" s="12">
        <f>K7+K27+K38+K40</f>
        <v>140877693</v>
      </c>
    </row>
    <row r="43" spans="1:11" ht="12.75">
      <c r="A43" s="199" t="s">
        <v>224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132271909</v>
      </c>
      <c r="K43" s="12">
        <f>K10+K33+K39+K41</f>
        <v>142364866</v>
      </c>
    </row>
    <row r="44" spans="1:11" ht="12.75">
      <c r="A44" s="199" t="s">
        <v>244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724233</v>
      </c>
      <c r="K44" s="12">
        <f>K42-K43</f>
        <v>-1487173</v>
      </c>
    </row>
    <row r="45" spans="1:11" ht="12.75">
      <c r="A45" s="202" t="s">
        <v>226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724233</v>
      </c>
      <c r="K45" s="12">
        <f>IF(K42&gt;K43,K42-K43,0)</f>
        <v>0</v>
      </c>
    </row>
    <row r="46" spans="1:11" ht="12.75">
      <c r="A46" s="202" t="s">
        <v>227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0</v>
      </c>
      <c r="K46" s="12">
        <f>IF(K43&gt;K42,K43-K42,0)</f>
        <v>1487173</v>
      </c>
    </row>
    <row r="47" spans="1:11" ht="12.75">
      <c r="A47" s="199" t="s">
        <v>225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0</v>
      </c>
      <c r="K47" s="13">
        <v>0</v>
      </c>
    </row>
    <row r="48" spans="1:11" ht="12.75">
      <c r="A48" s="199" t="s">
        <v>245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J44-J47</f>
        <v>724233</v>
      </c>
      <c r="K48" s="12">
        <f>K44-K47</f>
        <v>-1487173</v>
      </c>
    </row>
    <row r="49" spans="1:11" ht="12.75">
      <c r="A49" s="202" t="s">
        <v>200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724233</v>
      </c>
      <c r="K49" s="12">
        <f>IF(K48&gt;0,K48,0)</f>
        <v>0</v>
      </c>
    </row>
    <row r="50" spans="1:11" ht="12.75">
      <c r="A50" s="228" t="s">
        <v>228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8">
        <f>IF(J48&lt;0,-J48,0)</f>
        <v>0</v>
      </c>
      <c r="K50" s="18">
        <f>IF(K48&lt;0,-K48,0)</f>
        <v>1487173</v>
      </c>
    </row>
    <row r="51" spans="1:11" ht="12.75">
      <c r="A51" s="208" t="s">
        <v>120</v>
      </c>
      <c r="B51" s="216"/>
      <c r="C51" s="216"/>
      <c r="D51" s="216"/>
      <c r="E51" s="216"/>
      <c r="F51" s="216"/>
      <c r="G51" s="216"/>
      <c r="H51" s="216"/>
      <c r="I51" s="231"/>
      <c r="J51" s="231"/>
      <c r="K51" s="232"/>
    </row>
    <row r="52" spans="1:11" ht="12.75">
      <c r="A52" s="196" t="s">
        <v>194</v>
      </c>
      <c r="B52" s="197"/>
      <c r="C52" s="197"/>
      <c r="D52" s="197"/>
      <c r="E52" s="197"/>
      <c r="F52" s="197"/>
      <c r="G52" s="197"/>
      <c r="H52" s="197"/>
      <c r="I52" s="219"/>
      <c r="J52" s="219"/>
      <c r="K52" s="220"/>
    </row>
    <row r="53" spans="1:11" ht="12.75">
      <c r="A53" s="233" t="s">
        <v>242</v>
      </c>
      <c r="B53" s="234"/>
      <c r="C53" s="234"/>
      <c r="D53" s="234"/>
      <c r="E53" s="234"/>
      <c r="F53" s="234"/>
      <c r="G53" s="234"/>
      <c r="H53" s="235"/>
      <c r="I53" s="4">
        <v>155</v>
      </c>
      <c r="J53" s="13">
        <v>0</v>
      </c>
      <c r="K53" s="13">
        <v>0</v>
      </c>
    </row>
    <row r="54" spans="1:11" ht="12.75">
      <c r="A54" s="233" t="s">
        <v>243</v>
      </c>
      <c r="B54" s="234"/>
      <c r="C54" s="234"/>
      <c r="D54" s="234"/>
      <c r="E54" s="234"/>
      <c r="F54" s="234"/>
      <c r="G54" s="234"/>
      <c r="H54" s="235"/>
      <c r="I54" s="4">
        <v>156</v>
      </c>
      <c r="J54" s="14">
        <v>0</v>
      </c>
      <c r="K54" s="14">
        <v>0</v>
      </c>
    </row>
    <row r="55" spans="1:11" ht="12.75">
      <c r="A55" s="208" t="s">
        <v>197</v>
      </c>
      <c r="B55" s="216"/>
      <c r="C55" s="216"/>
      <c r="D55" s="216"/>
      <c r="E55" s="216"/>
      <c r="F55" s="216"/>
      <c r="G55" s="216"/>
      <c r="H55" s="216"/>
      <c r="I55" s="231"/>
      <c r="J55" s="231"/>
      <c r="K55" s="232"/>
    </row>
    <row r="56" spans="1:11" ht="12.75">
      <c r="A56" s="196" t="s">
        <v>212</v>
      </c>
      <c r="B56" s="197"/>
      <c r="C56" s="197"/>
      <c r="D56" s="197"/>
      <c r="E56" s="197"/>
      <c r="F56" s="197"/>
      <c r="G56" s="197"/>
      <c r="H56" s="198"/>
      <c r="I56" s="21">
        <v>157</v>
      </c>
      <c r="J56" s="11">
        <v>0</v>
      </c>
      <c r="K56" s="11">
        <v>0</v>
      </c>
    </row>
    <row r="57" spans="1:11" ht="12.75">
      <c r="A57" s="199" t="s">
        <v>229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9" t="s">
        <v>236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>
        <v>0</v>
      </c>
      <c r="K58" s="13">
        <v>0</v>
      </c>
    </row>
    <row r="59" spans="1:11" ht="12.75">
      <c r="A59" s="199" t="s">
        <v>237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>
        <v>0</v>
      </c>
      <c r="K59" s="13">
        <v>0</v>
      </c>
    </row>
    <row r="60" spans="1:11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>
        <v>0</v>
      </c>
      <c r="K60" s="13">
        <v>0</v>
      </c>
    </row>
    <row r="61" spans="1:11" ht="12.75">
      <c r="A61" s="199" t="s">
        <v>238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>
        <v>0</v>
      </c>
      <c r="K61" s="13">
        <v>0</v>
      </c>
    </row>
    <row r="62" spans="1:11" ht="12.75">
      <c r="A62" s="199" t="s">
        <v>239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>
        <v>0</v>
      </c>
      <c r="K62" s="13">
        <v>0</v>
      </c>
    </row>
    <row r="63" spans="1:11" ht="12.75">
      <c r="A63" s="199" t="s">
        <v>240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>
        <v>0</v>
      </c>
      <c r="K63" s="13">
        <v>0</v>
      </c>
    </row>
    <row r="64" spans="1:11" ht="12.75">
      <c r="A64" s="199" t="s">
        <v>241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>
        <v>0</v>
      </c>
      <c r="K64" s="13">
        <v>0</v>
      </c>
    </row>
    <row r="65" spans="1:11" ht="12.75">
      <c r="A65" s="199" t="s">
        <v>230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>
        <v>0</v>
      </c>
      <c r="K65" s="13">
        <v>0</v>
      </c>
    </row>
    <row r="66" spans="1:11" ht="12.75">
      <c r="A66" s="199" t="s">
        <v>201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9" t="s">
        <v>202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208" t="s">
        <v>196</v>
      </c>
      <c r="B68" s="216"/>
      <c r="C68" s="216"/>
      <c r="D68" s="216"/>
      <c r="E68" s="216"/>
      <c r="F68" s="216"/>
      <c r="G68" s="216"/>
      <c r="H68" s="216"/>
      <c r="I68" s="231"/>
      <c r="J68" s="231"/>
      <c r="K68" s="232"/>
    </row>
    <row r="69" spans="1:11" ht="12.75">
      <c r="A69" s="196" t="s">
        <v>195</v>
      </c>
      <c r="B69" s="197"/>
      <c r="C69" s="197"/>
      <c r="D69" s="197"/>
      <c r="E69" s="197"/>
      <c r="F69" s="197"/>
      <c r="G69" s="197"/>
      <c r="H69" s="197"/>
      <c r="I69" s="219"/>
      <c r="J69" s="219"/>
      <c r="K69" s="220"/>
    </row>
    <row r="70" spans="1:11" ht="12.75">
      <c r="A70" s="233" t="s">
        <v>242</v>
      </c>
      <c r="B70" s="234"/>
      <c r="C70" s="234"/>
      <c r="D70" s="234"/>
      <c r="E70" s="234"/>
      <c r="F70" s="234"/>
      <c r="G70" s="234"/>
      <c r="H70" s="235"/>
      <c r="I70" s="4">
        <v>169</v>
      </c>
      <c r="J70" s="13">
        <v>0</v>
      </c>
      <c r="K70" s="13">
        <v>0</v>
      </c>
    </row>
    <row r="71" spans="1:11" ht="12.75">
      <c r="A71" s="236" t="s">
        <v>243</v>
      </c>
      <c r="B71" s="237"/>
      <c r="C71" s="237"/>
      <c r="D71" s="237"/>
      <c r="E71" s="237"/>
      <c r="F71" s="237"/>
      <c r="G71" s="237"/>
      <c r="H71" s="238"/>
      <c r="I71" s="7">
        <v>170</v>
      </c>
      <c r="J71" s="14">
        <v>0</v>
      </c>
      <c r="K71" s="14">
        <v>0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8">
      <selection activeCell="K53" sqref="K53"/>
    </sheetView>
  </sheetViews>
  <sheetFormatPr defaultColWidth="9.140625" defaultRowHeight="12.75"/>
  <sheetData>
    <row r="1" spans="1:11" ht="12.75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178"/>
    </row>
    <row r="2" spans="1:11" ht="12.75">
      <c r="A2" s="243" t="s">
        <v>342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5" t="s">
        <v>340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3" t="s">
        <v>40</v>
      </c>
      <c r="B8" s="184"/>
      <c r="C8" s="184"/>
      <c r="D8" s="184"/>
      <c r="E8" s="184"/>
      <c r="F8" s="184"/>
      <c r="G8" s="184"/>
      <c r="H8" s="184"/>
      <c r="I8" s="4">
        <v>1</v>
      </c>
      <c r="J8" s="13">
        <v>724233</v>
      </c>
      <c r="K8" s="13">
        <v>-1487173</v>
      </c>
    </row>
    <row r="9" spans="1:11" ht="12.75">
      <c r="A9" s="183" t="s">
        <v>41</v>
      </c>
      <c r="B9" s="184"/>
      <c r="C9" s="184"/>
      <c r="D9" s="184"/>
      <c r="E9" s="184"/>
      <c r="F9" s="184"/>
      <c r="G9" s="184"/>
      <c r="H9" s="184"/>
      <c r="I9" s="4">
        <v>2</v>
      </c>
      <c r="J9" s="13">
        <v>6391129</v>
      </c>
      <c r="K9" s="13">
        <v>6664092</v>
      </c>
    </row>
    <row r="10" spans="1:11" ht="12.75">
      <c r="A10" s="183" t="s">
        <v>42</v>
      </c>
      <c r="B10" s="184"/>
      <c r="C10" s="184"/>
      <c r="D10" s="184"/>
      <c r="E10" s="184"/>
      <c r="F10" s="184"/>
      <c r="G10" s="184"/>
      <c r="H10" s="184"/>
      <c r="I10" s="4">
        <v>3</v>
      </c>
      <c r="J10" s="13">
        <v>0</v>
      </c>
      <c r="K10" s="13">
        <v>18436484</v>
      </c>
    </row>
    <row r="11" spans="1:11" ht="12.75">
      <c r="A11" s="183" t="s">
        <v>43</v>
      </c>
      <c r="B11" s="184"/>
      <c r="C11" s="184"/>
      <c r="D11" s="184"/>
      <c r="E11" s="184"/>
      <c r="F11" s="184"/>
      <c r="G11" s="184"/>
      <c r="H11" s="184"/>
      <c r="I11" s="4">
        <v>4</v>
      </c>
      <c r="J11" s="13">
        <v>0</v>
      </c>
      <c r="K11" s="13">
        <v>0</v>
      </c>
    </row>
    <row r="12" spans="1:11" ht="12.75">
      <c r="A12" s="183" t="s">
        <v>44</v>
      </c>
      <c r="B12" s="184"/>
      <c r="C12" s="184"/>
      <c r="D12" s="184"/>
      <c r="E12" s="184"/>
      <c r="F12" s="184"/>
      <c r="G12" s="184"/>
      <c r="H12" s="184"/>
      <c r="I12" s="4">
        <v>5</v>
      </c>
      <c r="J12" s="13">
        <v>0</v>
      </c>
      <c r="K12" s="13">
        <v>0</v>
      </c>
    </row>
    <row r="13" spans="1:11" ht="12.75">
      <c r="A13" s="183" t="s">
        <v>53</v>
      </c>
      <c r="B13" s="184"/>
      <c r="C13" s="184"/>
      <c r="D13" s="184"/>
      <c r="E13" s="184"/>
      <c r="F13" s="184"/>
      <c r="G13" s="184"/>
      <c r="H13" s="184"/>
      <c r="I13" s="4">
        <v>6</v>
      </c>
      <c r="J13" s="13">
        <v>47602800</v>
      </c>
      <c r="K13" s="13">
        <v>0</v>
      </c>
    </row>
    <row r="14" spans="1:11" ht="12.75">
      <c r="A14" s="199" t="s">
        <v>163</v>
      </c>
      <c r="B14" s="200"/>
      <c r="C14" s="200"/>
      <c r="D14" s="200"/>
      <c r="E14" s="200"/>
      <c r="F14" s="200"/>
      <c r="G14" s="200"/>
      <c r="H14" s="200"/>
      <c r="I14" s="4">
        <v>7</v>
      </c>
      <c r="J14" s="9">
        <f>SUM(J8:J13)</f>
        <v>54718162</v>
      </c>
      <c r="K14" s="12">
        <f>SUM(K8:K13)</f>
        <v>23613403</v>
      </c>
    </row>
    <row r="15" spans="1:11" ht="12.75">
      <c r="A15" s="183" t="s">
        <v>54</v>
      </c>
      <c r="B15" s="184"/>
      <c r="C15" s="184"/>
      <c r="D15" s="184"/>
      <c r="E15" s="184"/>
      <c r="F15" s="184"/>
      <c r="G15" s="184"/>
      <c r="H15" s="184"/>
      <c r="I15" s="4">
        <v>8</v>
      </c>
      <c r="J15" s="13">
        <v>24525314</v>
      </c>
      <c r="K15" s="13">
        <v>0</v>
      </c>
    </row>
    <row r="16" spans="1:11" ht="12.75">
      <c r="A16" s="183" t="s">
        <v>55</v>
      </c>
      <c r="B16" s="184"/>
      <c r="C16" s="184"/>
      <c r="D16" s="184"/>
      <c r="E16" s="184"/>
      <c r="F16" s="184"/>
      <c r="G16" s="184"/>
      <c r="H16" s="184"/>
      <c r="I16" s="4">
        <v>9</v>
      </c>
      <c r="J16" s="13">
        <v>1937022</v>
      </c>
      <c r="K16" s="13">
        <v>368398</v>
      </c>
    </row>
    <row r="17" spans="1:11" ht="12.75">
      <c r="A17" s="183" t="s">
        <v>56</v>
      </c>
      <c r="B17" s="184"/>
      <c r="C17" s="184"/>
      <c r="D17" s="184"/>
      <c r="E17" s="184"/>
      <c r="F17" s="184"/>
      <c r="G17" s="184"/>
      <c r="H17" s="184"/>
      <c r="I17" s="4">
        <v>10</v>
      </c>
      <c r="J17" s="13">
        <v>7931708</v>
      </c>
      <c r="K17" s="13">
        <v>7007527</v>
      </c>
    </row>
    <row r="18" spans="1:11" ht="12.75">
      <c r="A18" s="183" t="s">
        <v>57</v>
      </c>
      <c r="B18" s="184"/>
      <c r="C18" s="184"/>
      <c r="D18" s="184"/>
      <c r="E18" s="184"/>
      <c r="F18" s="184"/>
      <c r="G18" s="184"/>
      <c r="H18" s="184"/>
      <c r="I18" s="4">
        <v>11</v>
      </c>
      <c r="J18" s="13">
        <v>3654260</v>
      </c>
      <c r="K18" s="13">
        <v>7157005</v>
      </c>
    </row>
    <row r="19" spans="1:11" ht="12.75">
      <c r="A19" s="199" t="s">
        <v>164</v>
      </c>
      <c r="B19" s="200"/>
      <c r="C19" s="200"/>
      <c r="D19" s="200"/>
      <c r="E19" s="200"/>
      <c r="F19" s="200"/>
      <c r="G19" s="200"/>
      <c r="H19" s="200"/>
      <c r="I19" s="4">
        <v>12</v>
      </c>
      <c r="J19" s="9">
        <f>SUM(J15:J18)</f>
        <v>38048304</v>
      </c>
      <c r="K19" s="12">
        <f>SUM(K15:K18)</f>
        <v>14532930</v>
      </c>
    </row>
    <row r="20" spans="1:11" ht="12.75">
      <c r="A20" s="199" t="s">
        <v>36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IF(J14&gt;J19,J14-J19,0)</f>
        <v>16669858</v>
      </c>
      <c r="K20" s="12">
        <f>IF(K14&gt;K19,K14-K19,0)</f>
        <v>9080473</v>
      </c>
    </row>
    <row r="21" spans="1:11" ht="12.75">
      <c r="A21" s="199" t="s">
        <v>37</v>
      </c>
      <c r="B21" s="200"/>
      <c r="C21" s="200"/>
      <c r="D21" s="200"/>
      <c r="E21" s="200"/>
      <c r="F21" s="200"/>
      <c r="G21" s="200"/>
      <c r="H21" s="20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0" t="s">
        <v>165</v>
      </c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183" t="s">
        <v>185</v>
      </c>
      <c r="B23" s="184"/>
      <c r="C23" s="184"/>
      <c r="D23" s="184"/>
      <c r="E23" s="184"/>
      <c r="F23" s="184"/>
      <c r="G23" s="184"/>
      <c r="H23" s="184"/>
      <c r="I23" s="4">
        <v>15</v>
      </c>
      <c r="J23" s="13">
        <f>902218+31993-741984-31328</f>
        <v>160899</v>
      </c>
      <c r="K23" s="13">
        <v>0</v>
      </c>
    </row>
    <row r="24" spans="1:11" ht="12.75">
      <c r="A24" s="183" t="s">
        <v>186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>
        <v>0</v>
      </c>
      <c r="K24" s="13">
        <v>0</v>
      </c>
    </row>
    <row r="25" spans="1:11" ht="12.75">
      <c r="A25" s="183" t="s">
        <v>187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>
        <v>0</v>
      </c>
      <c r="K25" s="13">
        <v>0</v>
      </c>
    </row>
    <row r="26" spans="1:11" ht="12.75">
      <c r="A26" s="183" t="s">
        <v>188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>
        <v>0</v>
      </c>
      <c r="K26" s="13">
        <v>0</v>
      </c>
    </row>
    <row r="27" spans="1:11" ht="12.75">
      <c r="A27" s="183" t="s">
        <v>189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>
        <v>0</v>
      </c>
      <c r="K27" s="13">
        <v>0</v>
      </c>
    </row>
    <row r="28" spans="1:11" ht="12.75">
      <c r="A28" s="199" t="s">
        <v>174</v>
      </c>
      <c r="B28" s="200"/>
      <c r="C28" s="200"/>
      <c r="D28" s="200"/>
      <c r="E28" s="200"/>
      <c r="F28" s="200"/>
      <c r="G28" s="200"/>
      <c r="H28" s="200"/>
      <c r="I28" s="4">
        <v>20</v>
      </c>
      <c r="J28" s="9">
        <f>SUM(J23:J27)</f>
        <v>160899</v>
      </c>
      <c r="K28" s="12">
        <f>SUM(K23:K27)</f>
        <v>0</v>
      </c>
    </row>
    <row r="29" spans="1:11" ht="12.75">
      <c r="A29" s="183" t="s">
        <v>121</v>
      </c>
      <c r="B29" s="184"/>
      <c r="C29" s="184"/>
      <c r="D29" s="184"/>
      <c r="E29" s="184"/>
      <c r="F29" s="184"/>
      <c r="G29" s="184"/>
      <c r="H29" s="184"/>
      <c r="I29" s="4">
        <v>21</v>
      </c>
      <c r="J29" s="13">
        <f>3900+106075+5061399+5056485-41008</f>
        <v>10186851</v>
      </c>
      <c r="K29" s="13">
        <v>6187602</v>
      </c>
    </row>
    <row r="30" spans="1:11" ht="12.75">
      <c r="A30" s="183" t="s">
        <v>122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>
        <v>0</v>
      </c>
      <c r="K30" s="13">
        <v>0</v>
      </c>
    </row>
    <row r="31" spans="1:11" ht="12.75">
      <c r="A31" s="183" t="s">
        <v>16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>
        <v>0</v>
      </c>
      <c r="K31" s="13">
        <v>0</v>
      </c>
    </row>
    <row r="32" spans="1:11" ht="12.75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10186851</v>
      </c>
      <c r="K32" s="12">
        <f>SUM(K29:K31)</f>
        <v>6187602</v>
      </c>
    </row>
    <row r="33" spans="1:11" ht="12.75">
      <c r="A33" s="199" t="s">
        <v>38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9" t="s">
        <v>39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10025952</v>
      </c>
      <c r="K34" s="12">
        <f>IF(K32&gt;K28,K32-K28,0)</f>
        <v>6187602</v>
      </c>
    </row>
    <row r="35" spans="1:11" ht="12.75">
      <c r="A35" s="250" t="s">
        <v>166</v>
      </c>
      <c r="B35" s="251"/>
      <c r="C35" s="251"/>
      <c r="D35" s="251"/>
      <c r="E35" s="251"/>
      <c r="F35" s="251"/>
      <c r="G35" s="251"/>
      <c r="H35" s="251"/>
      <c r="I35" s="252"/>
      <c r="J35" s="252"/>
      <c r="K35" s="253"/>
    </row>
    <row r="36" spans="1:11" ht="12.75">
      <c r="A36" s="183" t="s">
        <v>180</v>
      </c>
      <c r="B36" s="184"/>
      <c r="C36" s="184"/>
      <c r="D36" s="184"/>
      <c r="E36" s="184"/>
      <c r="F36" s="184"/>
      <c r="G36" s="184"/>
      <c r="H36" s="184"/>
      <c r="I36" s="4">
        <v>27</v>
      </c>
      <c r="J36" s="8">
        <v>0</v>
      </c>
      <c r="K36" s="13">
        <v>0</v>
      </c>
    </row>
    <row r="37" spans="1:11" ht="12.75">
      <c r="A37" s="183" t="s">
        <v>29</v>
      </c>
      <c r="B37" s="184"/>
      <c r="C37" s="184"/>
      <c r="D37" s="184"/>
      <c r="E37" s="184"/>
      <c r="F37" s="184"/>
      <c r="G37" s="184"/>
      <c r="H37" s="184"/>
      <c r="I37" s="4">
        <v>28</v>
      </c>
      <c r="J37" s="13">
        <v>8637994</v>
      </c>
      <c r="K37" s="13">
        <v>5999930</v>
      </c>
    </row>
    <row r="38" spans="1:11" ht="12.75">
      <c r="A38" s="183" t="s">
        <v>30</v>
      </c>
      <c r="B38" s="184"/>
      <c r="C38" s="184"/>
      <c r="D38" s="184"/>
      <c r="E38" s="184"/>
      <c r="F38" s="184"/>
      <c r="G38" s="184"/>
      <c r="H38" s="184"/>
      <c r="I38" s="4">
        <v>29</v>
      </c>
      <c r="J38" s="13">
        <v>122494</v>
      </c>
      <c r="K38" s="13">
        <v>0</v>
      </c>
    </row>
    <row r="39" spans="1:11" ht="12.75">
      <c r="A39" s="199" t="s">
        <v>70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8760488</v>
      </c>
      <c r="K39" s="12">
        <f>SUM(K36:K38)</f>
        <v>5999930</v>
      </c>
    </row>
    <row r="40" spans="1:11" ht="12.75">
      <c r="A40" s="183" t="s">
        <v>31</v>
      </c>
      <c r="B40" s="184"/>
      <c r="C40" s="184"/>
      <c r="D40" s="184"/>
      <c r="E40" s="184"/>
      <c r="F40" s="184"/>
      <c r="G40" s="184"/>
      <c r="H40" s="184"/>
      <c r="I40" s="4">
        <v>31</v>
      </c>
      <c r="J40" s="13">
        <v>14281417</v>
      </c>
      <c r="K40" s="13">
        <v>7598458</v>
      </c>
    </row>
    <row r="41" spans="1:11" ht="12.75">
      <c r="A41" s="183" t="s">
        <v>32</v>
      </c>
      <c r="B41" s="184"/>
      <c r="C41" s="184"/>
      <c r="D41" s="184"/>
      <c r="E41" s="184"/>
      <c r="F41" s="184"/>
      <c r="G41" s="184"/>
      <c r="H41" s="184"/>
      <c r="I41" s="4">
        <v>32</v>
      </c>
      <c r="J41" s="13">
        <v>0</v>
      </c>
      <c r="K41" s="13">
        <v>0</v>
      </c>
    </row>
    <row r="42" spans="1:11" ht="12.75">
      <c r="A42" s="183" t="s">
        <v>33</v>
      </c>
      <c r="B42" s="184"/>
      <c r="C42" s="184"/>
      <c r="D42" s="184"/>
      <c r="E42" s="184"/>
      <c r="F42" s="184"/>
      <c r="G42" s="184"/>
      <c r="H42" s="184"/>
      <c r="I42" s="4">
        <v>33</v>
      </c>
      <c r="J42" s="13">
        <v>1578008</v>
      </c>
      <c r="K42" s="13">
        <v>1658889</v>
      </c>
    </row>
    <row r="43" spans="1:11" ht="12.75">
      <c r="A43" s="183" t="s">
        <v>34</v>
      </c>
      <c r="B43" s="184"/>
      <c r="C43" s="184"/>
      <c r="D43" s="184"/>
      <c r="E43" s="184"/>
      <c r="F43" s="184"/>
      <c r="G43" s="184"/>
      <c r="H43" s="184"/>
      <c r="I43" s="4">
        <v>34</v>
      </c>
      <c r="J43" s="13">
        <v>0</v>
      </c>
      <c r="K43" s="13">
        <v>0</v>
      </c>
    </row>
    <row r="44" spans="1:11" ht="12.75">
      <c r="A44" s="183" t="s">
        <v>35</v>
      </c>
      <c r="B44" s="184"/>
      <c r="C44" s="184"/>
      <c r="D44" s="184"/>
      <c r="E44" s="184"/>
      <c r="F44" s="184"/>
      <c r="G44" s="184"/>
      <c r="H44" s="184"/>
      <c r="I44" s="4">
        <v>35</v>
      </c>
      <c r="J44" s="13">
        <v>0</v>
      </c>
      <c r="K44" s="13">
        <v>0</v>
      </c>
    </row>
    <row r="45" spans="1:11" ht="12.75">
      <c r="A45" s="199" t="s">
        <v>71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15859425</v>
      </c>
      <c r="K45" s="12">
        <f>SUM(K40:K44)</f>
        <v>9257347</v>
      </c>
    </row>
    <row r="46" spans="1:11" ht="12.75">
      <c r="A46" s="199" t="s">
        <v>17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9" t="s">
        <v>18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7098937</v>
      </c>
      <c r="K47" s="12">
        <f>IF(K45&gt;K39,K45-K39,0)</f>
        <v>3257417</v>
      </c>
    </row>
    <row r="48" spans="1:11" ht="12.75">
      <c r="A48" s="183" t="s">
        <v>72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3" t="s">
        <v>73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IF(J21-J20+J34-J33+J47-J46&gt;0,J21-J20+J34-J33+J47-J46,0)</f>
        <v>455031</v>
      </c>
      <c r="K49" s="12">
        <f>IF(K21-K20+K34-K33+K47-K46&gt;0,K21-K20+K34-K33+K47-K46,0)</f>
        <v>364546</v>
      </c>
    </row>
    <row r="50" spans="1:11" ht="12.75">
      <c r="A50" s="183" t="s">
        <v>167</v>
      </c>
      <c r="B50" s="184"/>
      <c r="C50" s="184"/>
      <c r="D50" s="184"/>
      <c r="E50" s="184"/>
      <c r="F50" s="184"/>
      <c r="G50" s="184"/>
      <c r="H50" s="184"/>
      <c r="I50" s="4">
        <v>41</v>
      </c>
      <c r="J50" s="13">
        <v>1212332</v>
      </c>
      <c r="K50" s="13">
        <v>757301</v>
      </c>
    </row>
    <row r="51" spans="1:11" ht="12.75">
      <c r="A51" s="183" t="s">
        <v>182</v>
      </c>
      <c r="B51" s="184"/>
      <c r="C51" s="184"/>
      <c r="D51" s="184"/>
      <c r="E51" s="184"/>
      <c r="F51" s="184"/>
      <c r="G51" s="184"/>
      <c r="H51" s="184"/>
      <c r="I51" s="4">
        <v>42</v>
      </c>
      <c r="J51" s="13">
        <v>0</v>
      </c>
      <c r="K51" s="13">
        <v>0</v>
      </c>
    </row>
    <row r="52" spans="1:11" ht="12.75">
      <c r="A52" s="183" t="s">
        <v>183</v>
      </c>
      <c r="B52" s="184"/>
      <c r="C52" s="184"/>
      <c r="D52" s="184"/>
      <c r="E52" s="184"/>
      <c r="F52" s="184"/>
      <c r="G52" s="184"/>
      <c r="H52" s="184"/>
      <c r="I52" s="4">
        <v>43</v>
      </c>
      <c r="J52" s="13">
        <v>455031</v>
      </c>
      <c r="K52" s="13">
        <v>364546</v>
      </c>
    </row>
    <row r="53" spans="1:11" ht="12.75">
      <c r="A53" s="221" t="s">
        <v>184</v>
      </c>
      <c r="B53" s="222"/>
      <c r="C53" s="222"/>
      <c r="D53" s="222"/>
      <c r="E53" s="222"/>
      <c r="F53" s="222"/>
      <c r="G53" s="222"/>
      <c r="H53" s="222"/>
      <c r="I53" s="7">
        <v>44</v>
      </c>
      <c r="J53" s="10">
        <f>J50+J51-J52</f>
        <v>757301</v>
      </c>
      <c r="K53" s="18">
        <f>K50+K51-K52</f>
        <v>392755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6:K38 J29:K31 J15:K18 J50:K52 J40:K44 J23:K27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9" t="s">
        <v>205</v>
      </c>
      <c r="B1" s="240"/>
      <c r="C1" s="240"/>
      <c r="D1" s="240"/>
      <c r="E1" s="240"/>
      <c r="F1" s="240"/>
      <c r="G1" s="240"/>
      <c r="H1" s="240"/>
      <c r="I1" s="240"/>
      <c r="J1" s="241"/>
      <c r="K1" s="254"/>
    </row>
    <row r="2" spans="1:11" ht="12.75">
      <c r="A2" s="243" t="s">
        <v>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5" t="s">
        <v>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3" t="s">
        <v>207</v>
      </c>
      <c r="B8" s="184"/>
      <c r="C8" s="184"/>
      <c r="D8" s="184"/>
      <c r="E8" s="184"/>
      <c r="F8" s="184"/>
      <c r="G8" s="184"/>
      <c r="H8" s="184"/>
      <c r="I8" s="4">
        <v>1</v>
      </c>
      <c r="J8" s="8"/>
      <c r="K8" s="13"/>
    </row>
    <row r="9" spans="1:11" ht="12.75">
      <c r="A9" s="183" t="s">
        <v>125</v>
      </c>
      <c r="B9" s="184"/>
      <c r="C9" s="184"/>
      <c r="D9" s="184"/>
      <c r="E9" s="184"/>
      <c r="F9" s="184"/>
      <c r="G9" s="184"/>
      <c r="H9" s="184"/>
      <c r="I9" s="4">
        <v>2</v>
      </c>
      <c r="J9" s="8"/>
      <c r="K9" s="13"/>
    </row>
    <row r="10" spans="1:11" ht="12.75">
      <c r="A10" s="183" t="s">
        <v>126</v>
      </c>
      <c r="B10" s="184"/>
      <c r="C10" s="184"/>
      <c r="D10" s="184"/>
      <c r="E10" s="184"/>
      <c r="F10" s="184"/>
      <c r="G10" s="184"/>
      <c r="H10" s="184"/>
      <c r="I10" s="4">
        <v>3</v>
      </c>
      <c r="J10" s="8"/>
      <c r="K10" s="13"/>
    </row>
    <row r="11" spans="1:11" ht="12.75">
      <c r="A11" s="183" t="s">
        <v>127</v>
      </c>
      <c r="B11" s="184"/>
      <c r="C11" s="184"/>
      <c r="D11" s="184"/>
      <c r="E11" s="184"/>
      <c r="F11" s="184"/>
      <c r="G11" s="184"/>
      <c r="H11" s="184"/>
      <c r="I11" s="4">
        <v>4</v>
      </c>
      <c r="J11" s="8"/>
      <c r="K11" s="13"/>
    </row>
    <row r="12" spans="1:11" ht="12.75">
      <c r="A12" s="183" t="s">
        <v>128</v>
      </c>
      <c r="B12" s="184"/>
      <c r="C12" s="184"/>
      <c r="D12" s="184"/>
      <c r="E12" s="184"/>
      <c r="F12" s="184"/>
      <c r="G12" s="184"/>
      <c r="H12" s="184"/>
      <c r="I12" s="4">
        <v>5</v>
      </c>
      <c r="J12" s="8"/>
      <c r="K12" s="13"/>
    </row>
    <row r="13" spans="1:11" ht="12.75">
      <c r="A13" s="199" t="s">
        <v>206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3" t="s">
        <v>129</v>
      </c>
      <c r="B14" s="184"/>
      <c r="C14" s="184"/>
      <c r="D14" s="184"/>
      <c r="E14" s="184"/>
      <c r="F14" s="184"/>
      <c r="G14" s="184"/>
      <c r="H14" s="184"/>
      <c r="I14" s="4">
        <v>7</v>
      </c>
      <c r="J14" s="8"/>
      <c r="K14" s="13"/>
    </row>
    <row r="15" spans="1:11" ht="12.75">
      <c r="A15" s="183" t="s">
        <v>130</v>
      </c>
      <c r="B15" s="184"/>
      <c r="C15" s="184"/>
      <c r="D15" s="184"/>
      <c r="E15" s="184"/>
      <c r="F15" s="184"/>
      <c r="G15" s="184"/>
      <c r="H15" s="184"/>
      <c r="I15" s="4">
        <v>8</v>
      </c>
      <c r="J15" s="8"/>
      <c r="K15" s="13"/>
    </row>
    <row r="16" spans="1:11" ht="12.75">
      <c r="A16" s="183" t="s">
        <v>131</v>
      </c>
      <c r="B16" s="184"/>
      <c r="C16" s="184"/>
      <c r="D16" s="184"/>
      <c r="E16" s="184"/>
      <c r="F16" s="184"/>
      <c r="G16" s="184"/>
      <c r="H16" s="184"/>
      <c r="I16" s="4">
        <v>9</v>
      </c>
      <c r="J16" s="8"/>
      <c r="K16" s="13"/>
    </row>
    <row r="17" spans="1:11" ht="12.75">
      <c r="A17" s="183" t="s">
        <v>132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/>
      <c r="K17" s="13"/>
    </row>
    <row r="18" spans="1:11" ht="12.75">
      <c r="A18" s="183" t="s">
        <v>133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/>
      <c r="K18" s="13"/>
    </row>
    <row r="19" spans="1:11" ht="12.75">
      <c r="A19" s="183" t="s">
        <v>134</v>
      </c>
      <c r="B19" s="184"/>
      <c r="C19" s="184"/>
      <c r="D19" s="184"/>
      <c r="E19" s="184"/>
      <c r="F19" s="184"/>
      <c r="G19" s="184"/>
      <c r="H19" s="184"/>
      <c r="I19" s="4">
        <v>12</v>
      </c>
      <c r="J19" s="8"/>
      <c r="K19" s="13"/>
    </row>
    <row r="20" spans="1:11" ht="12.75">
      <c r="A20" s="199" t="s">
        <v>47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9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0" t="s">
        <v>165</v>
      </c>
      <c r="B23" s="251"/>
      <c r="C23" s="251"/>
      <c r="D23" s="251"/>
      <c r="E23" s="251"/>
      <c r="F23" s="251"/>
      <c r="G23" s="251"/>
      <c r="H23" s="251"/>
      <c r="I23" s="252"/>
      <c r="J23" s="252"/>
      <c r="K23" s="253"/>
    </row>
    <row r="24" spans="1:11" ht="12.75">
      <c r="A24" s="183" t="s">
        <v>171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/>
      <c r="K24" s="13"/>
    </row>
    <row r="25" spans="1:11" ht="12.75">
      <c r="A25" s="183" t="s">
        <v>172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/>
      <c r="K25" s="13"/>
    </row>
    <row r="26" spans="1:11" ht="12.75">
      <c r="A26" s="183" t="s">
        <v>48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/>
      <c r="K26" s="13"/>
    </row>
    <row r="27" spans="1:11" ht="12.75">
      <c r="A27" s="183" t="s">
        <v>49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/>
      <c r="K27" s="13"/>
    </row>
    <row r="28" spans="1:11" ht="12.75">
      <c r="A28" s="183" t="s">
        <v>173</v>
      </c>
      <c r="B28" s="184"/>
      <c r="C28" s="184"/>
      <c r="D28" s="184"/>
      <c r="E28" s="184"/>
      <c r="F28" s="184"/>
      <c r="G28" s="184"/>
      <c r="H28" s="184"/>
      <c r="I28" s="4">
        <v>20</v>
      </c>
      <c r="J28" s="8"/>
      <c r="K28" s="13"/>
    </row>
    <row r="29" spans="1:11" ht="12.75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3" t="s">
        <v>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/>
      <c r="K30" s="13"/>
    </row>
    <row r="31" spans="1:11" ht="12.75">
      <c r="A31" s="183" t="s">
        <v>3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/>
      <c r="K31" s="13"/>
    </row>
    <row r="32" spans="1:11" ht="12.75">
      <c r="A32" s="183" t="s">
        <v>4</v>
      </c>
      <c r="B32" s="184"/>
      <c r="C32" s="184"/>
      <c r="D32" s="184"/>
      <c r="E32" s="184"/>
      <c r="F32" s="184"/>
      <c r="G32" s="184"/>
      <c r="H32" s="184"/>
      <c r="I32" s="4">
        <v>24</v>
      </c>
      <c r="J32" s="8"/>
      <c r="K32" s="13"/>
    </row>
    <row r="33" spans="1:11" ht="12.75">
      <c r="A33" s="199" t="s">
        <v>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9" t="s">
        <v>113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9" t="s">
        <v>114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0" t="s">
        <v>166</v>
      </c>
      <c r="B36" s="251"/>
      <c r="C36" s="251"/>
      <c r="D36" s="251"/>
      <c r="E36" s="251"/>
      <c r="F36" s="251"/>
      <c r="G36" s="251"/>
      <c r="H36" s="251"/>
      <c r="I36" s="252">
        <v>0</v>
      </c>
      <c r="J36" s="252"/>
      <c r="K36" s="253"/>
    </row>
    <row r="37" spans="1:11" ht="12.75">
      <c r="A37" s="183" t="s">
        <v>180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/>
      <c r="K37" s="13"/>
    </row>
    <row r="38" spans="1:11" ht="12.75">
      <c r="A38" s="183" t="s">
        <v>29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/>
      <c r="K38" s="13"/>
    </row>
    <row r="39" spans="1:11" ht="12.75">
      <c r="A39" s="183" t="s">
        <v>30</v>
      </c>
      <c r="B39" s="184"/>
      <c r="C39" s="184"/>
      <c r="D39" s="184"/>
      <c r="E39" s="184"/>
      <c r="F39" s="184"/>
      <c r="G39" s="184"/>
      <c r="H39" s="184"/>
      <c r="I39" s="4">
        <v>30</v>
      </c>
      <c r="J39" s="8"/>
      <c r="K39" s="13"/>
    </row>
    <row r="40" spans="1:11" ht="12.75">
      <c r="A40" s="199" t="s">
        <v>51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3" t="s">
        <v>31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/>
      <c r="K41" s="13"/>
    </row>
    <row r="42" spans="1:11" ht="12.75">
      <c r="A42" s="183" t="s">
        <v>32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/>
      <c r="K42" s="13"/>
    </row>
    <row r="43" spans="1:11" ht="12.75">
      <c r="A43" s="183" t="s">
        <v>33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/>
      <c r="K43" s="13"/>
    </row>
    <row r="44" spans="1:11" ht="12.75">
      <c r="A44" s="183" t="s">
        <v>34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/>
      <c r="K44" s="13"/>
    </row>
    <row r="45" spans="1:11" ht="12.75">
      <c r="A45" s="183" t="s">
        <v>35</v>
      </c>
      <c r="B45" s="184"/>
      <c r="C45" s="184"/>
      <c r="D45" s="184"/>
      <c r="E45" s="184"/>
      <c r="F45" s="184"/>
      <c r="G45" s="184"/>
      <c r="H45" s="184"/>
      <c r="I45" s="4">
        <v>36</v>
      </c>
      <c r="J45" s="8"/>
      <c r="K45" s="13"/>
    </row>
    <row r="46" spans="1:11" ht="12.75">
      <c r="A46" s="199" t="s">
        <v>154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9" t="s">
        <v>168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9" t="s">
        <v>169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9" t="s">
        <v>155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9" t="s">
        <v>15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/>
    </row>
    <row r="52" spans="1:11" ht="12.75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3"/>
    </row>
    <row r="53" spans="1:11" ht="12.75">
      <c r="A53" s="199" t="s">
        <v>183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3"/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9.421875" style="98" bestFit="1" customWidth="1"/>
    <col min="11" max="11" width="10.421875" style="98" bestFit="1" customWidth="1"/>
    <col min="12" max="16384" width="9.140625" style="98" customWidth="1"/>
  </cols>
  <sheetData>
    <row r="1" spans="1:12" ht="12.75">
      <c r="A1" s="261" t="s">
        <v>292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7"/>
    </row>
    <row r="2" spans="1:12" ht="15.75">
      <c r="A2" s="95"/>
      <c r="B2" s="96"/>
      <c r="C2" s="275" t="s">
        <v>293</v>
      </c>
      <c r="D2" s="275"/>
      <c r="E2" s="100">
        <v>41275</v>
      </c>
      <c r="F2" s="99" t="s">
        <v>258</v>
      </c>
      <c r="G2" s="276">
        <v>41639</v>
      </c>
      <c r="H2" s="277"/>
      <c r="I2" s="96"/>
      <c r="J2" s="96"/>
      <c r="K2" s="96"/>
      <c r="L2" s="101"/>
    </row>
    <row r="3" spans="1:11" ht="24" thickBot="1">
      <c r="A3" s="278" t="s">
        <v>61</v>
      </c>
      <c r="B3" s="278"/>
      <c r="C3" s="278"/>
      <c r="D3" s="278"/>
      <c r="E3" s="278"/>
      <c r="F3" s="278"/>
      <c r="G3" s="278"/>
      <c r="H3" s="278"/>
      <c r="I3" s="102" t="s">
        <v>316</v>
      </c>
      <c r="J3" s="103" t="s">
        <v>156</v>
      </c>
      <c r="K3" s="103" t="s">
        <v>157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105">
        <v>2</v>
      </c>
      <c r="J4" s="104" t="s">
        <v>294</v>
      </c>
      <c r="K4" s="104" t="s">
        <v>295</v>
      </c>
    </row>
    <row r="5" spans="1:11" ht="12.75">
      <c r="A5" s="263" t="s">
        <v>296</v>
      </c>
      <c r="B5" s="264"/>
      <c r="C5" s="264"/>
      <c r="D5" s="264"/>
      <c r="E5" s="264"/>
      <c r="F5" s="264"/>
      <c r="G5" s="264"/>
      <c r="H5" s="264"/>
      <c r="I5" s="106">
        <v>1</v>
      </c>
      <c r="J5" s="118">
        <v>69918310</v>
      </c>
      <c r="K5" s="118">
        <v>69918310</v>
      </c>
    </row>
    <row r="6" spans="1:11" ht="12.75">
      <c r="A6" s="263" t="s">
        <v>297</v>
      </c>
      <c r="B6" s="264"/>
      <c r="C6" s="264"/>
      <c r="D6" s="264"/>
      <c r="E6" s="264"/>
      <c r="F6" s="264"/>
      <c r="G6" s="264"/>
      <c r="H6" s="264"/>
      <c r="I6" s="106">
        <v>2</v>
      </c>
      <c r="J6" s="119">
        <v>0</v>
      </c>
      <c r="K6" s="119">
        <v>0</v>
      </c>
    </row>
    <row r="7" spans="1:11" ht="12.75">
      <c r="A7" s="263" t="s">
        <v>298</v>
      </c>
      <c r="B7" s="264"/>
      <c r="C7" s="264"/>
      <c r="D7" s="264"/>
      <c r="E7" s="264"/>
      <c r="F7" s="264"/>
      <c r="G7" s="264"/>
      <c r="H7" s="264"/>
      <c r="I7" s="106">
        <v>3</v>
      </c>
      <c r="J7" s="119">
        <v>0</v>
      </c>
      <c r="K7" s="119">
        <v>0</v>
      </c>
    </row>
    <row r="8" spans="1:11" ht="12.75">
      <c r="A8" s="263" t="s">
        <v>299</v>
      </c>
      <c r="B8" s="264"/>
      <c r="C8" s="264"/>
      <c r="D8" s="264"/>
      <c r="E8" s="264"/>
      <c r="F8" s="264"/>
      <c r="G8" s="264"/>
      <c r="H8" s="264"/>
      <c r="I8" s="106">
        <v>4</v>
      </c>
      <c r="J8" s="119">
        <v>-2339368</v>
      </c>
      <c r="K8" s="119">
        <v>-1615135</v>
      </c>
    </row>
    <row r="9" spans="1:11" ht="12.75">
      <c r="A9" s="263" t="s">
        <v>300</v>
      </c>
      <c r="B9" s="264"/>
      <c r="C9" s="264"/>
      <c r="D9" s="264"/>
      <c r="E9" s="264"/>
      <c r="F9" s="264"/>
      <c r="G9" s="264"/>
      <c r="H9" s="264"/>
      <c r="I9" s="106">
        <v>5</v>
      </c>
      <c r="J9" s="119">
        <v>724233</v>
      </c>
      <c r="K9" s="119">
        <v>-1487173</v>
      </c>
    </row>
    <row r="10" spans="1:11" ht="12.75">
      <c r="A10" s="263" t="s">
        <v>301</v>
      </c>
      <c r="B10" s="264"/>
      <c r="C10" s="264"/>
      <c r="D10" s="264"/>
      <c r="E10" s="264"/>
      <c r="F10" s="264"/>
      <c r="G10" s="264"/>
      <c r="H10" s="264"/>
      <c r="I10" s="106">
        <v>6</v>
      </c>
      <c r="J10" s="108">
        <v>0</v>
      </c>
      <c r="K10" s="108">
        <v>0</v>
      </c>
    </row>
    <row r="11" spans="1:11" ht="12.75">
      <c r="A11" s="263" t="s">
        <v>302</v>
      </c>
      <c r="B11" s="264"/>
      <c r="C11" s="264"/>
      <c r="D11" s="264"/>
      <c r="E11" s="264"/>
      <c r="F11" s="264"/>
      <c r="G11" s="264"/>
      <c r="H11" s="264"/>
      <c r="I11" s="106">
        <v>7</v>
      </c>
      <c r="J11" s="108">
        <v>0</v>
      </c>
      <c r="K11" s="108">
        <v>0</v>
      </c>
    </row>
    <row r="12" spans="1:11" ht="12.75">
      <c r="A12" s="263" t="s">
        <v>303</v>
      </c>
      <c r="B12" s="264"/>
      <c r="C12" s="264"/>
      <c r="D12" s="264"/>
      <c r="E12" s="264"/>
      <c r="F12" s="264"/>
      <c r="G12" s="264"/>
      <c r="H12" s="264"/>
      <c r="I12" s="106">
        <v>8</v>
      </c>
      <c r="J12" s="108">
        <v>0</v>
      </c>
      <c r="K12" s="108">
        <v>0</v>
      </c>
    </row>
    <row r="13" spans="1:11" ht="12.75">
      <c r="A13" s="263" t="s">
        <v>304</v>
      </c>
      <c r="B13" s="264"/>
      <c r="C13" s="264"/>
      <c r="D13" s="264"/>
      <c r="E13" s="264"/>
      <c r="F13" s="264"/>
      <c r="G13" s="264"/>
      <c r="H13" s="264"/>
      <c r="I13" s="106">
        <v>9</v>
      </c>
      <c r="J13" s="108">
        <v>0</v>
      </c>
      <c r="K13" s="108">
        <v>0</v>
      </c>
    </row>
    <row r="14" spans="1:11" ht="12.75">
      <c r="A14" s="265" t="s">
        <v>305</v>
      </c>
      <c r="B14" s="266"/>
      <c r="C14" s="266"/>
      <c r="D14" s="266"/>
      <c r="E14" s="266"/>
      <c r="F14" s="266"/>
      <c r="G14" s="266"/>
      <c r="H14" s="266"/>
      <c r="I14" s="106">
        <v>10</v>
      </c>
      <c r="J14" s="109">
        <f>SUM(J5:J13)</f>
        <v>68303175</v>
      </c>
      <c r="K14" s="109">
        <f>SUM(K5:K13)</f>
        <v>66816002</v>
      </c>
    </row>
    <row r="15" spans="1:11" ht="12.75">
      <c r="A15" s="263" t="s">
        <v>306</v>
      </c>
      <c r="B15" s="264"/>
      <c r="C15" s="264"/>
      <c r="D15" s="264"/>
      <c r="E15" s="264"/>
      <c r="F15" s="264"/>
      <c r="G15" s="264"/>
      <c r="H15" s="264"/>
      <c r="I15" s="106">
        <v>11</v>
      </c>
      <c r="J15" s="108">
        <v>0</v>
      </c>
      <c r="K15" s="108">
        <v>0</v>
      </c>
    </row>
    <row r="16" spans="1:11" ht="12.75">
      <c r="A16" s="263" t="s">
        <v>307</v>
      </c>
      <c r="B16" s="264"/>
      <c r="C16" s="264"/>
      <c r="D16" s="264"/>
      <c r="E16" s="264"/>
      <c r="F16" s="264"/>
      <c r="G16" s="264"/>
      <c r="H16" s="264"/>
      <c r="I16" s="106">
        <v>12</v>
      </c>
      <c r="J16" s="108">
        <v>0</v>
      </c>
      <c r="K16" s="108">
        <v>0</v>
      </c>
    </row>
    <row r="17" spans="1:11" ht="12.75">
      <c r="A17" s="263" t="s">
        <v>308</v>
      </c>
      <c r="B17" s="264"/>
      <c r="C17" s="264"/>
      <c r="D17" s="264"/>
      <c r="E17" s="264"/>
      <c r="F17" s="264"/>
      <c r="G17" s="264"/>
      <c r="H17" s="264"/>
      <c r="I17" s="106">
        <v>13</v>
      </c>
      <c r="J17" s="108">
        <v>0</v>
      </c>
      <c r="K17" s="108">
        <v>0</v>
      </c>
    </row>
    <row r="18" spans="1:11" ht="12.75">
      <c r="A18" s="263" t="s">
        <v>309</v>
      </c>
      <c r="B18" s="264"/>
      <c r="C18" s="264"/>
      <c r="D18" s="264"/>
      <c r="E18" s="264"/>
      <c r="F18" s="264"/>
      <c r="G18" s="264"/>
      <c r="H18" s="264"/>
      <c r="I18" s="106">
        <v>14</v>
      </c>
      <c r="J18" s="108">
        <v>0</v>
      </c>
      <c r="K18" s="108">
        <v>0</v>
      </c>
    </row>
    <row r="19" spans="1:11" ht="12.75">
      <c r="A19" s="263" t="s">
        <v>310</v>
      </c>
      <c r="B19" s="264"/>
      <c r="C19" s="264"/>
      <c r="D19" s="264"/>
      <c r="E19" s="264"/>
      <c r="F19" s="264"/>
      <c r="G19" s="264"/>
      <c r="H19" s="264"/>
      <c r="I19" s="106">
        <v>15</v>
      </c>
      <c r="J19" s="108">
        <v>0</v>
      </c>
      <c r="K19" s="108">
        <v>0</v>
      </c>
    </row>
    <row r="20" spans="1:11" ht="12.75">
      <c r="A20" s="263" t="s">
        <v>311</v>
      </c>
      <c r="B20" s="264"/>
      <c r="C20" s="264"/>
      <c r="D20" s="264"/>
      <c r="E20" s="264"/>
      <c r="F20" s="264"/>
      <c r="G20" s="264"/>
      <c r="H20" s="264"/>
      <c r="I20" s="106">
        <v>16</v>
      </c>
      <c r="J20" s="108">
        <v>0</v>
      </c>
      <c r="K20" s="108">
        <v>0</v>
      </c>
    </row>
    <row r="21" spans="1:11" ht="12.75">
      <c r="A21" s="265" t="s">
        <v>312</v>
      </c>
      <c r="B21" s="266"/>
      <c r="C21" s="266"/>
      <c r="D21" s="266"/>
      <c r="E21" s="266"/>
      <c r="F21" s="266"/>
      <c r="G21" s="266"/>
      <c r="H21" s="266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71" t="s">
        <v>313</v>
      </c>
      <c r="B23" s="272"/>
      <c r="C23" s="272"/>
      <c r="D23" s="272"/>
      <c r="E23" s="272"/>
      <c r="F23" s="272"/>
      <c r="G23" s="272"/>
      <c r="H23" s="272"/>
      <c r="I23" s="111">
        <v>18</v>
      </c>
      <c r="J23" s="107">
        <v>0</v>
      </c>
      <c r="K23" s="107">
        <v>0</v>
      </c>
    </row>
    <row r="24" spans="1:11" ht="23.25" customHeight="1">
      <c r="A24" s="273" t="s">
        <v>314</v>
      </c>
      <c r="B24" s="274"/>
      <c r="C24" s="274"/>
      <c r="D24" s="274"/>
      <c r="E24" s="274"/>
      <c r="F24" s="274"/>
      <c r="G24" s="274"/>
      <c r="H24" s="274"/>
      <c r="I24" s="112">
        <v>19</v>
      </c>
      <c r="J24" s="110">
        <v>0</v>
      </c>
      <c r="K24" s="110">
        <v>0</v>
      </c>
    </row>
    <row r="25" spans="1:11" ht="30" customHeight="1">
      <c r="A25" s="259" t="s">
        <v>315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GRAVICZ</cp:lastModifiedBy>
  <cp:lastPrinted>2012-05-18T09:59:08Z</cp:lastPrinted>
  <dcterms:created xsi:type="dcterms:W3CDTF">2008-10-17T11:51:54Z</dcterms:created>
  <dcterms:modified xsi:type="dcterms:W3CDTF">2014-05-30T06:24:48Z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