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1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<sst xmlns="http://schemas.openxmlformats.org/spreadsheetml/2006/main" count="355" uniqueCount="315">
  <si>
    <t xml:space="preserve">   3. Goodwill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</si>
  <si>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</si>
  <si>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</si>
  <si>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</si>
  <si>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</si>
  <si>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</si>
  <si>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</si>
  <si>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</si>
  <si>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</si>
  <si>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</si>
  <si>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</si>
  <si>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</si>
  <si>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</si>
  <si>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</si>
  <si>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</si>
  <si>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</si>
  <si>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</si>
  <si>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</si>
  <si>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</si>
  <si>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 xml:space="preserve">Split 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</si>
  <si>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</si>
  <si>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</si>
  <si>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</si>
  <si>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</si>
  <si>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</si>
  <si>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</si>
  <si>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</si>
  <si>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</si>
  <si>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</si>
  <si>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</si>
  <si>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Klunić</t>
  </si>
  <si>
    <t>Pula</t>
  </si>
  <si>
    <t>80072372</t>
  </si>
  <si>
    <t>RADMILOVIĆ DIJANA</t>
  </si>
  <si>
    <t>01242551</t>
  </si>
  <si>
    <t>012371441</t>
  </si>
  <si>
    <t>HERCEG JASMINKO</t>
  </si>
  <si>
    <t xml:space="preserve"> 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</si>
  <si>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</si>
  <si>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</si>
  <si>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</si>
  <si>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</si>
  <si>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</si>
  <si>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</si>
  <si>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</si>
  <si>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</si>
  <si>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</si>
  <si>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</si>
  <si>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</si>
  <si>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</si>
  <si>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</si>
  <si>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</si>
  <si>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</si>
  <si>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</si>
  <si>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</si>
  <si>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</si>
  <si>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</si>
  <si>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</si>
  <si>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</si>
  <si>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MB: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</si>
  <si>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</si>
  <si>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</si>
  <si>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</si>
  <si>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</si>
  <si>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</si>
  <si>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</si>
  <si>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</si>
  <si>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</si>
  <si>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</si>
  <si>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</si>
  <si>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</si>
  <si>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</si>
  <si>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</si>
  <si>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31.12.2015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</si>
  <si>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</si>
  <si>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</si>
  <si>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</si>
  <si>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</si>
  <si>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</si>
  <si>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</si>
  <si>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</si>
  <si>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</si>
  <si>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</si>
  <si>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</si>
  <si>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</si>
  <si>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</si>
  <si>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</si>
  <si>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</si>
  <si>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</si>
  <si>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</si>
  <si>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</si>
  <si>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</si>
  <si>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</si>
  <si>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</si>
  <si>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</si>
  <si>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</si>
  <si>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</si>
  <si>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</si>
  <si>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</si>
  <si>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</si>
  <si>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</si>
  <si>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</si>
  <si>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</si>
  <si>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</si>
  <si>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</si>
  <si>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</si>
  <si>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</si>
  <si>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</si>
  <si>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</si>
  <si>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</si>
  <si>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</si>
  <si>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</si>
  <si>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</si>
  <si>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</si>
  <si>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</si>
  <si>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</si>
  <si>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</si>
  <si>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</si>
  <si>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</si>
  <si>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</si>
  <si>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</si>
  <si>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</si>
  <si>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</si>
  <si>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</si>
  <si>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</si>
  <si>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</si>
  <si>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</si>
  <si>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</si>
  <si>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</si>
  <si>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</si>
  <si>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</si>
  <si>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</si>
  <si>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</si>
  <si>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</si>
  <si>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</si>
  <si>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</si>
  <si>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</si>
  <si>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</si>
  <si>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</si>
  <si>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</si>
  <si>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</si>
  <si>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</si>
  <si>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</si>
  <si>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</si>
  <si>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</si>
  <si>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</si>
  <si>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</si>
  <si>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</si>
  <si>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</si>
  <si>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</si>
  <si>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</si>
  <si>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</si>
  <si>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</si>
  <si>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</si>
  <si>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</si>
  <si>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</si>
  <si>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</si>
  <si>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</si>
  <si>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</si>
  <si>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</si>
  <si>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</si>
  <si>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</si>
  <si>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</si>
  <si>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</si>
  <si>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</si>
  <si>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</si>
  <si>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</si>
  <si>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</si>
  <si>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</si>
  <si>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</si>
  <si>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</si>
  <si>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</si>
  <si>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</si>
  <si>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</si>
  <si>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</si>
  <si>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</si>
  <si>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</si>
  <si>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</si>
  <si>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</si>
  <si>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</si>
  <si>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</si>
  <si>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</si>
  <si>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</si>
  <si>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1.1.2015 to 31.12.2015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</si>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</sst>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indent="2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2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3" fillId="0" borderId="22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Border="1" applyAlignment="1">
      <alignment/>
      <protection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center" vertical="center"/>
      <protection hidden="1" locked="0"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9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23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9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3" fillId="0" borderId="29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 vertical="center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2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2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M28" sqref="M2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9" t="s">
        <v>38</v>
      </c>
      <c r="B1" s="180"/>
      <c r="C1" s="180"/>
      <c r="D1" s="104"/>
      <c r="E1" s="105"/>
      <c r="F1" s="105"/>
      <c r="G1" s="105"/>
      <c r="H1" s="105"/>
      <c r="I1" s="106"/>
      <c r="J1" s="10"/>
      <c r="K1" s="10"/>
      <c r="L1" s="10"/>
    </row>
    <row r="2" spans="1:12" ht="12.75" customHeight="1">
      <c r="A2" s="135" t="s">
        <v>39</v>
      </c>
      <c r="B2" s="136"/>
      <c r="C2" s="136"/>
      <c r="D2" s="137"/>
      <c r="E2" s="96">
        <v>42005</v>
      </c>
      <c r="F2" s="107"/>
      <c r="G2" s="12" t="s">
        <v>40</v>
      </c>
      <c r="H2" s="96">
        <v>42369</v>
      </c>
      <c r="I2" s="67"/>
      <c r="J2" s="10"/>
      <c r="K2" s="10"/>
      <c r="L2" s="10"/>
    </row>
    <row r="3" spans="1:12" ht="12.75">
      <c r="A3" s="68"/>
      <c r="B3" s="13"/>
      <c r="C3" s="13"/>
      <c r="D3" s="13"/>
      <c r="E3" s="14"/>
      <c r="F3" s="14"/>
      <c r="G3" s="13"/>
      <c r="H3" s="13"/>
      <c r="I3" s="108"/>
      <c r="J3" s="10"/>
      <c r="K3" s="10"/>
      <c r="L3" s="10"/>
    </row>
    <row r="4" spans="1:12" ht="15.75" customHeight="1">
      <c r="A4" s="138" t="s">
        <v>41</v>
      </c>
      <c r="B4" s="139"/>
      <c r="C4" s="139"/>
      <c r="D4" s="139"/>
      <c r="E4" s="139"/>
      <c r="F4" s="139"/>
      <c r="G4" s="139"/>
      <c r="H4" s="139"/>
      <c r="I4" s="140"/>
      <c r="J4" s="10"/>
      <c r="K4" s="10"/>
      <c r="L4" s="10"/>
    </row>
    <row r="5" spans="1:12" ht="12.75">
      <c r="A5" s="109"/>
      <c r="B5" s="23"/>
      <c r="C5" s="23"/>
      <c r="D5" s="23"/>
      <c r="E5" s="16"/>
      <c r="F5" s="70"/>
      <c r="G5" s="17"/>
      <c r="H5" s="18"/>
      <c r="I5" s="110"/>
      <c r="J5" s="10"/>
      <c r="K5" s="10"/>
      <c r="L5" s="10"/>
    </row>
    <row r="6" spans="1:12" ht="12.75">
      <c r="A6" s="141" t="s">
        <v>42</v>
      </c>
      <c r="B6" s="142"/>
      <c r="C6" s="133" t="s">
        <v>8</v>
      </c>
      <c r="D6" s="134"/>
      <c r="E6" s="28"/>
      <c r="F6" s="28"/>
      <c r="G6" s="28"/>
      <c r="H6" s="28"/>
      <c r="I6" s="71"/>
      <c r="J6" s="10"/>
      <c r="K6" s="10"/>
      <c r="L6" s="10"/>
    </row>
    <row r="7" spans="1:12" ht="12.75">
      <c r="A7" s="111"/>
      <c r="B7" s="112"/>
      <c r="C7" s="15"/>
      <c r="D7" s="15"/>
      <c r="E7" s="28"/>
      <c r="F7" s="28"/>
      <c r="G7" s="28"/>
      <c r="H7" s="28"/>
      <c r="I7" s="71"/>
      <c r="J7" s="10"/>
      <c r="K7" s="10"/>
      <c r="L7" s="10"/>
    </row>
    <row r="8" spans="1:12" ht="12.75" customHeight="1">
      <c r="A8" s="131" t="s">
        <v>43</v>
      </c>
      <c r="B8" s="132"/>
      <c r="C8" s="133" t="s">
        <v>9</v>
      </c>
      <c r="D8" s="134"/>
      <c r="E8" s="28"/>
      <c r="F8" s="28"/>
      <c r="G8" s="28"/>
      <c r="H8" s="28"/>
      <c r="I8" s="73"/>
      <c r="J8" s="10"/>
      <c r="K8" s="10"/>
      <c r="L8" s="10"/>
    </row>
    <row r="9" spans="1:12" ht="12.75">
      <c r="A9" s="131"/>
      <c r="B9" s="132"/>
      <c r="C9" s="19"/>
      <c r="D9" s="25"/>
      <c r="E9" s="15"/>
      <c r="F9" s="15"/>
      <c r="G9" s="15"/>
      <c r="H9" s="15"/>
      <c r="I9" s="73"/>
      <c r="J9" s="10"/>
      <c r="K9" s="10"/>
      <c r="L9" s="10"/>
    </row>
    <row r="10" spans="1:12" ht="12.75" customHeight="1">
      <c r="A10" s="131" t="s">
        <v>44</v>
      </c>
      <c r="B10" s="132"/>
      <c r="C10" s="133" t="s">
        <v>10</v>
      </c>
      <c r="D10" s="134"/>
      <c r="E10" s="15"/>
      <c r="F10" s="15"/>
      <c r="G10" s="15"/>
      <c r="H10" s="15"/>
      <c r="I10" s="73"/>
      <c r="J10" s="10"/>
      <c r="K10" s="10"/>
      <c r="L10" s="10"/>
    </row>
    <row r="11" spans="1:12" ht="12.75">
      <c r="A11" s="131"/>
      <c r="B11" s="132"/>
      <c r="C11" s="15"/>
      <c r="D11" s="15"/>
      <c r="E11" s="15"/>
      <c r="F11" s="15"/>
      <c r="G11" s="15"/>
      <c r="H11" s="15"/>
      <c r="I11" s="73"/>
      <c r="J11" s="10"/>
      <c r="K11" s="10"/>
      <c r="L11" s="10"/>
    </row>
    <row r="12" spans="1:12" ht="12.75">
      <c r="A12" s="141" t="s">
        <v>45</v>
      </c>
      <c r="B12" s="142"/>
      <c r="C12" s="143" t="s">
        <v>11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113"/>
      <c r="B13" s="114"/>
      <c r="C13" s="20"/>
      <c r="D13" s="15"/>
      <c r="E13" s="15"/>
      <c r="F13" s="15"/>
      <c r="G13" s="15"/>
      <c r="H13" s="15"/>
      <c r="I13" s="73"/>
      <c r="J13" s="10"/>
      <c r="K13" s="10"/>
      <c r="L13" s="10"/>
    </row>
    <row r="14" spans="1:12" ht="12.75">
      <c r="A14" s="141" t="s">
        <v>46</v>
      </c>
      <c r="B14" s="142"/>
      <c r="C14" s="146">
        <v>10000</v>
      </c>
      <c r="D14" s="147"/>
      <c r="E14" s="15"/>
      <c r="F14" s="143" t="s">
        <v>12</v>
      </c>
      <c r="G14" s="144"/>
      <c r="H14" s="144"/>
      <c r="I14" s="145"/>
      <c r="J14" s="10"/>
      <c r="K14" s="10"/>
      <c r="L14" s="10"/>
    </row>
    <row r="15" spans="1:12" ht="12.75">
      <c r="A15" s="111"/>
      <c r="B15" s="112"/>
      <c r="C15" s="15"/>
      <c r="D15" s="15"/>
      <c r="E15" s="15"/>
      <c r="F15" s="15"/>
      <c r="G15" s="15"/>
      <c r="H15" s="15"/>
      <c r="I15" s="73"/>
      <c r="J15" s="10"/>
      <c r="K15" s="10"/>
      <c r="L15" s="10"/>
    </row>
    <row r="16" spans="1:12" ht="12.75">
      <c r="A16" s="141" t="s">
        <v>47</v>
      </c>
      <c r="B16" s="142"/>
      <c r="C16" s="143" t="s">
        <v>13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111"/>
      <c r="B17" s="112"/>
      <c r="C17" s="15"/>
      <c r="D17" s="15"/>
      <c r="E17" s="15"/>
      <c r="F17" s="15"/>
      <c r="G17" s="15"/>
      <c r="H17" s="15"/>
      <c r="I17" s="73"/>
      <c r="J17" s="10"/>
      <c r="K17" s="10"/>
      <c r="L17" s="10"/>
    </row>
    <row r="18" spans="1:12" ht="12.75">
      <c r="A18" s="141" t="s">
        <v>48</v>
      </c>
      <c r="B18" s="142"/>
      <c r="C18" s="148" t="s">
        <v>14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111"/>
      <c r="B19" s="112"/>
      <c r="C19" s="20"/>
      <c r="D19" s="15"/>
      <c r="E19" s="15"/>
      <c r="F19" s="15"/>
      <c r="G19" s="15"/>
      <c r="H19" s="15"/>
      <c r="I19" s="73"/>
      <c r="J19" s="10"/>
      <c r="K19" s="10"/>
      <c r="L19" s="10"/>
    </row>
    <row r="20" spans="1:12" ht="12.75">
      <c r="A20" s="141" t="s">
        <v>49</v>
      </c>
      <c r="B20" s="142"/>
      <c r="C20" s="148" t="s">
        <v>15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111"/>
      <c r="B21" s="112"/>
      <c r="C21" s="20"/>
      <c r="D21" s="15"/>
      <c r="E21" s="15"/>
      <c r="F21" s="15"/>
      <c r="G21" s="15"/>
      <c r="H21" s="15"/>
      <c r="I21" s="73"/>
      <c r="J21" s="10"/>
      <c r="K21" s="10"/>
      <c r="L21" s="10"/>
    </row>
    <row r="22" spans="1:12" ht="12.75">
      <c r="A22" s="131" t="s">
        <v>50</v>
      </c>
      <c r="B22" s="132"/>
      <c r="C22" s="97">
        <v>133</v>
      </c>
      <c r="D22" s="143" t="s">
        <v>12</v>
      </c>
      <c r="E22" s="151"/>
      <c r="F22" s="152"/>
      <c r="G22" s="153"/>
      <c r="H22" s="154"/>
      <c r="I22" s="74"/>
      <c r="J22" s="10"/>
      <c r="K22" s="10"/>
      <c r="L22" s="10"/>
    </row>
    <row r="23" spans="1:12" ht="12.75">
      <c r="A23" s="131"/>
      <c r="B23" s="132"/>
      <c r="C23" s="15"/>
      <c r="D23" s="23"/>
      <c r="E23" s="23"/>
      <c r="F23" s="23"/>
      <c r="G23" s="23"/>
      <c r="H23" s="15"/>
      <c r="I23" s="73"/>
      <c r="J23" s="10"/>
      <c r="K23" s="10"/>
      <c r="L23" s="10"/>
    </row>
    <row r="24" spans="1:12" ht="12.75">
      <c r="A24" s="141" t="s">
        <v>51</v>
      </c>
      <c r="B24" s="142"/>
      <c r="C24" s="97">
        <v>21</v>
      </c>
      <c r="D24" s="143" t="s">
        <v>16</v>
      </c>
      <c r="E24" s="155"/>
      <c r="F24" s="155"/>
      <c r="G24" s="156"/>
      <c r="H24" s="115" t="s">
        <v>54</v>
      </c>
      <c r="I24" s="98">
        <v>800</v>
      </c>
      <c r="J24" s="10"/>
      <c r="K24" s="10"/>
      <c r="L24" s="10"/>
    </row>
    <row r="25" spans="1:12" ht="12.75">
      <c r="A25" s="111"/>
      <c r="B25" s="112"/>
      <c r="C25" s="15"/>
      <c r="D25" s="23"/>
      <c r="E25" s="23"/>
      <c r="F25" s="23"/>
      <c r="G25" s="114"/>
      <c r="H25" s="112" t="s">
        <v>55</v>
      </c>
      <c r="I25" s="75"/>
      <c r="J25" s="10"/>
      <c r="K25" s="10"/>
      <c r="L25" s="10"/>
    </row>
    <row r="26" spans="1:12" ht="12.75">
      <c r="A26" s="141" t="s">
        <v>52</v>
      </c>
      <c r="B26" s="142"/>
      <c r="C26" s="99" t="s">
        <v>53</v>
      </c>
      <c r="D26" s="24"/>
      <c r="E26" s="116"/>
      <c r="F26" s="23"/>
      <c r="G26" s="157" t="s">
        <v>56</v>
      </c>
      <c r="H26" s="158"/>
      <c r="I26" s="100" t="s">
        <v>17</v>
      </c>
      <c r="J26" s="10"/>
      <c r="K26" s="10"/>
      <c r="L26" s="10"/>
    </row>
    <row r="27" spans="1:12" ht="12.75">
      <c r="A27" s="72"/>
      <c r="B27" s="21"/>
      <c r="C27" s="15"/>
      <c r="D27" s="23"/>
      <c r="E27" s="23"/>
      <c r="F27" s="23"/>
      <c r="G27" s="23"/>
      <c r="H27" s="15"/>
      <c r="I27" s="76"/>
      <c r="J27" s="10"/>
      <c r="K27" s="10"/>
      <c r="L27" s="10"/>
    </row>
    <row r="28" spans="1:12" ht="12.75">
      <c r="A28" s="159" t="s">
        <v>57</v>
      </c>
      <c r="B28" s="160"/>
      <c r="C28" s="161"/>
      <c r="D28" s="161"/>
      <c r="E28" s="160" t="s">
        <v>58</v>
      </c>
      <c r="F28" s="162"/>
      <c r="G28" s="162"/>
      <c r="H28" s="161" t="s">
        <v>59</v>
      </c>
      <c r="I28" s="163"/>
      <c r="J28" s="10"/>
      <c r="K28" s="10"/>
      <c r="L28" s="10"/>
    </row>
    <row r="29" spans="1:12" ht="12.75">
      <c r="A29" s="77"/>
      <c r="B29" s="32"/>
      <c r="C29" s="32"/>
      <c r="D29" s="25"/>
      <c r="E29" s="15"/>
      <c r="F29" s="15"/>
      <c r="G29" s="15"/>
      <c r="H29" s="26"/>
      <c r="I29" s="76"/>
      <c r="J29" s="10"/>
      <c r="K29" s="10"/>
      <c r="L29" s="10"/>
    </row>
    <row r="30" spans="1:12" ht="12.75">
      <c r="A30" s="164" t="s">
        <v>18</v>
      </c>
      <c r="B30" s="165"/>
      <c r="C30" s="165"/>
      <c r="D30" s="166"/>
      <c r="E30" s="164" t="s">
        <v>19</v>
      </c>
      <c r="F30" s="165"/>
      <c r="G30" s="165"/>
      <c r="H30" s="133" t="s">
        <v>20</v>
      </c>
      <c r="I30" s="134"/>
      <c r="J30" s="10"/>
      <c r="K30" s="10"/>
      <c r="L30" s="10"/>
    </row>
    <row r="31" spans="1:12" ht="12.75">
      <c r="A31" s="72"/>
      <c r="B31" s="21"/>
      <c r="C31" s="20"/>
      <c r="D31" s="167"/>
      <c r="E31" s="167"/>
      <c r="F31" s="167"/>
      <c r="G31" s="168"/>
      <c r="H31" s="15"/>
      <c r="I31" s="78"/>
      <c r="J31" s="10"/>
      <c r="K31" s="10"/>
      <c r="L31" s="10"/>
    </row>
    <row r="32" spans="1:12" ht="12.75">
      <c r="A32" s="164" t="s">
        <v>21</v>
      </c>
      <c r="B32" s="165"/>
      <c r="C32" s="165"/>
      <c r="D32" s="166"/>
      <c r="E32" s="164" t="s">
        <v>22</v>
      </c>
      <c r="F32" s="165"/>
      <c r="G32" s="165"/>
      <c r="H32" s="133" t="s">
        <v>23</v>
      </c>
      <c r="I32" s="134"/>
      <c r="J32" s="10"/>
      <c r="K32" s="10"/>
      <c r="L32" s="10"/>
    </row>
    <row r="33" spans="1:12" ht="12.75">
      <c r="A33" s="72"/>
      <c r="B33" s="21"/>
      <c r="C33" s="20"/>
      <c r="D33" s="27"/>
      <c r="E33" s="27"/>
      <c r="F33" s="27"/>
      <c r="G33" s="28"/>
      <c r="H33" s="15"/>
      <c r="I33" s="79"/>
      <c r="J33" s="10"/>
      <c r="K33" s="10"/>
      <c r="L33" s="10"/>
    </row>
    <row r="34" spans="1:12" ht="12.75">
      <c r="A34" s="164" t="s">
        <v>24</v>
      </c>
      <c r="B34" s="165"/>
      <c r="C34" s="165"/>
      <c r="D34" s="166"/>
      <c r="E34" s="164" t="s">
        <v>25</v>
      </c>
      <c r="F34" s="165"/>
      <c r="G34" s="165"/>
      <c r="H34" s="133" t="s">
        <v>26</v>
      </c>
      <c r="I34" s="134"/>
      <c r="J34" s="10"/>
      <c r="K34" s="10"/>
      <c r="L34" s="10"/>
    </row>
    <row r="35" spans="1:12" ht="12.75">
      <c r="A35" s="72"/>
      <c r="B35" s="21"/>
      <c r="C35" s="20"/>
      <c r="D35" s="27"/>
      <c r="E35" s="27"/>
      <c r="F35" s="27"/>
      <c r="G35" s="28"/>
      <c r="H35" s="15"/>
      <c r="I35" s="79"/>
      <c r="J35" s="10"/>
      <c r="K35" s="10"/>
      <c r="L35" s="10"/>
    </row>
    <row r="36" spans="1:12" ht="12.75">
      <c r="A36" s="164" t="s">
        <v>27</v>
      </c>
      <c r="B36" s="165"/>
      <c r="C36" s="165"/>
      <c r="D36" s="166"/>
      <c r="E36" s="164" t="s">
        <v>28</v>
      </c>
      <c r="F36" s="165"/>
      <c r="G36" s="165"/>
      <c r="H36" s="133" t="s">
        <v>29</v>
      </c>
      <c r="I36" s="134"/>
      <c r="J36" s="10"/>
      <c r="K36" s="10"/>
      <c r="L36" s="10"/>
    </row>
    <row r="37" spans="1:12" ht="12.75">
      <c r="A37" s="80"/>
      <c r="B37" s="29"/>
      <c r="C37" s="169"/>
      <c r="D37" s="170"/>
      <c r="E37" s="15"/>
      <c r="F37" s="169"/>
      <c r="G37" s="170"/>
      <c r="H37" s="15"/>
      <c r="I37" s="73"/>
      <c r="J37" s="10"/>
      <c r="K37" s="10"/>
      <c r="L37" s="10"/>
    </row>
    <row r="38" spans="1:12" ht="12.75">
      <c r="A38" s="164" t="s">
        <v>30</v>
      </c>
      <c r="B38" s="165"/>
      <c r="C38" s="165"/>
      <c r="D38" s="166"/>
      <c r="E38" s="164" t="s">
        <v>31</v>
      </c>
      <c r="F38" s="165"/>
      <c r="G38" s="165"/>
      <c r="H38" s="133" t="s">
        <v>32</v>
      </c>
      <c r="I38" s="134"/>
      <c r="J38" s="10"/>
      <c r="K38" s="10"/>
      <c r="L38" s="10"/>
    </row>
    <row r="39" spans="1:12" ht="12.75">
      <c r="A39" s="80"/>
      <c r="B39" s="29"/>
      <c r="C39" s="30"/>
      <c r="D39" s="31"/>
      <c r="E39" s="15"/>
      <c r="F39" s="30"/>
      <c r="G39" s="31"/>
      <c r="H39" s="15"/>
      <c r="I39" s="73"/>
      <c r="J39" s="10"/>
      <c r="K39" s="10"/>
      <c r="L39" s="10"/>
    </row>
    <row r="40" spans="1:12" ht="12.75">
      <c r="A40" s="164"/>
      <c r="B40" s="165"/>
      <c r="C40" s="165"/>
      <c r="D40" s="166"/>
      <c r="E40" s="164"/>
      <c r="F40" s="165"/>
      <c r="G40" s="165"/>
      <c r="H40" s="133"/>
      <c r="I40" s="134"/>
      <c r="J40" s="10"/>
      <c r="K40" s="10"/>
      <c r="L40" s="10"/>
    </row>
    <row r="41" spans="1:12" ht="12.75">
      <c r="A41" s="101"/>
      <c r="B41" s="32"/>
      <c r="C41" s="32"/>
      <c r="D41" s="32"/>
      <c r="E41" s="22"/>
      <c r="F41" s="102"/>
      <c r="G41" s="102"/>
      <c r="H41" s="103"/>
      <c r="I41" s="81"/>
      <c r="J41" s="10"/>
      <c r="K41" s="10"/>
      <c r="L41" s="10"/>
    </row>
    <row r="42" spans="1:12" ht="12.75">
      <c r="A42" s="80"/>
      <c r="B42" s="29"/>
      <c r="C42" s="30"/>
      <c r="D42" s="31"/>
      <c r="E42" s="15"/>
      <c r="F42" s="30"/>
      <c r="G42" s="31"/>
      <c r="H42" s="15"/>
      <c r="I42" s="73"/>
      <c r="J42" s="10"/>
      <c r="K42" s="10"/>
      <c r="L42" s="10"/>
    </row>
    <row r="43" spans="1:12" ht="12.75">
      <c r="A43" s="82"/>
      <c r="B43" s="33"/>
      <c r="C43" s="33"/>
      <c r="D43" s="19"/>
      <c r="E43" s="19"/>
      <c r="F43" s="33"/>
      <c r="G43" s="19"/>
      <c r="H43" s="19"/>
      <c r="I43" s="83"/>
      <c r="J43" s="10"/>
      <c r="K43" s="10"/>
      <c r="L43" s="10"/>
    </row>
    <row r="44" spans="1:12" ht="12.75" customHeight="1">
      <c r="A44" s="174" t="s">
        <v>60</v>
      </c>
      <c r="B44" s="175"/>
      <c r="C44" s="133"/>
      <c r="D44" s="134"/>
      <c r="E44" s="25"/>
      <c r="F44" s="143"/>
      <c r="G44" s="165"/>
      <c r="H44" s="165"/>
      <c r="I44" s="166"/>
      <c r="J44" s="10"/>
      <c r="K44" s="10"/>
      <c r="L44" s="10"/>
    </row>
    <row r="45" spans="1:12" ht="12.75">
      <c r="A45" s="117"/>
      <c r="B45" s="118"/>
      <c r="C45" s="169"/>
      <c r="D45" s="170"/>
      <c r="E45" s="15"/>
      <c r="F45" s="169"/>
      <c r="G45" s="171"/>
      <c r="H45" s="34"/>
      <c r="I45" s="84"/>
      <c r="J45" s="10"/>
      <c r="K45" s="10"/>
      <c r="L45" s="10"/>
    </row>
    <row r="46" spans="1:12" ht="12.75" customHeight="1">
      <c r="A46" s="174" t="s">
        <v>61</v>
      </c>
      <c r="B46" s="175"/>
      <c r="C46" s="143" t="s">
        <v>33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119"/>
      <c r="B47" s="112"/>
      <c r="C47" s="122" t="s">
        <v>64</v>
      </c>
      <c r="D47" s="15"/>
      <c r="E47" s="15"/>
      <c r="F47" s="15"/>
      <c r="G47" s="15"/>
      <c r="H47" s="15"/>
      <c r="I47" s="73"/>
      <c r="J47" s="10"/>
      <c r="K47" s="10"/>
      <c r="L47" s="10"/>
    </row>
    <row r="48" spans="1:12" ht="12.75">
      <c r="A48" s="174" t="s">
        <v>62</v>
      </c>
      <c r="B48" s="175"/>
      <c r="C48" s="176" t="s">
        <v>34</v>
      </c>
      <c r="D48" s="177"/>
      <c r="E48" s="178"/>
      <c r="F48" s="15"/>
      <c r="G48" s="45" t="s">
        <v>1</v>
      </c>
      <c r="H48" s="176" t="s">
        <v>35</v>
      </c>
      <c r="I48" s="178"/>
      <c r="J48" s="10"/>
      <c r="K48" s="10"/>
      <c r="L48" s="10"/>
    </row>
    <row r="49" spans="1:12" ht="12.75">
      <c r="A49" s="119"/>
      <c r="B49" s="112"/>
      <c r="C49" s="20"/>
      <c r="D49" s="15"/>
      <c r="E49" s="15"/>
      <c r="F49" s="15"/>
      <c r="G49" s="15"/>
      <c r="H49" s="15"/>
      <c r="I49" s="73"/>
      <c r="J49" s="10"/>
      <c r="K49" s="10"/>
      <c r="L49" s="10"/>
    </row>
    <row r="50" spans="1:12" ht="12.75" customHeight="1">
      <c r="A50" s="174" t="s">
        <v>48</v>
      </c>
      <c r="B50" s="175"/>
      <c r="C50" s="187" t="s">
        <v>14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119"/>
      <c r="B51" s="112"/>
      <c r="C51" s="15"/>
      <c r="D51" s="15"/>
      <c r="E51" s="15"/>
      <c r="F51" s="15"/>
      <c r="G51" s="15"/>
      <c r="H51" s="15"/>
      <c r="I51" s="73"/>
      <c r="J51" s="10"/>
      <c r="K51" s="10"/>
      <c r="L51" s="10"/>
    </row>
    <row r="52" spans="1:12" ht="12.75">
      <c r="A52" s="188" t="s">
        <v>63</v>
      </c>
      <c r="B52" s="189"/>
      <c r="C52" s="176" t="s">
        <v>36</v>
      </c>
      <c r="D52" s="177"/>
      <c r="E52" s="177"/>
      <c r="F52" s="177"/>
      <c r="G52" s="177"/>
      <c r="H52" s="177"/>
      <c r="I52" s="145"/>
      <c r="J52" s="10"/>
      <c r="K52" s="10"/>
      <c r="L52" s="10"/>
    </row>
    <row r="53" spans="1:12" ht="12.75">
      <c r="A53" s="120"/>
      <c r="B53" s="121"/>
      <c r="C53" s="181" t="s">
        <v>65</v>
      </c>
      <c r="D53" s="181"/>
      <c r="E53" s="181"/>
      <c r="F53" s="181"/>
      <c r="G53" s="181"/>
      <c r="H53" s="181"/>
      <c r="I53" s="86"/>
      <c r="J53" s="10"/>
      <c r="K53" s="10"/>
      <c r="L53" s="10"/>
    </row>
    <row r="54" spans="1:12" ht="12.75">
      <c r="A54" s="85"/>
      <c r="B54" s="19"/>
      <c r="C54" s="35"/>
      <c r="D54" s="35"/>
      <c r="E54" s="35"/>
      <c r="F54" s="35"/>
      <c r="G54" s="35"/>
      <c r="H54" s="35"/>
      <c r="I54" s="86"/>
      <c r="J54" s="10"/>
      <c r="K54" s="10"/>
      <c r="L54" s="10"/>
    </row>
    <row r="55" spans="1:12" ht="12.75">
      <c r="A55" s="85"/>
      <c r="B55" s="190" t="s">
        <v>66</v>
      </c>
      <c r="C55" s="191"/>
      <c r="D55" s="191"/>
      <c r="E55" s="191"/>
      <c r="F55" s="44"/>
      <c r="G55" s="44"/>
      <c r="H55" s="44"/>
      <c r="I55" s="87"/>
      <c r="J55" s="10"/>
      <c r="K55" s="10"/>
      <c r="L55" s="10"/>
    </row>
    <row r="56" spans="1:12" ht="12.75">
      <c r="A56" s="85"/>
      <c r="B56" s="192" t="s">
        <v>67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85"/>
      <c r="B57" s="192" t="s">
        <v>68</v>
      </c>
      <c r="C57" s="193"/>
      <c r="D57" s="193"/>
      <c r="E57" s="193"/>
      <c r="F57" s="193"/>
      <c r="G57" s="193"/>
      <c r="H57" s="193"/>
      <c r="I57" s="87"/>
      <c r="J57" s="10"/>
      <c r="K57" s="10"/>
      <c r="L57" s="10"/>
    </row>
    <row r="58" spans="1:12" ht="12.75">
      <c r="A58" s="85"/>
      <c r="B58" s="192" t="s">
        <v>69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85"/>
      <c r="B59" s="192" t="s">
        <v>70</v>
      </c>
      <c r="C59" s="193"/>
      <c r="D59" s="193"/>
      <c r="E59" s="193"/>
      <c r="F59" s="193"/>
      <c r="G59" s="193"/>
      <c r="H59" s="193"/>
      <c r="I59" s="194"/>
      <c r="J59" s="10"/>
      <c r="K59" s="10"/>
      <c r="L59" s="10"/>
    </row>
    <row r="60" spans="1:12" ht="12.75">
      <c r="A60" s="85"/>
      <c r="B60" s="88"/>
      <c r="C60" s="89"/>
      <c r="D60" s="89"/>
      <c r="E60" s="89"/>
      <c r="F60" s="89"/>
      <c r="G60" s="89"/>
      <c r="H60" s="89"/>
      <c r="I60" s="90"/>
      <c r="J60" s="10"/>
      <c r="K60" s="10"/>
      <c r="L60" s="10"/>
    </row>
    <row r="61" spans="1:12" ht="13.5" thickBot="1">
      <c r="A61" s="91" t="s">
        <v>2</v>
      </c>
      <c r="B61" s="23"/>
      <c r="C61" s="23"/>
      <c r="D61" s="23"/>
      <c r="E61" s="23"/>
      <c r="F61" s="23"/>
      <c r="G61" s="123"/>
      <c r="H61" s="124"/>
      <c r="I61" s="125"/>
      <c r="J61" s="10"/>
      <c r="K61" s="10"/>
      <c r="L61" s="10"/>
    </row>
    <row r="62" spans="1:12" ht="12.75">
      <c r="A62" s="69"/>
      <c r="B62" s="23"/>
      <c r="C62" s="23"/>
      <c r="D62" s="23"/>
      <c r="E62" s="121" t="s">
        <v>3</v>
      </c>
      <c r="F62" s="116"/>
      <c r="G62" s="182" t="s">
        <v>71</v>
      </c>
      <c r="H62" s="183"/>
      <c r="I62" s="184"/>
      <c r="J62" s="10"/>
      <c r="K62" s="10"/>
      <c r="L62" s="10"/>
    </row>
    <row r="63" spans="1:12" ht="12.75">
      <c r="A63" s="92"/>
      <c r="B63" s="93"/>
      <c r="C63" s="94"/>
      <c r="D63" s="94"/>
      <c r="E63" s="94"/>
      <c r="F63" s="94"/>
      <c r="G63" s="185"/>
      <c r="H63" s="186"/>
      <c r="I63" s="95"/>
      <c r="J63" s="10"/>
      <c r="K63" s="10"/>
      <c r="L63" s="10"/>
    </row>
  </sheetData>
  <sheetProtection/>
  <protectedRanges>
    <protectedRange sqref="C6:D6 C8:D8 C10:D10 C12:I12 C14:D14 F14:I14 C16:I16 C18:I18 C20:I20 C24 C22:F22 C26 I26 I24 A30:I30 A32:I32 A34:D34" name="Range1"/>
    <protectedRange sqref="E2 H2" name="Range1_1"/>
    <protectedRange sqref="D24:G24" name="Range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2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K110" sqref="K110"/>
    </sheetView>
  </sheetViews>
  <sheetFormatPr defaultColWidth="9.140625" defaultRowHeight="12.75"/>
  <cols>
    <col min="1" max="9" width="9.140625" style="46" customWidth="1"/>
    <col min="10" max="10" width="11.00390625" style="46" customWidth="1"/>
    <col min="11" max="11" width="11.28125" style="46" customWidth="1"/>
    <col min="12" max="16384" width="9.140625" style="46" customWidth="1"/>
  </cols>
  <sheetData>
    <row r="1" spans="1:11" ht="12.75" customHeight="1">
      <c r="A1" s="228" t="s">
        <v>72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73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30" t="s">
        <v>74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 customHeight="1">
      <c r="A4" s="233" t="s">
        <v>75</v>
      </c>
      <c r="B4" s="234"/>
      <c r="C4" s="234"/>
      <c r="D4" s="234"/>
      <c r="E4" s="234"/>
      <c r="F4" s="234"/>
      <c r="G4" s="234"/>
      <c r="H4" s="235"/>
      <c r="I4" s="52" t="s">
        <v>76</v>
      </c>
      <c r="J4" s="53" t="s">
        <v>77</v>
      </c>
      <c r="K4" s="54" t="s">
        <v>78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1">
        <v>2</v>
      </c>
      <c r="J5" s="50">
        <v>3</v>
      </c>
      <c r="K5" s="50">
        <v>4</v>
      </c>
    </row>
    <row r="6" spans="1:11" ht="12.75">
      <c r="A6" s="225" t="s">
        <v>79</v>
      </c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 customHeight="1">
      <c r="A7" s="203" t="s">
        <v>80</v>
      </c>
      <c r="B7" s="204"/>
      <c r="C7" s="204"/>
      <c r="D7" s="204"/>
      <c r="E7" s="204"/>
      <c r="F7" s="204"/>
      <c r="G7" s="204"/>
      <c r="H7" s="205"/>
      <c r="I7" s="3">
        <v>1</v>
      </c>
      <c r="J7" s="6"/>
      <c r="K7" s="6"/>
    </row>
    <row r="8" spans="1:11" ht="12.75" customHeight="1">
      <c r="A8" s="209" t="s">
        <v>81</v>
      </c>
      <c r="B8" s="210"/>
      <c r="C8" s="210"/>
      <c r="D8" s="210"/>
      <c r="E8" s="210"/>
      <c r="F8" s="210"/>
      <c r="G8" s="210"/>
      <c r="H8" s="211"/>
      <c r="I8" s="1">
        <v>2</v>
      </c>
      <c r="J8" s="47">
        <f>J9+J16+J26+J35+J39</f>
        <v>406526335</v>
      </c>
      <c r="K8" s="47">
        <f>K9+K16+K26+K35+K39</f>
        <v>417976865</v>
      </c>
    </row>
    <row r="9" spans="1:11" ht="12.75" customHeight="1">
      <c r="A9" s="206" t="s">
        <v>82</v>
      </c>
      <c r="B9" s="207"/>
      <c r="C9" s="207"/>
      <c r="D9" s="207"/>
      <c r="E9" s="207"/>
      <c r="F9" s="207"/>
      <c r="G9" s="207"/>
      <c r="H9" s="208"/>
      <c r="I9" s="1">
        <v>3</v>
      </c>
      <c r="J9" s="47">
        <f>SUM(J10:J15)</f>
        <v>187874734</v>
      </c>
      <c r="K9" s="47">
        <f>SUM(K10:K15)</f>
        <v>193205667</v>
      </c>
    </row>
    <row r="10" spans="1:11" ht="12.75" customHeight="1">
      <c r="A10" s="206" t="s">
        <v>83</v>
      </c>
      <c r="B10" s="207"/>
      <c r="C10" s="207"/>
      <c r="D10" s="207"/>
      <c r="E10" s="207"/>
      <c r="F10" s="207"/>
      <c r="G10" s="207"/>
      <c r="H10" s="208"/>
      <c r="I10" s="1">
        <v>4</v>
      </c>
      <c r="J10" s="7"/>
      <c r="K10" s="7"/>
    </row>
    <row r="11" spans="1:11" ht="12.75" customHeight="1">
      <c r="A11" s="206" t="s">
        <v>84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>
        <v>113742190</v>
      </c>
      <c r="K11" s="7">
        <v>121806977</v>
      </c>
    </row>
    <row r="12" spans="1:11" ht="12.75" customHeight="1">
      <c r="A12" s="206" t="s">
        <v>0</v>
      </c>
      <c r="B12" s="207"/>
      <c r="C12" s="207"/>
      <c r="D12" s="207"/>
      <c r="E12" s="207"/>
      <c r="F12" s="207"/>
      <c r="G12" s="207"/>
      <c r="H12" s="208"/>
      <c r="I12" s="1">
        <v>6</v>
      </c>
      <c r="J12" s="7">
        <v>72226423</v>
      </c>
      <c r="K12" s="7">
        <v>69520289</v>
      </c>
    </row>
    <row r="13" spans="1:11" ht="12.75" customHeight="1">
      <c r="A13" s="206" t="s">
        <v>85</v>
      </c>
      <c r="B13" s="207"/>
      <c r="C13" s="207"/>
      <c r="D13" s="207"/>
      <c r="E13" s="207"/>
      <c r="F13" s="207"/>
      <c r="G13" s="207"/>
      <c r="H13" s="208"/>
      <c r="I13" s="1">
        <v>7</v>
      </c>
      <c r="J13" s="7">
        <v>43035</v>
      </c>
      <c r="K13" s="7"/>
    </row>
    <row r="14" spans="1:11" ht="12.75" customHeight="1">
      <c r="A14" s="206" t="s">
        <v>86</v>
      </c>
      <c r="B14" s="207"/>
      <c r="C14" s="207"/>
      <c r="D14" s="207"/>
      <c r="E14" s="207"/>
      <c r="F14" s="207"/>
      <c r="G14" s="207"/>
      <c r="H14" s="208"/>
      <c r="I14" s="1">
        <v>8</v>
      </c>
      <c r="J14" s="7">
        <v>1863086</v>
      </c>
      <c r="K14" s="7">
        <v>1878401</v>
      </c>
    </row>
    <row r="15" spans="1:11" ht="12.75" customHeight="1">
      <c r="A15" s="206" t="s">
        <v>87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 customHeight="1">
      <c r="A16" s="206" t="s">
        <v>88</v>
      </c>
      <c r="B16" s="207"/>
      <c r="C16" s="207"/>
      <c r="D16" s="207"/>
      <c r="E16" s="207"/>
      <c r="F16" s="207"/>
      <c r="G16" s="207"/>
      <c r="H16" s="208"/>
      <c r="I16" s="1">
        <v>10</v>
      </c>
      <c r="J16" s="47">
        <f>SUM(J17:J25)</f>
        <v>169412366</v>
      </c>
      <c r="K16" s="47">
        <f>SUM(K17:K25)</f>
        <v>191254440</v>
      </c>
    </row>
    <row r="17" spans="1:11" ht="12.75" customHeight="1">
      <c r="A17" s="206" t="s">
        <v>89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15994715</v>
      </c>
      <c r="K17" s="7">
        <v>25226916</v>
      </c>
    </row>
    <row r="18" spans="1:11" ht="12.75" customHeight="1">
      <c r="A18" s="206" t="s">
        <v>90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104745502</v>
      </c>
      <c r="K18" s="7">
        <v>136672721</v>
      </c>
    </row>
    <row r="19" spans="1:11" ht="12.75" customHeight="1">
      <c r="A19" s="206" t="s">
        <v>91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5404669</v>
      </c>
      <c r="K19" s="7">
        <v>12802474</v>
      </c>
    </row>
    <row r="20" spans="1:11" ht="12.75" customHeight="1">
      <c r="A20" s="206" t="s">
        <v>92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>
        <v>9017507</v>
      </c>
      <c r="K20" s="7">
        <v>13518410</v>
      </c>
    </row>
    <row r="21" spans="1:11" ht="12.75" customHeight="1">
      <c r="A21" s="206" t="s">
        <v>93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>
        <v>839803</v>
      </c>
      <c r="K21" s="7">
        <v>6555</v>
      </c>
    </row>
    <row r="22" spans="1:11" ht="12.75" customHeight="1">
      <c r="A22" s="206" t="s">
        <v>94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>
        <v>32571220</v>
      </c>
      <c r="K22" s="7">
        <v>2196914</v>
      </c>
    </row>
    <row r="23" spans="1:11" ht="12.75" customHeight="1">
      <c r="A23" s="206" t="s">
        <v>95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/>
      <c r="K23" s="7"/>
    </row>
    <row r="24" spans="1:11" ht="12.75" customHeight="1">
      <c r="A24" s="206" t="s">
        <v>96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>
        <v>838950</v>
      </c>
      <c r="K24" s="7">
        <v>830450</v>
      </c>
    </row>
    <row r="25" spans="1:11" ht="12.75" customHeight="1">
      <c r="A25" s="206" t="s">
        <v>97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 customHeight="1">
      <c r="A26" s="206" t="s">
        <v>98</v>
      </c>
      <c r="B26" s="207"/>
      <c r="C26" s="207"/>
      <c r="D26" s="207"/>
      <c r="E26" s="207"/>
      <c r="F26" s="207"/>
      <c r="G26" s="207"/>
      <c r="H26" s="208"/>
      <c r="I26" s="1">
        <v>20</v>
      </c>
      <c r="J26" s="47">
        <f>SUM(J27:J34)</f>
        <v>46542142</v>
      </c>
      <c r="K26" s="47">
        <f>SUM(K27:K34)</f>
        <v>29820352</v>
      </c>
    </row>
    <row r="27" spans="1:11" ht="12.75" customHeight="1">
      <c r="A27" s="206" t="s">
        <v>99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39441483</v>
      </c>
      <c r="K27" s="7">
        <v>21120401</v>
      </c>
    </row>
    <row r="28" spans="1:11" ht="12.75" customHeight="1">
      <c r="A28" s="206" t="s">
        <v>100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 customHeight="1">
      <c r="A29" s="206" t="s">
        <v>101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/>
      <c r="K29" s="7"/>
    </row>
    <row r="30" spans="1:11" ht="12.75" customHeight="1">
      <c r="A30" s="206" t="s">
        <v>102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 customHeight="1">
      <c r="A31" s="206" t="s">
        <v>103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 customHeight="1">
      <c r="A32" s="206" t="s">
        <v>104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>
        <v>7100659</v>
      </c>
      <c r="K32" s="7">
        <v>8699951</v>
      </c>
    </row>
    <row r="33" spans="1:11" ht="12.75" customHeight="1">
      <c r="A33" s="206" t="s">
        <v>105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 customHeight="1">
      <c r="A34" s="206" t="s">
        <v>106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 customHeight="1">
      <c r="A35" s="206" t="s">
        <v>107</v>
      </c>
      <c r="B35" s="207"/>
      <c r="C35" s="207"/>
      <c r="D35" s="207"/>
      <c r="E35" s="207"/>
      <c r="F35" s="207"/>
      <c r="G35" s="207"/>
      <c r="H35" s="208"/>
      <c r="I35" s="1">
        <v>29</v>
      </c>
      <c r="J35" s="47">
        <f>SUM(J36:J38)</f>
        <v>1529977</v>
      </c>
      <c r="K35" s="47">
        <f>SUM(K36:K38)</f>
        <v>1196963</v>
      </c>
    </row>
    <row r="36" spans="1:11" ht="12.75" customHeight="1">
      <c r="A36" s="206" t="s">
        <v>108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 customHeight="1">
      <c r="A37" s="206" t="s">
        <v>109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 customHeight="1">
      <c r="A38" s="206" t="s">
        <v>110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>
        <v>1529977</v>
      </c>
      <c r="K38" s="7">
        <v>1196963</v>
      </c>
    </row>
    <row r="39" spans="1:11" ht="12.75" customHeight="1">
      <c r="A39" s="206" t="s">
        <v>111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>
        <v>1167116</v>
      </c>
      <c r="K39" s="7">
        <v>2499443</v>
      </c>
    </row>
    <row r="40" spans="1:11" ht="12.75" customHeight="1">
      <c r="A40" s="209" t="s">
        <v>112</v>
      </c>
      <c r="B40" s="210"/>
      <c r="C40" s="210"/>
      <c r="D40" s="210"/>
      <c r="E40" s="210"/>
      <c r="F40" s="210"/>
      <c r="G40" s="210"/>
      <c r="H40" s="211"/>
      <c r="I40" s="1">
        <v>34</v>
      </c>
      <c r="J40" s="47">
        <f>J41+J49+J56+J64</f>
        <v>1479737976</v>
      </c>
      <c r="K40" s="47">
        <f>K41+K49+K56+K64</f>
        <v>1518171671</v>
      </c>
    </row>
    <row r="41" spans="1:11" ht="12.75" customHeight="1">
      <c r="A41" s="206" t="s">
        <v>113</v>
      </c>
      <c r="B41" s="207"/>
      <c r="C41" s="207"/>
      <c r="D41" s="207"/>
      <c r="E41" s="207"/>
      <c r="F41" s="207"/>
      <c r="G41" s="207"/>
      <c r="H41" s="208"/>
      <c r="I41" s="1">
        <v>35</v>
      </c>
      <c r="J41" s="47">
        <f>SUM(J42:J48)</f>
        <v>262314166</v>
      </c>
      <c r="K41" s="47">
        <f>SUM(K42:K48)</f>
        <v>266292251</v>
      </c>
    </row>
    <row r="42" spans="1:11" ht="12.75" customHeight="1">
      <c r="A42" s="206" t="s">
        <v>114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537117</v>
      </c>
      <c r="K42" s="7">
        <v>559931</v>
      </c>
    </row>
    <row r="43" spans="1:11" ht="12.75" customHeight="1">
      <c r="A43" s="206" t="s">
        <v>115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 customHeight="1">
      <c r="A44" s="206" t="s">
        <v>116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 customHeight="1">
      <c r="A45" s="206" t="s">
        <v>117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>
        <v>257051444</v>
      </c>
      <c r="K45" s="7">
        <v>261478227</v>
      </c>
    </row>
    <row r="46" spans="1:11" ht="12.75" customHeight="1">
      <c r="A46" s="206" t="s">
        <v>118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>
        <v>4725605</v>
      </c>
      <c r="K46" s="7">
        <v>4254093</v>
      </c>
    </row>
    <row r="47" spans="1:11" ht="12.75" customHeight="1">
      <c r="A47" s="206" t="s">
        <v>119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/>
      <c r="K47" s="7"/>
    </row>
    <row r="48" spans="1:11" ht="12.75" customHeight="1">
      <c r="A48" s="206" t="s">
        <v>120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 customHeight="1">
      <c r="A49" s="206" t="s">
        <v>121</v>
      </c>
      <c r="B49" s="207"/>
      <c r="C49" s="207"/>
      <c r="D49" s="207"/>
      <c r="E49" s="207"/>
      <c r="F49" s="207"/>
      <c r="G49" s="207"/>
      <c r="H49" s="208"/>
      <c r="I49" s="1">
        <v>43</v>
      </c>
      <c r="J49" s="47">
        <f>SUM(J50:J55)</f>
        <v>988048781</v>
      </c>
      <c r="K49" s="47">
        <f>SUM(K50:K55)</f>
        <v>1009302621</v>
      </c>
    </row>
    <row r="50" spans="1:11" ht="12.75" customHeight="1">
      <c r="A50" s="206" t="s">
        <v>122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15442355</v>
      </c>
      <c r="K50" s="7">
        <v>13347799</v>
      </c>
    </row>
    <row r="51" spans="1:11" ht="12.75" customHeight="1">
      <c r="A51" s="206" t="s">
        <v>123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959727442</v>
      </c>
      <c r="K51" s="7">
        <v>987749144</v>
      </c>
    </row>
    <row r="52" spans="1:11" ht="12.75" customHeight="1">
      <c r="A52" s="206" t="s">
        <v>124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/>
      <c r="K52" s="7"/>
    </row>
    <row r="53" spans="1:11" ht="12.75" customHeight="1">
      <c r="A53" s="206" t="s">
        <v>125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367900</v>
      </c>
      <c r="K53" s="7">
        <v>1799110</v>
      </c>
    </row>
    <row r="54" spans="1:11" ht="12.75" customHeight="1">
      <c r="A54" s="206" t="s">
        <v>126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10008876</v>
      </c>
      <c r="K54" s="7">
        <v>3884222</v>
      </c>
    </row>
    <row r="55" spans="1:11" ht="12.75" customHeight="1">
      <c r="A55" s="206" t="s">
        <v>127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2502208</v>
      </c>
      <c r="K55" s="7">
        <v>2522346</v>
      </c>
    </row>
    <row r="56" spans="1:11" ht="12.75" customHeight="1">
      <c r="A56" s="206" t="s">
        <v>128</v>
      </c>
      <c r="B56" s="207"/>
      <c r="C56" s="207"/>
      <c r="D56" s="207"/>
      <c r="E56" s="207"/>
      <c r="F56" s="207"/>
      <c r="G56" s="207"/>
      <c r="H56" s="208"/>
      <c r="I56" s="1">
        <v>50</v>
      </c>
      <c r="J56" s="47">
        <f>SUM(J57:J63)</f>
        <v>148273952</v>
      </c>
      <c r="K56" s="47">
        <f>SUM(K57:K63)</f>
        <v>187674250</v>
      </c>
    </row>
    <row r="57" spans="1:11" ht="12.75" customHeight="1">
      <c r="A57" s="206" t="s">
        <v>99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 customHeight="1">
      <c r="A58" s="206" t="s">
        <v>100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 customHeight="1">
      <c r="A59" s="206" t="s">
        <v>129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 customHeight="1">
      <c r="A60" s="206" t="s">
        <v>130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/>
      <c r="K60" s="7"/>
    </row>
    <row r="61" spans="1:11" ht="12.75" customHeight="1">
      <c r="A61" s="206" t="s">
        <v>103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 customHeight="1">
      <c r="A62" s="206" t="s">
        <v>104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148273952</v>
      </c>
      <c r="K62" s="7">
        <v>187674250</v>
      </c>
    </row>
    <row r="63" spans="1:11" ht="12.75" customHeight="1">
      <c r="A63" s="206" t="s">
        <v>131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 customHeight="1">
      <c r="A64" s="206" t="s">
        <v>132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81101077</v>
      </c>
      <c r="K64" s="7">
        <v>54902549</v>
      </c>
    </row>
    <row r="65" spans="1:11" ht="12.75" customHeight="1">
      <c r="A65" s="209" t="s">
        <v>133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2396802</v>
      </c>
      <c r="K65" s="7">
        <v>2777795</v>
      </c>
    </row>
    <row r="66" spans="1:11" ht="12.75" customHeight="1">
      <c r="A66" s="209" t="s">
        <v>134</v>
      </c>
      <c r="B66" s="210"/>
      <c r="C66" s="210"/>
      <c r="D66" s="210"/>
      <c r="E66" s="210"/>
      <c r="F66" s="210"/>
      <c r="G66" s="210"/>
      <c r="H66" s="211"/>
      <c r="I66" s="1">
        <v>60</v>
      </c>
      <c r="J66" s="47">
        <f>J7+J8+J40+J65</f>
        <v>1888661113</v>
      </c>
      <c r="K66" s="47">
        <f>K7+K8+K40+K65</f>
        <v>1938926331</v>
      </c>
    </row>
    <row r="67" spans="1:11" ht="12.75" customHeight="1">
      <c r="A67" s="219" t="s">
        <v>135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>
        <v>161014153</v>
      </c>
      <c r="K67" s="8">
        <v>131451416</v>
      </c>
    </row>
    <row r="68" spans="1:11" ht="12.75">
      <c r="A68" s="200" t="s">
        <v>136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 customHeight="1">
      <c r="A69" s="203" t="s">
        <v>137</v>
      </c>
      <c r="B69" s="204"/>
      <c r="C69" s="204"/>
      <c r="D69" s="204"/>
      <c r="E69" s="204"/>
      <c r="F69" s="204"/>
      <c r="G69" s="204"/>
      <c r="H69" s="205"/>
      <c r="I69" s="3">
        <v>62</v>
      </c>
      <c r="J69" s="48">
        <f>J70+J71+J72+J78+J79+J82+J85</f>
        <v>482569941</v>
      </c>
      <c r="K69" s="48">
        <f>K70+K71+K72+K78+K79+K82+K85</f>
        <v>452788291</v>
      </c>
    </row>
    <row r="70" spans="1:11" ht="12.75" customHeight="1">
      <c r="A70" s="206" t="s">
        <v>138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134967180</v>
      </c>
      <c r="K70" s="7">
        <v>196261000</v>
      </c>
    </row>
    <row r="71" spans="1:11" ht="12.75" customHeight="1">
      <c r="A71" s="206" t="s">
        <v>139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>
        <v>-9243180</v>
      </c>
      <c r="K71" s="7">
        <v>-8652683</v>
      </c>
    </row>
    <row r="72" spans="1:11" ht="12.75" customHeight="1">
      <c r="A72" s="206" t="s">
        <v>140</v>
      </c>
      <c r="B72" s="207"/>
      <c r="C72" s="207"/>
      <c r="D72" s="207"/>
      <c r="E72" s="207"/>
      <c r="F72" s="207"/>
      <c r="G72" s="207"/>
      <c r="H72" s="208"/>
      <c r="I72" s="1">
        <v>65</v>
      </c>
      <c r="J72" s="47">
        <f>J73+J74-J75+J76+J77</f>
        <v>88587743</v>
      </c>
      <c r="K72" s="47">
        <f>K73+K74-K75+K76+K77</f>
        <v>89677247</v>
      </c>
    </row>
    <row r="73" spans="1:11" ht="12.75" customHeight="1">
      <c r="A73" s="216" t="s">
        <v>141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13953444</v>
      </c>
      <c r="K73" s="7">
        <v>15991539</v>
      </c>
    </row>
    <row r="74" spans="1:11" ht="12.75" customHeight="1">
      <c r="A74" s="216" t="s">
        <v>142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53324269</v>
      </c>
      <c r="K74" s="7">
        <v>51286174</v>
      </c>
    </row>
    <row r="75" spans="1:11" ht="12.75" customHeight="1">
      <c r="A75" s="216" t="s">
        <v>143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>
        <v>10486460</v>
      </c>
      <c r="K75" s="7">
        <v>9396956</v>
      </c>
    </row>
    <row r="76" spans="1:11" ht="12.75" customHeight="1">
      <c r="A76" s="216" t="s">
        <v>144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.75" customHeight="1">
      <c r="A77" s="216" t="s">
        <v>145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>
        <v>31796490</v>
      </c>
      <c r="K77" s="7">
        <v>31796490</v>
      </c>
    </row>
    <row r="78" spans="1:11" ht="12.75" customHeight="1">
      <c r="A78" s="206" t="s">
        <v>146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/>
      <c r="K78" s="7"/>
    </row>
    <row r="79" spans="1:11" ht="12.75" customHeight="1">
      <c r="A79" s="206" t="s">
        <v>147</v>
      </c>
      <c r="B79" s="207"/>
      <c r="C79" s="207"/>
      <c r="D79" s="207"/>
      <c r="E79" s="207"/>
      <c r="F79" s="207"/>
      <c r="G79" s="207"/>
      <c r="H79" s="208"/>
      <c r="I79" s="1">
        <v>72</v>
      </c>
      <c r="J79" s="47">
        <f>J80-J81</f>
        <v>206911336</v>
      </c>
      <c r="K79" s="47">
        <f>K80-K81</f>
        <v>129693028</v>
      </c>
    </row>
    <row r="80" spans="1:11" ht="12.75" customHeight="1">
      <c r="A80" s="216" t="s">
        <v>148</v>
      </c>
      <c r="B80" s="217"/>
      <c r="C80" s="217"/>
      <c r="D80" s="217"/>
      <c r="E80" s="217"/>
      <c r="F80" s="217"/>
      <c r="G80" s="217"/>
      <c r="H80" s="218"/>
      <c r="I80" s="1">
        <v>73</v>
      </c>
      <c r="J80" s="7">
        <v>206911336</v>
      </c>
      <c r="K80" s="7">
        <v>129693028</v>
      </c>
    </row>
    <row r="81" spans="1:11" ht="12.75" customHeight="1">
      <c r="A81" s="216" t="s">
        <v>149</v>
      </c>
      <c r="B81" s="217"/>
      <c r="C81" s="217"/>
      <c r="D81" s="217"/>
      <c r="E81" s="217"/>
      <c r="F81" s="217"/>
      <c r="G81" s="217"/>
      <c r="H81" s="218"/>
      <c r="I81" s="1">
        <v>74</v>
      </c>
      <c r="J81" s="7"/>
      <c r="K81" s="7"/>
    </row>
    <row r="82" spans="1:11" ht="12.75" customHeight="1">
      <c r="A82" s="206" t="s">
        <v>150</v>
      </c>
      <c r="B82" s="207"/>
      <c r="C82" s="207"/>
      <c r="D82" s="207"/>
      <c r="E82" s="207"/>
      <c r="F82" s="207"/>
      <c r="G82" s="207"/>
      <c r="H82" s="208"/>
      <c r="I82" s="1">
        <v>75</v>
      </c>
      <c r="J82" s="47">
        <f>J83-J84</f>
        <v>61346862</v>
      </c>
      <c r="K82" s="47">
        <f>K83-K84</f>
        <v>45809699</v>
      </c>
    </row>
    <row r="83" spans="1:11" ht="12.75" customHeight="1">
      <c r="A83" s="216" t="s">
        <v>151</v>
      </c>
      <c r="B83" s="217"/>
      <c r="C83" s="217"/>
      <c r="D83" s="217"/>
      <c r="E83" s="217"/>
      <c r="F83" s="217"/>
      <c r="G83" s="217"/>
      <c r="H83" s="218"/>
      <c r="I83" s="1">
        <v>76</v>
      </c>
      <c r="J83" s="7">
        <v>61346862</v>
      </c>
      <c r="K83" s="7">
        <v>45809699</v>
      </c>
    </row>
    <row r="84" spans="1:11" ht="12.75" customHeight="1">
      <c r="A84" s="216" t="s">
        <v>152</v>
      </c>
      <c r="B84" s="217"/>
      <c r="C84" s="217"/>
      <c r="D84" s="217"/>
      <c r="E84" s="217"/>
      <c r="F84" s="217"/>
      <c r="G84" s="217"/>
      <c r="H84" s="218"/>
      <c r="I84" s="1">
        <v>77</v>
      </c>
      <c r="J84" s="7"/>
      <c r="K84" s="7"/>
    </row>
    <row r="85" spans="1:11" ht="12.75" customHeight="1">
      <c r="A85" s="206" t="s">
        <v>153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 customHeight="1">
      <c r="A86" s="209" t="s">
        <v>154</v>
      </c>
      <c r="B86" s="210"/>
      <c r="C86" s="210"/>
      <c r="D86" s="210"/>
      <c r="E86" s="210"/>
      <c r="F86" s="210"/>
      <c r="G86" s="210"/>
      <c r="H86" s="211"/>
      <c r="I86" s="1">
        <v>79</v>
      </c>
      <c r="J86" s="47">
        <f>SUM(J87:J89)</f>
        <v>891108</v>
      </c>
      <c r="K86" s="47">
        <f>SUM(K87:K89)</f>
        <v>1216759</v>
      </c>
    </row>
    <row r="87" spans="1:11" ht="12.75" customHeight="1">
      <c r="A87" s="206" t="s">
        <v>155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>
        <v>891108</v>
      </c>
      <c r="K87" s="7">
        <v>1216759</v>
      </c>
    </row>
    <row r="88" spans="1:11" ht="12.75" customHeight="1">
      <c r="A88" s="206" t="s">
        <v>156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/>
      <c r="K88" s="7"/>
    </row>
    <row r="89" spans="1:11" ht="12.75" customHeight="1">
      <c r="A89" s="206" t="s">
        <v>157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/>
      <c r="K89" s="7"/>
    </row>
    <row r="90" spans="1:11" ht="12.75" customHeight="1">
      <c r="A90" s="209" t="s">
        <v>158</v>
      </c>
      <c r="B90" s="210"/>
      <c r="C90" s="210"/>
      <c r="D90" s="210"/>
      <c r="E90" s="210"/>
      <c r="F90" s="210"/>
      <c r="G90" s="210"/>
      <c r="H90" s="211"/>
      <c r="I90" s="1">
        <v>83</v>
      </c>
      <c r="J90" s="47">
        <f>SUM(J91:J99)</f>
        <v>36098052</v>
      </c>
      <c r="K90" s="47">
        <f>SUM(K91:K99)</f>
        <v>36927624</v>
      </c>
    </row>
    <row r="91" spans="1:11" ht="12.75" customHeight="1">
      <c r="A91" s="206" t="s">
        <v>159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 customHeight="1">
      <c r="A92" s="206" t="s">
        <v>160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/>
      <c r="K92" s="7"/>
    </row>
    <row r="93" spans="1:11" ht="12.75" customHeight="1">
      <c r="A93" s="206" t="s">
        <v>161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>
        <v>20097696</v>
      </c>
      <c r="K93" s="7">
        <v>19452682</v>
      </c>
    </row>
    <row r="94" spans="1:11" ht="12.75" customHeight="1">
      <c r="A94" s="206" t="s">
        <v>162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 customHeight="1">
      <c r="A95" s="206" t="s">
        <v>163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 customHeight="1">
      <c r="A96" s="206" t="s">
        <v>164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 customHeight="1">
      <c r="A97" s="206" t="s">
        <v>165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 customHeight="1">
      <c r="A98" s="206" t="s">
        <v>166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 customHeight="1">
      <c r="A99" s="206" t="s">
        <v>167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>
        <v>16000356</v>
      </c>
      <c r="K99" s="7">
        <v>17474942</v>
      </c>
    </row>
    <row r="100" spans="1:11" ht="12.75" customHeight="1">
      <c r="A100" s="209" t="s">
        <v>168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47">
        <f>SUM(J101:J112)</f>
        <v>1366916173</v>
      </c>
      <c r="K100" s="47">
        <f>SUM(K101:K112)</f>
        <v>1447068677</v>
      </c>
    </row>
    <row r="101" spans="1:11" ht="12.75" customHeight="1">
      <c r="A101" s="206" t="s">
        <v>169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121317815</v>
      </c>
      <c r="K101" s="7">
        <v>114785187</v>
      </c>
    </row>
    <row r="102" spans="1:11" ht="12.75" customHeight="1">
      <c r="A102" s="206" t="s">
        <v>160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 customHeight="1">
      <c r="A103" s="206" t="s">
        <v>161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>
        <v>281723365</v>
      </c>
      <c r="K103" s="7">
        <v>342580912</v>
      </c>
    </row>
    <row r="104" spans="1:11" ht="12.75" customHeight="1">
      <c r="A104" s="206" t="s">
        <v>162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>
        <v>1431050</v>
      </c>
      <c r="K104" s="7">
        <v>3144574</v>
      </c>
    </row>
    <row r="105" spans="1:11" ht="12.75" customHeight="1">
      <c r="A105" s="206" t="s">
        <v>163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939641174</v>
      </c>
      <c r="K105" s="7">
        <v>958479423</v>
      </c>
    </row>
    <row r="106" spans="1:11" ht="12.75" customHeight="1">
      <c r="A106" s="206" t="s">
        <v>164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 customHeight="1">
      <c r="A107" s="206" t="s">
        <v>165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/>
      <c r="K107" s="7"/>
    </row>
    <row r="108" spans="1:11" ht="12.75" customHeight="1">
      <c r="A108" s="206" t="s">
        <v>170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10053469</v>
      </c>
      <c r="K108" s="7">
        <v>9531537</v>
      </c>
    </row>
    <row r="109" spans="1:11" ht="12.75" customHeight="1">
      <c r="A109" s="206" t="s">
        <v>171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9496028</v>
      </c>
      <c r="K109" s="7">
        <v>12726327</v>
      </c>
    </row>
    <row r="110" spans="1:11" ht="12.75" customHeight="1">
      <c r="A110" s="206" t="s">
        <v>172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>
        <v>1034</v>
      </c>
      <c r="K110" s="7">
        <v>11564</v>
      </c>
    </row>
    <row r="111" spans="1:11" ht="12.75" customHeight="1">
      <c r="A111" s="206" t="s">
        <v>173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 customHeight="1">
      <c r="A112" s="206" t="s">
        <v>174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>
        <v>3252238</v>
      </c>
      <c r="K112" s="7">
        <v>5809153</v>
      </c>
    </row>
    <row r="113" spans="1:11" ht="12.75" customHeight="1">
      <c r="A113" s="209" t="s">
        <v>175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2185839</v>
      </c>
      <c r="K113" s="7">
        <v>924980</v>
      </c>
    </row>
    <row r="114" spans="1:11" ht="12.75" customHeight="1">
      <c r="A114" s="209" t="s">
        <v>176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47">
        <f>J69+J86+J90+J100+J113</f>
        <v>1888661113</v>
      </c>
      <c r="K114" s="47">
        <f>K69+K86+K90+K100+K113</f>
        <v>1938926331</v>
      </c>
    </row>
    <row r="115" spans="1:11" ht="12.75" customHeight="1">
      <c r="A115" s="197" t="s">
        <v>135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161014153</v>
      </c>
      <c r="K115" s="8">
        <v>131451416</v>
      </c>
    </row>
    <row r="116" spans="1:11" ht="12.75" customHeight="1">
      <c r="A116" s="200" t="s">
        <v>177</v>
      </c>
      <c r="B116" s="201"/>
      <c r="C116" s="201"/>
      <c r="D116" s="201"/>
      <c r="E116" s="201"/>
      <c r="F116" s="201"/>
      <c r="G116" s="201"/>
      <c r="H116" s="201"/>
      <c r="I116" s="201"/>
      <c r="J116" s="201"/>
      <c r="K116" s="202"/>
    </row>
    <row r="117" spans="1:11" ht="12.75" customHeight="1">
      <c r="A117" s="203" t="s">
        <v>178</v>
      </c>
      <c r="B117" s="204"/>
      <c r="C117" s="204"/>
      <c r="D117" s="204"/>
      <c r="E117" s="204"/>
      <c r="F117" s="204"/>
      <c r="G117" s="204"/>
      <c r="H117" s="204"/>
      <c r="I117" s="204"/>
      <c r="J117" s="204"/>
      <c r="K117" s="205"/>
    </row>
    <row r="118" spans="1:11" ht="12.75" customHeight="1">
      <c r="A118" s="206" t="s">
        <v>179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>
        <v>482569941</v>
      </c>
      <c r="K118" s="7">
        <v>452788291</v>
      </c>
    </row>
    <row r="119" spans="1:11" ht="12.75" customHeight="1">
      <c r="A119" s="212" t="s">
        <v>180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 customHeight="1">
      <c r="A120" s="215" t="s">
        <v>181</v>
      </c>
      <c r="B120" s="215"/>
      <c r="C120" s="215"/>
      <c r="D120" s="215"/>
      <c r="E120" s="215"/>
      <c r="F120" s="215"/>
      <c r="G120" s="215"/>
      <c r="H120" s="215"/>
      <c r="I120" s="215"/>
      <c r="J120" s="215"/>
      <c r="K120" s="215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K4 A5:K5 A2:K3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5" sqref="E75"/>
    </sheetView>
  </sheetViews>
  <sheetFormatPr defaultColWidth="9.140625" defaultRowHeight="12.75"/>
  <cols>
    <col min="1" max="9" width="9.140625" style="46" customWidth="1"/>
    <col min="10" max="10" width="11.00390625" style="46" customWidth="1"/>
    <col min="11" max="11" width="10.00390625" style="46" customWidth="1"/>
    <col min="12" max="12" width="11.1406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228" t="s">
        <v>182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183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74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 customHeight="1">
      <c r="A4" s="251" t="s">
        <v>75</v>
      </c>
      <c r="B4" s="251"/>
      <c r="C4" s="251"/>
      <c r="D4" s="251"/>
      <c r="E4" s="251"/>
      <c r="F4" s="251"/>
      <c r="G4" s="251"/>
      <c r="H4" s="251"/>
      <c r="I4" s="52" t="s">
        <v>76</v>
      </c>
      <c r="J4" s="252" t="s">
        <v>77</v>
      </c>
      <c r="K4" s="252"/>
      <c r="L4" s="252" t="s">
        <v>78</v>
      </c>
      <c r="M4" s="252"/>
    </row>
    <row r="5" spans="1:13" ht="12.75">
      <c r="A5" s="251"/>
      <c r="B5" s="251"/>
      <c r="C5" s="251"/>
      <c r="D5" s="251"/>
      <c r="E5" s="251"/>
      <c r="F5" s="251"/>
      <c r="G5" s="251"/>
      <c r="H5" s="251"/>
      <c r="I5" s="52"/>
      <c r="J5" s="54" t="s">
        <v>184</v>
      </c>
      <c r="K5" s="54" t="s">
        <v>185</v>
      </c>
      <c r="L5" s="54" t="s">
        <v>184</v>
      </c>
      <c r="M5" s="54" t="s">
        <v>185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3" t="s">
        <v>186</v>
      </c>
      <c r="B7" s="204"/>
      <c r="C7" s="204"/>
      <c r="D7" s="204"/>
      <c r="E7" s="204"/>
      <c r="F7" s="204"/>
      <c r="G7" s="204"/>
      <c r="H7" s="205"/>
      <c r="I7" s="3">
        <v>111</v>
      </c>
      <c r="J7" s="48">
        <f>SUM(J8:J9)</f>
        <v>2307879632</v>
      </c>
      <c r="K7" s="48">
        <f>SUM(K8:K9)</f>
        <v>601235479</v>
      </c>
      <c r="L7" s="48">
        <f>SUM(L8:L9)</f>
        <v>2495837911</v>
      </c>
      <c r="M7" s="48">
        <f>SUM(M8:M9)</f>
        <v>654822796</v>
      </c>
    </row>
    <row r="8" spans="1:13" ht="12.75" customHeight="1">
      <c r="A8" s="209" t="s">
        <v>187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2272856101</v>
      </c>
      <c r="K8" s="7">
        <v>578593254</v>
      </c>
      <c r="L8" s="7">
        <v>2468225581</v>
      </c>
      <c r="M8" s="7">
        <v>645116766</v>
      </c>
    </row>
    <row r="9" spans="1:13" ht="12.75" customHeight="1">
      <c r="A9" s="209" t="s">
        <v>188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35023531</v>
      </c>
      <c r="K9" s="7">
        <v>22642225</v>
      </c>
      <c r="L9" s="7">
        <v>27612330</v>
      </c>
      <c r="M9" s="7">
        <v>9706030</v>
      </c>
    </row>
    <row r="10" spans="1:13" ht="12.75" customHeight="1">
      <c r="A10" s="209" t="s">
        <v>189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47">
        <f>J11+J12+J16+J20+J21+J22+J25+J26</f>
        <v>2238983821</v>
      </c>
      <c r="K10" s="47">
        <f>K11+K12+K16+K20+K21+K22+K25+K26</f>
        <v>566246966</v>
      </c>
      <c r="L10" s="47">
        <f>L11+L12+L16+L20+L21+L22+L25+L26</f>
        <v>2443711774</v>
      </c>
      <c r="M10" s="47">
        <f>M11+M12+M16+M20+M21+M22+M25+M26</f>
        <v>643360020</v>
      </c>
    </row>
    <row r="11" spans="1:13" ht="12.75" customHeight="1">
      <c r="A11" s="209" t="s">
        <v>190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 customHeight="1">
      <c r="A12" s="209" t="s">
        <v>191</v>
      </c>
      <c r="B12" s="210"/>
      <c r="C12" s="210"/>
      <c r="D12" s="210"/>
      <c r="E12" s="210"/>
      <c r="F12" s="210"/>
      <c r="G12" s="210"/>
      <c r="H12" s="211"/>
      <c r="I12" s="1">
        <v>116</v>
      </c>
      <c r="J12" s="47">
        <f>SUM(J13:J15)</f>
        <v>2083927041</v>
      </c>
      <c r="K12" s="47">
        <f>SUM(K13:K15)</f>
        <v>521775625</v>
      </c>
      <c r="L12" s="47">
        <f>SUM(L13:L15)</f>
        <v>2284180185</v>
      </c>
      <c r="M12" s="47">
        <f>SUM(M13:M15)</f>
        <v>596739051</v>
      </c>
    </row>
    <row r="13" spans="1:13" ht="12.75" customHeight="1">
      <c r="A13" s="206" t="s">
        <v>192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13239625</v>
      </c>
      <c r="K13" s="7">
        <v>3480623</v>
      </c>
      <c r="L13" s="7">
        <v>13388977</v>
      </c>
      <c r="M13" s="7">
        <v>3581903</v>
      </c>
    </row>
    <row r="14" spans="1:13" ht="12.75" customHeight="1">
      <c r="A14" s="206" t="s">
        <v>193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2035339291</v>
      </c>
      <c r="K14" s="7">
        <v>508348782</v>
      </c>
      <c r="L14" s="7">
        <v>2235199405</v>
      </c>
      <c r="M14" s="7">
        <v>583067320</v>
      </c>
    </row>
    <row r="15" spans="1:13" ht="12.75" customHeight="1">
      <c r="A15" s="206" t="s">
        <v>194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35348125</v>
      </c>
      <c r="K15" s="7">
        <v>9946220</v>
      </c>
      <c r="L15" s="7">
        <v>35591803</v>
      </c>
      <c r="M15" s="7">
        <v>10089828</v>
      </c>
    </row>
    <row r="16" spans="1:13" ht="12.75" customHeight="1">
      <c r="A16" s="209" t="s">
        <v>195</v>
      </c>
      <c r="B16" s="210"/>
      <c r="C16" s="210"/>
      <c r="D16" s="210"/>
      <c r="E16" s="210"/>
      <c r="F16" s="210"/>
      <c r="G16" s="210"/>
      <c r="H16" s="211"/>
      <c r="I16" s="1">
        <v>120</v>
      </c>
      <c r="J16" s="47">
        <f>SUM(J17:J19)</f>
        <v>96944535</v>
      </c>
      <c r="K16" s="47">
        <f>SUM(K17:K19)</f>
        <v>24187954</v>
      </c>
      <c r="L16" s="47">
        <f>SUM(L17:L19)</f>
        <v>98896391</v>
      </c>
      <c r="M16" s="47">
        <f>SUM(M17:M19)</f>
        <v>25338607</v>
      </c>
    </row>
    <row r="17" spans="1:13" ht="12.75" customHeight="1">
      <c r="A17" s="206" t="s">
        <v>196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56073888</v>
      </c>
      <c r="K17" s="7">
        <v>14151225</v>
      </c>
      <c r="L17" s="7">
        <v>58666050</v>
      </c>
      <c r="M17" s="7">
        <v>15147269</v>
      </c>
    </row>
    <row r="18" spans="1:13" ht="12.75" customHeight="1">
      <c r="A18" s="206" t="s">
        <v>197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27067131</v>
      </c>
      <c r="K18" s="7">
        <v>6510218</v>
      </c>
      <c r="L18" s="7">
        <v>26153117</v>
      </c>
      <c r="M18" s="7">
        <v>6636385</v>
      </c>
    </row>
    <row r="19" spans="1:13" ht="12.75" customHeight="1">
      <c r="A19" s="206" t="s">
        <v>198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13803516</v>
      </c>
      <c r="K19" s="7">
        <v>3526511</v>
      </c>
      <c r="L19" s="7">
        <v>14077224</v>
      </c>
      <c r="M19" s="7">
        <v>3554953</v>
      </c>
    </row>
    <row r="20" spans="1:13" ht="12.75" customHeight="1">
      <c r="A20" s="209" t="s">
        <v>199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12029578</v>
      </c>
      <c r="K20" s="7">
        <v>2432028</v>
      </c>
      <c r="L20" s="7">
        <v>12098654</v>
      </c>
      <c r="M20" s="7">
        <v>3228296</v>
      </c>
    </row>
    <row r="21" spans="1:13" ht="12.75" customHeight="1">
      <c r="A21" s="209" t="s">
        <v>200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37013737</v>
      </c>
      <c r="K21" s="7">
        <v>14675918</v>
      </c>
      <c r="L21" s="7">
        <v>39107497</v>
      </c>
      <c r="M21" s="7">
        <v>14442641</v>
      </c>
    </row>
    <row r="22" spans="1:13" ht="12.75" customHeight="1">
      <c r="A22" s="209" t="s">
        <v>201</v>
      </c>
      <c r="B22" s="210"/>
      <c r="C22" s="210"/>
      <c r="D22" s="210"/>
      <c r="E22" s="210"/>
      <c r="F22" s="210"/>
      <c r="G22" s="210"/>
      <c r="H22" s="211"/>
      <c r="I22" s="1">
        <v>126</v>
      </c>
      <c r="J22" s="47">
        <f>SUM(J23:J24)</f>
        <v>8599347</v>
      </c>
      <c r="K22" s="47">
        <f>SUM(K23:K24)</f>
        <v>2705858</v>
      </c>
      <c r="L22" s="47">
        <f>SUM(L23:L24)</f>
        <v>9032338</v>
      </c>
      <c r="M22" s="47">
        <f>SUM(M23:M24)</f>
        <v>3214716</v>
      </c>
    </row>
    <row r="23" spans="1:13" ht="12.75" customHeight="1">
      <c r="A23" s="206" t="s">
        <v>202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>
        <v>4710687</v>
      </c>
      <c r="K23" s="7">
        <v>4710687</v>
      </c>
      <c r="L23" s="7">
        <v>5793311</v>
      </c>
      <c r="M23" s="7">
        <v>-24311</v>
      </c>
    </row>
    <row r="24" spans="1:13" ht="12.75" customHeight="1">
      <c r="A24" s="206" t="s">
        <v>203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>
        <v>3888660</v>
      </c>
      <c r="K24" s="7">
        <v>-2004829</v>
      </c>
      <c r="L24" s="7">
        <v>3239027</v>
      </c>
      <c r="M24" s="7">
        <v>3239027</v>
      </c>
    </row>
    <row r="25" spans="1:13" ht="12.75" customHeight="1">
      <c r="A25" s="209" t="s">
        <v>204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469583</v>
      </c>
      <c r="K25" s="7">
        <v>469583</v>
      </c>
      <c r="L25" s="7">
        <v>396709</v>
      </c>
      <c r="M25" s="7">
        <v>396709</v>
      </c>
    </row>
    <row r="26" spans="1:13" ht="12.75" customHeight="1">
      <c r="A26" s="209" t="s">
        <v>205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 customHeight="1">
      <c r="A27" s="209" t="s">
        <v>206</v>
      </c>
      <c r="B27" s="210"/>
      <c r="C27" s="210"/>
      <c r="D27" s="210"/>
      <c r="E27" s="210"/>
      <c r="F27" s="210"/>
      <c r="G27" s="210"/>
      <c r="H27" s="211"/>
      <c r="I27" s="1">
        <v>131</v>
      </c>
      <c r="J27" s="47">
        <f>SUM(J28:J32)</f>
        <v>12003305</v>
      </c>
      <c r="K27" s="47">
        <f>SUM(K28:K32)</f>
        <v>4077980</v>
      </c>
      <c r="L27" s="47">
        <f>SUM(L28:L32)</f>
        <v>22574222</v>
      </c>
      <c r="M27" s="47">
        <f>SUM(M28:M32)</f>
        <v>6443237</v>
      </c>
    </row>
    <row r="28" spans="1:13" ht="12.75" customHeight="1">
      <c r="A28" s="209" t="s">
        <v>207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>
        <v>2040335</v>
      </c>
      <c r="M28" s="7">
        <v>1246770</v>
      </c>
    </row>
    <row r="29" spans="1:13" ht="12.75" customHeight="1">
      <c r="A29" s="209" t="s">
        <v>208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10936756</v>
      </c>
      <c r="K29" s="7">
        <v>3752230</v>
      </c>
      <c r="L29" s="7">
        <v>19894839</v>
      </c>
      <c r="M29" s="7">
        <v>4557419</v>
      </c>
    </row>
    <row r="30" spans="1:13" ht="12.75" customHeight="1">
      <c r="A30" s="209" t="s">
        <v>209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1066549</v>
      </c>
      <c r="K30" s="7">
        <v>325750</v>
      </c>
      <c r="L30" s="7"/>
      <c r="M30" s="7"/>
    </row>
    <row r="31" spans="1:13" ht="12.75" customHeight="1">
      <c r="A31" s="209" t="s">
        <v>210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>
        <v>31412</v>
      </c>
      <c r="M31" s="7">
        <v>31412</v>
      </c>
    </row>
    <row r="32" spans="1:13" ht="12.75" customHeight="1">
      <c r="A32" s="209" t="s">
        <v>211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>
        <v>607636</v>
      </c>
      <c r="M32" s="7">
        <v>607636</v>
      </c>
    </row>
    <row r="33" spans="1:13" ht="12.75" customHeight="1">
      <c r="A33" s="209" t="s">
        <v>212</v>
      </c>
      <c r="B33" s="210"/>
      <c r="C33" s="210"/>
      <c r="D33" s="210"/>
      <c r="E33" s="210"/>
      <c r="F33" s="210"/>
      <c r="G33" s="210"/>
      <c r="H33" s="211"/>
      <c r="I33" s="1">
        <v>137</v>
      </c>
      <c r="J33" s="47">
        <f>SUM(J34:J37)</f>
        <v>17208551</v>
      </c>
      <c r="K33" s="47">
        <f>SUM(K34:K37)</f>
        <v>4295129</v>
      </c>
      <c r="L33" s="47">
        <f>SUM(L34:L37)</f>
        <v>18507049</v>
      </c>
      <c r="M33" s="47">
        <f>SUM(M34:M37)</f>
        <v>4358342</v>
      </c>
    </row>
    <row r="34" spans="1:13" ht="12.75" customHeight="1">
      <c r="A34" s="209" t="s">
        <v>207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307910</v>
      </c>
      <c r="K34" s="7">
        <v>74112</v>
      </c>
      <c r="L34" s="7">
        <v>257583</v>
      </c>
      <c r="M34" s="7">
        <v>0</v>
      </c>
    </row>
    <row r="35" spans="1:13" ht="12.75" customHeight="1">
      <c r="A35" s="209" t="s">
        <v>208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16900641</v>
      </c>
      <c r="K35" s="7">
        <v>4221017</v>
      </c>
      <c r="L35" s="7">
        <v>18249466</v>
      </c>
      <c r="M35" s="7">
        <v>4358342</v>
      </c>
    </row>
    <row r="36" spans="1:13" ht="12.75" customHeight="1">
      <c r="A36" s="209" t="s">
        <v>213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 customHeight="1">
      <c r="A37" s="209" t="s">
        <v>214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 customHeight="1">
      <c r="A38" s="209" t="s">
        <v>215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 customHeight="1">
      <c r="A39" s="209" t="s">
        <v>216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 customHeight="1">
      <c r="A40" s="209" t="s">
        <v>217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 customHeight="1">
      <c r="A41" s="209" t="s">
        <v>218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 customHeight="1">
      <c r="A42" s="209" t="s">
        <v>219</v>
      </c>
      <c r="B42" s="210"/>
      <c r="C42" s="210"/>
      <c r="D42" s="210"/>
      <c r="E42" s="210"/>
      <c r="F42" s="210"/>
      <c r="G42" s="210"/>
      <c r="H42" s="211"/>
      <c r="I42" s="1">
        <v>146</v>
      </c>
      <c r="J42" s="47">
        <f>J7+J27+J38+J40</f>
        <v>2319882937</v>
      </c>
      <c r="K42" s="47">
        <f>K7+K27+K38+K40</f>
        <v>605313459</v>
      </c>
      <c r="L42" s="47">
        <f>L7+L27+L38+L40</f>
        <v>2518412133</v>
      </c>
      <c r="M42" s="47">
        <f>M7+M27+M38+M40</f>
        <v>661266033</v>
      </c>
    </row>
    <row r="43" spans="1:13" ht="12.75" customHeight="1">
      <c r="A43" s="209" t="s">
        <v>220</v>
      </c>
      <c r="B43" s="210"/>
      <c r="C43" s="210"/>
      <c r="D43" s="210"/>
      <c r="E43" s="210"/>
      <c r="F43" s="210"/>
      <c r="G43" s="210"/>
      <c r="H43" s="211"/>
      <c r="I43" s="1">
        <v>147</v>
      </c>
      <c r="J43" s="47">
        <f>J10+J33+J39+J41</f>
        <v>2256192372</v>
      </c>
      <c r="K43" s="47">
        <f>K10+K33+K39+K41</f>
        <v>570542095</v>
      </c>
      <c r="L43" s="47">
        <f>L10+L33+L39+L41</f>
        <v>2462218823</v>
      </c>
      <c r="M43" s="47">
        <f>M10+M33+M39+M41</f>
        <v>647718362</v>
      </c>
    </row>
    <row r="44" spans="1:13" ht="12.75" customHeight="1">
      <c r="A44" s="209" t="s">
        <v>221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47">
        <f>J42-J43</f>
        <v>63690565</v>
      </c>
      <c r="K44" s="47">
        <f>K42-K43</f>
        <v>34771364</v>
      </c>
      <c r="L44" s="47">
        <f>L42-L43</f>
        <v>56193310</v>
      </c>
      <c r="M44" s="47">
        <f>M42-M43</f>
        <v>13547671</v>
      </c>
    </row>
    <row r="45" spans="1:13" ht="12.75" customHeight="1">
      <c r="A45" s="216" t="s">
        <v>222</v>
      </c>
      <c r="B45" s="217"/>
      <c r="C45" s="217"/>
      <c r="D45" s="217"/>
      <c r="E45" s="217"/>
      <c r="F45" s="217"/>
      <c r="G45" s="217"/>
      <c r="H45" s="218"/>
      <c r="I45" s="1">
        <v>149</v>
      </c>
      <c r="J45" s="47">
        <f>IF(J42&gt;J43,J42-J43,0)</f>
        <v>63690565</v>
      </c>
      <c r="K45" s="47">
        <f>IF(K42&gt;K43,K42-K43,0)</f>
        <v>34771364</v>
      </c>
      <c r="L45" s="47">
        <f>IF(L42&gt;L43,L42-L43,0)</f>
        <v>56193310</v>
      </c>
      <c r="M45" s="47">
        <f>IF(M42&gt;M43,M42-M43,0)</f>
        <v>13547671</v>
      </c>
    </row>
    <row r="46" spans="1:13" ht="12.75" customHeight="1">
      <c r="A46" s="216" t="s">
        <v>223</v>
      </c>
      <c r="B46" s="217"/>
      <c r="C46" s="217"/>
      <c r="D46" s="217"/>
      <c r="E46" s="217"/>
      <c r="F46" s="217"/>
      <c r="G46" s="217"/>
      <c r="H46" s="218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09" t="s">
        <v>224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2343703</v>
      </c>
      <c r="K47" s="7">
        <v>-4951013</v>
      </c>
      <c r="L47" s="7">
        <v>10383611</v>
      </c>
      <c r="M47" s="7">
        <v>-290448</v>
      </c>
    </row>
    <row r="48" spans="1:13" ht="12.75" customHeight="1">
      <c r="A48" s="209" t="s">
        <v>225</v>
      </c>
      <c r="B48" s="210"/>
      <c r="C48" s="210"/>
      <c r="D48" s="210"/>
      <c r="E48" s="210"/>
      <c r="F48" s="210"/>
      <c r="G48" s="210"/>
      <c r="H48" s="211"/>
      <c r="I48" s="1">
        <v>152</v>
      </c>
      <c r="J48" s="47">
        <f>J44-J47</f>
        <v>61346862</v>
      </c>
      <c r="K48" s="47">
        <f>K44-K47</f>
        <v>39722377</v>
      </c>
      <c r="L48" s="47">
        <f>L44-L47</f>
        <v>45809699</v>
      </c>
      <c r="M48" s="47">
        <f>M44-M47</f>
        <v>13838119</v>
      </c>
    </row>
    <row r="49" spans="1:13" ht="12.75" customHeight="1">
      <c r="A49" s="216" t="s">
        <v>226</v>
      </c>
      <c r="B49" s="217"/>
      <c r="C49" s="217"/>
      <c r="D49" s="217"/>
      <c r="E49" s="217"/>
      <c r="F49" s="217"/>
      <c r="G49" s="217"/>
      <c r="H49" s="218"/>
      <c r="I49" s="1">
        <v>153</v>
      </c>
      <c r="J49" s="47">
        <f>IF(J48&gt;0,J48,0)</f>
        <v>61346862</v>
      </c>
      <c r="K49" s="47">
        <f>IF(K48&gt;0,K48,0)</f>
        <v>39722377</v>
      </c>
      <c r="L49" s="47">
        <f>IF(L48&gt;0,L48,0)</f>
        <v>45809699</v>
      </c>
      <c r="M49" s="47">
        <f>IF(M48&gt;0,M48,0)</f>
        <v>13838119</v>
      </c>
    </row>
    <row r="50" spans="1:13" ht="12.75" customHeight="1">
      <c r="A50" s="247" t="s">
        <v>227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00" t="s">
        <v>228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3" t="s">
        <v>229</v>
      </c>
      <c r="B52" s="204"/>
      <c r="C52" s="204"/>
      <c r="D52" s="204"/>
      <c r="E52" s="204"/>
      <c r="F52" s="204"/>
      <c r="G52" s="204"/>
      <c r="H52" s="204"/>
      <c r="I52" s="49"/>
      <c r="J52" s="49"/>
      <c r="K52" s="49"/>
      <c r="L52" s="49"/>
      <c r="M52" s="56"/>
    </row>
    <row r="53" spans="1:13" ht="12.75" customHeight="1">
      <c r="A53" s="244" t="s">
        <v>179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61346862</v>
      </c>
      <c r="K53" s="7">
        <v>39722377</v>
      </c>
      <c r="L53" s="7">
        <v>45809699</v>
      </c>
      <c r="M53" s="7">
        <v>13838119</v>
      </c>
    </row>
    <row r="54" spans="1:13" ht="12.75" customHeight="1">
      <c r="A54" s="237" t="s">
        <v>180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200" t="s">
        <v>230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 customHeight="1">
      <c r="A56" s="203" t="s">
        <v>231</v>
      </c>
      <c r="B56" s="204"/>
      <c r="C56" s="204"/>
      <c r="D56" s="204"/>
      <c r="E56" s="204"/>
      <c r="F56" s="204"/>
      <c r="G56" s="204"/>
      <c r="H56" s="205"/>
      <c r="I56" s="9">
        <v>157</v>
      </c>
      <c r="J56" s="6">
        <v>61346862</v>
      </c>
      <c r="K56" s="6">
        <v>39722377</v>
      </c>
      <c r="L56" s="6">
        <v>45809699</v>
      </c>
      <c r="M56" s="6">
        <v>13838119</v>
      </c>
    </row>
    <row r="57" spans="1:13" ht="12.75" customHeight="1">
      <c r="A57" s="209" t="s">
        <v>232</v>
      </c>
      <c r="B57" s="210"/>
      <c r="C57" s="210"/>
      <c r="D57" s="210"/>
      <c r="E57" s="210"/>
      <c r="F57" s="210"/>
      <c r="G57" s="210"/>
      <c r="H57" s="211"/>
      <c r="I57" s="1">
        <v>158</v>
      </c>
      <c r="J57" s="47">
        <f>SUM(J58:J64)</f>
        <v>0</v>
      </c>
      <c r="K57" s="47">
        <f>SUM(K58:K64)</f>
        <v>0</v>
      </c>
      <c r="L57" s="47">
        <f>SUM(L58:L64)</f>
        <v>0</v>
      </c>
      <c r="M57" s="47">
        <f>SUM(M58:M64)</f>
        <v>0</v>
      </c>
    </row>
    <row r="58" spans="1:13" ht="12.75" customHeight="1">
      <c r="A58" s="209" t="s">
        <v>233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 customHeight="1">
      <c r="A59" s="209" t="s">
        <v>234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 customHeight="1">
      <c r="A60" s="209" t="s">
        <v>235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 customHeight="1">
      <c r="A61" s="209" t="s">
        <v>236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 customHeight="1">
      <c r="A62" s="209" t="s">
        <v>237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 customHeight="1">
      <c r="A63" s="209" t="s">
        <v>238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 customHeight="1">
      <c r="A64" s="209" t="s">
        <v>239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 customHeight="1">
      <c r="A65" s="209" t="s">
        <v>240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 customHeight="1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167</v>
      </c>
      <c r="J66" s="47">
        <f>J57-J65</f>
        <v>0</v>
      </c>
      <c r="K66" s="47">
        <f>K57-K65</f>
        <v>0</v>
      </c>
      <c r="L66" s="47">
        <f>L57-L65</f>
        <v>0</v>
      </c>
      <c r="M66" s="47">
        <f>M57-M65</f>
        <v>0</v>
      </c>
    </row>
    <row r="67" spans="1:13" ht="12.75" customHeight="1">
      <c r="A67" s="209" t="s">
        <v>242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5">
        <f>J56+J66</f>
        <v>61346862</v>
      </c>
      <c r="K67" s="55">
        <f>K56+K66</f>
        <v>39722377</v>
      </c>
      <c r="L67" s="55">
        <f>L56+L66</f>
        <v>45809699</v>
      </c>
      <c r="M67" s="55">
        <f>M56+M66</f>
        <v>13838119</v>
      </c>
    </row>
    <row r="68" spans="1:13" ht="12.75" customHeight="1">
      <c r="A68" s="240" t="s">
        <v>243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244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 customHeight="1">
      <c r="A70" s="244" t="s">
        <v>179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61346862</v>
      </c>
      <c r="K70" s="7">
        <v>39722377</v>
      </c>
      <c r="L70" s="7">
        <v>45809699</v>
      </c>
      <c r="M70" s="7">
        <v>13838119</v>
      </c>
    </row>
    <row r="71" spans="1:13" ht="12.75" customHeight="1">
      <c r="A71" s="237" t="s">
        <v>180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R44" sqref="R44"/>
    </sheetView>
  </sheetViews>
  <sheetFormatPr defaultColWidth="9.140625" defaultRowHeight="12.75"/>
  <cols>
    <col min="1" max="9" width="9.140625" style="46" customWidth="1"/>
    <col min="10" max="11" width="9.8515625" style="46" bestFit="1" customWidth="1"/>
    <col min="12" max="16384" width="9.140625" style="46" customWidth="1"/>
  </cols>
  <sheetData>
    <row r="1" spans="1:11" ht="12.75" customHeight="1">
      <c r="A1" s="267" t="s">
        <v>245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183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 customHeight="1">
      <c r="A3" s="264" t="s">
        <v>74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 customHeight="1">
      <c r="A4" s="233" t="s">
        <v>75</v>
      </c>
      <c r="B4" s="234"/>
      <c r="C4" s="234"/>
      <c r="D4" s="234"/>
      <c r="E4" s="234"/>
      <c r="F4" s="234"/>
      <c r="G4" s="234"/>
      <c r="H4" s="235"/>
      <c r="I4" s="52" t="s">
        <v>76</v>
      </c>
      <c r="J4" s="53" t="s">
        <v>77</v>
      </c>
      <c r="K4" s="54" t="s">
        <v>78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0">
        <v>2</v>
      </c>
      <c r="J5" s="61" t="s">
        <v>5</v>
      </c>
      <c r="K5" s="61" t="s">
        <v>6</v>
      </c>
    </row>
    <row r="6" spans="1:11" ht="12.75" customHeight="1">
      <c r="A6" s="200" t="s">
        <v>246</v>
      </c>
      <c r="B6" s="201"/>
      <c r="C6" s="201"/>
      <c r="D6" s="201"/>
      <c r="E6" s="201"/>
      <c r="F6" s="201"/>
      <c r="G6" s="201"/>
      <c r="H6" s="201"/>
      <c r="I6" s="253"/>
      <c r="J6" s="253"/>
      <c r="K6" s="254"/>
    </row>
    <row r="7" spans="1:11" ht="12.75" customHeight="1">
      <c r="A7" s="258" t="s">
        <v>247</v>
      </c>
      <c r="B7" s="259"/>
      <c r="C7" s="259"/>
      <c r="D7" s="259"/>
      <c r="E7" s="259"/>
      <c r="F7" s="259"/>
      <c r="G7" s="259"/>
      <c r="H7" s="259"/>
      <c r="I7" s="1">
        <v>1</v>
      </c>
      <c r="J7" s="5">
        <v>63690565</v>
      </c>
      <c r="K7" s="7">
        <v>56193310</v>
      </c>
    </row>
    <row r="8" spans="1:11" ht="12.75" customHeight="1">
      <c r="A8" s="258" t="s">
        <v>248</v>
      </c>
      <c r="B8" s="259"/>
      <c r="C8" s="259"/>
      <c r="D8" s="259"/>
      <c r="E8" s="259"/>
      <c r="F8" s="259"/>
      <c r="G8" s="259"/>
      <c r="H8" s="259"/>
      <c r="I8" s="1">
        <v>2</v>
      </c>
      <c r="J8" s="5">
        <v>12029578</v>
      </c>
      <c r="K8" s="7">
        <v>12098654</v>
      </c>
    </row>
    <row r="9" spans="1:11" ht="12.75" customHeight="1">
      <c r="A9" s="258" t="s">
        <v>249</v>
      </c>
      <c r="B9" s="259"/>
      <c r="C9" s="259"/>
      <c r="D9" s="259"/>
      <c r="E9" s="259"/>
      <c r="F9" s="259"/>
      <c r="G9" s="259"/>
      <c r="H9" s="259"/>
      <c r="I9" s="1">
        <v>3</v>
      </c>
      <c r="J9" s="5"/>
      <c r="K9" s="7">
        <v>19297957</v>
      </c>
    </row>
    <row r="10" spans="1:11" ht="12.75" customHeight="1">
      <c r="A10" s="258" t="s">
        <v>250</v>
      </c>
      <c r="B10" s="259"/>
      <c r="C10" s="259"/>
      <c r="D10" s="259"/>
      <c r="E10" s="259"/>
      <c r="F10" s="259"/>
      <c r="G10" s="259"/>
      <c r="H10" s="259"/>
      <c r="I10" s="1">
        <v>4</v>
      </c>
      <c r="J10" s="5">
        <v>213373880</v>
      </c>
      <c r="K10" s="7"/>
    </row>
    <row r="11" spans="1:11" ht="12.75" customHeight="1">
      <c r="A11" s="258" t="s">
        <v>251</v>
      </c>
      <c r="B11" s="259"/>
      <c r="C11" s="259"/>
      <c r="D11" s="259"/>
      <c r="E11" s="259"/>
      <c r="F11" s="259"/>
      <c r="G11" s="259"/>
      <c r="H11" s="259"/>
      <c r="I11" s="1">
        <v>5</v>
      </c>
      <c r="J11" s="5"/>
      <c r="K11" s="7"/>
    </row>
    <row r="12" spans="1:11" ht="12.75" customHeight="1">
      <c r="A12" s="258" t="s">
        <v>252</v>
      </c>
      <c r="B12" s="259"/>
      <c r="C12" s="259"/>
      <c r="D12" s="259"/>
      <c r="E12" s="259"/>
      <c r="F12" s="259"/>
      <c r="G12" s="259"/>
      <c r="H12" s="259"/>
      <c r="I12" s="1">
        <v>6</v>
      </c>
      <c r="J12" s="5"/>
      <c r="K12" s="7"/>
    </row>
    <row r="13" spans="1:11" ht="12.75" customHeight="1">
      <c r="A13" s="261" t="s">
        <v>253</v>
      </c>
      <c r="B13" s="262"/>
      <c r="C13" s="262"/>
      <c r="D13" s="262"/>
      <c r="E13" s="262"/>
      <c r="F13" s="262"/>
      <c r="G13" s="262"/>
      <c r="H13" s="262"/>
      <c r="I13" s="1">
        <v>7</v>
      </c>
      <c r="J13" s="58">
        <f>SUM(J7:J12)</f>
        <v>289094023</v>
      </c>
      <c r="K13" s="47">
        <f>SUM(K7:K12)</f>
        <v>87589921</v>
      </c>
    </row>
    <row r="14" spans="1:11" ht="12.75" customHeight="1">
      <c r="A14" s="258" t="s">
        <v>254</v>
      </c>
      <c r="B14" s="259"/>
      <c r="C14" s="259"/>
      <c r="D14" s="259"/>
      <c r="E14" s="259"/>
      <c r="F14" s="259"/>
      <c r="G14" s="259"/>
      <c r="H14" s="260"/>
      <c r="I14" s="1">
        <v>8</v>
      </c>
      <c r="J14" s="5">
        <v>83829705</v>
      </c>
      <c r="K14" s="7"/>
    </row>
    <row r="15" spans="1:11" ht="12.75" customHeight="1">
      <c r="A15" s="258" t="s">
        <v>255</v>
      </c>
      <c r="B15" s="259"/>
      <c r="C15" s="259"/>
      <c r="D15" s="259"/>
      <c r="E15" s="259"/>
      <c r="F15" s="259"/>
      <c r="G15" s="259"/>
      <c r="H15" s="260"/>
      <c r="I15" s="1">
        <v>9</v>
      </c>
      <c r="J15" s="5"/>
      <c r="K15" s="7">
        <v>21253840</v>
      </c>
    </row>
    <row r="16" spans="1:11" ht="12.75" customHeight="1">
      <c r="A16" s="258" t="s">
        <v>256</v>
      </c>
      <c r="B16" s="259"/>
      <c r="C16" s="259"/>
      <c r="D16" s="259"/>
      <c r="E16" s="259"/>
      <c r="F16" s="259"/>
      <c r="G16" s="259"/>
      <c r="H16" s="260"/>
      <c r="I16" s="1">
        <v>10</v>
      </c>
      <c r="J16" s="5">
        <v>23017229</v>
      </c>
      <c r="K16" s="7">
        <v>3978085</v>
      </c>
    </row>
    <row r="17" spans="1:11" ht="12.75" customHeight="1">
      <c r="A17" s="258" t="s">
        <v>257</v>
      </c>
      <c r="B17" s="259"/>
      <c r="C17" s="259"/>
      <c r="D17" s="259"/>
      <c r="E17" s="259"/>
      <c r="F17" s="259"/>
      <c r="G17" s="259"/>
      <c r="H17" s="260"/>
      <c r="I17" s="1">
        <v>11</v>
      </c>
      <c r="J17" s="5">
        <v>11291089</v>
      </c>
      <c r="K17" s="7">
        <v>58212181</v>
      </c>
    </row>
    <row r="18" spans="1:11" ht="12.75" customHeight="1">
      <c r="A18" s="261" t="s">
        <v>258</v>
      </c>
      <c r="B18" s="262"/>
      <c r="C18" s="262"/>
      <c r="D18" s="262"/>
      <c r="E18" s="262"/>
      <c r="F18" s="262"/>
      <c r="G18" s="262"/>
      <c r="H18" s="262"/>
      <c r="I18" s="1">
        <v>12</v>
      </c>
      <c r="J18" s="58">
        <f>SUM(J14:J17)</f>
        <v>118138023</v>
      </c>
      <c r="K18" s="47">
        <f>SUM(K14:K17)</f>
        <v>83444106</v>
      </c>
    </row>
    <row r="19" spans="1:11" ht="12.75" customHeight="1">
      <c r="A19" s="261" t="s">
        <v>259</v>
      </c>
      <c r="B19" s="262"/>
      <c r="C19" s="262"/>
      <c r="D19" s="262"/>
      <c r="E19" s="262"/>
      <c r="F19" s="262"/>
      <c r="G19" s="262"/>
      <c r="H19" s="262"/>
      <c r="I19" s="1">
        <v>13</v>
      </c>
      <c r="J19" s="58">
        <f>IF(J13&gt;J18,J13-J18,0)</f>
        <v>170956000</v>
      </c>
      <c r="K19" s="47">
        <f>IF(K13&gt;K18,K13-K18,0)</f>
        <v>4145815</v>
      </c>
    </row>
    <row r="20" spans="1:11" ht="12.75" customHeight="1">
      <c r="A20" s="261" t="s">
        <v>260</v>
      </c>
      <c r="B20" s="262"/>
      <c r="C20" s="262"/>
      <c r="D20" s="262"/>
      <c r="E20" s="262"/>
      <c r="F20" s="262"/>
      <c r="G20" s="262"/>
      <c r="H20" s="262"/>
      <c r="I20" s="1">
        <v>14</v>
      </c>
      <c r="J20" s="58">
        <f>IF(J18&gt;J13,J18-J13,0)</f>
        <v>0</v>
      </c>
      <c r="K20" s="47">
        <f>IF(K18&gt;K13,K18-K13,0)</f>
        <v>0</v>
      </c>
    </row>
    <row r="21" spans="1:11" ht="12.75" customHeight="1">
      <c r="A21" s="200" t="s">
        <v>261</v>
      </c>
      <c r="B21" s="201"/>
      <c r="C21" s="201"/>
      <c r="D21" s="201"/>
      <c r="E21" s="201"/>
      <c r="F21" s="201"/>
      <c r="G21" s="201"/>
      <c r="H21" s="201"/>
      <c r="I21" s="253"/>
      <c r="J21" s="253"/>
      <c r="K21" s="254"/>
    </row>
    <row r="22" spans="1:11" ht="12.75" customHeight="1">
      <c r="A22" s="206" t="s">
        <v>262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>
        <v>363784</v>
      </c>
      <c r="K22" s="7">
        <v>647367</v>
      </c>
    </row>
    <row r="23" spans="1:11" ht="12.75" customHeight="1">
      <c r="A23" s="206" t="s">
        <v>263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 customHeight="1">
      <c r="A24" s="206" t="s">
        <v>264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>
        <v>6691780</v>
      </c>
      <c r="K24" s="7">
        <v>14883126</v>
      </c>
    </row>
    <row r="25" spans="1:11" ht="12.75" customHeight="1">
      <c r="A25" s="206" t="s">
        <v>265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 customHeight="1">
      <c r="A26" s="206" t="s">
        <v>266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>
        <v>16721790</v>
      </c>
    </row>
    <row r="27" spans="1:11" ht="12.75" customHeight="1">
      <c r="A27" s="209" t="s">
        <v>267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8">
        <f>SUM(J22:J26)</f>
        <v>7055564</v>
      </c>
      <c r="K27" s="47">
        <f>SUM(K22:K26)</f>
        <v>32252283</v>
      </c>
    </row>
    <row r="28" spans="1:11" ht="12.75" customHeight="1">
      <c r="A28" s="206" t="s">
        <v>268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25757997</v>
      </c>
      <c r="K28" s="7" t="s">
        <v>37</v>
      </c>
    </row>
    <row r="29" spans="1:11" ht="12.75" customHeight="1">
      <c r="A29" s="206" t="s">
        <v>269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>
        <v>205000</v>
      </c>
      <c r="K29" s="7"/>
    </row>
    <row r="30" spans="1:11" ht="12.75" customHeight="1">
      <c r="A30" s="206" t="s">
        <v>270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>
        <v>90864954</v>
      </c>
      <c r="K30" s="7"/>
    </row>
    <row r="31" spans="1:11" ht="12.75" customHeight="1">
      <c r="A31" s="209" t="s">
        <v>271</v>
      </c>
      <c r="B31" s="210"/>
      <c r="C31" s="210"/>
      <c r="D31" s="210"/>
      <c r="E31" s="210"/>
      <c r="F31" s="210"/>
      <c r="G31" s="210"/>
      <c r="H31" s="210"/>
      <c r="I31" s="1">
        <v>24</v>
      </c>
      <c r="J31" s="58">
        <f>SUM(J28:J30)</f>
        <v>116827951</v>
      </c>
      <c r="K31" s="47">
        <f>SUM(K28:K30)</f>
        <v>0</v>
      </c>
    </row>
    <row r="32" spans="1:11" ht="12.75" customHeight="1">
      <c r="A32" s="209" t="s">
        <v>272</v>
      </c>
      <c r="B32" s="210"/>
      <c r="C32" s="210"/>
      <c r="D32" s="210"/>
      <c r="E32" s="210"/>
      <c r="F32" s="210"/>
      <c r="G32" s="210"/>
      <c r="H32" s="210"/>
      <c r="I32" s="1">
        <v>25</v>
      </c>
      <c r="J32" s="58">
        <f>IF(J27&gt;J31,J27-J31,0)</f>
        <v>0</v>
      </c>
      <c r="K32" s="47">
        <f>IF(K27&gt;K31,K27-K31,0)</f>
        <v>32252283</v>
      </c>
    </row>
    <row r="33" spans="1:11" ht="12.75" customHeight="1">
      <c r="A33" s="209" t="s">
        <v>273</v>
      </c>
      <c r="B33" s="210"/>
      <c r="C33" s="210"/>
      <c r="D33" s="210"/>
      <c r="E33" s="210"/>
      <c r="F33" s="210"/>
      <c r="G33" s="210"/>
      <c r="H33" s="210"/>
      <c r="I33" s="1">
        <v>26</v>
      </c>
      <c r="J33" s="58">
        <f>IF(J31&gt;J27,J31-J27,0)</f>
        <v>109772387</v>
      </c>
      <c r="K33" s="47">
        <f>IF(K31&gt;K27,K31-K27,0)</f>
        <v>0</v>
      </c>
    </row>
    <row r="34" spans="1:11" ht="12.75" customHeight="1">
      <c r="A34" s="200" t="s">
        <v>274</v>
      </c>
      <c r="B34" s="201"/>
      <c r="C34" s="201"/>
      <c r="D34" s="201"/>
      <c r="E34" s="201"/>
      <c r="F34" s="201"/>
      <c r="G34" s="201"/>
      <c r="H34" s="201"/>
      <c r="I34" s="253"/>
      <c r="J34" s="253"/>
      <c r="K34" s="254"/>
    </row>
    <row r="35" spans="1:11" ht="12.75" customHeight="1">
      <c r="A35" s="255" t="s">
        <v>275</v>
      </c>
      <c r="B35" s="256"/>
      <c r="C35" s="256"/>
      <c r="D35" s="256"/>
      <c r="E35" s="256"/>
      <c r="F35" s="256"/>
      <c r="G35" s="256"/>
      <c r="H35" s="257"/>
      <c r="I35" s="1">
        <v>27</v>
      </c>
      <c r="J35" s="5"/>
      <c r="K35" s="7"/>
    </row>
    <row r="36" spans="1:11" ht="12.75" customHeight="1">
      <c r="A36" s="206" t="s">
        <v>276</v>
      </c>
      <c r="B36" s="207"/>
      <c r="C36" s="207"/>
      <c r="D36" s="207"/>
      <c r="E36" s="207"/>
      <c r="F36" s="207"/>
      <c r="G36" s="207"/>
      <c r="H36" s="208"/>
      <c r="I36" s="1">
        <v>28</v>
      </c>
      <c r="J36" s="5">
        <v>258885249</v>
      </c>
      <c r="K36" s="7">
        <v>218114751</v>
      </c>
    </row>
    <row r="37" spans="1:11" ht="12.75" customHeight="1">
      <c r="A37" s="206" t="s">
        <v>277</v>
      </c>
      <c r="B37" s="207"/>
      <c r="C37" s="207"/>
      <c r="D37" s="207"/>
      <c r="E37" s="207"/>
      <c r="F37" s="207"/>
      <c r="G37" s="207"/>
      <c r="H37" s="208"/>
      <c r="I37" s="1">
        <v>29</v>
      </c>
      <c r="J37" s="5"/>
      <c r="K37" s="7"/>
    </row>
    <row r="38" spans="1:11" ht="12.75" customHeight="1">
      <c r="A38" s="209" t="s">
        <v>278</v>
      </c>
      <c r="B38" s="210"/>
      <c r="C38" s="210"/>
      <c r="D38" s="210"/>
      <c r="E38" s="210"/>
      <c r="F38" s="210"/>
      <c r="G38" s="210"/>
      <c r="H38" s="210"/>
      <c r="I38" s="1">
        <v>30</v>
      </c>
      <c r="J38" s="58">
        <f>SUM(J35:J37)</f>
        <v>258885249</v>
      </c>
      <c r="K38" s="47">
        <f>SUM(K35:K37)</f>
        <v>218114751</v>
      </c>
    </row>
    <row r="39" spans="1:11" ht="12.75" customHeight="1">
      <c r="A39" s="206" t="s">
        <v>279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>
        <v>303736579</v>
      </c>
      <c r="K39" s="7">
        <v>162447336</v>
      </c>
    </row>
    <row r="40" spans="1:11" ht="12.75" customHeight="1">
      <c r="A40" s="206" t="s">
        <v>280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>
        <v>77260820</v>
      </c>
    </row>
    <row r="41" spans="1:11" ht="12.75" customHeight="1">
      <c r="A41" s="206" t="s">
        <v>281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>
        <v>1825233</v>
      </c>
      <c r="K41" s="7">
        <v>1731560</v>
      </c>
    </row>
    <row r="42" spans="1:11" ht="12.75" customHeight="1">
      <c r="A42" s="206" t="s">
        <v>282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 customHeight="1">
      <c r="A43" s="206" t="s">
        <v>283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 customHeight="1">
      <c r="A44" s="209" t="s">
        <v>284</v>
      </c>
      <c r="B44" s="210"/>
      <c r="C44" s="210"/>
      <c r="D44" s="210"/>
      <c r="E44" s="210"/>
      <c r="F44" s="210"/>
      <c r="G44" s="210"/>
      <c r="H44" s="211"/>
      <c r="I44" s="1">
        <v>36</v>
      </c>
      <c r="J44" s="58">
        <f>SUM(J39:J43)</f>
        <v>305561812</v>
      </c>
      <c r="K44" s="47">
        <f>SUM(K39:K43)</f>
        <v>241439716</v>
      </c>
    </row>
    <row r="45" spans="1:11" ht="12.75" customHeight="1">
      <c r="A45" s="209" t="s">
        <v>285</v>
      </c>
      <c r="B45" s="210"/>
      <c r="C45" s="210"/>
      <c r="D45" s="210"/>
      <c r="E45" s="210"/>
      <c r="F45" s="210"/>
      <c r="G45" s="210"/>
      <c r="H45" s="211"/>
      <c r="I45" s="1">
        <v>37</v>
      </c>
      <c r="J45" s="58">
        <f>IF(J38&gt;J44,J38-J44,0)</f>
        <v>0</v>
      </c>
      <c r="K45" s="47">
        <f>IF(K38&gt;K44,K38-K44,0)</f>
        <v>0</v>
      </c>
    </row>
    <row r="46" spans="1:11" ht="12.75" customHeight="1">
      <c r="A46" s="209" t="s">
        <v>286</v>
      </c>
      <c r="B46" s="210"/>
      <c r="C46" s="210"/>
      <c r="D46" s="210"/>
      <c r="E46" s="210"/>
      <c r="F46" s="210"/>
      <c r="G46" s="210"/>
      <c r="H46" s="211"/>
      <c r="I46" s="1">
        <v>38</v>
      </c>
      <c r="J46" s="58">
        <f>IF(J44&gt;J38,J44-J38,0)</f>
        <v>46676563</v>
      </c>
      <c r="K46" s="47">
        <f>IF(K44&gt;K38,K44-K38,0)</f>
        <v>23324965</v>
      </c>
    </row>
    <row r="47" spans="1:11" ht="12.75" customHeight="1">
      <c r="A47" s="206" t="s">
        <v>287</v>
      </c>
      <c r="B47" s="207"/>
      <c r="C47" s="207"/>
      <c r="D47" s="207"/>
      <c r="E47" s="207"/>
      <c r="F47" s="207"/>
      <c r="G47" s="207"/>
      <c r="H47" s="208"/>
      <c r="I47" s="1">
        <v>39</v>
      </c>
      <c r="J47" s="58">
        <f>IF(J19-J20+J32-J33+J45-J46&gt;0,J19-J20+J32-J33+J45-J46,0)</f>
        <v>14507050</v>
      </c>
      <c r="K47" s="47">
        <f>IF(K19-K20+K32-K33+K45-K46&gt;0,K19-K20+K32-K33+K45-K46,0)</f>
        <v>13073133</v>
      </c>
    </row>
    <row r="48" spans="1:11" ht="12.75" customHeight="1">
      <c r="A48" s="206" t="s">
        <v>288</v>
      </c>
      <c r="B48" s="207"/>
      <c r="C48" s="207"/>
      <c r="D48" s="207"/>
      <c r="E48" s="207"/>
      <c r="F48" s="207"/>
      <c r="G48" s="207"/>
      <c r="H48" s="208"/>
      <c r="I48" s="1">
        <v>40</v>
      </c>
      <c r="J48" s="58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 customHeight="1">
      <c r="A49" s="206" t="s">
        <v>289</v>
      </c>
      <c r="B49" s="207"/>
      <c r="C49" s="207"/>
      <c r="D49" s="207"/>
      <c r="E49" s="207"/>
      <c r="F49" s="207"/>
      <c r="G49" s="207"/>
      <c r="H49" s="208"/>
      <c r="I49" s="1">
        <v>41</v>
      </c>
      <c r="J49" s="5">
        <v>66594027</v>
      </c>
      <c r="K49" s="7">
        <v>81101077</v>
      </c>
    </row>
    <row r="50" spans="1:11" ht="12.75" customHeight="1">
      <c r="A50" s="206" t="s">
        <v>290</v>
      </c>
      <c r="B50" s="207"/>
      <c r="C50" s="207"/>
      <c r="D50" s="207"/>
      <c r="E50" s="207"/>
      <c r="F50" s="207"/>
      <c r="G50" s="207"/>
      <c r="H50" s="208"/>
      <c r="I50" s="1">
        <v>42</v>
      </c>
      <c r="J50" s="5">
        <v>14507050</v>
      </c>
      <c r="K50" s="7"/>
    </row>
    <row r="51" spans="1:11" ht="12.75" customHeight="1">
      <c r="A51" s="206" t="s">
        <v>291</v>
      </c>
      <c r="B51" s="207"/>
      <c r="C51" s="207"/>
      <c r="D51" s="207"/>
      <c r="E51" s="207"/>
      <c r="F51" s="207"/>
      <c r="G51" s="207"/>
      <c r="H51" s="208"/>
      <c r="I51" s="1">
        <v>43</v>
      </c>
      <c r="J51" s="5"/>
      <c r="K51" s="7">
        <v>26198528</v>
      </c>
    </row>
    <row r="52" spans="1:11" ht="12.75" customHeight="1">
      <c r="A52" s="212" t="s">
        <v>292</v>
      </c>
      <c r="B52" s="213"/>
      <c r="C52" s="213"/>
      <c r="D52" s="213"/>
      <c r="E52" s="213"/>
      <c r="F52" s="213"/>
      <c r="G52" s="213"/>
      <c r="H52" s="214"/>
      <c r="I52" s="4">
        <v>44</v>
      </c>
      <c r="J52" s="59">
        <f>J49+J50-J51</f>
        <v>81101077</v>
      </c>
      <c r="K52" s="55">
        <f>K49+K50-K51</f>
        <v>54902549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5:K5 A2:K3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32" sqref="G32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9.57421875" style="63" bestFit="1" customWidth="1"/>
    <col min="12" max="16384" width="9.140625" style="63" customWidth="1"/>
  </cols>
  <sheetData>
    <row r="1" spans="1:12" ht="12.75" customHeight="1">
      <c r="A1" s="275" t="s">
        <v>293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.75">
      <c r="A2" s="126"/>
      <c r="B2" s="127"/>
      <c r="C2" s="269" t="s">
        <v>294</v>
      </c>
      <c r="D2" s="269"/>
      <c r="E2" s="129">
        <v>42005</v>
      </c>
      <c r="F2" s="128" t="s">
        <v>40</v>
      </c>
      <c r="G2" s="270">
        <v>42369</v>
      </c>
      <c r="H2" s="271"/>
      <c r="I2" s="127"/>
      <c r="J2" s="127"/>
      <c r="K2" s="127"/>
      <c r="L2" s="64"/>
    </row>
    <row r="3" spans="1:11" ht="23.25" customHeight="1">
      <c r="A3" s="233" t="s">
        <v>75</v>
      </c>
      <c r="B3" s="234"/>
      <c r="C3" s="234"/>
      <c r="D3" s="234"/>
      <c r="E3" s="234"/>
      <c r="F3" s="234"/>
      <c r="G3" s="234"/>
      <c r="H3" s="235"/>
      <c r="I3" s="52" t="s">
        <v>76</v>
      </c>
      <c r="J3" s="53" t="s">
        <v>77</v>
      </c>
      <c r="K3" s="54" t="s">
        <v>78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130">
        <v>2</v>
      </c>
      <c r="J4" s="61" t="s">
        <v>5</v>
      </c>
      <c r="K4" s="61" t="s">
        <v>6</v>
      </c>
    </row>
    <row r="5" spans="1:11" ht="12.75" customHeight="1">
      <c r="A5" s="255" t="s">
        <v>295</v>
      </c>
      <c r="B5" s="256"/>
      <c r="C5" s="256"/>
      <c r="D5" s="256"/>
      <c r="E5" s="256"/>
      <c r="F5" s="256"/>
      <c r="G5" s="256"/>
      <c r="H5" s="257"/>
      <c r="I5" s="39">
        <v>1</v>
      </c>
      <c r="J5" s="40">
        <v>134967180</v>
      </c>
      <c r="K5" s="40">
        <v>196261000</v>
      </c>
    </row>
    <row r="6" spans="1:11" ht="12.75" customHeight="1">
      <c r="A6" s="206" t="s">
        <v>296</v>
      </c>
      <c r="B6" s="207"/>
      <c r="C6" s="207"/>
      <c r="D6" s="207"/>
      <c r="E6" s="207"/>
      <c r="F6" s="207"/>
      <c r="G6" s="207"/>
      <c r="H6" s="208"/>
      <c r="I6" s="39">
        <v>2</v>
      </c>
      <c r="J6" s="41">
        <v>-9243180</v>
      </c>
      <c r="K6" s="41">
        <v>-8652683</v>
      </c>
    </row>
    <row r="7" spans="1:11" ht="12.75" customHeight="1">
      <c r="A7" s="206" t="s">
        <v>297</v>
      </c>
      <c r="B7" s="207"/>
      <c r="C7" s="207"/>
      <c r="D7" s="207"/>
      <c r="E7" s="207"/>
      <c r="F7" s="207"/>
      <c r="G7" s="207"/>
      <c r="H7" s="208"/>
      <c r="I7" s="39">
        <v>3</v>
      </c>
      <c r="J7" s="41">
        <v>88587743</v>
      </c>
      <c r="K7" s="41">
        <v>89677247</v>
      </c>
    </row>
    <row r="8" spans="1:11" ht="12.75" customHeight="1">
      <c r="A8" s="206" t="s">
        <v>298</v>
      </c>
      <c r="B8" s="207"/>
      <c r="C8" s="207"/>
      <c r="D8" s="207"/>
      <c r="E8" s="207"/>
      <c r="F8" s="207"/>
      <c r="G8" s="207"/>
      <c r="H8" s="208"/>
      <c r="I8" s="39">
        <v>4</v>
      </c>
      <c r="J8" s="41">
        <v>206911336</v>
      </c>
      <c r="K8" s="41">
        <v>129693028</v>
      </c>
    </row>
    <row r="9" spans="1:11" ht="12.75" customHeight="1">
      <c r="A9" s="206" t="s">
        <v>299</v>
      </c>
      <c r="B9" s="207"/>
      <c r="C9" s="207"/>
      <c r="D9" s="207"/>
      <c r="E9" s="207"/>
      <c r="F9" s="207"/>
      <c r="G9" s="207"/>
      <c r="H9" s="207"/>
      <c r="I9" s="39">
        <v>5</v>
      </c>
      <c r="J9" s="41">
        <v>61346862</v>
      </c>
      <c r="K9" s="41">
        <v>45809699</v>
      </c>
    </row>
    <row r="10" spans="1:11" ht="12.75" customHeight="1">
      <c r="A10" s="206" t="s">
        <v>300</v>
      </c>
      <c r="B10" s="207"/>
      <c r="C10" s="207"/>
      <c r="D10" s="207"/>
      <c r="E10" s="207"/>
      <c r="F10" s="207"/>
      <c r="G10" s="207"/>
      <c r="H10" s="208"/>
      <c r="I10" s="39">
        <v>6</v>
      </c>
      <c r="J10" s="41"/>
      <c r="K10" s="41"/>
    </row>
    <row r="11" spans="1:11" ht="12.75" customHeight="1">
      <c r="A11" s="206" t="s">
        <v>301</v>
      </c>
      <c r="B11" s="207"/>
      <c r="C11" s="207"/>
      <c r="D11" s="207"/>
      <c r="E11" s="207"/>
      <c r="F11" s="207"/>
      <c r="G11" s="207"/>
      <c r="H11" s="208"/>
      <c r="I11" s="39">
        <v>7</v>
      </c>
      <c r="J11" s="41"/>
      <c r="K11" s="41"/>
    </row>
    <row r="12" spans="1:11" ht="12.75" customHeight="1">
      <c r="A12" s="206" t="s">
        <v>302</v>
      </c>
      <c r="B12" s="207"/>
      <c r="C12" s="207"/>
      <c r="D12" s="207"/>
      <c r="E12" s="207"/>
      <c r="F12" s="207"/>
      <c r="G12" s="207"/>
      <c r="H12" s="208"/>
      <c r="I12" s="39">
        <v>8</v>
      </c>
      <c r="J12" s="41"/>
      <c r="K12" s="41"/>
    </row>
    <row r="13" spans="1:11" ht="12.75" customHeight="1">
      <c r="A13" s="206" t="s">
        <v>303</v>
      </c>
      <c r="B13" s="207"/>
      <c r="C13" s="207"/>
      <c r="D13" s="207"/>
      <c r="E13" s="207"/>
      <c r="F13" s="207"/>
      <c r="G13" s="207"/>
      <c r="H13" s="208"/>
      <c r="I13" s="39">
        <v>9</v>
      </c>
      <c r="J13" s="41"/>
      <c r="K13" s="41"/>
    </row>
    <row r="14" spans="1:11" ht="12.75" customHeight="1">
      <c r="A14" s="261" t="s">
        <v>304</v>
      </c>
      <c r="B14" s="262"/>
      <c r="C14" s="262"/>
      <c r="D14" s="262"/>
      <c r="E14" s="262"/>
      <c r="F14" s="262"/>
      <c r="G14" s="262"/>
      <c r="H14" s="262"/>
      <c r="I14" s="39">
        <v>10</v>
      </c>
      <c r="J14" s="65">
        <f>SUM(J5:J13)</f>
        <v>482569941</v>
      </c>
      <c r="K14" s="65">
        <f>SUM(K5:K13)</f>
        <v>452788291</v>
      </c>
    </row>
    <row r="15" spans="1:11" ht="12.75" customHeight="1">
      <c r="A15" s="258" t="s">
        <v>305</v>
      </c>
      <c r="B15" s="259"/>
      <c r="C15" s="259"/>
      <c r="D15" s="259"/>
      <c r="E15" s="259"/>
      <c r="F15" s="259"/>
      <c r="G15" s="259"/>
      <c r="H15" s="259"/>
      <c r="I15" s="39">
        <v>11</v>
      </c>
      <c r="J15" s="41"/>
      <c r="K15" s="41"/>
    </row>
    <row r="16" spans="1:11" ht="12.75" customHeight="1">
      <c r="A16" s="258" t="s">
        <v>306</v>
      </c>
      <c r="B16" s="259"/>
      <c r="C16" s="259"/>
      <c r="D16" s="259"/>
      <c r="E16" s="259"/>
      <c r="F16" s="259"/>
      <c r="G16" s="259"/>
      <c r="H16" s="259"/>
      <c r="I16" s="39">
        <v>12</v>
      </c>
      <c r="J16" s="41"/>
      <c r="K16" s="41"/>
    </row>
    <row r="17" spans="1:11" ht="12.75" customHeight="1">
      <c r="A17" s="258" t="s">
        <v>307</v>
      </c>
      <c r="B17" s="259"/>
      <c r="C17" s="259"/>
      <c r="D17" s="259"/>
      <c r="E17" s="259"/>
      <c r="F17" s="259"/>
      <c r="G17" s="259"/>
      <c r="H17" s="259"/>
      <c r="I17" s="39">
        <v>13</v>
      </c>
      <c r="J17" s="41"/>
      <c r="K17" s="41"/>
    </row>
    <row r="18" spans="1:11" ht="12.75" customHeight="1">
      <c r="A18" s="258" t="s">
        <v>308</v>
      </c>
      <c r="B18" s="259"/>
      <c r="C18" s="259"/>
      <c r="D18" s="259"/>
      <c r="E18" s="259"/>
      <c r="F18" s="259"/>
      <c r="G18" s="259"/>
      <c r="H18" s="259"/>
      <c r="I18" s="39">
        <v>14</v>
      </c>
      <c r="J18" s="41"/>
      <c r="K18" s="41"/>
    </row>
    <row r="19" spans="1:11" ht="12.75" customHeight="1">
      <c r="A19" s="258" t="s">
        <v>309</v>
      </c>
      <c r="B19" s="259"/>
      <c r="C19" s="259"/>
      <c r="D19" s="259"/>
      <c r="E19" s="259"/>
      <c r="F19" s="259"/>
      <c r="G19" s="259"/>
      <c r="H19" s="259"/>
      <c r="I19" s="39">
        <v>15</v>
      </c>
      <c r="J19" s="41"/>
      <c r="K19" s="41"/>
    </row>
    <row r="20" spans="1:11" ht="12.75" customHeight="1">
      <c r="A20" s="258" t="s">
        <v>310</v>
      </c>
      <c r="B20" s="259"/>
      <c r="C20" s="259"/>
      <c r="D20" s="259"/>
      <c r="E20" s="259"/>
      <c r="F20" s="259"/>
      <c r="G20" s="259"/>
      <c r="H20" s="259"/>
      <c r="I20" s="39">
        <v>16</v>
      </c>
      <c r="J20" s="41"/>
      <c r="K20" s="41"/>
    </row>
    <row r="21" spans="1:11" ht="12.75" customHeight="1">
      <c r="A21" s="261" t="s">
        <v>311</v>
      </c>
      <c r="B21" s="262"/>
      <c r="C21" s="262"/>
      <c r="D21" s="262"/>
      <c r="E21" s="262"/>
      <c r="F21" s="262"/>
      <c r="G21" s="262"/>
      <c r="H21" s="262"/>
      <c r="I21" s="39">
        <v>17</v>
      </c>
      <c r="J21" s="66">
        <f>SUM(J15:J20)</f>
        <v>0</v>
      </c>
      <c r="K21" s="66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 customHeight="1">
      <c r="A23" s="255" t="s">
        <v>312</v>
      </c>
      <c r="B23" s="256"/>
      <c r="C23" s="256"/>
      <c r="D23" s="256"/>
      <c r="E23" s="256"/>
      <c r="F23" s="256"/>
      <c r="G23" s="256"/>
      <c r="H23" s="257"/>
      <c r="I23" s="42">
        <v>18</v>
      </c>
      <c r="J23" s="40"/>
      <c r="K23" s="40"/>
    </row>
    <row r="24" spans="1:11" ht="17.25" customHeight="1">
      <c r="A24" s="212" t="s">
        <v>313</v>
      </c>
      <c r="B24" s="213"/>
      <c r="C24" s="213"/>
      <c r="D24" s="213"/>
      <c r="E24" s="213"/>
      <c r="F24" s="213"/>
      <c r="G24" s="213"/>
      <c r="H24" s="214"/>
      <c r="I24" s="43">
        <v>19</v>
      </c>
      <c r="J24" s="66"/>
      <c r="K24" s="66"/>
    </row>
    <row r="25" spans="1:11" ht="30" customHeight="1">
      <c r="A25" s="273" t="s">
        <v>314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33" sqref="I33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81" t="s">
        <v>4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82" t="s">
        <v>7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2016-02-29T11:47:55Z</cp:lastPrinted>
  <dcterms:created xsi:type="dcterms:W3CDTF">2008-10-17T11:51:54Z</dcterms:created>
  <dcterms:modified xsi:type="dcterms:W3CDTF">2016-03-03T10:30:12Z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