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2"/>
  </bookViews>
  <sheets>
    <sheet name="GENERAL" sheetId="1" r:id="rId1"/>
    <sheet name="BALANCE SHEET" sheetId="2" r:id="rId2"/>
    <sheet name="PROFIT AND LOSS" sheetId="3" r:id="rId3"/>
    <sheet name="CASH FLOW" sheetId="4" r:id="rId4"/>
    <sheet name="EQUITY" sheetId="5" r:id="rId5"/>
    <sheet name="NOTES" sheetId="6" r:id="rId6"/>
  </sheets>
  <definedNames>
    <definedName name="_xlnm.Print_Area" localSheetId="4">'EQUITY'!$A$1:$K$25</definedName>
    <definedName name="_xlnm.Print_Area" localSheetId="0">'GENERAL'!$A$1:$I$63</definedName>
    <definedName name="_xlnm.Print_Area" localSheetId="5">'NOTES'!$A$1:$J$53</definedName>
  </definedNames>
  <calcPr fullCalcOnLoad="1"/>
</workbook>
</file>

<file path=xl/sharedStrings.xml><?xml version="1.0" encoding="utf-8"?>
<sst xmlns="http://schemas.openxmlformats.org/spreadsheetml/2006/main" count="354" uniqueCount="315">
  <si>
    <t xml:space="preserve">   3. Goodwill</t>
  </si>
  <si>
    <t>MB:</t>
  </si>
  <si>
    <t/>
  </si>
  <si>
    <t>M.P.</t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</si>
  <si>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</si>
  <si>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</si>
  <si>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</si>
  <si>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</si>
  <si>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</si>
  <si>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</si>
  <si>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</si>
  <si>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</si>
  <si>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</si>
  <si>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</si>
  <si>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</si>
  <si>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</si>
  <si>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</si>
  <si>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</si>
  <si>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ZU Ljekarne Prima Pharme</t>
  </si>
  <si>
    <t>Split</t>
  </si>
  <si>
    <t>0694975</t>
  </si>
  <si>
    <t>ZU Ljekarne Delonga</t>
  </si>
  <si>
    <t>Okrug Gornji</t>
  </si>
  <si>
    <t>1605747</t>
  </si>
  <si>
    <t>ZU Ljekarne Ines Škoko</t>
  </si>
  <si>
    <t>Zagreb</t>
  </si>
  <si>
    <t>02708396</t>
  </si>
  <si>
    <t>ZU Ljekarne Atalić</t>
  </si>
  <si>
    <t>Osijek</t>
  </si>
  <si>
    <t>0845124</t>
  </si>
  <si>
    <t>Ljekarna Klunić</t>
  </si>
  <si>
    <t>Pula</t>
  </si>
  <si>
    <t>80072372</t>
  </si>
  <si>
    <t xml:space="preserve">RADMILOVIĆ DIJANA </t>
  </si>
  <si>
    <t>01242551</t>
  </si>
  <si>
    <t>012371441</t>
  </si>
  <si>
    <t>HERCEG JASMINKO</t>
  </si>
  <si>
    <t>Appendix 1.</t>
  </si>
  <si>
    <t>Reporting period:</t>
  </si>
  <si>
    <t>to</t>
  </si>
  <si>
    <t>Registration number (MB):</t>
  </si>
  <si>
    <t>Identification number of company (MBS):</t>
  </si>
  <si>
    <t>Personal identification number (OIB):</t>
  </si>
  <si>
    <t>Issuer:</t>
  </si>
  <si>
    <t>Postal code and city:</t>
  </si>
  <si>
    <t>Address:</t>
  </si>
  <si>
    <t>e-mail:</t>
  </si>
  <si>
    <t>web page:</t>
  </si>
  <si>
    <t>Code and name of municipality/city:</t>
  </si>
  <si>
    <t>Code and county name:</t>
  </si>
  <si>
    <t>Consolidated statements:</t>
  </si>
  <si>
    <t>YES</t>
  </si>
  <si>
    <t>Consolidated entities (according to IFRS):</t>
  </si>
  <si>
    <t>Headquaters:</t>
  </si>
  <si>
    <t>Number of employees:</t>
  </si>
  <si>
    <t>(end of reporting period)</t>
  </si>
  <si>
    <t>NKD code:</t>
  </si>
  <si>
    <t>Bookkeeping service:</t>
  </si>
  <si>
    <t>Contact person:</t>
  </si>
  <si>
    <t>Telephone number:</t>
  </si>
  <si>
    <t>Name:</t>
  </si>
  <si>
    <t>(only name of the contact person)</t>
  </si>
  <si>
    <t>Fax:</t>
  </si>
  <si>
    <t>(authorised person)</t>
  </si>
  <si>
    <t xml:space="preserve">Documentation for publishing: </t>
  </si>
  <si>
    <t>1. Financial statements (Balance sheet, Profit and loss account, Cash flow statements, Statements of changes in equity</t>
  </si>
  <si>
    <t>and Notes to financial statements)</t>
  </si>
  <si>
    <t>2. Interim report,</t>
  </si>
  <si>
    <t>3. Statement of Liability.</t>
  </si>
  <si>
    <t>(signature of authorised person)</t>
  </si>
  <si>
    <t>Quartarly financial statements TFI-POD</t>
  </si>
  <si>
    <t>BALANCE SHEET</t>
  </si>
  <si>
    <t>balance as at 30.9.2015</t>
  </si>
  <si>
    <t>Issuer: MEDIKA d.d.</t>
  </si>
  <si>
    <t>Description</t>
  </si>
  <si>
    <t>AOP
mark</t>
  </si>
  <si>
    <t>Previous period</t>
  </si>
  <si>
    <t>Current period</t>
  </si>
  <si>
    <t>ASSETS</t>
  </si>
  <si>
    <t>A)  RECEIVABLES FOR SUBSCRIBED BUT NOT PAID-IN CAPITAL</t>
  </si>
  <si>
    <r>
      <t xml:space="preserve">B)  NON-CURRENT ASSETS </t>
    </r>
    <r>
      <rPr>
        <sz val="9"/>
        <rFont val="Arial"/>
        <family val="2"/>
      </rPr>
      <t>(003+010+020+029+033)</t>
    </r>
  </si>
  <si>
    <t>I. INTANGIBLE ASSETS (004 to 009)</t>
  </si>
  <si>
    <t xml:space="preserve">   1. Research and development</t>
  </si>
  <si>
    <t xml:space="preserve">   2. Concessions, patents, licences, trademarks, software and other rights</t>
  </si>
  <si>
    <t xml:space="preserve">   4. Advances for intangible assets</t>
  </si>
  <si>
    <t xml:space="preserve">   5. Intangible assets under construction</t>
  </si>
  <si>
    <t xml:space="preserve">   6. Other intangible assets</t>
  </si>
  <si>
    <t>II. TANGIBLE ASSETS (011 to 019)</t>
  </si>
  <si>
    <t xml:space="preserve">    1. Land</t>
  </si>
  <si>
    <t xml:space="preserve">    2. Buildings</t>
  </si>
  <si>
    <t xml:space="preserve">    3. Equipment and machinery</t>
  </si>
  <si>
    <t xml:space="preserve">    4. Furniture, fittings and vechicles</t>
  </si>
  <si>
    <t xml:space="preserve">    5. Biological assets</t>
  </si>
  <si>
    <t xml:space="preserve">    6. Advances for tangible assets</t>
  </si>
  <si>
    <t xml:space="preserve">    7. Tangible assets under construction</t>
  </si>
  <si>
    <t xml:space="preserve">    8. Other tangible assets</t>
  </si>
  <si>
    <t xml:space="preserve">    9. Investment property</t>
  </si>
  <si>
    <t>III. NON-CURRENT FINANCIAL ASSETS (021 to 028)</t>
  </si>
  <si>
    <t xml:space="preserve">     1. Investment in subsidiaries and associates</t>
  </si>
  <si>
    <t xml:space="preserve">     2. Loans to related parties</t>
  </si>
  <si>
    <t xml:space="preserve">     3. Loans given to minority interest </t>
  </si>
  <si>
    <t xml:space="preserve">     4. Loans given to participating parties</t>
  </si>
  <si>
    <t xml:space="preserve">     5. Investment in securities</t>
  </si>
  <si>
    <t xml:space="preserve">     6. Loans given, deposits and similar </t>
  </si>
  <si>
    <t xml:space="preserve">     7. Other non-current financial assets</t>
  </si>
  <si>
    <t xml:space="preserve">     8.  Investments at equity method</t>
  </si>
  <si>
    <t>IV. RECEIVABLES (030 to 032)</t>
  </si>
  <si>
    <t xml:space="preserve">     1. Receivables from related parties</t>
  </si>
  <si>
    <t xml:space="preserve">     2. Receivables for credit sales</t>
  </si>
  <si>
    <t xml:space="preserve">     3. Other receivables</t>
  </si>
  <si>
    <t>V. DEFFERED TAX ASSET</t>
  </si>
  <si>
    <r>
      <t xml:space="preserve">C)  CURRENT ASSETS </t>
    </r>
    <r>
      <rPr>
        <sz val="9"/>
        <rFont val="Arial"/>
        <family val="2"/>
      </rPr>
      <t>(035+043+050+058)</t>
    </r>
  </si>
  <si>
    <t>I. INVENTORY (036 To 042)</t>
  </si>
  <si>
    <t xml:space="preserve">   1. Raw material</t>
  </si>
  <si>
    <t xml:space="preserve">   2. Work in progress</t>
  </si>
  <si>
    <t xml:space="preserve">   3. Finished products</t>
  </si>
  <si>
    <t xml:space="preserve">   4. Trade goods</t>
  </si>
  <si>
    <t xml:space="preserve">   5. Advances for inventories</t>
  </si>
  <si>
    <t xml:space="preserve">   6. Non-current assets available for sale </t>
  </si>
  <si>
    <t xml:space="preserve">   7. Biological assets</t>
  </si>
  <si>
    <t>II. RECEIVABLES (044 to 049)</t>
  </si>
  <si>
    <t xml:space="preserve">   1. Receivables from related parties</t>
  </si>
  <si>
    <t xml:space="preserve">   2. Trade receivables</t>
  </si>
  <si>
    <t xml:space="preserve">   3. Receivables from participaring parties</t>
  </si>
  <si>
    <t xml:space="preserve">   4. Receivables from employees</t>
  </si>
  <si>
    <t xml:space="preserve">   5. Receivables from the state and other institutions</t>
  </si>
  <si>
    <t xml:space="preserve">   6. Other receivables</t>
  </si>
  <si>
    <t>III. CURRENT FINANCIAL ASSETS (051 to 057)</t>
  </si>
  <si>
    <t xml:space="preserve">     3. Equity investments</t>
  </si>
  <si>
    <t xml:space="preserve">     4. Loans given to participating parties </t>
  </si>
  <si>
    <t xml:space="preserve">     7. Other financial assets</t>
  </si>
  <si>
    <t>IV. CASH IN BANK AND ON HAND</t>
  </si>
  <si>
    <t>D)  PREAPID EXPENSES AND ACCRUED INCOME</t>
  </si>
  <si>
    <r>
      <t xml:space="preserve">E)  TOTAL ASSETS </t>
    </r>
    <r>
      <rPr>
        <sz val="9"/>
        <rFont val="Arial"/>
        <family val="2"/>
      </rPr>
      <t>(001+002+034+059)</t>
    </r>
  </si>
  <si>
    <t>G)  OFF BALANCE SHEET ITEMS</t>
  </si>
  <si>
    <t>EQUITY AND LIABILITIES</t>
  </si>
  <si>
    <r>
      <t xml:space="preserve">A)  CAPITAL AND RESERVES </t>
    </r>
    <r>
      <rPr>
        <sz val="9"/>
        <rFont val="Arial"/>
        <family val="2"/>
      </rPr>
      <t>(063+064+065+071+072+075+078)</t>
    </r>
  </si>
  <si>
    <t>I. SHARE CAPITAL</t>
  </si>
  <si>
    <t>II. CAPITAL RESERVES</t>
  </si>
  <si>
    <t>III. RESERVES FROM RETAINED EARNINGS (066+067-068+069+070)</t>
  </si>
  <si>
    <t>1. Legal reserves</t>
  </si>
  <si>
    <t>2. Reserves for treasury shares</t>
  </si>
  <si>
    <t>3. Treasury shares</t>
  </si>
  <si>
    <t>4. Statututory reserves</t>
  </si>
  <si>
    <t>5. Other reserves</t>
  </si>
  <si>
    <t>IV. REVALUATION RESERVES</t>
  </si>
  <si>
    <t>V. RETAINED EARNINGS OR ACCUMULATED LOSS (073-074)</t>
  </si>
  <si>
    <t>1. Retained earnings</t>
  </si>
  <si>
    <t>2. Accumulated loss</t>
  </si>
  <si>
    <t>VI. PROFIT OR LOSS FOR THE PERIOD (076-077)</t>
  </si>
  <si>
    <t>1. Profit for the period</t>
  </si>
  <si>
    <t>2. Loss for the period</t>
  </si>
  <si>
    <t>VII. MAJNORITY INTERESTS</t>
  </si>
  <si>
    <r>
      <t xml:space="preserve">B)  PROVISIONS </t>
    </r>
    <r>
      <rPr>
        <sz val="9"/>
        <rFont val="Arial"/>
        <family val="2"/>
      </rPr>
      <t>(080 To 082)</t>
    </r>
  </si>
  <si>
    <t xml:space="preserve">     1. Provisions for retirement, severance oayment and similar</t>
  </si>
  <si>
    <t xml:space="preserve">     2. Tax provisions</t>
  </si>
  <si>
    <t xml:space="preserve">     3. Other provisions</t>
  </si>
  <si>
    <r>
      <t xml:space="preserve">C)  NON-CURRENT LIABILITIES </t>
    </r>
    <r>
      <rPr>
        <sz val="9"/>
        <rFont val="Arial"/>
        <family val="2"/>
      </rPr>
      <t>(084 to 092)</t>
    </r>
  </si>
  <si>
    <t xml:space="preserve">     1. Liabilites to related parties</t>
  </si>
  <si>
    <t xml:space="preserve">     2. Borrowings and deposits</t>
  </si>
  <si>
    <t xml:space="preserve">     3. Liabilites to banks and other financial institutions</t>
  </si>
  <si>
    <t xml:space="preserve">     4. Liabilites for advances received</t>
  </si>
  <si>
    <t xml:space="preserve">     5. Trade payables</t>
  </si>
  <si>
    <t xml:space="preserve">     6. Liabilitis for securities</t>
  </si>
  <si>
    <t xml:space="preserve">     7. Liabilities to participating parties </t>
  </si>
  <si>
    <t xml:space="preserve">     8. Other non-current liabilites</t>
  </si>
  <si>
    <t xml:space="preserve">     9. Deferred tax liabilitiy</t>
  </si>
  <si>
    <r>
      <t xml:space="preserve">D)  CURRENT LIABILITIES </t>
    </r>
    <r>
      <rPr>
        <sz val="9"/>
        <rFont val="Arial"/>
        <family val="2"/>
      </rPr>
      <t>(094 to 105)</t>
    </r>
  </si>
  <si>
    <t xml:space="preserve">     1. Liabilities to related parties</t>
  </si>
  <si>
    <t xml:space="preserve">     8. Liabilities to employees</t>
  </si>
  <si>
    <t xml:space="preserve">     9. Liabilites for taxes and contributions</t>
  </si>
  <si>
    <t xml:space="preserve">   10. Dividend payables</t>
  </si>
  <si>
    <t xml:space="preserve">   11. Liabilites for non-current assets available for sale</t>
  </si>
  <si>
    <t xml:space="preserve">   12. Other current liabilites</t>
  </si>
  <si>
    <t>E) DEFFERED INCOME AND ACCRUED EXPENSES</t>
  </si>
  <si>
    <r>
      <t xml:space="preserve">F) TOTAL EQUITY AND LIABILITIES </t>
    </r>
    <r>
      <rPr>
        <sz val="9"/>
        <rFont val="Arial"/>
        <family val="2"/>
      </rPr>
      <t>(062+079+083+093+106)</t>
    </r>
  </si>
  <si>
    <t>SUPPLEMENT TO BALANCE SHEET (for consolidated financial statements)</t>
  </si>
  <si>
    <t>A) CAPITAL AND RESERVES</t>
  </si>
  <si>
    <t>1. Attributable to equity holders</t>
  </si>
  <si>
    <t>2. Attributable to minority interest</t>
  </si>
  <si>
    <t>Note 1.: Supplement to balance sheet is filled for consolidated financial statements.</t>
  </si>
  <si>
    <t>PROFIT AND LOSS</t>
  </si>
  <si>
    <t>for period from 1.1.2015 do 30.9.2015</t>
  </si>
  <si>
    <t>Cumulative</t>
  </si>
  <si>
    <t>Quarter</t>
  </si>
  <si>
    <r>
      <t xml:space="preserve">I. OPERATING REVENUES </t>
    </r>
    <r>
      <rPr>
        <sz val="9"/>
        <rFont val="Arial"/>
        <family val="2"/>
      </rPr>
      <t>(112+113)</t>
    </r>
  </si>
  <si>
    <t xml:space="preserve">   1. Revenues from sale</t>
  </si>
  <si>
    <t xml:space="preserve">   2. Other operating revenues</t>
  </si>
  <si>
    <r>
      <t xml:space="preserve">II. OPERATING EXPENSES </t>
    </r>
    <r>
      <rPr>
        <sz val="9"/>
        <rFont val="Arial"/>
        <family val="2"/>
      </rPr>
      <t>(115+116+120+124+125+126+129+130)</t>
    </r>
  </si>
  <si>
    <t xml:space="preserve">    1. Change in value of work in progress and finished goods</t>
  </si>
  <si>
    <r>
      <t xml:space="preserve">    2. Material expenses </t>
    </r>
    <r>
      <rPr>
        <sz val="9"/>
        <rFont val="Arial"/>
        <family val="2"/>
      </rPr>
      <t>(117 to 119)</t>
    </r>
  </si>
  <si>
    <t xml:space="preserve">        a) Raw materials</t>
  </si>
  <si>
    <t xml:space="preserve">        b) Cost of goods sold</t>
  </si>
  <si>
    <t xml:space="preserve">        c) Other expenses</t>
  </si>
  <si>
    <r>
      <t xml:space="preserve">   3. Employee expenses </t>
    </r>
    <r>
      <rPr>
        <sz val="9"/>
        <rFont val="Arial"/>
        <family val="2"/>
      </rPr>
      <t>(121 to 123)</t>
    </r>
  </si>
  <si>
    <t xml:space="preserve">        a) Net salaries</t>
  </si>
  <si>
    <t xml:space="preserve">        b) Tax and contributions from salaries</t>
  </si>
  <si>
    <t xml:space="preserve">        c) Contributions on salaries</t>
  </si>
  <si>
    <t xml:space="preserve">   4. Depreciation and amortization</t>
  </si>
  <si>
    <t xml:space="preserve">   5. Other expenses</t>
  </si>
  <si>
    <r>
      <t xml:space="preserve">   6. Impairement </t>
    </r>
    <r>
      <rPr>
        <sz val="9"/>
        <rFont val="Arial"/>
        <family val="2"/>
      </rPr>
      <t>(127+128)</t>
    </r>
  </si>
  <si>
    <t xml:space="preserve">       a) of non-current assets (financial assets excluded)</t>
  </si>
  <si>
    <t xml:space="preserve">       b) of current assets (financial assets excluded)</t>
  </si>
  <si>
    <t xml:space="preserve">   7. Provisions</t>
  </si>
  <si>
    <t xml:space="preserve">   8. Other operating expenses</t>
  </si>
  <si>
    <r>
      <t xml:space="preserve">III. FINANCE INCOME </t>
    </r>
    <r>
      <rPr>
        <sz val="9"/>
        <rFont val="Arial"/>
        <family val="2"/>
      </rPr>
      <t>(132 to 136)</t>
    </r>
  </si>
  <si>
    <t xml:space="preserve">     1. Interests, foreign exchanges and dividend from related parties</t>
  </si>
  <si>
    <t xml:space="preserve">     2. Interests, foreign exchanges and dividend from non-related parties</t>
  </si>
  <si>
    <t xml:space="preserve">     3. Share of profit from associate</t>
  </si>
  <si>
    <t xml:space="preserve">     4. Unrealised gains</t>
  </si>
  <si>
    <t xml:space="preserve">     5. Other financial income</t>
  </si>
  <si>
    <r>
      <t xml:space="preserve">IV. FINANCE EXPENSES </t>
    </r>
    <r>
      <rPr>
        <sz val="9"/>
        <rFont val="Arial"/>
        <family val="2"/>
      </rPr>
      <t>(138 to 141)</t>
    </r>
  </si>
  <si>
    <t xml:space="preserve">    3. Unrealised losses</t>
  </si>
  <si>
    <t xml:space="preserve">    4. Other finance expenses</t>
  </si>
  <si>
    <t xml:space="preserve">V.    SHARE OF PROFIT FROM ASSOCIATE </t>
  </si>
  <si>
    <t xml:space="preserve">VI.   SHARE OF LOSS FROM ASSOCIATE </t>
  </si>
  <si>
    <t>VII.  EXTRAORDINARY - OTHER INCOME</t>
  </si>
  <si>
    <t>VIII. EXTRAORDINARY - OTHER EXPENSES</t>
  </si>
  <si>
    <r>
      <t xml:space="preserve">IX.  TOTAL INCOME </t>
    </r>
    <r>
      <rPr>
        <sz val="9"/>
        <rFont val="Arial"/>
        <family val="2"/>
      </rPr>
      <t>(111+131+142 + 144)</t>
    </r>
  </si>
  <si>
    <r>
      <t xml:space="preserve">X.   TOTAL EXPENSES </t>
    </r>
    <r>
      <rPr>
        <sz val="9"/>
        <rFont val="Arial"/>
        <family val="2"/>
      </rPr>
      <t>(114+137+143 + 145)</t>
    </r>
  </si>
  <si>
    <r>
      <t>XI.  PROFIT OR LOSS BEFORE TAX (</t>
    </r>
    <r>
      <rPr>
        <sz val="9"/>
        <rFont val="Arial"/>
        <family val="2"/>
      </rPr>
      <t>146-147)</t>
    </r>
  </si>
  <si>
    <t xml:space="preserve">  1. Profit before tax (146-147)</t>
  </si>
  <si>
    <t xml:space="preserve">  2. Loss before tax (147-146)</t>
  </si>
  <si>
    <t>XII.  INCOME TAX</t>
  </si>
  <si>
    <r>
      <t xml:space="preserve">XIII. PROFIT OR LOSS FOR THE PERIOD </t>
    </r>
    <r>
      <rPr>
        <sz val="9"/>
        <rFont val="Arial"/>
        <family val="2"/>
      </rPr>
      <t>(148-151)</t>
    </r>
  </si>
  <si>
    <t xml:space="preserve">  1. Profit for the period (149-151)</t>
  </si>
  <si>
    <t xml:space="preserve">  2. Loss for the period (151-148)</t>
  </si>
  <si>
    <t>SUPPLEMENT TO PROFIT AND LOSS (for consolidated financial statements)</t>
  </si>
  <si>
    <t>XIV. PROFIT OR LOSS FOR THE PERIOD</t>
  </si>
  <si>
    <t>OTHER COMPREHENSIVE INCOME REPORT (for IFRS reporting)</t>
  </si>
  <si>
    <t>I. PROFIT OR LOSS FOR THE PERIOD (= 152)</t>
  </si>
  <si>
    <r>
      <t xml:space="preserve">II. OTHER COMPREHENSIVE PROFIT/LOSS BEFORE TAX </t>
    </r>
    <r>
      <rPr>
        <sz val="9"/>
        <rFont val="Arial"/>
        <family val="2"/>
      </rPr>
      <t>(159 to 165)</t>
    </r>
  </si>
  <si>
    <t xml:space="preserve">    1. Exchage differences on translation of foreign operations</t>
  </si>
  <si>
    <t xml:space="preserve">    2. Changes in revaluation reserves for non-current tangible and intangible assets </t>
  </si>
  <si>
    <t xml:space="preserve">    3. Profit or loss from revaluation of financial assets available for sale</t>
  </si>
  <si>
    <t xml:space="preserve">    4. Gains or losses from efficient cash flow hedging</t>
  </si>
  <si>
    <t xml:space="preserve">    5. Gains or losses from efficient hedge of net investment abroad</t>
  </si>
  <si>
    <t xml:space="preserve">    6. Share in other comprehensive profit/loss of associates</t>
  </si>
  <si>
    <t xml:space="preserve">    7. Actuarial gains/losses on defined benefit plans</t>
  </si>
  <si>
    <t>III. TAX ON OTHER COMPREHENSIVE INCOME FOR THE PERIOD</t>
  </si>
  <si>
    <r>
      <t xml:space="preserve">IV. NET OTHER COMPREHENSIVE PROFIT OR LOSS FOR THE PERIOD </t>
    </r>
    <r>
      <rPr>
        <sz val="9"/>
        <rFont val="Arial"/>
        <family val="2"/>
      </rPr>
      <t>(158-166)</t>
    </r>
  </si>
  <si>
    <t>V. COMPREHENSIVE PROFIT OR LOSS FOR THE PERIOD (157+167)</t>
  </si>
  <si>
    <t>APPENDIX to Other comprehensive income report (to be filled for consolidated financial statements)</t>
  </si>
  <si>
    <t>VI. COMPREHENSIVE PROFIT OR LOSS</t>
  </si>
  <si>
    <t>STATEMENT OF CASH FLOW - Indirect method</t>
  </si>
  <si>
    <t>for period from  1.1.2015. to 30.9.2015.</t>
  </si>
  <si>
    <t>CASH FLOW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</si>
  <si>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</si>
  <si>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</si>
  <si>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</si>
  <si>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</si>
  <si>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</si>
  <si>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increase of cash flow</t>
  </si>
  <si>
    <t>I. Total increase of cash flow from operating activities (001 to 006)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</si>
  <si>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</si>
  <si>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</si>
  <si>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</si>
  <si>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decrease of cash flow</t>
  </si>
  <si>
    <t>II.  Total decrease of cash flow from operating activities (008 to 011)</t>
  </si>
  <si>
    <t>A1) NET INCREASE OF CASH FLOW FROM OPERATING ACTIVITIES (007-012)</t>
  </si>
  <si>
    <t>A2) NET DECREASE OF CASH FLOW FROM OPERATING ACTIVITIES (012-007)</t>
  </si>
  <si>
    <t>CASH FLOW FROM INVESTING ACTIVITIES</t>
  </si>
  <si>
    <t xml:space="preserve">   1. Proceeds from sale of tangible and intangible assets</t>
  </si>
  <si>
    <t xml:space="preserve">   2. Proceeds from sale of equity and debt securities</t>
  </si>
  <si>
    <t xml:space="preserve">   3. Interest received</t>
  </si>
  <si>
    <t xml:space="preserve">   4. Dividends received</t>
  </si>
  <si>
    <t xml:space="preserve">   5. Other proceeds from investing activities</t>
  </si>
  <si>
    <t>III. Total proceeds from investing activities (015 to 019)</t>
  </si>
  <si>
    <t xml:space="preserve">   1. Purchase of tangible and intangible assets</t>
  </si>
  <si>
    <t xml:space="preserve">   2. Purchase of equity and debt securities</t>
  </si>
  <si>
    <t xml:space="preserve">   3. Other purchases resulting from investing activities</t>
  </si>
  <si>
    <t>IV. Total purchases resulting from investing activities  (021 to 023)</t>
  </si>
  <si>
    <t>B1) NET INCREASE OF CASH FLOW FROM INVESTING ACTIVITIES (020-024)</t>
  </si>
  <si>
    <t>B2) NET DECREASE OF CASH FLOW FROM INVESTING ACTIVITIES (024-020)</t>
  </si>
  <si>
    <t>CASH FLOW FROM FINANCING ACTIVITIES</t>
  </si>
  <si>
    <t xml:space="preserve">   1. Proceeds from issuance of equity and debt securities</t>
  </si>
  <si>
    <t xml:space="preserve">   2. Proceeds from borrowings</t>
  </si>
  <si>
    <t xml:space="preserve">   3. Other proceeds from financing activities</t>
  </si>
  <si>
    <t>V. Total proceeds from financing activities  (027 to 029)</t>
  </si>
  <si>
    <t xml:space="preserve">   1. Repayments of borrowings</t>
  </si>
  <si>
    <t xml:space="preserve">   2. Dividends paid</t>
  </si>
  <si>
    <t xml:space="preserve">   3. Repayments of finance lease</t>
  </si>
  <si>
    <t xml:space="preserve">   4. Purchase of treasury shares</t>
  </si>
  <si>
    <t xml:space="preserve">   5. Other purchases resulting from financing activities</t>
  </si>
  <si>
    <t>VI. Ukupno novčani izdaci od financijskih aktivnosti (031 to 035)</t>
  </si>
  <si>
    <t>C1) NET INCREASE OF CASH FLOW FROM FINANCING ACTIVITIES (030-036)</t>
  </si>
  <si>
    <t>C2) NET DECREASE OF CASH FLOW FROM FINANCING ACTIVITIES (036-030)</t>
  </si>
  <si>
    <t>Total increase of cash flow (013 – 014 + 025 – 026 + 037 – 038)</t>
  </si>
  <si>
    <t>Total decrease of cash flow (014 – 013 + 026 – 025 + 038 – 037)</t>
  </si>
  <si>
    <t>Cash and cash equivalents at beginning of the period</t>
  </si>
  <si>
    <t>Increase of cash and cash equivalents</t>
  </si>
  <si>
    <t>Decrease of cash and cash equivalents</t>
  </si>
  <si>
    <t>Cash and cash equivalents at end of the period</t>
  </si>
  <si>
    <t>STATEMENT OF CHANGES IN EQUITY</t>
  </si>
  <si>
    <t>for period from</t>
  </si>
  <si>
    <t xml:space="preserve">  1. Share capital</t>
  </si>
  <si>
    <t xml:space="preserve">  2. Capital reserves</t>
  </si>
  <si>
    <t xml:space="preserve">  3. Reserves from retained earnings</t>
  </si>
  <si>
    <t xml:space="preserve">  4. Retained earnings or accumulated loss</t>
  </si>
  <si>
    <t xml:space="preserve">  5. Profit or loss for the period</t>
  </si>
  <si>
    <t xml:space="preserve">  6. Revaluation of tangible assets</t>
  </si>
  <si>
    <t xml:space="preserve">  7. Revaluation of intangible assets</t>
  </si>
  <si>
    <t xml:space="preserve">  8. Revaluation of financial assets available for sale</t>
  </si>
  <si>
    <t xml:space="preserve">  9. Other revaluation</t>
  </si>
  <si>
    <t>10. Total capital and reserves (AOP 001 to 009)</t>
  </si>
  <si>
    <t>11. Foreign exchanges from the foreign investments</t>
  </si>
  <si>
    <t>12. Current and defferd tax (part)</t>
  </si>
  <si>
    <t>13. Cash flow hedge</t>
  </si>
  <si>
    <t>14. Cghanges of accounting policies</t>
  </si>
  <si>
    <t>15. Correction of material mistakes from previous period</t>
  </si>
  <si>
    <t>16. Other changes of equity</t>
  </si>
  <si>
    <t>17. Total increase or decrease of equity (AOP 011 to 016)</t>
  </si>
  <si>
    <t>17 a. Attributable to equity holders</t>
  </si>
  <si>
    <t>17 b. Attributable to minority interest</t>
  </si>
  <si>
    <t>Balances that decrease equity are presented with the minus
Data in AOP 001 to 009 are presented as the balance as at balance sheet date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</si>
</sst>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30" xfId="57" applyFont="1" applyBorder="1" applyAlignment="1">
      <alignment/>
      <protection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31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>
      <alignment/>
      <protection/>
    </xf>
    <xf numFmtId="0" fontId="3" fillId="0" borderId="16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0" fillId="0" borderId="0" xfId="0" applyFont="1" applyFill="1" applyBorder="1" applyAlignment="1">
      <alignment horizontal="center" vertical="center" wrapText="1"/>
    </xf>
    <xf numFmtId="0" fontId="3" fillId="0" borderId="31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31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3" fillId="0" borderId="31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 vertic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9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25" xfId="57" applyFont="1" applyBorder="1" applyAlignment="1">
      <alignment horizontal="center"/>
      <protection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10" fillId="0" borderId="32" xfId="57" applyFont="1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3" xfId="0" applyFont="1" applyBorder="1" applyAlignment="1">
      <alignment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0" fontId="16" fillId="0" borderId="0" xfId="57" applyFont="1" applyBorder="1" applyAlignment="1" applyProtection="1">
      <alignment horizontal="left"/>
      <protection hidden="1"/>
    </xf>
    <xf numFmtId="0" fontId="7" fillId="0" borderId="0" xfId="57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17" fillId="0" borderId="17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44" xfId="0" applyFont="1" applyFill="1" applyBorder="1" applyAlignment="1">
      <alignment horizontal="left" vertical="center" wrapText="1" inden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">
      <selection activeCell="K17" sqref="K17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8" t="s">
        <v>37</v>
      </c>
      <c r="B1" s="179"/>
      <c r="C1" s="179"/>
      <c r="D1" s="115"/>
      <c r="E1" s="74"/>
      <c r="F1" s="74"/>
      <c r="G1" s="74"/>
      <c r="H1" s="74"/>
      <c r="I1" s="75"/>
      <c r="J1" s="10"/>
      <c r="K1" s="10"/>
      <c r="L1" s="10"/>
    </row>
    <row r="2" spans="1:12" ht="12.75" customHeight="1">
      <c r="A2" s="134" t="s">
        <v>38</v>
      </c>
      <c r="B2" s="135"/>
      <c r="C2" s="135"/>
      <c r="D2" s="136"/>
      <c r="E2" s="107">
        <v>42005</v>
      </c>
      <c r="F2" s="12"/>
      <c r="G2" s="13" t="s">
        <v>39</v>
      </c>
      <c r="H2" s="107">
        <v>42277</v>
      </c>
      <c r="I2" s="76"/>
      <c r="J2" s="10"/>
      <c r="K2" s="10"/>
      <c r="L2" s="10"/>
    </row>
    <row r="3" spans="1:12" ht="12.75">
      <c r="A3" s="77"/>
      <c r="B3" s="14"/>
      <c r="C3" s="14"/>
      <c r="D3" s="14"/>
      <c r="E3" s="15"/>
      <c r="F3" s="15"/>
      <c r="G3" s="14"/>
      <c r="H3" s="14"/>
      <c r="I3" s="78"/>
      <c r="J3" s="10"/>
      <c r="K3" s="10"/>
      <c r="L3" s="10"/>
    </row>
    <row r="4" spans="1:12" ht="15.75" customHeight="1">
      <c r="A4" s="137" t="s">
        <v>70</v>
      </c>
      <c r="B4" s="138"/>
      <c r="C4" s="138"/>
      <c r="D4" s="138"/>
      <c r="E4" s="138"/>
      <c r="F4" s="138"/>
      <c r="G4" s="138"/>
      <c r="H4" s="138"/>
      <c r="I4" s="139"/>
      <c r="J4" s="10"/>
      <c r="K4" s="10"/>
      <c r="L4" s="10"/>
    </row>
    <row r="5" spans="1:12" ht="12.75">
      <c r="A5" s="79"/>
      <c r="B5" s="16"/>
      <c r="C5" s="16"/>
      <c r="D5" s="16"/>
      <c r="E5" s="17"/>
      <c r="F5" s="80"/>
      <c r="G5" s="18"/>
      <c r="H5" s="19"/>
      <c r="I5" s="81"/>
      <c r="J5" s="10"/>
      <c r="K5" s="10"/>
      <c r="L5" s="10"/>
    </row>
    <row r="6" spans="1:12" ht="12.75">
      <c r="A6" s="140" t="s">
        <v>40</v>
      </c>
      <c r="B6" s="141"/>
      <c r="C6" s="132" t="s">
        <v>8</v>
      </c>
      <c r="D6" s="133"/>
      <c r="E6" s="29"/>
      <c r="F6" s="29"/>
      <c r="G6" s="29"/>
      <c r="H6" s="29"/>
      <c r="I6" s="82"/>
      <c r="J6" s="10"/>
      <c r="K6" s="10"/>
      <c r="L6" s="10"/>
    </row>
    <row r="7" spans="1:12" ht="12.75">
      <c r="A7" s="116"/>
      <c r="B7" s="117"/>
      <c r="C7" s="16"/>
      <c r="D7" s="16"/>
      <c r="E7" s="29"/>
      <c r="F7" s="29"/>
      <c r="G7" s="29"/>
      <c r="H7" s="29"/>
      <c r="I7" s="82"/>
      <c r="J7" s="10"/>
      <c r="K7" s="10"/>
      <c r="L7" s="10"/>
    </row>
    <row r="8" spans="1:12" ht="12.75" customHeight="1">
      <c r="A8" s="130" t="s">
        <v>41</v>
      </c>
      <c r="B8" s="131"/>
      <c r="C8" s="132" t="s">
        <v>9</v>
      </c>
      <c r="D8" s="133"/>
      <c r="E8" s="29"/>
      <c r="F8" s="29"/>
      <c r="G8" s="29"/>
      <c r="H8" s="29"/>
      <c r="I8" s="84"/>
      <c r="J8" s="10"/>
      <c r="K8" s="10"/>
      <c r="L8" s="10"/>
    </row>
    <row r="9" spans="1:12" ht="12.75">
      <c r="A9" s="130"/>
      <c r="B9" s="131"/>
      <c r="C9" s="20"/>
      <c r="D9" s="26"/>
      <c r="E9" s="16"/>
      <c r="F9" s="16"/>
      <c r="G9" s="16"/>
      <c r="H9" s="16"/>
      <c r="I9" s="84"/>
      <c r="J9" s="10"/>
      <c r="K9" s="10"/>
      <c r="L9" s="10"/>
    </row>
    <row r="10" spans="1:12" ht="12.75" customHeight="1">
      <c r="A10" s="130" t="s">
        <v>42</v>
      </c>
      <c r="B10" s="131"/>
      <c r="C10" s="132" t="s">
        <v>10</v>
      </c>
      <c r="D10" s="133"/>
      <c r="E10" s="16"/>
      <c r="F10" s="16"/>
      <c r="G10" s="16"/>
      <c r="H10" s="16"/>
      <c r="I10" s="84"/>
      <c r="J10" s="10"/>
      <c r="K10" s="10"/>
      <c r="L10" s="10"/>
    </row>
    <row r="11" spans="1:12" ht="12.75">
      <c r="A11" s="130"/>
      <c r="B11" s="131"/>
      <c r="C11" s="16"/>
      <c r="D11" s="16"/>
      <c r="E11" s="16"/>
      <c r="F11" s="16"/>
      <c r="G11" s="16"/>
      <c r="H11" s="16"/>
      <c r="I11" s="84"/>
      <c r="J11" s="10"/>
      <c r="K11" s="10"/>
      <c r="L11" s="10"/>
    </row>
    <row r="12" spans="1:12" ht="12.75">
      <c r="A12" s="140" t="s">
        <v>43</v>
      </c>
      <c r="B12" s="141"/>
      <c r="C12" s="142" t="s">
        <v>11</v>
      </c>
      <c r="D12" s="143"/>
      <c r="E12" s="143"/>
      <c r="F12" s="143"/>
      <c r="G12" s="143"/>
      <c r="H12" s="143"/>
      <c r="I12" s="144"/>
      <c r="J12" s="10"/>
      <c r="K12" s="10"/>
      <c r="L12" s="10"/>
    </row>
    <row r="13" spans="1:12" ht="12.75">
      <c r="A13" s="118"/>
      <c r="B13" s="119"/>
      <c r="C13" s="21"/>
      <c r="D13" s="16"/>
      <c r="E13" s="16"/>
      <c r="F13" s="16"/>
      <c r="G13" s="16"/>
      <c r="H13" s="16"/>
      <c r="I13" s="84"/>
      <c r="J13" s="10"/>
      <c r="K13" s="10"/>
      <c r="L13" s="10"/>
    </row>
    <row r="14" spans="1:12" ht="12.75">
      <c r="A14" s="140" t="s">
        <v>44</v>
      </c>
      <c r="B14" s="141"/>
      <c r="C14" s="145">
        <v>10000</v>
      </c>
      <c r="D14" s="146"/>
      <c r="E14" s="16"/>
      <c r="F14" s="142" t="s">
        <v>12</v>
      </c>
      <c r="G14" s="143"/>
      <c r="H14" s="143"/>
      <c r="I14" s="144"/>
      <c r="J14" s="10"/>
      <c r="K14" s="10"/>
      <c r="L14" s="10"/>
    </row>
    <row r="15" spans="1:12" ht="12.75">
      <c r="A15" s="116"/>
      <c r="B15" s="117"/>
      <c r="C15" s="16"/>
      <c r="D15" s="16"/>
      <c r="E15" s="16"/>
      <c r="F15" s="16"/>
      <c r="G15" s="16"/>
      <c r="H15" s="16"/>
      <c r="I15" s="84"/>
      <c r="J15" s="10"/>
      <c r="K15" s="10"/>
      <c r="L15" s="10"/>
    </row>
    <row r="16" spans="1:12" ht="12.75">
      <c r="A16" s="140" t="s">
        <v>45</v>
      </c>
      <c r="B16" s="141"/>
      <c r="C16" s="142" t="s">
        <v>13</v>
      </c>
      <c r="D16" s="143"/>
      <c r="E16" s="143"/>
      <c r="F16" s="143"/>
      <c r="G16" s="143"/>
      <c r="H16" s="143"/>
      <c r="I16" s="144"/>
      <c r="J16" s="10"/>
      <c r="K16" s="10"/>
      <c r="L16" s="10"/>
    </row>
    <row r="17" spans="1:12" ht="12.75">
      <c r="A17" s="116"/>
      <c r="B17" s="117"/>
      <c r="C17" s="16"/>
      <c r="D17" s="16"/>
      <c r="E17" s="16"/>
      <c r="F17" s="16"/>
      <c r="G17" s="16"/>
      <c r="H17" s="16"/>
      <c r="I17" s="84"/>
      <c r="J17" s="10"/>
      <c r="K17" s="10"/>
      <c r="L17" s="10"/>
    </row>
    <row r="18" spans="1:12" ht="12.75">
      <c r="A18" s="140" t="s">
        <v>46</v>
      </c>
      <c r="B18" s="141"/>
      <c r="C18" s="147" t="s">
        <v>14</v>
      </c>
      <c r="D18" s="148"/>
      <c r="E18" s="148"/>
      <c r="F18" s="148"/>
      <c r="G18" s="148"/>
      <c r="H18" s="148"/>
      <c r="I18" s="149"/>
      <c r="J18" s="10"/>
      <c r="K18" s="10"/>
      <c r="L18" s="10"/>
    </row>
    <row r="19" spans="1:12" ht="12.75">
      <c r="A19" s="116"/>
      <c r="B19" s="117"/>
      <c r="C19" s="21"/>
      <c r="D19" s="16"/>
      <c r="E19" s="16"/>
      <c r="F19" s="16"/>
      <c r="G19" s="16"/>
      <c r="H19" s="16"/>
      <c r="I19" s="84"/>
      <c r="J19" s="10"/>
      <c r="K19" s="10"/>
      <c r="L19" s="10"/>
    </row>
    <row r="20" spans="1:12" ht="12.75">
      <c r="A20" s="140" t="s">
        <v>47</v>
      </c>
      <c r="B20" s="141"/>
      <c r="C20" s="147" t="s">
        <v>15</v>
      </c>
      <c r="D20" s="148"/>
      <c r="E20" s="148"/>
      <c r="F20" s="148"/>
      <c r="G20" s="148"/>
      <c r="H20" s="148"/>
      <c r="I20" s="149"/>
      <c r="J20" s="10"/>
      <c r="K20" s="10"/>
      <c r="L20" s="10"/>
    </row>
    <row r="21" spans="1:12" ht="12.75">
      <c r="A21" s="116"/>
      <c r="B21" s="117"/>
      <c r="C21" s="21"/>
      <c r="D21" s="16"/>
      <c r="E21" s="16"/>
      <c r="F21" s="16"/>
      <c r="G21" s="16"/>
      <c r="H21" s="16"/>
      <c r="I21" s="84"/>
      <c r="J21" s="10"/>
      <c r="K21" s="10"/>
      <c r="L21" s="10"/>
    </row>
    <row r="22" spans="1:12" ht="12.75">
      <c r="A22" s="130" t="s">
        <v>48</v>
      </c>
      <c r="B22" s="131"/>
      <c r="C22" s="108">
        <v>133</v>
      </c>
      <c r="D22" s="142" t="s">
        <v>12</v>
      </c>
      <c r="E22" s="150"/>
      <c r="F22" s="151"/>
      <c r="G22" s="152"/>
      <c r="H22" s="153"/>
      <c r="I22" s="85"/>
      <c r="J22" s="10"/>
      <c r="K22" s="10"/>
      <c r="L22" s="10"/>
    </row>
    <row r="23" spans="1:12" ht="12.75">
      <c r="A23" s="130"/>
      <c r="B23" s="131"/>
      <c r="C23" s="16"/>
      <c r="D23" s="24"/>
      <c r="E23" s="24"/>
      <c r="F23" s="24"/>
      <c r="G23" s="24"/>
      <c r="H23" s="16"/>
      <c r="I23" s="84"/>
      <c r="J23" s="10"/>
      <c r="K23" s="10"/>
      <c r="L23" s="10"/>
    </row>
    <row r="24" spans="1:12" ht="12.75">
      <c r="A24" s="140" t="s">
        <v>49</v>
      </c>
      <c r="B24" s="141"/>
      <c r="C24" s="108">
        <v>21</v>
      </c>
      <c r="D24" s="142" t="s">
        <v>16</v>
      </c>
      <c r="E24" s="154"/>
      <c r="F24" s="154"/>
      <c r="G24" s="155"/>
      <c r="H24" s="120" t="s">
        <v>54</v>
      </c>
      <c r="I24" s="109">
        <v>786</v>
      </c>
      <c r="J24" s="10"/>
      <c r="K24" s="10"/>
      <c r="L24" s="10"/>
    </row>
    <row r="25" spans="1:12" ht="12.75">
      <c r="A25" s="116"/>
      <c r="B25" s="117"/>
      <c r="C25" s="16"/>
      <c r="D25" s="24"/>
      <c r="E25" s="24"/>
      <c r="F25" s="24"/>
      <c r="G25" s="22"/>
      <c r="H25" s="117" t="s">
        <v>55</v>
      </c>
      <c r="I25" s="86"/>
      <c r="J25" s="10"/>
      <c r="K25" s="10"/>
      <c r="L25" s="10"/>
    </row>
    <row r="26" spans="1:12" ht="12.75">
      <c r="A26" s="140" t="s">
        <v>50</v>
      </c>
      <c r="B26" s="141"/>
      <c r="C26" s="110" t="s">
        <v>51</v>
      </c>
      <c r="D26" s="25"/>
      <c r="E26" s="121"/>
      <c r="F26" s="24"/>
      <c r="G26" s="156" t="s">
        <v>56</v>
      </c>
      <c r="H26" s="157"/>
      <c r="I26" s="111" t="s">
        <v>17</v>
      </c>
      <c r="J26" s="10"/>
      <c r="K26" s="10"/>
      <c r="L26" s="10"/>
    </row>
    <row r="27" spans="1:12" ht="12.75">
      <c r="A27" s="83"/>
      <c r="B27" s="22"/>
      <c r="C27" s="16"/>
      <c r="D27" s="24"/>
      <c r="E27" s="24"/>
      <c r="F27" s="24"/>
      <c r="G27" s="24"/>
      <c r="H27" s="16"/>
      <c r="I27" s="87"/>
      <c r="J27" s="10"/>
      <c r="K27" s="10"/>
      <c r="L27" s="10"/>
    </row>
    <row r="28" spans="1:12" ht="12.75">
      <c r="A28" s="158" t="s">
        <v>52</v>
      </c>
      <c r="B28" s="159"/>
      <c r="C28" s="160"/>
      <c r="D28" s="160"/>
      <c r="E28" s="159" t="s">
        <v>53</v>
      </c>
      <c r="F28" s="161"/>
      <c r="G28" s="161"/>
      <c r="H28" s="160" t="s">
        <v>1</v>
      </c>
      <c r="I28" s="162"/>
      <c r="J28" s="10"/>
      <c r="K28" s="10"/>
      <c r="L28" s="10"/>
    </row>
    <row r="29" spans="1:12" ht="12.75">
      <c r="A29" s="88"/>
      <c r="B29" s="33"/>
      <c r="C29" s="33"/>
      <c r="D29" s="26"/>
      <c r="E29" s="16"/>
      <c r="F29" s="16"/>
      <c r="G29" s="16"/>
      <c r="H29" s="27"/>
      <c r="I29" s="87"/>
      <c r="J29" s="10"/>
      <c r="K29" s="10"/>
      <c r="L29" s="10"/>
    </row>
    <row r="30" spans="1:12" ht="12.75">
      <c r="A30" s="163"/>
      <c r="B30" s="164"/>
      <c r="C30" s="164"/>
      <c r="D30" s="165"/>
      <c r="E30" s="163"/>
      <c r="F30" s="164"/>
      <c r="G30" s="164"/>
      <c r="H30" s="132"/>
      <c r="I30" s="133"/>
      <c r="J30" s="10"/>
      <c r="K30" s="10"/>
      <c r="L30" s="10"/>
    </row>
    <row r="31" spans="1:12" ht="12.75">
      <c r="A31" s="83"/>
      <c r="B31" s="22"/>
      <c r="C31" s="21"/>
      <c r="D31" s="166"/>
      <c r="E31" s="166"/>
      <c r="F31" s="166"/>
      <c r="G31" s="167"/>
      <c r="H31" s="16"/>
      <c r="I31" s="89"/>
      <c r="J31" s="10"/>
      <c r="K31" s="10"/>
      <c r="L31" s="10"/>
    </row>
    <row r="32" spans="1:12" ht="12.75">
      <c r="A32" s="163" t="s">
        <v>18</v>
      </c>
      <c r="B32" s="164"/>
      <c r="C32" s="164"/>
      <c r="D32" s="165"/>
      <c r="E32" s="163" t="s">
        <v>19</v>
      </c>
      <c r="F32" s="164"/>
      <c r="G32" s="164"/>
      <c r="H32" s="132" t="s">
        <v>20</v>
      </c>
      <c r="I32" s="133"/>
      <c r="J32" s="10"/>
      <c r="K32" s="10"/>
      <c r="L32" s="10"/>
    </row>
    <row r="33" spans="1:12" ht="12.75">
      <c r="A33" s="83"/>
      <c r="B33" s="22"/>
      <c r="C33" s="21"/>
      <c r="D33" s="28"/>
      <c r="E33" s="28"/>
      <c r="F33" s="28"/>
      <c r="G33" s="29"/>
      <c r="H33" s="16"/>
      <c r="I33" s="90"/>
      <c r="J33" s="10"/>
      <c r="K33" s="10"/>
      <c r="L33" s="10"/>
    </row>
    <row r="34" spans="1:12" ht="12.75">
      <c r="A34" s="163" t="s">
        <v>21</v>
      </c>
      <c r="B34" s="164"/>
      <c r="C34" s="164"/>
      <c r="D34" s="165"/>
      <c r="E34" s="163" t="s">
        <v>22</v>
      </c>
      <c r="F34" s="164"/>
      <c r="G34" s="164"/>
      <c r="H34" s="132" t="s">
        <v>23</v>
      </c>
      <c r="I34" s="133"/>
      <c r="J34" s="10"/>
      <c r="K34" s="10"/>
      <c r="L34" s="10"/>
    </row>
    <row r="35" spans="1:12" ht="12.75">
      <c r="A35" s="83"/>
      <c r="B35" s="22"/>
      <c r="C35" s="21"/>
      <c r="D35" s="28"/>
      <c r="E35" s="28"/>
      <c r="F35" s="28"/>
      <c r="G35" s="29"/>
      <c r="H35" s="16"/>
      <c r="I35" s="90"/>
      <c r="J35" s="10"/>
      <c r="K35" s="10"/>
      <c r="L35" s="10"/>
    </row>
    <row r="36" spans="1:12" ht="12.75">
      <c r="A36" s="163" t="s">
        <v>24</v>
      </c>
      <c r="B36" s="164"/>
      <c r="C36" s="164"/>
      <c r="D36" s="165"/>
      <c r="E36" s="163" t="s">
        <v>25</v>
      </c>
      <c r="F36" s="164"/>
      <c r="G36" s="164"/>
      <c r="H36" s="132" t="s">
        <v>26</v>
      </c>
      <c r="I36" s="133"/>
      <c r="J36" s="10"/>
      <c r="K36" s="10"/>
      <c r="L36" s="10"/>
    </row>
    <row r="37" spans="1:12" ht="12.75">
      <c r="A37" s="91"/>
      <c r="B37" s="30"/>
      <c r="C37" s="168"/>
      <c r="D37" s="169"/>
      <c r="E37" s="16"/>
      <c r="F37" s="168"/>
      <c r="G37" s="169"/>
      <c r="H37" s="16"/>
      <c r="I37" s="84"/>
      <c r="J37" s="10"/>
      <c r="K37" s="10"/>
      <c r="L37" s="10"/>
    </row>
    <row r="38" spans="1:12" ht="12.75">
      <c r="A38" s="163" t="s">
        <v>27</v>
      </c>
      <c r="B38" s="164"/>
      <c r="C38" s="164"/>
      <c r="D38" s="165"/>
      <c r="E38" s="163" t="s">
        <v>28</v>
      </c>
      <c r="F38" s="164"/>
      <c r="G38" s="164"/>
      <c r="H38" s="132" t="s">
        <v>29</v>
      </c>
      <c r="I38" s="133"/>
      <c r="J38" s="10"/>
      <c r="K38" s="10"/>
      <c r="L38" s="10"/>
    </row>
    <row r="39" spans="1:12" ht="12.75">
      <c r="A39" s="91"/>
      <c r="B39" s="30"/>
      <c r="C39" s="31"/>
      <c r="D39" s="32"/>
      <c r="E39" s="16"/>
      <c r="F39" s="31"/>
      <c r="G39" s="32"/>
      <c r="H39" s="16"/>
      <c r="I39" s="84"/>
      <c r="J39" s="10"/>
      <c r="K39" s="10"/>
      <c r="L39" s="10"/>
    </row>
    <row r="40" spans="1:12" ht="12.75">
      <c r="A40" s="163" t="s">
        <v>30</v>
      </c>
      <c r="B40" s="164"/>
      <c r="C40" s="164"/>
      <c r="D40" s="165"/>
      <c r="E40" s="163" t="s">
        <v>31</v>
      </c>
      <c r="F40" s="164"/>
      <c r="G40" s="164"/>
      <c r="H40" s="132" t="s">
        <v>32</v>
      </c>
      <c r="I40" s="133"/>
      <c r="J40" s="10"/>
      <c r="K40" s="10"/>
      <c r="L40" s="10"/>
    </row>
    <row r="41" spans="1:12" ht="12.75">
      <c r="A41" s="112"/>
      <c r="B41" s="33"/>
      <c r="C41" s="33"/>
      <c r="D41" s="33"/>
      <c r="E41" s="23"/>
      <c r="F41" s="113"/>
      <c r="G41" s="113"/>
      <c r="H41" s="114"/>
      <c r="I41" s="92"/>
      <c r="J41" s="10"/>
      <c r="K41" s="10"/>
      <c r="L41" s="10"/>
    </row>
    <row r="42" spans="1:12" ht="12.75">
      <c r="A42" s="91"/>
      <c r="B42" s="30"/>
      <c r="C42" s="31"/>
      <c r="D42" s="32"/>
      <c r="E42" s="16"/>
      <c r="F42" s="31"/>
      <c r="G42" s="32"/>
      <c r="H42" s="16"/>
      <c r="I42" s="84"/>
      <c r="J42" s="10"/>
      <c r="K42" s="10"/>
      <c r="L42" s="10"/>
    </row>
    <row r="43" spans="1:12" ht="12.75">
      <c r="A43" s="93"/>
      <c r="B43" s="34"/>
      <c r="C43" s="34"/>
      <c r="D43" s="20"/>
      <c r="E43" s="20"/>
      <c r="F43" s="34"/>
      <c r="G43" s="20"/>
      <c r="H43" s="20"/>
      <c r="I43" s="94"/>
      <c r="J43" s="10"/>
      <c r="K43" s="10"/>
      <c r="L43" s="10"/>
    </row>
    <row r="44" spans="1:12" ht="12.75" customHeight="1">
      <c r="A44" s="173" t="s">
        <v>57</v>
      </c>
      <c r="B44" s="174"/>
      <c r="C44" s="132"/>
      <c r="D44" s="133"/>
      <c r="E44" s="26"/>
      <c r="F44" s="142"/>
      <c r="G44" s="164"/>
      <c r="H44" s="164"/>
      <c r="I44" s="165"/>
      <c r="J44" s="10"/>
      <c r="K44" s="10"/>
      <c r="L44" s="10"/>
    </row>
    <row r="45" spans="1:12" ht="12.75">
      <c r="A45" s="122"/>
      <c r="B45" s="123"/>
      <c r="C45" s="168"/>
      <c r="D45" s="169"/>
      <c r="E45" s="16"/>
      <c r="F45" s="168"/>
      <c r="G45" s="170"/>
      <c r="H45" s="35"/>
      <c r="I45" s="95"/>
      <c r="J45" s="10"/>
      <c r="K45" s="10"/>
      <c r="L45" s="10"/>
    </row>
    <row r="46" spans="1:12" ht="12.75" customHeight="1">
      <c r="A46" s="173" t="s">
        <v>58</v>
      </c>
      <c r="B46" s="174"/>
      <c r="C46" s="142" t="s">
        <v>33</v>
      </c>
      <c r="D46" s="171"/>
      <c r="E46" s="171"/>
      <c r="F46" s="171"/>
      <c r="G46" s="171"/>
      <c r="H46" s="171"/>
      <c r="I46" s="172"/>
      <c r="J46" s="10"/>
      <c r="K46" s="10"/>
      <c r="L46" s="10"/>
    </row>
    <row r="47" spans="1:12" ht="12.75">
      <c r="A47" s="124"/>
      <c r="B47" s="117"/>
      <c r="C47" s="125" t="s">
        <v>61</v>
      </c>
      <c r="D47" s="16"/>
      <c r="E47" s="16"/>
      <c r="F47" s="16"/>
      <c r="G47" s="16"/>
      <c r="H47" s="16"/>
      <c r="I47" s="84"/>
      <c r="J47" s="10"/>
      <c r="K47" s="10"/>
      <c r="L47" s="10"/>
    </row>
    <row r="48" spans="1:12" ht="12.75">
      <c r="A48" s="173" t="s">
        <v>59</v>
      </c>
      <c r="B48" s="174"/>
      <c r="C48" s="175" t="s">
        <v>34</v>
      </c>
      <c r="D48" s="176"/>
      <c r="E48" s="177"/>
      <c r="F48" s="16"/>
      <c r="G48" s="49" t="s">
        <v>62</v>
      </c>
      <c r="H48" s="175" t="s">
        <v>35</v>
      </c>
      <c r="I48" s="177"/>
      <c r="J48" s="10"/>
      <c r="K48" s="10"/>
      <c r="L48" s="10"/>
    </row>
    <row r="49" spans="1:12" ht="12.75">
      <c r="A49" s="124"/>
      <c r="B49" s="117"/>
      <c r="C49" s="21"/>
      <c r="D49" s="16"/>
      <c r="E49" s="16"/>
      <c r="F49" s="16"/>
      <c r="G49" s="16"/>
      <c r="H49" s="16"/>
      <c r="I49" s="84"/>
      <c r="J49" s="10"/>
      <c r="K49" s="10"/>
      <c r="L49" s="10"/>
    </row>
    <row r="50" spans="1:12" ht="12.75" customHeight="1">
      <c r="A50" s="173" t="s">
        <v>46</v>
      </c>
      <c r="B50" s="174"/>
      <c r="C50" s="186" t="s">
        <v>14</v>
      </c>
      <c r="D50" s="176"/>
      <c r="E50" s="176"/>
      <c r="F50" s="176"/>
      <c r="G50" s="176"/>
      <c r="H50" s="176"/>
      <c r="I50" s="177"/>
      <c r="J50" s="10"/>
      <c r="K50" s="10"/>
      <c r="L50" s="10"/>
    </row>
    <row r="51" spans="1:12" ht="12.75">
      <c r="A51" s="124"/>
      <c r="B51" s="117"/>
      <c r="C51" s="16"/>
      <c r="D51" s="16"/>
      <c r="E51" s="16"/>
      <c r="F51" s="16"/>
      <c r="G51" s="16"/>
      <c r="H51" s="16"/>
      <c r="I51" s="84"/>
      <c r="J51" s="10"/>
      <c r="K51" s="10"/>
      <c r="L51" s="10"/>
    </row>
    <row r="52" spans="1:12" ht="12.75">
      <c r="A52" s="187" t="s">
        <v>60</v>
      </c>
      <c r="B52" s="188"/>
      <c r="C52" s="175" t="s">
        <v>36</v>
      </c>
      <c r="D52" s="176"/>
      <c r="E52" s="176"/>
      <c r="F52" s="176"/>
      <c r="G52" s="176"/>
      <c r="H52" s="176"/>
      <c r="I52" s="144"/>
      <c r="J52" s="10"/>
      <c r="K52" s="10"/>
      <c r="L52" s="10"/>
    </row>
    <row r="53" spans="1:12" ht="12.75">
      <c r="A53" s="96"/>
      <c r="B53" s="20"/>
      <c r="C53" s="180" t="s">
        <v>63</v>
      </c>
      <c r="D53" s="180"/>
      <c r="E53" s="180"/>
      <c r="F53" s="180"/>
      <c r="G53" s="180"/>
      <c r="H53" s="180"/>
      <c r="I53" s="97"/>
      <c r="J53" s="10"/>
      <c r="K53" s="10"/>
      <c r="L53" s="10"/>
    </row>
    <row r="54" spans="1:12" ht="12.75">
      <c r="A54" s="96"/>
      <c r="B54" s="20"/>
      <c r="C54" s="36"/>
      <c r="D54" s="36"/>
      <c r="E54" s="36"/>
      <c r="F54" s="36"/>
      <c r="G54" s="36"/>
      <c r="H54" s="36"/>
      <c r="I54" s="97"/>
      <c r="J54" s="10"/>
      <c r="K54" s="10"/>
      <c r="L54" s="10"/>
    </row>
    <row r="55" spans="1:12" ht="12.75">
      <c r="A55" s="96"/>
      <c r="B55" s="189" t="s">
        <v>64</v>
      </c>
      <c r="C55" s="190"/>
      <c r="D55" s="190"/>
      <c r="E55" s="190"/>
      <c r="F55" s="126"/>
      <c r="G55" s="126"/>
      <c r="H55" s="126"/>
      <c r="I55" s="127"/>
      <c r="J55" s="10"/>
      <c r="K55" s="10"/>
      <c r="L55" s="10"/>
    </row>
    <row r="56" spans="1:12" ht="12.75">
      <c r="A56" s="96"/>
      <c r="B56" s="191" t="s">
        <v>65</v>
      </c>
      <c r="C56" s="192"/>
      <c r="D56" s="192"/>
      <c r="E56" s="192"/>
      <c r="F56" s="192"/>
      <c r="G56" s="192"/>
      <c r="H56" s="192"/>
      <c r="I56" s="193"/>
      <c r="J56" s="10"/>
      <c r="K56" s="10"/>
      <c r="L56" s="10"/>
    </row>
    <row r="57" spans="1:12" ht="12.75">
      <c r="A57" s="96"/>
      <c r="B57" s="191" t="s">
        <v>66</v>
      </c>
      <c r="C57" s="192"/>
      <c r="D57" s="192"/>
      <c r="E57" s="192"/>
      <c r="F57" s="192"/>
      <c r="G57" s="192"/>
      <c r="H57" s="192"/>
      <c r="I57" s="127"/>
      <c r="J57" s="10"/>
      <c r="K57" s="10"/>
      <c r="L57" s="10"/>
    </row>
    <row r="58" spans="1:12" ht="12.75">
      <c r="A58" s="96"/>
      <c r="B58" s="191" t="s">
        <v>67</v>
      </c>
      <c r="C58" s="192"/>
      <c r="D58" s="192"/>
      <c r="E58" s="192"/>
      <c r="F58" s="192"/>
      <c r="G58" s="192"/>
      <c r="H58" s="192"/>
      <c r="I58" s="193"/>
      <c r="J58" s="10"/>
      <c r="K58" s="10"/>
      <c r="L58" s="10"/>
    </row>
    <row r="59" spans="1:12" ht="12.75">
      <c r="A59" s="96"/>
      <c r="B59" s="191" t="s">
        <v>68</v>
      </c>
      <c r="C59" s="192"/>
      <c r="D59" s="192"/>
      <c r="E59" s="192"/>
      <c r="F59" s="192"/>
      <c r="G59" s="192"/>
      <c r="H59" s="192"/>
      <c r="I59" s="193"/>
      <c r="J59" s="10"/>
      <c r="K59" s="10"/>
      <c r="L59" s="10"/>
    </row>
    <row r="60" spans="1:12" ht="12.75">
      <c r="A60" s="96"/>
      <c r="B60" s="98"/>
      <c r="C60" s="99"/>
      <c r="D60" s="99"/>
      <c r="E60" s="99"/>
      <c r="F60" s="99"/>
      <c r="G60" s="99"/>
      <c r="H60" s="99"/>
      <c r="I60" s="100"/>
      <c r="J60" s="10"/>
      <c r="K60" s="10"/>
      <c r="L60" s="10"/>
    </row>
    <row r="61" spans="1:12" ht="13.5" thickBot="1">
      <c r="A61" s="101" t="s">
        <v>2</v>
      </c>
      <c r="B61" s="16"/>
      <c r="C61" s="16"/>
      <c r="D61" s="16"/>
      <c r="E61" s="16"/>
      <c r="F61" s="16"/>
      <c r="G61" s="37"/>
      <c r="H61" s="38"/>
      <c r="I61" s="102"/>
      <c r="J61" s="10"/>
      <c r="K61" s="10"/>
      <c r="L61" s="10"/>
    </row>
    <row r="62" spans="1:12" ht="12.75">
      <c r="A62" s="79"/>
      <c r="B62" s="16"/>
      <c r="C62" s="16"/>
      <c r="D62" s="16"/>
      <c r="E62" s="128" t="s">
        <v>3</v>
      </c>
      <c r="F62" s="121"/>
      <c r="G62" s="181" t="s">
        <v>69</v>
      </c>
      <c r="H62" s="182"/>
      <c r="I62" s="183"/>
      <c r="J62" s="10"/>
      <c r="K62" s="10"/>
      <c r="L62" s="10"/>
    </row>
    <row r="63" spans="1:12" ht="12.75">
      <c r="A63" s="103"/>
      <c r="B63" s="104"/>
      <c r="C63" s="105"/>
      <c r="D63" s="105"/>
      <c r="E63" s="105"/>
      <c r="F63" s="105"/>
      <c r="G63" s="184"/>
      <c r="H63" s="185"/>
      <c r="I63" s="106"/>
      <c r="J63" s="10"/>
      <c r="K63" s="10"/>
      <c r="L63" s="10"/>
    </row>
  </sheetData>
  <sheetProtection/>
  <protectedRanges>
    <protectedRange sqref="E2 H2 C6:D6 C8:D8 C10:D10 C12:I12 C14:D14 F14:I14 C16:I16 C18:I18 C20:I20 C24 C22:F22 C26 I26 I24 A30:I30 A32:I32 A34:D34" name="Range1"/>
    <protectedRange sqref="D24:G24" name="Range1_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D22:F22"/>
    <mergeCell ref="G22:H22"/>
    <mergeCell ref="A22:B23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C8:D8"/>
    <mergeCell ref="A8:B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Q105" sqref="Q105"/>
    </sheetView>
  </sheetViews>
  <sheetFormatPr defaultColWidth="9.140625" defaultRowHeight="12.75"/>
  <cols>
    <col min="1" max="9" width="9.140625" style="50" customWidth="1"/>
    <col min="10" max="10" width="10.8515625" style="50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227" t="s">
        <v>71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72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 customHeight="1">
      <c r="A3" s="229" t="s">
        <v>73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 customHeight="1">
      <c r="A4" s="232" t="s">
        <v>74</v>
      </c>
      <c r="B4" s="233"/>
      <c r="C4" s="233"/>
      <c r="D4" s="233"/>
      <c r="E4" s="233"/>
      <c r="F4" s="233"/>
      <c r="G4" s="233"/>
      <c r="H4" s="234"/>
      <c r="I4" s="56" t="s">
        <v>75</v>
      </c>
      <c r="J4" s="57" t="s">
        <v>76</v>
      </c>
      <c r="K4" s="58" t="s">
        <v>77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54">
        <v>3</v>
      </c>
      <c r="K5" s="54">
        <v>4</v>
      </c>
    </row>
    <row r="6" spans="1:11" ht="12.75">
      <c r="A6" s="224" t="s">
        <v>78</v>
      </c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 customHeight="1">
      <c r="A7" s="202" t="s">
        <v>79</v>
      </c>
      <c r="B7" s="203"/>
      <c r="C7" s="203"/>
      <c r="D7" s="203"/>
      <c r="E7" s="203"/>
      <c r="F7" s="203"/>
      <c r="G7" s="203"/>
      <c r="H7" s="204"/>
      <c r="I7" s="3">
        <v>1</v>
      </c>
      <c r="J7" s="6"/>
      <c r="K7" s="6"/>
    </row>
    <row r="8" spans="1:11" ht="12.75" customHeight="1">
      <c r="A8" s="208" t="s">
        <v>80</v>
      </c>
      <c r="B8" s="209"/>
      <c r="C8" s="209"/>
      <c r="D8" s="209"/>
      <c r="E8" s="209"/>
      <c r="F8" s="209"/>
      <c r="G8" s="209"/>
      <c r="H8" s="210"/>
      <c r="I8" s="1">
        <v>2</v>
      </c>
      <c r="J8" s="51">
        <f>J9+J16+J26+J35+J39</f>
        <v>406526335</v>
      </c>
      <c r="K8" s="51">
        <f>K9+K16+K26+K35+K39</f>
        <v>413719841</v>
      </c>
    </row>
    <row r="9" spans="1:11" ht="12.75" customHeight="1">
      <c r="A9" s="205" t="s">
        <v>81</v>
      </c>
      <c r="B9" s="206"/>
      <c r="C9" s="206"/>
      <c r="D9" s="206"/>
      <c r="E9" s="206"/>
      <c r="F9" s="206"/>
      <c r="G9" s="206"/>
      <c r="H9" s="207"/>
      <c r="I9" s="1">
        <v>3</v>
      </c>
      <c r="J9" s="51">
        <f>SUM(J10:J15)</f>
        <v>187874734</v>
      </c>
      <c r="K9" s="51">
        <f>SUM(K10:K15)</f>
        <v>193014315</v>
      </c>
    </row>
    <row r="10" spans="1:11" ht="12.75" customHeight="1">
      <c r="A10" s="205" t="s">
        <v>82</v>
      </c>
      <c r="B10" s="206"/>
      <c r="C10" s="206"/>
      <c r="D10" s="206"/>
      <c r="E10" s="206"/>
      <c r="F10" s="206"/>
      <c r="G10" s="206"/>
      <c r="H10" s="207"/>
      <c r="I10" s="1">
        <v>4</v>
      </c>
      <c r="J10" s="7"/>
      <c r="K10" s="7"/>
    </row>
    <row r="11" spans="1:11" ht="12.75" customHeight="1">
      <c r="A11" s="205" t="s">
        <v>83</v>
      </c>
      <c r="B11" s="206"/>
      <c r="C11" s="206"/>
      <c r="D11" s="206"/>
      <c r="E11" s="206"/>
      <c r="F11" s="206"/>
      <c r="G11" s="206"/>
      <c r="H11" s="207"/>
      <c r="I11" s="1">
        <v>5</v>
      </c>
      <c r="J11" s="7">
        <v>113742190</v>
      </c>
      <c r="K11" s="7">
        <v>118912490</v>
      </c>
    </row>
    <row r="12" spans="1:11" ht="12.75" customHeight="1">
      <c r="A12" s="205" t="s">
        <v>0</v>
      </c>
      <c r="B12" s="206"/>
      <c r="C12" s="206"/>
      <c r="D12" s="206"/>
      <c r="E12" s="206"/>
      <c r="F12" s="206"/>
      <c r="G12" s="206"/>
      <c r="H12" s="207"/>
      <c r="I12" s="1">
        <v>6</v>
      </c>
      <c r="J12" s="7">
        <v>72226423</v>
      </c>
      <c r="K12" s="7">
        <v>73692306</v>
      </c>
    </row>
    <row r="13" spans="1:11" ht="12.75" customHeight="1">
      <c r="A13" s="205" t="s">
        <v>84</v>
      </c>
      <c r="B13" s="206"/>
      <c r="C13" s="206"/>
      <c r="D13" s="206"/>
      <c r="E13" s="206"/>
      <c r="F13" s="206"/>
      <c r="G13" s="206"/>
      <c r="H13" s="207"/>
      <c r="I13" s="1">
        <v>7</v>
      </c>
      <c r="J13" s="7">
        <v>43035</v>
      </c>
      <c r="K13" s="7"/>
    </row>
    <row r="14" spans="1:11" ht="12.75" customHeight="1">
      <c r="A14" s="205" t="s">
        <v>85</v>
      </c>
      <c r="B14" s="206"/>
      <c r="C14" s="206"/>
      <c r="D14" s="206"/>
      <c r="E14" s="206"/>
      <c r="F14" s="206"/>
      <c r="G14" s="206"/>
      <c r="H14" s="207"/>
      <c r="I14" s="1">
        <v>8</v>
      </c>
      <c r="J14" s="7">
        <v>1863086</v>
      </c>
      <c r="K14" s="7">
        <v>409519</v>
      </c>
    </row>
    <row r="15" spans="1:11" ht="12.75" customHeight="1">
      <c r="A15" s="205" t="s">
        <v>86</v>
      </c>
      <c r="B15" s="206"/>
      <c r="C15" s="206"/>
      <c r="D15" s="206"/>
      <c r="E15" s="206"/>
      <c r="F15" s="206"/>
      <c r="G15" s="206"/>
      <c r="H15" s="207"/>
      <c r="I15" s="1">
        <v>9</v>
      </c>
      <c r="J15" s="7"/>
      <c r="K15" s="7"/>
    </row>
    <row r="16" spans="1:11" ht="12.75" customHeight="1">
      <c r="A16" s="205" t="s">
        <v>87</v>
      </c>
      <c r="B16" s="206"/>
      <c r="C16" s="206"/>
      <c r="D16" s="206"/>
      <c r="E16" s="206"/>
      <c r="F16" s="206"/>
      <c r="G16" s="206"/>
      <c r="H16" s="207"/>
      <c r="I16" s="1">
        <v>10</v>
      </c>
      <c r="J16" s="51">
        <f>SUM(J17:J25)</f>
        <v>169412366</v>
      </c>
      <c r="K16" s="51">
        <f>SUM(K17:K25)</f>
        <v>170872387</v>
      </c>
    </row>
    <row r="17" spans="1:11" ht="12.75" customHeight="1">
      <c r="A17" s="205" t="s">
        <v>88</v>
      </c>
      <c r="B17" s="206"/>
      <c r="C17" s="206"/>
      <c r="D17" s="206"/>
      <c r="E17" s="206"/>
      <c r="F17" s="206"/>
      <c r="G17" s="206"/>
      <c r="H17" s="207"/>
      <c r="I17" s="1">
        <v>11</v>
      </c>
      <c r="J17" s="7">
        <v>15994715</v>
      </c>
      <c r="K17" s="7">
        <v>18232855</v>
      </c>
    </row>
    <row r="18" spans="1:11" ht="12.75" customHeight="1">
      <c r="A18" s="205" t="s">
        <v>89</v>
      </c>
      <c r="B18" s="206"/>
      <c r="C18" s="206"/>
      <c r="D18" s="206"/>
      <c r="E18" s="206"/>
      <c r="F18" s="206"/>
      <c r="G18" s="206"/>
      <c r="H18" s="207"/>
      <c r="I18" s="1">
        <v>12</v>
      </c>
      <c r="J18" s="7">
        <v>104745502</v>
      </c>
      <c r="K18" s="7">
        <v>128131859</v>
      </c>
    </row>
    <row r="19" spans="1:11" ht="12.75" customHeight="1">
      <c r="A19" s="205" t="s">
        <v>90</v>
      </c>
      <c r="B19" s="206"/>
      <c r="C19" s="206"/>
      <c r="D19" s="206"/>
      <c r="E19" s="206"/>
      <c r="F19" s="206"/>
      <c r="G19" s="206"/>
      <c r="H19" s="207"/>
      <c r="I19" s="1">
        <v>13</v>
      </c>
      <c r="J19" s="7">
        <v>5404669</v>
      </c>
      <c r="K19" s="7">
        <v>11141227</v>
      </c>
    </row>
    <row r="20" spans="1:11" ht="12.75" customHeight="1">
      <c r="A20" s="205" t="s">
        <v>91</v>
      </c>
      <c r="B20" s="206"/>
      <c r="C20" s="206"/>
      <c r="D20" s="206"/>
      <c r="E20" s="206"/>
      <c r="F20" s="206"/>
      <c r="G20" s="206"/>
      <c r="H20" s="207"/>
      <c r="I20" s="1">
        <v>14</v>
      </c>
      <c r="J20" s="7">
        <v>9017507</v>
      </c>
      <c r="K20" s="7">
        <v>9927141</v>
      </c>
    </row>
    <row r="21" spans="1:11" ht="12.75" customHeight="1">
      <c r="A21" s="205" t="s">
        <v>92</v>
      </c>
      <c r="B21" s="206"/>
      <c r="C21" s="206"/>
      <c r="D21" s="206"/>
      <c r="E21" s="206"/>
      <c r="F21" s="206"/>
      <c r="G21" s="206"/>
      <c r="H21" s="207"/>
      <c r="I21" s="1">
        <v>15</v>
      </c>
      <c r="J21" s="7"/>
      <c r="K21" s="7"/>
    </row>
    <row r="22" spans="1:11" ht="12.75" customHeight="1">
      <c r="A22" s="205" t="s">
        <v>93</v>
      </c>
      <c r="B22" s="206"/>
      <c r="C22" s="206"/>
      <c r="D22" s="206"/>
      <c r="E22" s="206"/>
      <c r="F22" s="206"/>
      <c r="G22" s="206"/>
      <c r="H22" s="207"/>
      <c r="I22" s="1">
        <v>16</v>
      </c>
      <c r="J22" s="7">
        <v>839803</v>
      </c>
      <c r="K22" s="7">
        <v>15760</v>
      </c>
    </row>
    <row r="23" spans="1:11" ht="12.75" customHeight="1">
      <c r="A23" s="205" t="s">
        <v>94</v>
      </c>
      <c r="B23" s="206"/>
      <c r="C23" s="206"/>
      <c r="D23" s="206"/>
      <c r="E23" s="206"/>
      <c r="F23" s="206"/>
      <c r="G23" s="206"/>
      <c r="H23" s="207"/>
      <c r="I23" s="1">
        <v>17</v>
      </c>
      <c r="J23" s="7">
        <v>32571220</v>
      </c>
      <c r="K23" s="7">
        <v>2590970</v>
      </c>
    </row>
    <row r="24" spans="1:11" ht="12.75" customHeight="1">
      <c r="A24" s="205" t="s">
        <v>95</v>
      </c>
      <c r="B24" s="206"/>
      <c r="C24" s="206"/>
      <c r="D24" s="206"/>
      <c r="E24" s="206"/>
      <c r="F24" s="206"/>
      <c r="G24" s="206"/>
      <c r="H24" s="207"/>
      <c r="I24" s="1">
        <v>18</v>
      </c>
      <c r="J24" s="7">
        <v>838950</v>
      </c>
      <c r="K24" s="7">
        <v>832575</v>
      </c>
    </row>
    <row r="25" spans="1:11" ht="12.75" customHeight="1">
      <c r="A25" s="205" t="s">
        <v>96</v>
      </c>
      <c r="B25" s="206"/>
      <c r="C25" s="206"/>
      <c r="D25" s="206"/>
      <c r="E25" s="206"/>
      <c r="F25" s="206"/>
      <c r="G25" s="206"/>
      <c r="H25" s="207"/>
      <c r="I25" s="1">
        <v>19</v>
      </c>
      <c r="J25" s="7"/>
      <c r="K25" s="7"/>
    </row>
    <row r="26" spans="1:11" ht="12.75" customHeight="1">
      <c r="A26" s="205" t="s">
        <v>97</v>
      </c>
      <c r="B26" s="206"/>
      <c r="C26" s="206"/>
      <c r="D26" s="206"/>
      <c r="E26" s="206"/>
      <c r="F26" s="206"/>
      <c r="G26" s="206"/>
      <c r="H26" s="207"/>
      <c r="I26" s="1">
        <v>20</v>
      </c>
      <c r="J26" s="51">
        <f>SUM(J27:J34)</f>
        <v>46542142</v>
      </c>
      <c r="K26" s="51">
        <f>SUM(K27:K34)</f>
        <v>47054969</v>
      </c>
    </row>
    <row r="27" spans="1:11" ht="12.75" customHeight="1">
      <c r="A27" s="205" t="s">
        <v>98</v>
      </c>
      <c r="B27" s="206"/>
      <c r="C27" s="206"/>
      <c r="D27" s="206"/>
      <c r="E27" s="206"/>
      <c r="F27" s="206"/>
      <c r="G27" s="206"/>
      <c r="H27" s="207"/>
      <c r="I27" s="1">
        <v>21</v>
      </c>
      <c r="J27" s="7">
        <v>39441483</v>
      </c>
      <c r="K27" s="7">
        <v>39614227</v>
      </c>
    </row>
    <row r="28" spans="1:11" ht="12.75" customHeight="1">
      <c r="A28" s="205" t="s">
        <v>99</v>
      </c>
      <c r="B28" s="206"/>
      <c r="C28" s="206"/>
      <c r="D28" s="206"/>
      <c r="E28" s="206"/>
      <c r="F28" s="206"/>
      <c r="G28" s="206"/>
      <c r="H28" s="207"/>
      <c r="I28" s="1">
        <v>22</v>
      </c>
      <c r="J28" s="7"/>
      <c r="K28" s="7"/>
    </row>
    <row r="29" spans="1:11" ht="12.75" customHeight="1">
      <c r="A29" s="205" t="s">
        <v>100</v>
      </c>
      <c r="B29" s="206"/>
      <c r="C29" s="206"/>
      <c r="D29" s="206"/>
      <c r="E29" s="206"/>
      <c r="F29" s="206"/>
      <c r="G29" s="206"/>
      <c r="H29" s="207"/>
      <c r="I29" s="1">
        <v>23</v>
      </c>
      <c r="J29" s="7"/>
      <c r="K29" s="7"/>
    </row>
    <row r="30" spans="1:11" ht="12.75" customHeight="1">
      <c r="A30" s="205" t="s">
        <v>101</v>
      </c>
      <c r="B30" s="206"/>
      <c r="C30" s="206"/>
      <c r="D30" s="206"/>
      <c r="E30" s="206"/>
      <c r="F30" s="206"/>
      <c r="G30" s="206"/>
      <c r="H30" s="207"/>
      <c r="I30" s="1">
        <v>24</v>
      </c>
      <c r="J30" s="7"/>
      <c r="K30" s="7"/>
    </row>
    <row r="31" spans="1:11" ht="12.75" customHeight="1">
      <c r="A31" s="205" t="s">
        <v>102</v>
      </c>
      <c r="B31" s="206"/>
      <c r="C31" s="206"/>
      <c r="D31" s="206"/>
      <c r="E31" s="206"/>
      <c r="F31" s="206"/>
      <c r="G31" s="206"/>
      <c r="H31" s="207"/>
      <c r="I31" s="1">
        <v>25</v>
      </c>
      <c r="J31" s="7"/>
      <c r="K31" s="7"/>
    </row>
    <row r="32" spans="1:11" ht="12.75" customHeight="1">
      <c r="A32" s="205" t="s">
        <v>103</v>
      </c>
      <c r="B32" s="206"/>
      <c r="C32" s="206"/>
      <c r="D32" s="206"/>
      <c r="E32" s="206"/>
      <c r="F32" s="206"/>
      <c r="G32" s="206"/>
      <c r="H32" s="207"/>
      <c r="I32" s="1">
        <v>26</v>
      </c>
      <c r="J32" s="7">
        <v>7100659</v>
      </c>
      <c r="K32" s="7">
        <v>7440742</v>
      </c>
    </row>
    <row r="33" spans="1:11" ht="12.75" customHeight="1">
      <c r="A33" s="205" t="s">
        <v>104</v>
      </c>
      <c r="B33" s="206"/>
      <c r="C33" s="206"/>
      <c r="D33" s="206"/>
      <c r="E33" s="206"/>
      <c r="F33" s="206"/>
      <c r="G33" s="206"/>
      <c r="H33" s="207"/>
      <c r="I33" s="1">
        <v>27</v>
      </c>
      <c r="J33" s="7"/>
      <c r="K33" s="7"/>
    </row>
    <row r="34" spans="1:11" ht="12.75" customHeight="1">
      <c r="A34" s="205" t="s">
        <v>105</v>
      </c>
      <c r="B34" s="206"/>
      <c r="C34" s="206"/>
      <c r="D34" s="206"/>
      <c r="E34" s="206"/>
      <c r="F34" s="206"/>
      <c r="G34" s="206"/>
      <c r="H34" s="207"/>
      <c r="I34" s="1">
        <v>28</v>
      </c>
      <c r="J34" s="7"/>
      <c r="K34" s="7"/>
    </row>
    <row r="35" spans="1:11" ht="12.75" customHeight="1">
      <c r="A35" s="205" t="s">
        <v>106</v>
      </c>
      <c r="B35" s="206"/>
      <c r="C35" s="206"/>
      <c r="D35" s="206"/>
      <c r="E35" s="206"/>
      <c r="F35" s="206"/>
      <c r="G35" s="206"/>
      <c r="H35" s="207"/>
      <c r="I35" s="1">
        <v>29</v>
      </c>
      <c r="J35" s="51">
        <f>SUM(J36:J38)</f>
        <v>1529977</v>
      </c>
      <c r="K35" s="51">
        <f>SUM(K36:K38)</f>
        <v>1529977</v>
      </c>
    </row>
    <row r="36" spans="1:11" ht="12.75" customHeight="1">
      <c r="A36" s="205" t="s">
        <v>107</v>
      </c>
      <c r="B36" s="206"/>
      <c r="C36" s="206"/>
      <c r="D36" s="206"/>
      <c r="E36" s="206"/>
      <c r="F36" s="206"/>
      <c r="G36" s="206"/>
      <c r="H36" s="207"/>
      <c r="I36" s="1">
        <v>30</v>
      </c>
      <c r="J36" s="7"/>
      <c r="K36" s="7"/>
    </row>
    <row r="37" spans="1:11" ht="12.75" customHeight="1">
      <c r="A37" s="205" t="s">
        <v>108</v>
      </c>
      <c r="B37" s="206"/>
      <c r="C37" s="206"/>
      <c r="D37" s="206"/>
      <c r="E37" s="206"/>
      <c r="F37" s="206"/>
      <c r="G37" s="206"/>
      <c r="H37" s="207"/>
      <c r="I37" s="1">
        <v>31</v>
      </c>
      <c r="J37" s="7"/>
      <c r="K37" s="7"/>
    </row>
    <row r="38" spans="1:11" ht="12.75" customHeight="1">
      <c r="A38" s="205" t="s">
        <v>109</v>
      </c>
      <c r="B38" s="206"/>
      <c r="C38" s="206"/>
      <c r="D38" s="206"/>
      <c r="E38" s="206"/>
      <c r="F38" s="206"/>
      <c r="G38" s="206"/>
      <c r="H38" s="207"/>
      <c r="I38" s="1">
        <v>32</v>
      </c>
      <c r="J38" s="7">
        <v>1529977</v>
      </c>
      <c r="K38" s="7">
        <v>1529977</v>
      </c>
    </row>
    <row r="39" spans="1:11" ht="12.75" customHeight="1">
      <c r="A39" s="205" t="s">
        <v>110</v>
      </c>
      <c r="B39" s="206"/>
      <c r="C39" s="206"/>
      <c r="D39" s="206"/>
      <c r="E39" s="206"/>
      <c r="F39" s="206"/>
      <c r="G39" s="206"/>
      <c r="H39" s="207"/>
      <c r="I39" s="1">
        <v>33</v>
      </c>
      <c r="J39" s="7">
        <v>1167116</v>
      </c>
      <c r="K39" s="7">
        <v>1248193</v>
      </c>
    </row>
    <row r="40" spans="1:11" ht="12.75" customHeight="1">
      <c r="A40" s="208" t="s">
        <v>111</v>
      </c>
      <c r="B40" s="209"/>
      <c r="C40" s="209"/>
      <c r="D40" s="209"/>
      <c r="E40" s="209"/>
      <c r="F40" s="209"/>
      <c r="G40" s="209"/>
      <c r="H40" s="210"/>
      <c r="I40" s="1">
        <v>34</v>
      </c>
      <c r="J40" s="51">
        <f>J41+J49+J56+J64</f>
        <v>1479737976</v>
      </c>
      <c r="K40" s="51">
        <f>K41+K49+K56+K64</f>
        <v>1567361626</v>
      </c>
    </row>
    <row r="41" spans="1:11" ht="12.75" customHeight="1">
      <c r="A41" s="205" t="s">
        <v>112</v>
      </c>
      <c r="B41" s="206"/>
      <c r="C41" s="206"/>
      <c r="D41" s="206"/>
      <c r="E41" s="206"/>
      <c r="F41" s="206"/>
      <c r="G41" s="206"/>
      <c r="H41" s="207"/>
      <c r="I41" s="1">
        <v>35</v>
      </c>
      <c r="J41" s="51">
        <f>SUM(J42:J48)</f>
        <v>262314166</v>
      </c>
      <c r="K41" s="51">
        <f>SUM(K42:K48)</f>
        <v>274032134</v>
      </c>
    </row>
    <row r="42" spans="1:11" ht="12.75" customHeight="1">
      <c r="A42" s="205" t="s">
        <v>113</v>
      </c>
      <c r="B42" s="206"/>
      <c r="C42" s="206"/>
      <c r="D42" s="206"/>
      <c r="E42" s="206"/>
      <c r="F42" s="206"/>
      <c r="G42" s="206"/>
      <c r="H42" s="207"/>
      <c r="I42" s="1">
        <v>36</v>
      </c>
      <c r="J42" s="7">
        <v>537117</v>
      </c>
      <c r="K42" s="7">
        <v>596168</v>
      </c>
    </row>
    <row r="43" spans="1:11" ht="12.75" customHeight="1">
      <c r="A43" s="205" t="s">
        <v>114</v>
      </c>
      <c r="B43" s="206"/>
      <c r="C43" s="206"/>
      <c r="D43" s="206"/>
      <c r="E43" s="206"/>
      <c r="F43" s="206"/>
      <c r="G43" s="206"/>
      <c r="H43" s="207"/>
      <c r="I43" s="1">
        <v>37</v>
      </c>
      <c r="J43" s="7"/>
      <c r="K43" s="7"/>
    </row>
    <row r="44" spans="1:11" ht="12.75" customHeight="1">
      <c r="A44" s="205" t="s">
        <v>115</v>
      </c>
      <c r="B44" s="206"/>
      <c r="C44" s="206"/>
      <c r="D44" s="206"/>
      <c r="E44" s="206"/>
      <c r="F44" s="206"/>
      <c r="G44" s="206"/>
      <c r="H44" s="207"/>
      <c r="I44" s="1">
        <v>38</v>
      </c>
      <c r="J44" s="7"/>
      <c r="K44" s="7"/>
    </row>
    <row r="45" spans="1:11" ht="12.75" customHeight="1">
      <c r="A45" s="205" t="s">
        <v>116</v>
      </c>
      <c r="B45" s="206"/>
      <c r="C45" s="206"/>
      <c r="D45" s="206"/>
      <c r="E45" s="206"/>
      <c r="F45" s="206"/>
      <c r="G45" s="206"/>
      <c r="H45" s="207"/>
      <c r="I45" s="1">
        <v>39</v>
      </c>
      <c r="J45" s="7">
        <v>257051444</v>
      </c>
      <c r="K45" s="7">
        <v>270584550</v>
      </c>
    </row>
    <row r="46" spans="1:11" ht="12.75" customHeight="1">
      <c r="A46" s="205" t="s">
        <v>117</v>
      </c>
      <c r="B46" s="206"/>
      <c r="C46" s="206"/>
      <c r="D46" s="206"/>
      <c r="E46" s="206"/>
      <c r="F46" s="206"/>
      <c r="G46" s="206"/>
      <c r="H46" s="207"/>
      <c r="I46" s="1">
        <v>40</v>
      </c>
      <c r="J46" s="7">
        <v>4725605</v>
      </c>
      <c r="K46" s="7">
        <v>2851416</v>
      </c>
    </row>
    <row r="47" spans="1:11" ht="12.75" customHeight="1">
      <c r="A47" s="205" t="s">
        <v>118</v>
      </c>
      <c r="B47" s="206"/>
      <c r="C47" s="206"/>
      <c r="D47" s="206"/>
      <c r="E47" s="206"/>
      <c r="F47" s="206"/>
      <c r="G47" s="206"/>
      <c r="H47" s="207"/>
      <c r="I47" s="1">
        <v>41</v>
      </c>
      <c r="J47" s="7"/>
      <c r="K47" s="7"/>
    </row>
    <row r="48" spans="1:11" ht="12.75" customHeight="1">
      <c r="A48" s="205" t="s">
        <v>119</v>
      </c>
      <c r="B48" s="206"/>
      <c r="C48" s="206"/>
      <c r="D48" s="206"/>
      <c r="E48" s="206"/>
      <c r="F48" s="206"/>
      <c r="G48" s="206"/>
      <c r="H48" s="207"/>
      <c r="I48" s="1">
        <v>42</v>
      </c>
      <c r="J48" s="7"/>
      <c r="K48" s="7"/>
    </row>
    <row r="49" spans="1:11" ht="12.75" customHeight="1">
      <c r="A49" s="205" t="s">
        <v>120</v>
      </c>
      <c r="B49" s="206"/>
      <c r="C49" s="206"/>
      <c r="D49" s="206"/>
      <c r="E49" s="206"/>
      <c r="F49" s="206"/>
      <c r="G49" s="206"/>
      <c r="H49" s="207"/>
      <c r="I49" s="1">
        <v>43</v>
      </c>
      <c r="J49" s="51">
        <f>SUM(J50:J55)</f>
        <v>988048781</v>
      </c>
      <c r="K49" s="51">
        <f>SUM(K50:K55)</f>
        <v>1029036952</v>
      </c>
    </row>
    <row r="50" spans="1:11" ht="12.75" customHeight="1">
      <c r="A50" s="205" t="s">
        <v>121</v>
      </c>
      <c r="B50" s="206"/>
      <c r="C50" s="206"/>
      <c r="D50" s="206"/>
      <c r="E50" s="206"/>
      <c r="F50" s="206"/>
      <c r="G50" s="206"/>
      <c r="H50" s="207"/>
      <c r="I50" s="1">
        <v>44</v>
      </c>
      <c r="J50" s="7">
        <v>15442355</v>
      </c>
      <c r="K50" s="7">
        <v>14917311</v>
      </c>
    </row>
    <row r="51" spans="1:11" ht="12.75" customHeight="1">
      <c r="A51" s="205" t="s">
        <v>122</v>
      </c>
      <c r="B51" s="206"/>
      <c r="C51" s="206"/>
      <c r="D51" s="206"/>
      <c r="E51" s="206"/>
      <c r="F51" s="206"/>
      <c r="G51" s="206"/>
      <c r="H51" s="207"/>
      <c r="I51" s="1">
        <v>45</v>
      </c>
      <c r="J51" s="7">
        <v>959727442</v>
      </c>
      <c r="K51" s="7">
        <v>1006605353</v>
      </c>
    </row>
    <row r="52" spans="1:11" ht="12.75" customHeight="1">
      <c r="A52" s="205" t="s">
        <v>123</v>
      </c>
      <c r="B52" s="206"/>
      <c r="C52" s="206"/>
      <c r="D52" s="206"/>
      <c r="E52" s="206"/>
      <c r="F52" s="206"/>
      <c r="G52" s="206"/>
      <c r="H52" s="207"/>
      <c r="I52" s="1">
        <v>46</v>
      </c>
      <c r="J52" s="7"/>
      <c r="K52" s="7"/>
    </row>
    <row r="53" spans="1:11" ht="12.75" customHeight="1">
      <c r="A53" s="205" t="s">
        <v>124</v>
      </c>
      <c r="B53" s="206"/>
      <c r="C53" s="206"/>
      <c r="D53" s="206"/>
      <c r="E53" s="206"/>
      <c r="F53" s="206"/>
      <c r="G53" s="206"/>
      <c r="H53" s="207"/>
      <c r="I53" s="1">
        <v>47</v>
      </c>
      <c r="J53" s="7">
        <v>367900</v>
      </c>
      <c r="K53" s="7">
        <v>1786691</v>
      </c>
    </row>
    <row r="54" spans="1:11" ht="12.75" customHeight="1">
      <c r="A54" s="205" t="s">
        <v>125</v>
      </c>
      <c r="B54" s="206"/>
      <c r="C54" s="206"/>
      <c r="D54" s="206"/>
      <c r="E54" s="206"/>
      <c r="F54" s="206"/>
      <c r="G54" s="206"/>
      <c r="H54" s="207"/>
      <c r="I54" s="1">
        <v>48</v>
      </c>
      <c r="J54" s="7">
        <v>10008876</v>
      </c>
      <c r="K54" s="7">
        <v>1762218</v>
      </c>
    </row>
    <row r="55" spans="1:11" ht="12.75" customHeight="1">
      <c r="A55" s="205" t="s">
        <v>126</v>
      </c>
      <c r="B55" s="206"/>
      <c r="C55" s="206"/>
      <c r="D55" s="206"/>
      <c r="E55" s="206"/>
      <c r="F55" s="206"/>
      <c r="G55" s="206"/>
      <c r="H55" s="207"/>
      <c r="I55" s="1">
        <v>49</v>
      </c>
      <c r="J55" s="7">
        <v>2502208</v>
      </c>
      <c r="K55" s="7">
        <v>3965379</v>
      </c>
    </row>
    <row r="56" spans="1:11" ht="12.75" customHeight="1">
      <c r="A56" s="205" t="s">
        <v>127</v>
      </c>
      <c r="B56" s="206"/>
      <c r="C56" s="206"/>
      <c r="D56" s="206"/>
      <c r="E56" s="206"/>
      <c r="F56" s="206"/>
      <c r="G56" s="206"/>
      <c r="H56" s="207"/>
      <c r="I56" s="1">
        <v>50</v>
      </c>
      <c r="J56" s="51">
        <f>SUM(J57:J63)</f>
        <v>148273952</v>
      </c>
      <c r="K56" s="51">
        <f>SUM(K57:K63)</f>
        <v>203168032</v>
      </c>
    </row>
    <row r="57" spans="1:11" ht="12.75" customHeight="1">
      <c r="A57" s="205" t="s">
        <v>98</v>
      </c>
      <c r="B57" s="206"/>
      <c r="C57" s="206"/>
      <c r="D57" s="206"/>
      <c r="E57" s="206"/>
      <c r="F57" s="206"/>
      <c r="G57" s="206"/>
      <c r="H57" s="207"/>
      <c r="I57" s="1">
        <v>51</v>
      </c>
      <c r="J57" s="7"/>
      <c r="K57" s="7"/>
    </row>
    <row r="58" spans="1:11" ht="12.75" customHeight="1">
      <c r="A58" s="205" t="s">
        <v>99</v>
      </c>
      <c r="B58" s="206"/>
      <c r="C58" s="206"/>
      <c r="D58" s="206"/>
      <c r="E58" s="206"/>
      <c r="F58" s="206"/>
      <c r="G58" s="206"/>
      <c r="H58" s="207"/>
      <c r="I58" s="1">
        <v>52</v>
      </c>
      <c r="J58" s="7"/>
      <c r="K58" s="7"/>
    </row>
    <row r="59" spans="1:11" ht="12.75" customHeight="1">
      <c r="A59" s="205" t="s">
        <v>128</v>
      </c>
      <c r="B59" s="206"/>
      <c r="C59" s="206"/>
      <c r="D59" s="206"/>
      <c r="E59" s="206"/>
      <c r="F59" s="206"/>
      <c r="G59" s="206"/>
      <c r="H59" s="207"/>
      <c r="I59" s="1">
        <v>53</v>
      </c>
      <c r="J59" s="7"/>
      <c r="K59" s="7"/>
    </row>
    <row r="60" spans="1:11" ht="12.75" customHeight="1">
      <c r="A60" s="205" t="s">
        <v>129</v>
      </c>
      <c r="B60" s="206"/>
      <c r="C60" s="206"/>
      <c r="D60" s="206"/>
      <c r="E60" s="206"/>
      <c r="F60" s="206"/>
      <c r="G60" s="206"/>
      <c r="H60" s="207"/>
      <c r="I60" s="1">
        <v>54</v>
      </c>
      <c r="J60" s="7"/>
      <c r="K60" s="7"/>
    </row>
    <row r="61" spans="1:11" ht="12.75" customHeight="1">
      <c r="A61" s="205" t="s">
        <v>102</v>
      </c>
      <c r="B61" s="206"/>
      <c r="C61" s="206"/>
      <c r="D61" s="206"/>
      <c r="E61" s="206"/>
      <c r="F61" s="206"/>
      <c r="G61" s="206"/>
      <c r="H61" s="207"/>
      <c r="I61" s="1">
        <v>55</v>
      </c>
      <c r="J61" s="7"/>
      <c r="K61" s="7"/>
    </row>
    <row r="62" spans="1:11" ht="12.75" customHeight="1">
      <c r="A62" s="205" t="s">
        <v>103</v>
      </c>
      <c r="B62" s="206"/>
      <c r="C62" s="206"/>
      <c r="D62" s="206"/>
      <c r="E62" s="206"/>
      <c r="F62" s="206"/>
      <c r="G62" s="206"/>
      <c r="H62" s="207"/>
      <c r="I62" s="1">
        <v>56</v>
      </c>
      <c r="J62" s="7">
        <v>148273952</v>
      </c>
      <c r="K62" s="7">
        <v>203168032</v>
      </c>
    </row>
    <row r="63" spans="1:11" ht="12.75" customHeight="1">
      <c r="A63" s="205" t="s">
        <v>130</v>
      </c>
      <c r="B63" s="206"/>
      <c r="C63" s="206"/>
      <c r="D63" s="206"/>
      <c r="E63" s="206"/>
      <c r="F63" s="206"/>
      <c r="G63" s="206"/>
      <c r="H63" s="207"/>
      <c r="I63" s="1">
        <v>57</v>
      </c>
      <c r="J63" s="7"/>
      <c r="K63" s="7"/>
    </row>
    <row r="64" spans="1:11" ht="12.75" customHeight="1">
      <c r="A64" s="205" t="s">
        <v>131</v>
      </c>
      <c r="B64" s="206"/>
      <c r="C64" s="206"/>
      <c r="D64" s="206"/>
      <c r="E64" s="206"/>
      <c r="F64" s="206"/>
      <c r="G64" s="206"/>
      <c r="H64" s="207"/>
      <c r="I64" s="1">
        <v>58</v>
      </c>
      <c r="J64" s="7">
        <v>81101077</v>
      </c>
      <c r="K64" s="7">
        <v>61124508</v>
      </c>
    </row>
    <row r="65" spans="1:11" ht="12.75" customHeight="1">
      <c r="A65" s="208" t="s">
        <v>132</v>
      </c>
      <c r="B65" s="209"/>
      <c r="C65" s="209"/>
      <c r="D65" s="209"/>
      <c r="E65" s="209"/>
      <c r="F65" s="209"/>
      <c r="G65" s="209"/>
      <c r="H65" s="210"/>
      <c r="I65" s="1">
        <v>59</v>
      </c>
      <c r="J65" s="7">
        <v>2396802</v>
      </c>
      <c r="K65" s="7">
        <v>2294796</v>
      </c>
    </row>
    <row r="66" spans="1:11" ht="12.75" customHeight="1">
      <c r="A66" s="208" t="s">
        <v>133</v>
      </c>
      <c r="B66" s="209"/>
      <c r="C66" s="209"/>
      <c r="D66" s="209"/>
      <c r="E66" s="209"/>
      <c r="F66" s="209"/>
      <c r="G66" s="209"/>
      <c r="H66" s="210"/>
      <c r="I66" s="1">
        <v>60</v>
      </c>
      <c r="J66" s="51">
        <f>J7+J8+J40+J65</f>
        <v>1888661113</v>
      </c>
      <c r="K66" s="51">
        <f>K7+K8+K40+K65</f>
        <v>1983376263</v>
      </c>
    </row>
    <row r="67" spans="1:11" ht="12.75" customHeight="1">
      <c r="A67" s="218" t="s">
        <v>134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161014153</v>
      </c>
      <c r="K67" s="8">
        <v>132410525</v>
      </c>
    </row>
    <row r="68" spans="1:11" ht="12.75">
      <c r="A68" s="199" t="s">
        <v>135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 customHeight="1">
      <c r="A69" s="202" t="s">
        <v>136</v>
      </c>
      <c r="B69" s="203"/>
      <c r="C69" s="203"/>
      <c r="D69" s="203"/>
      <c r="E69" s="203"/>
      <c r="F69" s="203"/>
      <c r="G69" s="203"/>
      <c r="H69" s="204"/>
      <c r="I69" s="3">
        <v>62</v>
      </c>
      <c r="J69" s="52">
        <f>J70+J71+J72+J78+J79+J82+J85</f>
        <v>482569941</v>
      </c>
      <c r="K69" s="52">
        <f>K70+K71+K72+K78+K79+K82+K85</f>
        <v>438950172</v>
      </c>
    </row>
    <row r="70" spans="1:11" ht="12.75" customHeight="1">
      <c r="A70" s="205" t="s">
        <v>137</v>
      </c>
      <c r="B70" s="206"/>
      <c r="C70" s="206"/>
      <c r="D70" s="206"/>
      <c r="E70" s="206"/>
      <c r="F70" s="206"/>
      <c r="G70" s="206"/>
      <c r="H70" s="207"/>
      <c r="I70" s="1">
        <v>63</v>
      </c>
      <c r="J70" s="7">
        <v>134967180</v>
      </c>
      <c r="K70" s="7">
        <v>134967180</v>
      </c>
    </row>
    <row r="71" spans="1:11" ht="12.75" customHeight="1">
      <c r="A71" s="205" t="s">
        <v>138</v>
      </c>
      <c r="B71" s="206"/>
      <c r="C71" s="206"/>
      <c r="D71" s="206"/>
      <c r="E71" s="206"/>
      <c r="F71" s="206"/>
      <c r="G71" s="206"/>
      <c r="H71" s="207"/>
      <c r="I71" s="1">
        <v>64</v>
      </c>
      <c r="J71" s="7">
        <v>-9243180</v>
      </c>
      <c r="K71" s="7">
        <v>-8652683</v>
      </c>
    </row>
    <row r="72" spans="1:11" ht="12.75" customHeight="1">
      <c r="A72" s="205" t="s">
        <v>139</v>
      </c>
      <c r="B72" s="206"/>
      <c r="C72" s="206"/>
      <c r="D72" s="206"/>
      <c r="E72" s="206"/>
      <c r="F72" s="206"/>
      <c r="G72" s="206"/>
      <c r="H72" s="207"/>
      <c r="I72" s="1">
        <v>65</v>
      </c>
      <c r="J72" s="51">
        <f>J73+J74-J75+J76+J77</f>
        <v>88587743</v>
      </c>
      <c r="K72" s="51">
        <f>K73+K74-K75+K76+K77</f>
        <v>89677247</v>
      </c>
    </row>
    <row r="73" spans="1:11" ht="12.75" customHeight="1">
      <c r="A73" s="215" t="s">
        <v>140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>
        <v>13953444</v>
      </c>
      <c r="K73" s="7">
        <v>15991539</v>
      </c>
    </row>
    <row r="74" spans="1:11" ht="12.75" customHeight="1">
      <c r="A74" s="215" t="s">
        <v>141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>
        <v>53324269</v>
      </c>
      <c r="K74" s="7">
        <v>51286174</v>
      </c>
    </row>
    <row r="75" spans="1:11" ht="12.75" customHeight="1">
      <c r="A75" s="215" t="s">
        <v>142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>
        <v>10486460</v>
      </c>
      <c r="K75" s="7">
        <v>9396956</v>
      </c>
    </row>
    <row r="76" spans="1:11" ht="12.75" customHeight="1">
      <c r="A76" s="215" t="s">
        <v>143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1" ht="12.75" customHeight="1">
      <c r="A77" s="215" t="s">
        <v>144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31796490</v>
      </c>
      <c r="K77" s="7">
        <v>31796490</v>
      </c>
    </row>
    <row r="78" spans="1:11" ht="12.75" customHeight="1">
      <c r="A78" s="205" t="s">
        <v>145</v>
      </c>
      <c r="B78" s="206"/>
      <c r="C78" s="206"/>
      <c r="D78" s="206"/>
      <c r="E78" s="206"/>
      <c r="F78" s="206"/>
      <c r="G78" s="206"/>
      <c r="H78" s="207"/>
      <c r="I78" s="1">
        <v>71</v>
      </c>
      <c r="J78" s="7"/>
      <c r="K78" s="7"/>
    </row>
    <row r="79" spans="1:11" ht="12.75" customHeight="1">
      <c r="A79" s="205" t="s">
        <v>146</v>
      </c>
      <c r="B79" s="206"/>
      <c r="C79" s="206"/>
      <c r="D79" s="206"/>
      <c r="E79" s="206"/>
      <c r="F79" s="206"/>
      <c r="G79" s="206"/>
      <c r="H79" s="207"/>
      <c r="I79" s="1">
        <v>72</v>
      </c>
      <c r="J79" s="51">
        <f>J80-J81</f>
        <v>206911336</v>
      </c>
      <c r="K79" s="51">
        <f>K80-K81</f>
        <v>190986848</v>
      </c>
    </row>
    <row r="80" spans="1:11" ht="12.75" customHeight="1">
      <c r="A80" s="215" t="s">
        <v>147</v>
      </c>
      <c r="B80" s="216"/>
      <c r="C80" s="216"/>
      <c r="D80" s="216"/>
      <c r="E80" s="216"/>
      <c r="F80" s="216"/>
      <c r="G80" s="216"/>
      <c r="H80" s="217"/>
      <c r="I80" s="1">
        <v>73</v>
      </c>
      <c r="J80" s="7">
        <v>206911336</v>
      </c>
      <c r="K80" s="7">
        <v>190986848</v>
      </c>
    </row>
    <row r="81" spans="1:11" ht="12.75" customHeight="1">
      <c r="A81" s="215" t="s">
        <v>148</v>
      </c>
      <c r="B81" s="216"/>
      <c r="C81" s="216"/>
      <c r="D81" s="216"/>
      <c r="E81" s="216"/>
      <c r="F81" s="216"/>
      <c r="G81" s="216"/>
      <c r="H81" s="217"/>
      <c r="I81" s="1">
        <v>74</v>
      </c>
      <c r="J81" s="7"/>
      <c r="K81" s="7"/>
    </row>
    <row r="82" spans="1:11" ht="12.75" customHeight="1">
      <c r="A82" s="205" t="s">
        <v>149</v>
      </c>
      <c r="B82" s="206"/>
      <c r="C82" s="206"/>
      <c r="D82" s="206"/>
      <c r="E82" s="206"/>
      <c r="F82" s="206"/>
      <c r="G82" s="206"/>
      <c r="H82" s="207"/>
      <c r="I82" s="1">
        <v>75</v>
      </c>
      <c r="J82" s="51">
        <f>J83-J84</f>
        <v>61346862</v>
      </c>
      <c r="K82" s="51">
        <f>K83-K84</f>
        <v>31971580</v>
      </c>
    </row>
    <row r="83" spans="1:11" ht="12.75" customHeight="1">
      <c r="A83" s="215" t="s">
        <v>150</v>
      </c>
      <c r="B83" s="216"/>
      <c r="C83" s="216"/>
      <c r="D83" s="216"/>
      <c r="E83" s="216"/>
      <c r="F83" s="216"/>
      <c r="G83" s="216"/>
      <c r="H83" s="217"/>
      <c r="I83" s="1">
        <v>76</v>
      </c>
      <c r="J83" s="7">
        <v>61346862</v>
      </c>
      <c r="K83" s="7">
        <v>31971580</v>
      </c>
    </row>
    <row r="84" spans="1:11" ht="12.75" customHeight="1">
      <c r="A84" s="215" t="s">
        <v>151</v>
      </c>
      <c r="B84" s="216"/>
      <c r="C84" s="216"/>
      <c r="D84" s="216"/>
      <c r="E84" s="216"/>
      <c r="F84" s="216"/>
      <c r="G84" s="216"/>
      <c r="H84" s="217"/>
      <c r="I84" s="1">
        <v>77</v>
      </c>
      <c r="J84" s="7"/>
      <c r="K84" s="7"/>
    </row>
    <row r="85" spans="1:11" ht="12.75" customHeight="1">
      <c r="A85" s="205" t="s">
        <v>152</v>
      </c>
      <c r="B85" s="206"/>
      <c r="C85" s="206"/>
      <c r="D85" s="206"/>
      <c r="E85" s="206"/>
      <c r="F85" s="206"/>
      <c r="G85" s="206"/>
      <c r="H85" s="207"/>
      <c r="I85" s="1">
        <v>78</v>
      </c>
      <c r="J85" s="7"/>
      <c r="K85" s="7"/>
    </row>
    <row r="86" spans="1:11" ht="12.75" customHeight="1">
      <c r="A86" s="208" t="s">
        <v>153</v>
      </c>
      <c r="B86" s="209"/>
      <c r="C86" s="209"/>
      <c r="D86" s="209"/>
      <c r="E86" s="209"/>
      <c r="F86" s="209"/>
      <c r="G86" s="209"/>
      <c r="H86" s="210"/>
      <c r="I86" s="1">
        <v>79</v>
      </c>
      <c r="J86" s="51">
        <f>SUM(J87:J89)</f>
        <v>891108</v>
      </c>
      <c r="K86" s="51">
        <f>SUM(K87:K89)</f>
        <v>891108</v>
      </c>
    </row>
    <row r="87" spans="1:11" ht="12.75" customHeight="1">
      <c r="A87" s="205" t="s">
        <v>154</v>
      </c>
      <c r="B87" s="206"/>
      <c r="C87" s="206"/>
      <c r="D87" s="206"/>
      <c r="E87" s="206"/>
      <c r="F87" s="206"/>
      <c r="G87" s="206"/>
      <c r="H87" s="207"/>
      <c r="I87" s="1">
        <v>80</v>
      </c>
      <c r="J87" s="7">
        <v>891108</v>
      </c>
      <c r="K87" s="7">
        <v>891108</v>
      </c>
    </row>
    <row r="88" spans="1:11" ht="12.75" customHeight="1">
      <c r="A88" s="205" t="s">
        <v>155</v>
      </c>
      <c r="B88" s="206"/>
      <c r="C88" s="206"/>
      <c r="D88" s="206"/>
      <c r="E88" s="206"/>
      <c r="F88" s="206"/>
      <c r="G88" s="206"/>
      <c r="H88" s="207"/>
      <c r="I88" s="1">
        <v>81</v>
      </c>
      <c r="J88" s="7"/>
      <c r="K88" s="7"/>
    </row>
    <row r="89" spans="1:11" ht="12.75" customHeight="1">
      <c r="A89" s="205" t="s">
        <v>156</v>
      </c>
      <c r="B89" s="206"/>
      <c r="C89" s="206"/>
      <c r="D89" s="206"/>
      <c r="E89" s="206"/>
      <c r="F89" s="206"/>
      <c r="G89" s="206"/>
      <c r="H89" s="207"/>
      <c r="I89" s="1">
        <v>82</v>
      </c>
      <c r="J89" s="7"/>
      <c r="K89" s="7"/>
    </row>
    <row r="90" spans="1:11" ht="12.75" customHeight="1">
      <c r="A90" s="208" t="s">
        <v>157</v>
      </c>
      <c r="B90" s="209"/>
      <c r="C90" s="209"/>
      <c r="D90" s="209"/>
      <c r="E90" s="209"/>
      <c r="F90" s="209"/>
      <c r="G90" s="209"/>
      <c r="H90" s="210"/>
      <c r="I90" s="1">
        <v>83</v>
      </c>
      <c r="J90" s="51">
        <f>SUM(J91:J99)</f>
        <v>36098052</v>
      </c>
      <c r="K90" s="51">
        <f>SUM(K91:K99)</f>
        <v>42357072</v>
      </c>
    </row>
    <row r="91" spans="1:11" ht="12.75" customHeight="1">
      <c r="A91" s="205" t="s">
        <v>158</v>
      </c>
      <c r="B91" s="206"/>
      <c r="C91" s="206"/>
      <c r="D91" s="206"/>
      <c r="E91" s="206"/>
      <c r="F91" s="206"/>
      <c r="G91" s="206"/>
      <c r="H91" s="207"/>
      <c r="I91" s="1">
        <v>84</v>
      </c>
      <c r="J91" s="7"/>
      <c r="K91" s="7"/>
    </row>
    <row r="92" spans="1:11" ht="12.75" customHeight="1">
      <c r="A92" s="205" t="s">
        <v>159</v>
      </c>
      <c r="B92" s="206"/>
      <c r="C92" s="206"/>
      <c r="D92" s="206"/>
      <c r="E92" s="206"/>
      <c r="F92" s="206"/>
      <c r="G92" s="206"/>
      <c r="H92" s="207"/>
      <c r="I92" s="1">
        <v>85</v>
      </c>
      <c r="J92" s="7"/>
      <c r="K92" s="7"/>
    </row>
    <row r="93" spans="1:11" ht="12.75" customHeight="1">
      <c r="A93" s="205" t="s">
        <v>160</v>
      </c>
      <c r="B93" s="206"/>
      <c r="C93" s="206"/>
      <c r="D93" s="206"/>
      <c r="E93" s="206"/>
      <c r="F93" s="206"/>
      <c r="G93" s="206"/>
      <c r="H93" s="207"/>
      <c r="I93" s="1">
        <v>86</v>
      </c>
      <c r="J93" s="7">
        <v>20097696</v>
      </c>
      <c r="K93" s="7">
        <v>26356716</v>
      </c>
    </row>
    <row r="94" spans="1:11" ht="12.75" customHeight="1">
      <c r="A94" s="205" t="s">
        <v>161</v>
      </c>
      <c r="B94" s="206"/>
      <c r="C94" s="206"/>
      <c r="D94" s="206"/>
      <c r="E94" s="206"/>
      <c r="F94" s="206"/>
      <c r="G94" s="206"/>
      <c r="H94" s="207"/>
      <c r="I94" s="1">
        <v>87</v>
      </c>
      <c r="J94" s="7"/>
      <c r="K94" s="7"/>
    </row>
    <row r="95" spans="1:11" ht="12.75" customHeight="1">
      <c r="A95" s="205" t="s">
        <v>162</v>
      </c>
      <c r="B95" s="206"/>
      <c r="C95" s="206"/>
      <c r="D95" s="206"/>
      <c r="E95" s="206"/>
      <c r="F95" s="206"/>
      <c r="G95" s="206"/>
      <c r="H95" s="207"/>
      <c r="I95" s="1">
        <v>88</v>
      </c>
      <c r="J95" s="7"/>
      <c r="K95" s="7"/>
    </row>
    <row r="96" spans="1:11" ht="12.75" customHeight="1">
      <c r="A96" s="205" t="s">
        <v>163</v>
      </c>
      <c r="B96" s="206"/>
      <c r="C96" s="206"/>
      <c r="D96" s="206"/>
      <c r="E96" s="206"/>
      <c r="F96" s="206"/>
      <c r="G96" s="206"/>
      <c r="H96" s="207"/>
      <c r="I96" s="1">
        <v>89</v>
      </c>
      <c r="J96" s="7"/>
      <c r="K96" s="7"/>
    </row>
    <row r="97" spans="1:11" ht="12.75" customHeight="1">
      <c r="A97" s="205" t="s">
        <v>164</v>
      </c>
      <c r="B97" s="206"/>
      <c r="C97" s="206"/>
      <c r="D97" s="206"/>
      <c r="E97" s="206"/>
      <c r="F97" s="206"/>
      <c r="G97" s="206"/>
      <c r="H97" s="207"/>
      <c r="I97" s="1">
        <v>90</v>
      </c>
      <c r="J97" s="7"/>
      <c r="K97" s="7"/>
    </row>
    <row r="98" spans="1:11" ht="12.75" customHeight="1">
      <c r="A98" s="205" t="s">
        <v>165</v>
      </c>
      <c r="B98" s="206"/>
      <c r="C98" s="206"/>
      <c r="D98" s="206"/>
      <c r="E98" s="206"/>
      <c r="F98" s="206"/>
      <c r="G98" s="206"/>
      <c r="H98" s="207"/>
      <c r="I98" s="1">
        <v>91</v>
      </c>
      <c r="J98" s="7"/>
      <c r="K98" s="7"/>
    </row>
    <row r="99" spans="1:11" ht="12.75" customHeight="1">
      <c r="A99" s="205" t="s">
        <v>166</v>
      </c>
      <c r="B99" s="206"/>
      <c r="C99" s="206"/>
      <c r="D99" s="206"/>
      <c r="E99" s="206"/>
      <c r="F99" s="206"/>
      <c r="G99" s="206"/>
      <c r="H99" s="207"/>
      <c r="I99" s="1">
        <v>92</v>
      </c>
      <c r="J99" s="7">
        <v>16000356</v>
      </c>
      <c r="K99" s="7">
        <v>16000356</v>
      </c>
    </row>
    <row r="100" spans="1:11" ht="12.75" customHeight="1">
      <c r="A100" s="208" t="s">
        <v>167</v>
      </c>
      <c r="B100" s="209"/>
      <c r="C100" s="209"/>
      <c r="D100" s="209"/>
      <c r="E100" s="209"/>
      <c r="F100" s="209"/>
      <c r="G100" s="209"/>
      <c r="H100" s="210"/>
      <c r="I100" s="1">
        <v>93</v>
      </c>
      <c r="J100" s="51">
        <f>SUM(J101:J112)</f>
        <v>1366916173</v>
      </c>
      <c r="K100" s="51">
        <f>SUM(K101:K112)</f>
        <v>1500006514</v>
      </c>
    </row>
    <row r="101" spans="1:11" ht="12.75" customHeight="1">
      <c r="A101" s="205" t="s">
        <v>168</v>
      </c>
      <c r="B101" s="206"/>
      <c r="C101" s="206"/>
      <c r="D101" s="206"/>
      <c r="E101" s="206"/>
      <c r="F101" s="206"/>
      <c r="G101" s="206"/>
      <c r="H101" s="207"/>
      <c r="I101" s="1">
        <v>94</v>
      </c>
      <c r="J101" s="7">
        <v>121317815</v>
      </c>
      <c r="K101" s="7">
        <v>119433683</v>
      </c>
    </row>
    <row r="102" spans="1:11" ht="12.75" customHeight="1">
      <c r="A102" s="205" t="s">
        <v>159</v>
      </c>
      <c r="B102" s="206"/>
      <c r="C102" s="206"/>
      <c r="D102" s="206"/>
      <c r="E102" s="206"/>
      <c r="F102" s="206"/>
      <c r="G102" s="206"/>
      <c r="H102" s="207"/>
      <c r="I102" s="1">
        <v>95</v>
      </c>
      <c r="J102" s="7"/>
      <c r="K102" s="7"/>
    </row>
    <row r="103" spans="1:11" ht="12.75" customHeight="1">
      <c r="A103" s="205" t="s">
        <v>160</v>
      </c>
      <c r="B103" s="206"/>
      <c r="C103" s="206"/>
      <c r="D103" s="206"/>
      <c r="E103" s="206"/>
      <c r="F103" s="206"/>
      <c r="G103" s="206"/>
      <c r="H103" s="207"/>
      <c r="I103" s="1">
        <v>96</v>
      </c>
      <c r="J103" s="7">
        <v>281723365</v>
      </c>
      <c r="K103" s="7">
        <v>352238029</v>
      </c>
    </row>
    <row r="104" spans="1:11" ht="12.75" customHeight="1">
      <c r="A104" s="205" t="s">
        <v>161</v>
      </c>
      <c r="B104" s="206"/>
      <c r="C104" s="206"/>
      <c r="D104" s="206"/>
      <c r="E104" s="206"/>
      <c r="F104" s="206"/>
      <c r="G104" s="206"/>
      <c r="H104" s="207"/>
      <c r="I104" s="1">
        <v>97</v>
      </c>
      <c r="J104" s="7">
        <v>1431050</v>
      </c>
      <c r="K104" s="7">
        <v>445315</v>
      </c>
    </row>
    <row r="105" spans="1:11" ht="12.75" customHeight="1">
      <c r="A105" s="205" t="s">
        <v>162</v>
      </c>
      <c r="B105" s="206"/>
      <c r="C105" s="206"/>
      <c r="D105" s="206"/>
      <c r="E105" s="206"/>
      <c r="F105" s="206"/>
      <c r="G105" s="206"/>
      <c r="H105" s="207"/>
      <c r="I105" s="1">
        <v>98</v>
      </c>
      <c r="J105" s="7">
        <v>939641174</v>
      </c>
      <c r="K105" s="7">
        <v>1001858457</v>
      </c>
    </row>
    <row r="106" spans="1:11" ht="12.75" customHeight="1">
      <c r="A106" s="205" t="s">
        <v>163</v>
      </c>
      <c r="B106" s="206"/>
      <c r="C106" s="206"/>
      <c r="D106" s="206"/>
      <c r="E106" s="206"/>
      <c r="F106" s="206"/>
      <c r="G106" s="206"/>
      <c r="H106" s="207"/>
      <c r="I106" s="1">
        <v>99</v>
      </c>
      <c r="J106" s="7"/>
      <c r="K106" s="7"/>
    </row>
    <row r="107" spans="1:11" ht="12.75" customHeight="1">
      <c r="A107" s="205" t="s">
        <v>164</v>
      </c>
      <c r="B107" s="206"/>
      <c r="C107" s="206"/>
      <c r="D107" s="206"/>
      <c r="E107" s="206"/>
      <c r="F107" s="206"/>
      <c r="G107" s="206"/>
      <c r="H107" s="207"/>
      <c r="I107" s="1">
        <v>100</v>
      </c>
      <c r="J107" s="7"/>
      <c r="K107" s="7"/>
    </row>
    <row r="108" spans="1:11" ht="12.75" customHeight="1">
      <c r="A108" s="205" t="s">
        <v>169</v>
      </c>
      <c r="B108" s="206"/>
      <c r="C108" s="206"/>
      <c r="D108" s="206"/>
      <c r="E108" s="206"/>
      <c r="F108" s="206"/>
      <c r="G108" s="206"/>
      <c r="H108" s="207"/>
      <c r="I108" s="1">
        <v>101</v>
      </c>
      <c r="J108" s="7">
        <v>10053469</v>
      </c>
      <c r="K108" s="7">
        <v>7949537</v>
      </c>
    </row>
    <row r="109" spans="1:11" ht="12.75" customHeight="1">
      <c r="A109" s="205" t="s">
        <v>170</v>
      </c>
      <c r="B109" s="206"/>
      <c r="C109" s="206"/>
      <c r="D109" s="206"/>
      <c r="E109" s="206"/>
      <c r="F109" s="206"/>
      <c r="G109" s="206"/>
      <c r="H109" s="207"/>
      <c r="I109" s="1">
        <v>102</v>
      </c>
      <c r="J109" s="7">
        <v>9496028</v>
      </c>
      <c r="K109" s="7">
        <v>12211839</v>
      </c>
    </row>
    <row r="110" spans="1:11" ht="12.75" customHeight="1">
      <c r="A110" s="205" t="s">
        <v>171</v>
      </c>
      <c r="B110" s="206"/>
      <c r="C110" s="206"/>
      <c r="D110" s="206"/>
      <c r="E110" s="206"/>
      <c r="F110" s="206"/>
      <c r="G110" s="206"/>
      <c r="H110" s="207"/>
      <c r="I110" s="1">
        <v>103</v>
      </c>
      <c r="J110" s="7">
        <v>1034</v>
      </c>
      <c r="K110" s="7">
        <v>536274</v>
      </c>
    </row>
    <row r="111" spans="1:11" ht="12.75" customHeight="1">
      <c r="A111" s="205" t="s">
        <v>172</v>
      </c>
      <c r="B111" s="206"/>
      <c r="C111" s="206"/>
      <c r="D111" s="206"/>
      <c r="E111" s="206"/>
      <c r="F111" s="206"/>
      <c r="G111" s="206"/>
      <c r="H111" s="207"/>
      <c r="I111" s="1">
        <v>104</v>
      </c>
      <c r="J111" s="7"/>
      <c r="K111" s="7"/>
    </row>
    <row r="112" spans="1:11" ht="12.75" customHeight="1">
      <c r="A112" s="205" t="s">
        <v>173</v>
      </c>
      <c r="B112" s="206"/>
      <c r="C112" s="206"/>
      <c r="D112" s="206"/>
      <c r="E112" s="206"/>
      <c r="F112" s="206"/>
      <c r="G112" s="206"/>
      <c r="H112" s="207"/>
      <c r="I112" s="1">
        <v>105</v>
      </c>
      <c r="J112" s="7">
        <v>3252238</v>
      </c>
      <c r="K112" s="7">
        <v>5333380</v>
      </c>
    </row>
    <row r="113" spans="1:11" ht="12.75" customHeight="1">
      <c r="A113" s="208" t="s">
        <v>174</v>
      </c>
      <c r="B113" s="209"/>
      <c r="C113" s="209"/>
      <c r="D113" s="209"/>
      <c r="E113" s="209"/>
      <c r="F113" s="209"/>
      <c r="G113" s="209"/>
      <c r="H113" s="210"/>
      <c r="I113" s="1">
        <v>106</v>
      </c>
      <c r="J113" s="7">
        <v>2185839</v>
      </c>
      <c r="K113" s="7">
        <v>1171397</v>
      </c>
    </row>
    <row r="114" spans="1:11" ht="12.75" customHeight="1">
      <c r="A114" s="208" t="s">
        <v>175</v>
      </c>
      <c r="B114" s="209"/>
      <c r="C114" s="209"/>
      <c r="D114" s="209"/>
      <c r="E114" s="209"/>
      <c r="F114" s="209"/>
      <c r="G114" s="209"/>
      <c r="H114" s="210"/>
      <c r="I114" s="1">
        <v>107</v>
      </c>
      <c r="J114" s="51">
        <f>J69+J86+J90+J100+J113</f>
        <v>1888661113</v>
      </c>
      <c r="K114" s="51">
        <f>K69+K86+K90+K100+K113</f>
        <v>1983376263</v>
      </c>
    </row>
    <row r="115" spans="1:11" ht="12.75" customHeight="1">
      <c r="A115" s="196" t="s">
        <v>134</v>
      </c>
      <c r="B115" s="197"/>
      <c r="C115" s="197"/>
      <c r="D115" s="197"/>
      <c r="E115" s="197"/>
      <c r="F115" s="197"/>
      <c r="G115" s="197"/>
      <c r="H115" s="198"/>
      <c r="I115" s="2">
        <v>108</v>
      </c>
      <c r="J115" s="8">
        <v>161014153</v>
      </c>
      <c r="K115" s="8">
        <v>132410525</v>
      </c>
    </row>
    <row r="116" spans="1:11" ht="12.75" customHeight="1">
      <c r="A116" s="199" t="s">
        <v>176</v>
      </c>
      <c r="B116" s="200"/>
      <c r="C116" s="200"/>
      <c r="D116" s="200"/>
      <c r="E116" s="200"/>
      <c r="F116" s="200"/>
      <c r="G116" s="200"/>
      <c r="H116" s="200"/>
      <c r="I116" s="200"/>
      <c r="J116" s="200"/>
      <c r="K116" s="201"/>
    </row>
    <row r="117" spans="1:11" ht="12.75" customHeight="1">
      <c r="A117" s="202" t="s">
        <v>177</v>
      </c>
      <c r="B117" s="203"/>
      <c r="C117" s="203"/>
      <c r="D117" s="203"/>
      <c r="E117" s="203"/>
      <c r="F117" s="203"/>
      <c r="G117" s="203"/>
      <c r="H117" s="203"/>
      <c r="I117" s="203"/>
      <c r="J117" s="203"/>
      <c r="K117" s="204"/>
    </row>
    <row r="118" spans="1:11" ht="12.75" customHeight="1">
      <c r="A118" s="205" t="s">
        <v>178</v>
      </c>
      <c r="B118" s="206"/>
      <c r="C118" s="206"/>
      <c r="D118" s="206"/>
      <c r="E118" s="206"/>
      <c r="F118" s="206"/>
      <c r="G118" s="206"/>
      <c r="H118" s="207"/>
      <c r="I118" s="1">
        <v>109</v>
      </c>
      <c r="J118" s="7">
        <v>482569941</v>
      </c>
      <c r="K118" s="7">
        <v>438950172</v>
      </c>
    </row>
    <row r="119" spans="1:11" ht="12.75" customHeight="1">
      <c r="A119" s="211" t="s">
        <v>179</v>
      </c>
      <c r="B119" s="212"/>
      <c r="C119" s="212"/>
      <c r="D119" s="212"/>
      <c r="E119" s="212"/>
      <c r="F119" s="212"/>
      <c r="G119" s="212"/>
      <c r="H119" s="213"/>
      <c r="I119" s="4">
        <v>110</v>
      </c>
      <c r="J119" s="8"/>
      <c r="K119" s="8"/>
    </row>
    <row r="120" spans="1:11" ht="12.75" customHeight="1">
      <c r="A120" s="214" t="s">
        <v>180</v>
      </c>
      <c r="B120" s="214"/>
      <c r="C120" s="214"/>
      <c r="D120" s="214"/>
      <c r="E120" s="214"/>
      <c r="F120" s="214"/>
      <c r="G120" s="214"/>
      <c r="H120" s="214"/>
      <c r="I120" s="214"/>
      <c r="J120" s="214"/>
      <c r="K120" s="214"/>
    </row>
    <row r="121" spans="1:11" ht="12.75">
      <c r="A121" s="194"/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L1:IV65536 A5:K5 A2:K3 K4 I7:K67 I69:K115 I118:K119 A121:K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tabSelected="1" view="pageBreakPreview" zoomScaleSheetLayoutView="100" zoomScalePageLayoutView="0" workbookViewId="0" topLeftCell="A31">
      <selection activeCell="J53" sqref="J53:M53"/>
    </sheetView>
  </sheetViews>
  <sheetFormatPr defaultColWidth="9.140625" defaultRowHeight="12.75"/>
  <cols>
    <col min="1" max="9" width="9.140625" style="50" customWidth="1"/>
    <col min="10" max="10" width="11.57421875" style="50" customWidth="1"/>
    <col min="11" max="11" width="10.00390625" style="50" customWidth="1"/>
    <col min="12" max="12" width="11.28125" style="50" customWidth="1"/>
    <col min="13" max="13" width="10.28125" style="50" customWidth="1"/>
    <col min="14" max="16384" width="9.140625" style="50" customWidth="1"/>
  </cols>
  <sheetData>
    <row r="1" spans="1:13" ht="12.75" customHeight="1">
      <c r="A1" s="227" t="s">
        <v>181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182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73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23.25" customHeight="1">
      <c r="A4" s="250" t="s">
        <v>74</v>
      </c>
      <c r="B4" s="250"/>
      <c r="C4" s="250"/>
      <c r="D4" s="250"/>
      <c r="E4" s="250"/>
      <c r="F4" s="250"/>
      <c r="G4" s="250"/>
      <c r="H4" s="250"/>
      <c r="I4" s="56" t="s">
        <v>75</v>
      </c>
      <c r="J4" s="251" t="s">
        <v>76</v>
      </c>
      <c r="K4" s="251"/>
      <c r="L4" s="251" t="s">
        <v>77</v>
      </c>
      <c r="M4" s="251"/>
    </row>
    <row r="5" spans="1:13" ht="12.75">
      <c r="A5" s="250"/>
      <c r="B5" s="250"/>
      <c r="C5" s="250"/>
      <c r="D5" s="250"/>
      <c r="E5" s="250"/>
      <c r="F5" s="250"/>
      <c r="G5" s="250"/>
      <c r="H5" s="250"/>
      <c r="I5" s="56"/>
      <c r="J5" s="58" t="s">
        <v>183</v>
      </c>
      <c r="K5" s="58" t="s">
        <v>184</v>
      </c>
      <c r="L5" s="58" t="s">
        <v>183</v>
      </c>
      <c r="M5" s="58" t="s">
        <v>184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1">
        <v>2</v>
      </c>
      <c r="J6" s="58">
        <v>3</v>
      </c>
      <c r="K6" s="58">
        <v>4</v>
      </c>
      <c r="L6" s="58">
        <v>5</v>
      </c>
      <c r="M6" s="58">
        <v>6</v>
      </c>
    </row>
    <row r="7" spans="1:13" ht="12.75" customHeight="1">
      <c r="A7" s="202" t="s">
        <v>185</v>
      </c>
      <c r="B7" s="203"/>
      <c r="C7" s="203"/>
      <c r="D7" s="203"/>
      <c r="E7" s="203"/>
      <c r="F7" s="203"/>
      <c r="G7" s="203"/>
      <c r="H7" s="204"/>
      <c r="I7" s="3">
        <v>111</v>
      </c>
      <c r="J7" s="52">
        <f>SUM(J8:J9)</f>
        <v>1706644153</v>
      </c>
      <c r="K7" s="52">
        <f>SUM(K8:K9)</f>
        <v>606189281</v>
      </c>
      <c r="L7" s="52">
        <f>SUM(L8:L9)</f>
        <v>1841015115</v>
      </c>
      <c r="M7" s="52">
        <f>SUM(M8:M9)</f>
        <v>615746197</v>
      </c>
    </row>
    <row r="8" spans="1:13" ht="12.75" customHeight="1">
      <c r="A8" s="208" t="s">
        <v>186</v>
      </c>
      <c r="B8" s="209"/>
      <c r="C8" s="209"/>
      <c r="D8" s="209"/>
      <c r="E8" s="209"/>
      <c r="F8" s="209"/>
      <c r="G8" s="209"/>
      <c r="H8" s="210"/>
      <c r="I8" s="1">
        <v>112</v>
      </c>
      <c r="J8" s="7">
        <v>1694262847</v>
      </c>
      <c r="K8" s="7">
        <v>601625719</v>
      </c>
      <c r="L8" s="7">
        <v>1823108815</v>
      </c>
      <c r="M8" s="7">
        <v>611681048</v>
      </c>
    </row>
    <row r="9" spans="1:13" ht="12.75" customHeight="1">
      <c r="A9" s="208" t="s">
        <v>187</v>
      </c>
      <c r="B9" s="209"/>
      <c r="C9" s="209"/>
      <c r="D9" s="209"/>
      <c r="E9" s="209"/>
      <c r="F9" s="209"/>
      <c r="G9" s="209"/>
      <c r="H9" s="210"/>
      <c r="I9" s="1">
        <v>113</v>
      </c>
      <c r="J9" s="7">
        <v>12381306</v>
      </c>
      <c r="K9" s="7">
        <v>4563562</v>
      </c>
      <c r="L9" s="7">
        <v>17906300</v>
      </c>
      <c r="M9" s="7">
        <v>4065149</v>
      </c>
    </row>
    <row r="10" spans="1:13" ht="12.75" customHeight="1">
      <c r="A10" s="208" t="s">
        <v>188</v>
      </c>
      <c r="B10" s="209"/>
      <c r="C10" s="209"/>
      <c r="D10" s="209"/>
      <c r="E10" s="209"/>
      <c r="F10" s="209"/>
      <c r="G10" s="209"/>
      <c r="H10" s="210"/>
      <c r="I10" s="1">
        <v>114</v>
      </c>
      <c r="J10" s="51">
        <f>J11+J12+J16+J20+J21+J22+J25+J26</f>
        <v>1672736855</v>
      </c>
      <c r="K10" s="51">
        <f>K11+K12+K16+K20+K21+K22+K25+K26</f>
        <v>592204453</v>
      </c>
      <c r="L10" s="51">
        <f>L11+L12+L16+L20+L21+L22+L25+L26</f>
        <v>1800351754</v>
      </c>
      <c r="M10" s="51">
        <f>M11+M12+M16+M20+M21+M22+M25+M26</f>
        <v>599139164</v>
      </c>
    </row>
    <row r="11" spans="1:13" ht="12.75" customHeight="1">
      <c r="A11" s="208" t="s">
        <v>189</v>
      </c>
      <c r="B11" s="209"/>
      <c r="C11" s="209"/>
      <c r="D11" s="209"/>
      <c r="E11" s="209"/>
      <c r="F11" s="209"/>
      <c r="G11" s="209"/>
      <c r="H11" s="210"/>
      <c r="I11" s="1">
        <v>115</v>
      </c>
      <c r="J11" s="7"/>
      <c r="K11" s="7"/>
      <c r="L11" s="7"/>
      <c r="M11" s="7"/>
    </row>
    <row r="12" spans="1:13" ht="12.75" customHeight="1">
      <c r="A12" s="208" t="s">
        <v>190</v>
      </c>
      <c r="B12" s="209"/>
      <c r="C12" s="209"/>
      <c r="D12" s="209"/>
      <c r="E12" s="209"/>
      <c r="F12" s="209"/>
      <c r="G12" s="209"/>
      <c r="H12" s="210"/>
      <c r="I12" s="1">
        <v>116</v>
      </c>
      <c r="J12" s="51">
        <f>SUM(J13:J15)</f>
        <v>1562151416</v>
      </c>
      <c r="K12" s="51">
        <f>SUM(K13:K15)</f>
        <v>555636153</v>
      </c>
      <c r="L12" s="51">
        <f>SUM(L13:L15)</f>
        <v>1687441134</v>
      </c>
      <c r="M12" s="51">
        <f>SUM(M13:M15)</f>
        <v>565297652</v>
      </c>
    </row>
    <row r="13" spans="1:13" ht="12.75" customHeight="1">
      <c r="A13" s="205" t="s">
        <v>191</v>
      </c>
      <c r="B13" s="206"/>
      <c r="C13" s="206"/>
      <c r="D13" s="206"/>
      <c r="E13" s="206"/>
      <c r="F13" s="206"/>
      <c r="G13" s="206"/>
      <c r="H13" s="207"/>
      <c r="I13" s="1">
        <v>117</v>
      </c>
      <c r="J13" s="7">
        <v>9759002</v>
      </c>
      <c r="K13" s="7">
        <v>3064522</v>
      </c>
      <c r="L13" s="7">
        <v>9807074</v>
      </c>
      <c r="M13" s="7">
        <v>3160355</v>
      </c>
    </row>
    <row r="14" spans="1:13" ht="12.75" customHeight="1">
      <c r="A14" s="205" t="s">
        <v>192</v>
      </c>
      <c r="B14" s="206"/>
      <c r="C14" s="206"/>
      <c r="D14" s="206"/>
      <c r="E14" s="206"/>
      <c r="F14" s="206"/>
      <c r="G14" s="206"/>
      <c r="H14" s="207"/>
      <c r="I14" s="1">
        <v>118</v>
      </c>
      <c r="J14" s="7">
        <v>1526990509</v>
      </c>
      <c r="K14" s="7">
        <v>544030647</v>
      </c>
      <c r="L14" s="7">
        <v>1652132085</v>
      </c>
      <c r="M14" s="7">
        <v>553225306</v>
      </c>
    </row>
    <row r="15" spans="1:13" ht="12.75" customHeight="1">
      <c r="A15" s="205" t="s">
        <v>193</v>
      </c>
      <c r="B15" s="206"/>
      <c r="C15" s="206"/>
      <c r="D15" s="206"/>
      <c r="E15" s="206"/>
      <c r="F15" s="206"/>
      <c r="G15" s="206"/>
      <c r="H15" s="207"/>
      <c r="I15" s="1">
        <v>119</v>
      </c>
      <c r="J15" s="7">
        <v>25401905</v>
      </c>
      <c r="K15" s="7">
        <v>8540984</v>
      </c>
      <c r="L15" s="7">
        <v>25501975</v>
      </c>
      <c r="M15" s="7">
        <v>8911991</v>
      </c>
    </row>
    <row r="16" spans="1:13" ht="12.75" customHeight="1">
      <c r="A16" s="208" t="s">
        <v>194</v>
      </c>
      <c r="B16" s="209"/>
      <c r="C16" s="209"/>
      <c r="D16" s="209"/>
      <c r="E16" s="209"/>
      <c r="F16" s="209"/>
      <c r="G16" s="209"/>
      <c r="H16" s="210"/>
      <c r="I16" s="1">
        <v>120</v>
      </c>
      <c r="J16" s="51">
        <f>SUM(J17:J19)</f>
        <v>72756581</v>
      </c>
      <c r="K16" s="51">
        <f>SUM(K17:K19)</f>
        <v>24119844</v>
      </c>
      <c r="L16" s="51">
        <f>SUM(L17:L19)</f>
        <v>73557784</v>
      </c>
      <c r="M16" s="51">
        <f>SUM(M17:M19)</f>
        <v>24669093</v>
      </c>
    </row>
    <row r="17" spans="1:13" ht="12.75" customHeight="1">
      <c r="A17" s="205" t="s">
        <v>195</v>
      </c>
      <c r="B17" s="206"/>
      <c r="C17" s="206"/>
      <c r="D17" s="206"/>
      <c r="E17" s="206"/>
      <c r="F17" s="206"/>
      <c r="G17" s="206"/>
      <c r="H17" s="207"/>
      <c r="I17" s="1">
        <v>121</v>
      </c>
      <c r="J17" s="7">
        <v>41922663</v>
      </c>
      <c r="K17" s="7">
        <v>13850649</v>
      </c>
      <c r="L17" s="7">
        <v>43518781</v>
      </c>
      <c r="M17" s="7">
        <v>14617406</v>
      </c>
    </row>
    <row r="18" spans="1:13" ht="12.75" customHeight="1">
      <c r="A18" s="205" t="s">
        <v>196</v>
      </c>
      <c r="B18" s="206"/>
      <c r="C18" s="206"/>
      <c r="D18" s="206"/>
      <c r="E18" s="206"/>
      <c r="F18" s="206"/>
      <c r="G18" s="206"/>
      <c r="H18" s="207"/>
      <c r="I18" s="1">
        <v>122</v>
      </c>
      <c r="J18" s="7">
        <v>20556913</v>
      </c>
      <c r="K18" s="7">
        <v>6793692</v>
      </c>
      <c r="L18" s="7">
        <v>19516732</v>
      </c>
      <c r="M18" s="7">
        <v>6597568</v>
      </c>
    </row>
    <row r="19" spans="1:13" ht="12.75" customHeight="1">
      <c r="A19" s="205" t="s">
        <v>197</v>
      </c>
      <c r="B19" s="206"/>
      <c r="C19" s="206"/>
      <c r="D19" s="206"/>
      <c r="E19" s="206"/>
      <c r="F19" s="206"/>
      <c r="G19" s="206"/>
      <c r="H19" s="207"/>
      <c r="I19" s="1">
        <v>123</v>
      </c>
      <c r="J19" s="7">
        <v>10277005</v>
      </c>
      <c r="K19" s="7">
        <v>3475503</v>
      </c>
      <c r="L19" s="7">
        <v>10522271</v>
      </c>
      <c r="M19" s="7">
        <v>3454119</v>
      </c>
    </row>
    <row r="20" spans="1:13" ht="12.75" customHeight="1">
      <c r="A20" s="208" t="s">
        <v>198</v>
      </c>
      <c r="B20" s="209"/>
      <c r="C20" s="209"/>
      <c r="D20" s="209"/>
      <c r="E20" s="209"/>
      <c r="F20" s="209"/>
      <c r="G20" s="209"/>
      <c r="H20" s="210"/>
      <c r="I20" s="1">
        <v>124</v>
      </c>
      <c r="J20" s="7">
        <v>9597550</v>
      </c>
      <c r="K20" s="7">
        <v>2882955</v>
      </c>
      <c r="L20" s="7">
        <v>8870358</v>
      </c>
      <c r="M20" s="7">
        <v>3000510</v>
      </c>
    </row>
    <row r="21" spans="1:13" ht="12.75" customHeight="1">
      <c r="A21" s="208" t="s">
        <v>199</v>
      </c>
      <c r="B21" s="209"/>
      <c r="C21" s="209"/>
      <c r="D21" s="209"/>
      <c r="E21" s="209"/>
      <c r="F21" s="209"/>
      <c r="G21" s="209"/>
      <c r="H21" s="210"/>
      <c r="I21" s="1">
        <v>125</v>
      </c>
      <c r="J21" s="7">
        <v>22337819</v>
      </c>
      <c r="K21" s="7">
        <v>9561244</v>
      </c>
      <c r="L21" s="7">
        <v>24664856</v>
      </c>
      <c r="M21" s="7">
        <v>6171889</v>
      </c>
    </row>
    <row r="22" spans="1:13" ht="12.75" customHeight="1">
      <c r="A22" s="208" t="s">
        <v>200</v>
      </c>
      <c r="B22" s="209"/>
      <c r="C22" s="209"/>
      <c r="D22" s="209"/>
      <c r="E22" s="209"/>
      <c r="F22" s="209"/>
      <c r="G22" s="209"/>
      <c r="H22" s="210"/>
      <c r="I22" s="1">
        <v>126</v>
      </c>
      <c r="J22" s="51">
        <f>SUM(J23:J24)</f>
        <v>5893489</v>
      </c>
      <c r="K22" s="51">
        <f>SUM(K23:K24)</f>
        <v>4257</v>
      </c>
      <c r="L22" s="51">
        <f>SUM(L23:L24)</f>
        <v>5817622</v>
      </c>
      <c r="M22" s="51">
        <f>SUM(M23:M24)</f>
        <v>20</v>
      </c>
    </row>
    <row r="23" spans="1:13" ht="12.75" customHeight="1">
      <c r="A23" s="205" t="s">
        <v>201</v>
      </c>
      <c r="B23" s="206"/>
      <c r="C23" s="206"/>
      <c r="D23" s="206"/>
      <c r="E23" s="206"/>
      <c r="F23" s="206"/>
      <c r="G23" s="206"/>
      <c r="H23" s="207"/>
      <c r="I23" s="1">
        <v>127</v>
      </c>
      <c r="J23" s="7"/>
      <c r="K23" s="7"/>
      <c r="L23" s="7"/>
      <c r="M23" s="7"/>
    </row>
    <row r="24" spans="1:13" ht="12.75" customHeight="1">
      <c r="A24" s="205" t="s">
        <v>202</v>
      </c>
      <c r="B24" s="206"/>
      <c r="C24" s="206"/>
      <c r="D24" s="206"/>
      <c r="E24" s="206"/>
      <c r="F24" s="206"/>
      <c r="G24" s="206"/>
      <c r="H24" s="207"/>
      <c r="I24" s="1">
        <v>128</v>
      </c>
      <c r="J24" s="7">
        <v>5893489</v>
      </c>
      <c r="K24" s="7">
        <v>4257</v>
      </c>
      <c r="L24" s="7">
        <v>5817622</v>
      </c>
      <c r="M24" s="7">
        <v>20</v>
      </c>
    </row>
    <row r="25" spans="1:13" ht="12.75" customHeight="1">
      <c r="A25" s="208" t="s">
        <v>203</v>
      </c>
      <c r="B25" s="209"/>
      <c r="C25" s="209"/>
      <c r="D25" s="209"/>
      <c r="E25" s="209"/>
      <c r="F25" s="209"/>
      <c r="G25" s="209"/>
      <c r="H25" s="210"/>
      <c r="I25" s="1">
        <v>129</v>
      </c>
      <c r="J25" s="7"/>
      <c r="K25" s="7"/>
      <c r="L25" s="7"/>
      <c r="M25" s="7"/>
    </row>
    <row r="26" spans="1:13" ht="12.75" customHeight="1">
      <c r="A26" s="208" t="s">
        <v>204</v>
      </c>
      <c r="B26" s="209"/>
      <c r="C26" s="209"/>
      <c r="D26" s="209"/>
      <c r="E26" s="209"/>
      <c r="F26" s="209"/>
      <c r="G26" s="209"/>
      <c r="H26" s="210"/>
      <c r="I26" s="1">
        <v>130</v>
      </c>
      <c r="J26" s="7"/>
      <c r="K26" s="7"/>
      <c r="L26" s="7"/>
      <c r="M26" s="7"/>
    </row>
    <row r="27" spans="1:13" ht="12.75" customHeight="1">
      <c r="A27" s="208" t="s">
        <v>205</v>
      </c>
      <c r="B27" s="209"/>
      <c r="C27" s="209"/>
      <c r="D27" s="209"/>
      <c r="E27" s="209"/>
      <c r="F27" s="209"/>
      <c r="G27" s="209"/>
      <c r="H27" s="210"/>
      <c r="I27" s="1">
        <v>131</v>
      </c>
      <c r="J27" s="51">
        <f>SUM(J28:J32)</f>
        <v>7925325</v>
      </c>
      <c r="K27" s="51">
        <f>SUM(K28:K32)</f>
        <v>-1242559</v>
      </c>
      <c r="L27" s="51">
        <f>SUM(L28:L32)</f>
        <v>16130985</v>
      </c>
      <c r="M27" s="51">
        <f>SUM(M28:M32)</f>
        <v>2574188</v>
      </c>
    </row>
    <row r="28" spans="1:13" ht="12.75" customHeight="1">
      <c r="A28" s="208" t="s">
        <v>206</v>
      </c>
      <c r="B28" s="209"/>
      <c r="C28" s="209"/>
      <c r="D28" s="209"/>
      <c r="E28" s="209"/>
      <c r="F28" s="209"/>
      <c r="G28" s="209"/>
      <c r="H28" s="210"/>
      <c r="I28" s="1">
        <v>132</v>
      </c>
      <c r="J28" s="7"/>
      <c r="K28" s="7"/>
      <c r="L28" s="7">
        <v>793565</v>
      </c>
      <c r="M28" s="7">
        <v>188081</v>
      </c>
    </row>
    <row r="29" spans="1:13" ht="12.75" customHeight="1">
      <c r="A29" s="208" t="s">
        <v>207</v>
      </c>
      <c r="B29" s="209"/>
      <c r="C29" s="209"/>
      <c r="D29" s="209"/>
      <c r="E29" s="209"/>
      <c r="F29" s="209"/>
      <c r="G29" s="209"/>
      <c r="H29" s="210"/>
      <c r="I29" s="1">
        <v>133</v>
      </c>
      <c r="J29" s="7">
        <v>7184526</v>
      </c>
      <c r="K29" s="7">
        <v>-1506259</v>
      </c>
      <c r="L29" s="7">
        <v>15337420</v>
      </c>
      <c r="M29" s="7">
        <v>2386107</v>
      </c>
    </row>
    <row r="30" spans="1:13" ht="12.75" customHeight="1">
      <c r="A30" s="208" t="s">
        <v>208</v>
      </c>
      <c r="B30" s="209"/>
      <c r="C30" s="209"/>
      <c r="D30" s="209"/>
      <c r="E30" s="209"/>
      <c r="F30" s="209"/>
      <c r="G30" s="209"/>
      <c r="H30" s="210"/>
      <c r="I30" s="1">
        <v>134</v>
      </c>
      <c r="J30" s="7">
        <v>740799</v>
      </c>
      <c r="K30" s="7">
        <v>263700</v>
      </c>
      <c r="L30" s="7"/>
      <c r="M30" s="7"/>
    </row>
    <row r="31" spans="1:13" ht="12.75" customHeight="1">
      <c r="A31" s="208" t="s">
        <v>209</v>
      </c>
      <c r="B31" s="209"/>
      <c r="C31" s="209"/>
      <c r="D31" s="209"/>
      <c r="E31" s="209"/>
      <c r="F31" s="209"/>
      <c r="G31" s="209"/>
      <c r="H31" s="210"/>
      <c r="I31" s="1">
        <v>135</v>
      </c>
      <c r="J31" s="7"/>
      <c r="K31" s="7"/>
      <c r="L31" s="7"/>
      <c r="M31" s="7"/>
    </row>
    <row r="32" spans="1:13" ht="12.75" customHeight="1">
      <c r="A32" s="208" t="s">
        <v>210</v>
      </c>
      <c r="B32" s="209"/>
      <c r="C32" s="209"/>
      <c r="D32" s="209"/>
      <c r="E32" s="209"/>
      <c r="F32" s="209"/>
      <c r="G32" s="209"/>
      <c r="H32" s="210"/>
      <c r="I32" s="1">
        <v>136</v>
      </c>
      <c r="J32" s="7"/>
      <c r="K32" s="7"/>
      <c r="L32" s="7"/>
      <c r="M32" s="7"/>
    </row>
    <row r="33" spans="1:13" ht="12.75" customHeight="1">
      <c r="A33" s="208" t="s">
        <v>211</v>
      </c>
      <c r="B33" s="209"/>
      <c r="C33" s="209"/>
      <c r="D33" s="209"/>
      <c r="E33" s="209"/>
      <c r="F33" s="209"/>
      <c r="G33" s="209"/>
      <c r="H33" s="210"/>
      <c r="I33" s="1">
        <v>137</v>
      </c>
      <c r="J33" s="51">
        <f>SUM(J34:J37)</f>
        <v>12913422</v>
      </c>
      <c r="K33" s="51">
        <f>SUM(K34:K37)</f>
        <v>2890781</v>
      </c>
      <c r="L33" s="51">
        <f>SUM(L34:L37)</f>
        <v>14148707</v>
      </c>
      <c r="M33" s="51">
        <f>SUM(M34:M37)</f>
        <v>5376904</v>
      </c>
    </row>
    <row r="34" spans="1:13" ht="12.75" customHeight="1">
      <c r="A34" s="208" t="s">
        <v>206</v>
      </c>
      <c r="B34" s="209"/>
      <c r="C34" s="209"/>
      <c r="D34" s="209"/>
      <c r="E34" s="209"/>
      <c r="F34" s="209"/>
      <c r="G34" s="209"/>
      <c r="H34" s="210"/>
      <c r="I34" s="1">
        <v>138</v>
      </c>
      <c r="J34" s="7">
        <v>233798</v>
      </c>
      <c r="K34" s="7">
        <v>79726</v>
      </c>
      <c r="L34" s="7">
        <v>257583</v>
      </c>
      <c r="M34" s="7">
        <v>87332</v>
      </c>
    </row>
    <row r="35" spans="1:13" ht="12.75" customHeight="1">
      <c r="A35" s="208" t="s">
        <v>207</v>
      </c>
      <c r="B35" s="209"/>
      <c r="C35" s="209"/>
      <c r="D35" s="209"/>
      <c r="E35" s="209"/>
      <c r="F35" s="209"/>
      <c r="G35" s="209"/>
      <c r="H35" s="210"/>
      <c r="I35" s="1">
        <v>139</v>
      </c>
      <c r="J35" s="7">
        <v>12679624</v>
      </c>
      <c r="K35" s="7">
        <v>2811055</v>
      </c>
      <c r="L35" s="7">
        <v>13891124</v>
      </c>
      <c r="M35" s="7">
        <v>5289572</v>
      </c>
    </row>
    <row r="36" spans="1:13" ht="12.75" customHeight="1">
      <c r="A36" s="208" t="s">
        <v>212</v>
      </c>
      <c r="B36" s="209"/>
      <c r="C36" s="209"/>
      <c r="D36" s="209"/>
      <c r="E36" s="209"/>
      <c r="F36" s="209"/>
      <c r="G36" s="209"/>
      <c r="H36" s="210"/>
      <c r="I36" s="1">
        <v>140</v>
      </c>
      <c r="J36" s="7"/>
      <c r="K36" s="7"/>
      <c r="L36" s="7"/>
      <c r="M36" s="7"/>
    </row>
    <row r="37" spans="1:13" ht="12.75" customHeight="1">
      <c r="A37" s="208" t="s">
        <v>213</v>
      </c>
      <c r="B37" s="209"/>
      <c r="C37" s="209"/>
      <c r="D37" s="209"/>
      <c r="E37" s="209"/>
      <c r="F37" s="209"/>
      <c r="G37" s="209"/>
      <c r="H37" s="210"/>
      <c r="I37" s="1">
        <v>141</v>
      </c>
      <c r="J37" s="7"/>
      <c r="K37" s="7"/>
      <c r="L37" s="7"/>
      <c r="M37" s="7"/>
    </row>
    <row r="38" spans="1:13" ht="12.75" customHeight="1">
      <c r="A38" s="208" t="s">
        <v>214</v>
      </c>
      <c r="B38" s="209"/>
      <c r="C38" s="209"/>
      <c r="D38" s="209"/>
      <c r="E38" s="209"/>
      <c r="F38" s="209"/>
      <c r="G38" s="209"/>
      <c r="H38" s="210"/>
      <c r="I38" s="1">
        <v>142</v>
      </c>
      <c r="J38" s="7"/>
      <c r="K38" s="7"/>
      <c r="L38" s="7"/>
      <c r="M38" s="7"/>
    </row>
    <row r="39" spans="1:13" ht="12.75" customHeight="1">
      <c r="A39" s="208" t="s">
        <v>215</v>
      </c>
      <c r="B39" s="209"/>
      <c r="C39" s="209"/>
      <c r="D39" s="209"/>
      <c r="E39" s="209"/>
      <c r="F39" s="209"/>
      <c r="G39" s="209"/>
      <c r="H39" s="210"/>
      <c r="I39" s="1">
        <v>143</v>
      </c>
      <c r="J39" s="7"/>
      <c r="K39" s="7"/>
      <c r="L39" s="7"/>
      <c r="M39" s="7"/>
    </row>
    <row r="40" spans="1:13" ht="12.75" customHeight="1">
      <c r="A40" s="208" t="s">
        <v>216</v>
      </c>
      <c r="B40" s="209"/>
      <c r="C40" s="209"/>
      <c r="D40" s="209"/>
      <c r="E40" s="209"/>
      <c r="F40" s="209"/>
      <c r="G40" s="209"/>
      <c r="H40" s="210"/>
      <c r="I40" s="1">
        <v>144</v>
      </c>
      <c r="J40" s="7"/>
      <c r="K40" s="7"/>
      <c r="L40" s="7"/>
      <c r="M40" s="7"/>
    </row>
    <row r="41" spans="1:13" ht="12.75" customHeight="1">
      <c r="A41" s="208" t="s">
        <v>217</v>
      </c>
      <c r="B41" s="209"/>
      <c r="C41" s="209"/>
      <c r="D41" s="209"/>
      <c r="E41" s="209"/>
      <c r="F41" s="209"/>
      <c r="G41" s="209"/>
      <c r="H41" s="210"/>
      <c r="I41" s="1">
        <v>145</v>
      </c>
      <c r="J41" s="7"/>
      <c r="K41" s="7"/>
      <c r="L41" s="7"/>
      <c r="M41" s="7"/>
    </row>
    <row r="42" spans="1:13" ht="12.75" customHeight="1">
      <c r="A42" s="208" t="s">
        <v>218</v>
      </c>
      <c r="B42" s="209"/>
      <c r="C42" s="209"/>
      <c r="D42" s="209"/>
      <c r="E42" s="209"/>
      <c r="F42" s="209"/>
      <c r="G42" s="209"/>
      <c r="H42" s="210"/>
      <c r="I42" s="1">
        <v>146</v>
      </c>
      <c r="J42" s="51">
        <f>J7+J27+J38+J40</f>
        <v>1714569478</v>
      </c>
      <c r="K42" s="51">
        <f>K7+K27+K38+K40</f>
        <v>604946722</v>
      </c>
      <c r="L42" s="51">
        <f>L7+L27+L38+L40</f>
        <v>1857146100</v>
      </c>
      <c r="M42" s="51">
        <f>M7+M27+M38+M40</f>
        <v>618320385</v>
      </c>
    </row>
    <row r="43" spans="1:13" ht="12.75" customHeight="1">
      <c r="A43" s="208" t="s">
        <v>219</v>
      </c>
      <c r="B43" s="209"/>
      <c r="C43" s="209"/>
      <c r="D43" s="209"/>
      <c r="E43" s="209"/>
      <c r="F43" s="209"/>
      <c r="G43" s="209"/>
      <c r="H43" s="210"/>
      <c r="I43" s="1">
        <v>147</v>
      </c>
      <c r="J43" s="51">
        <f>J10+J33+J39+J41</f>
        <v>1685650277</v>
      </c>
      <c r="K43" s="51">
        <f>K10+K33+K39+K41</f>
        <v>595095234</v>
      </c>
      <c r="L43" s="51">
        <f>L10+L33+L39+L41</f>
        <v>1814500461</v>
      </c>
      <c r="M43" s="51">
        <f>M10+M33+M39+M41</f>
        <v>604516068</v>
      </c>
    </row>
    <row r="44" spans="1:13" ht="12.75" customHeight="1">
      <c r="A44" s="208" t="s">
        <v>220</v>
      </c>
      <c r="B44" s="209"/>
      <c r="C44" s="209"/>
      <c r="D44" s="209"/>
      <c r="E44" s="209"/>
      <c r="F44" s="209"/>
      <c r="G44" s="209"/>
      <c r="H44" s="210"/>
      <c r="I44" s="1">
        <v>148</v>
      </c>
      <c r="J44" s="51">
        <f>J42-J43</f>
        <v>28919201</v>
      </c>
      <c r="K44" s="51">
        <f>K42-K43</f>
        <v>9851488</v>
      </c>
      <c r="L44" s="51">
        <f>L42-L43</f>
        <v>42645639</v>
      </c>
      <c r="M44" s="51">
        <f>M42-M43</f>
        <v>13804317</v>
      </c>
    </row>
    <row r="45" spans="1:13" ht="12.75" customHeight="1">
      <c r="A45" s="215" t="s">
        <v>221</v>
      </c>
      <c r="B45" s="216"/>
      <c r="C45" s="216"/>
      <c r="D45" s="216"/>
      <c r="E45" s="216"/>
      <c r="F45" s="216"/>
      <c r="G45" s="216"/>
      <c r="H45" s="217"/>
      <c r="I45" s="1">
        <v>149</v>
      </c>
      <c r="J45" s="51">
        <f>IF(J42&gt;J43,J42-J43,0)</f>
        <v>28919201</v>
      </c>
      <c r="K45" s="51">
        <f>IF(K42&gt;K43,K42-K43,0)</f>
        <v>9851488</v>
      </c>
      <c r="L45" s="51">
        <f>IF(L42&gt;L43,L42-L43,0)</f>
        <v>42645639</v>
      </c>
      <c r="M45" s="51">
        <f>IF(M42&gt;M43,M42-M43,0)</f>
        <v>13804317</v>
      </c>
    </row>
    <row r="46" spans="1:13" ht="12.75" customHeight="1">
      <c r="A46" s="215" t="s">
        <v>222</v>
      </c>
      <c r="B46" s="216"/>
      <c r="C46" s="216"/>
      <c r="D46" s="216"/>
      <c r="E46" s="216"/>
      <c r="F46" s="216"/>
      <c r="G46" s="216"/>
      <c r="H46" s="217"/>
      <c r="I46" s="1">
        <v>150</v>
      </c>
      <c r="J46" s="51">
        <f>IF(J43&gt;J42,J43-J42,0)</f>
        <v>0</v>
      </c>
      <c r="K46" s="51">
        <f>IF(K43&gt;K42,K43-K42,0)</f>
        <v>0</v>
      </c>
      <c r="L46" s="51">
        <f>IF(L43&gt;L42,L43-L42,0)</f>
        <v>0</v>
      </c>
      <c r="M46" s="51">
        <f>IF(M43&gt;M42,M43-M42,0)</f>
        <v>0</v>
      </c>
    </row>
    <row r="47" spans="1:13" ht="12.75" customHeight="1">
      <c r="A47" s="208" t="s">
        <v>223</v>
      </c>
      <c r="B47" s="209"/>
      <c r="C47" s="209"/>
      <c r="D47" s="209"/>
      <c r="E47" s="209"/>
      <c r="F47" s="209"/>
      <c r="G47" s="209"/>
      <c r="H47" s="210"/>
      <c r="I47" s="1">
        <v>151</v>
      </c>
      <c r="J47" s="7">
        <v>7294716</v>
      </c>
      <c r="K47" s="7">
        <v>2400103</v>
      </c>
      <c r="L47" s="7">
        <v>10674059</v>
      </c>
      <c r="M47" s="7">
        <v>3337069</v>
      </c>
    </row>
    <row r="48" spans="1:13" ht="12.75" customHeight="1">
      <c r="A48" s="208" t="s">
        <v>224</v>
      </c>
      <c r="B48" s="209"/>
      <c r="C48" s="209"/>
      <c r="D48" s="209"/>
      <c r="E48" s="209"/>
      <c r="F48" s="209"/>
      <c r="G48" s="209"/>
      <c r="H48" s="210"/>
      <c r="I48" s="1">
        <v>152</v>
      </c>
      <c r="J48" s="51">
        <f>J44-J47</f>
        <v>21624485</v>
      </c>
      <c r="K48" s="51">
        <f>K44-K47</f>
        <v>7451385</v>
      </c>
      <c r="L48" s="51">
        <f>L44-L47</f>
        <v>31971580</v>
      </c>
      <c r="M48" s="51">
        <f>M44-M47</f>
        <v>10467248</v>
      </c>
    </row>
    <row r="49" spans="1:13" ht="12.75" customHeight="1">
      <c r="A49" s="215" t="s">
        <v>225</v>
      </c>
      <c r="B49" s="216"/>
      <c r="C49" s="216"/>
      <c r="D49" s="216"/>
      <c r="E49" s="216"/>
      <c r="F49" s="216"/>
      <c r="G49" s="216"/>
      <c r="H49" s="217"/>
      <c r="I49" s="1">
        <v>153</v>
      </c>
      <c r="J49" s="51">
        <f>IF(J48&gt;0,J48,0)</f>
        <v>21624485</v>
      </c>
      <c r="K49" s="51">
        <f>IF(K48&gt;0,K48,0)</f>
        <v>7451385</v>
      </c>
      <c r="L49" s="51">
        <f>IF(L48&gt;0,L48,0)</f>
        <v>31971580</v>
      </c>
      <c r="M49" s="51">
        <f>IF(M48&gt;0,M48,0)</f>
        <v>10467248</v>
      </c>
    </row>
    <row r="50" spans="1:13" ht="12.75" customHeight="1">
      <c r="A50" s="246" t="s">
        <v>226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9">
        <f>IF(J48&lt;0,-J48,0)</f>
        <v>0</v>
      </c>
      <c r="K50" s="59">
        <f>IF(K48&lt;0,-K48,0)</f>
        <v>0</v>
      </c>
      <c r="L50" s="59">
        <f>IF(L48&lt;0,-L48,0)</f>
        <v>0</v>
      </c>
      <c r="M50" s="59">
        <f>IF(M48&lt;0,-M48,0)</f>
        <v>0</v>
      </c>
    </row>
    <row r="51" spans="1:13" ht="12.75" customHeight="1">
      <c r="A51" s="199" t="s">
        <v>227</v>
      </c>
      <c r="B51" s="200"/>
      <c r="C51" s="200"/>
      <c r="D51" s="200"/>
      <c r="E51" s="200"/>
      <c r="F51" s="200"/>
      <c r="G51" s="200"/>
      <c r="H51" s="200"/>
      <c r="I51" s="200"/>
      <c r="J51" s="200"/>
      <c r="K51" s="200"/>
      <c r="L51" s="200"/>
      <c r="M51" s="200"/>
    </row>
    <row r="52" spans="1:13" ht="12.75" customHeight="1">
      <c r="A52" s="202" t="s">
        <v>228</v>
      </c>
      <c r="B52" s="203"/>
      <c r="C52" s="203"/>
      <c r="D52" s="203"/>
      <c r="E52" s="203"/>
      <c r="F52" s="203"/>
      <c r="G52" s="203"/>
      <c r="H52" s="203"/>
      <c r="I52" s="53"/>
      <c r="J52" s="53"/>
      <c r="K52" s="53"/>
      <c r="L52" s="53"/>
      <c r="M52" s="60"/>
    </row>
    <row r="53" spans="1:13" ht="12.75" customHeight="1">
      <c r="A53" s="243" t="s">
        <v>178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>
        <v>21624485</v>
      </c>
      <c r="K53" s="7">
        <v>7451385</v>
      </c>
      <c r="L53" s="7">
        <v>31971580</v>
      </c>
      <c r="M53" s="7">
        <v>10467248</v>
      </c>
    </row>
    <row r="54" spans="1:13" ht="12.75" customHeight="1">
      <c r="A54" s="236" t="s">
        <v>179</v>
      </c>
      <c r="B54" s="237"/>
      <c r="C54" s="237"/>
      <c r="D54" s="237"/>
      <c r="E54" s="237"/>
      <c r="F54" s="237"/>
      <c r="G54" s="237"/>
      <c r="H54" s="238"/>
      <c r="I54" s="1">
        <v>156</v>
      </c>
      <c r="J54" s="8"/>
      <c r="K54" s="8"/>
      <c r="L54" s="8"/>
      <c r="M54" s="8"/>
    </row>
    <row r="55" spans="1:13" ht="12.75" customHeight="1">
      <c r="A55" s="199" t="s">
        <v>229</v>
      </c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</row>
    <row r="56" spans="1:13" ht="12.75" customHeight="1">
      <c r="A56" s="202" t="s">
        <v>230</v>
      </c>
      <c r="B56" s="203"/>
      <c r="C56" s="203"/>
      <c r="D56" s="203"/>
      <c r="E56" s="203"/>
      <c r="F56" s="203"/>
      <c r="G56" s="203"/>
      <c r="H56" s="204"/>
      <c r="I56" s="9">
        <v>157</v>
      </c>
      <c r="J56" s="6">
        <v>21624485</v>
      </c>
      <c r="K56" s="6">
        <v>7451385</v>
      </c>
      <c r="L56" s="6">
        <v>31971580</v>
      </c>
      <c r="M56" s="6">
        <v>10467248</v>
      </c>
    </row>
    <row r="57" spans="1:13" ht="12.75" customHeight="1">
      <c r="A57" s="208" t="s">
        <v>231</v>
      </c>
      <c r="B57" s="209"/>
      <c r="C57" s="209"/>
      <c r="D57" s="209"/>
      <c r="E57" s="209"/>
      <c r="F57" s="209"/>
      <c r="G57" s="209"/>
      <c r="H57" s="210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 customHeight="1">
      <c r="A58" s="208" t="s">
        <v>232</v>
      </c>
      <c r="B58" s="209"/>
      <c r="C58" s="209"/>
      <c r="D58" s="209"/>
      <c r="E58" s="209"/>
      <c r="F58" s="209"/>
      <c r="G58" s="209"/>
      <c r="H58" s="210"/>
      <c r="I58" s="1">
        <v>159</v>
      </c>
      <c r="J58" s="7"/>
      <c r="K58" s="7"/>
      <c r="L58" s="7"/>
      <c r="M58" s="7"/>
    </row>
    <row r="59" spans="1:13" ht="12.75" customHeight="1">
      <c r="A59" s="208" t="s">
        <v>233</v>
      </c>
      <c r="B59" s="209"/>
      <c r="C59" s="209"/>
      <c r="D59" s="209"/>
      <c r="E59" s="209"/>
      <c r="F59" s="209"/>
      <c r="G59" s="209"/>
      <c r="H59" s="210"/>
      <c r="I59" s="1">
        <v>160</v>
      </c>
      <c r="J59" s="7"/>
      <c r="K59" s="7"/>
      <c r="L59" s="7"/>
      <c r="M59" s="7"/>
    </row>
    <row r="60" spans="1:13" ht="12.75" customHeight="1">
      <c r="A60" s="208" t="s">
        <v>234</v>
      </c>
      <c r="B60" s="209"/>
      <c r="C60" s="209"/>
      <c r="D60" s="209"/>
      <c r="E60" s="209"/>
      <c r="F60" s="209"/>
      <c r="G60" s="209"/>
      <c r="H60" s="210"/>
      <c r="I60" s="1">
        <v>161</v>
      </c>
      <c r="J60" s="7"/>
      <c r="K60" s="7"/>
      <c r="L60" s="7"/>
      <c r="M60" s="7"/>
    </row>
    <row r="61" spans="1:13" ht="12.75" customHeight="1">
      <c r="A61" s="208" t="s">
        <v>235</v>
      </c>
      <c r="B61" s="209"/>
      <c r="C61" s="209"/>
      <c r="D61" s="209"/>
      <c r="E61" s="209"/>
      <c r="F61" s="209"/>
      <c r="G61" s="209"/>
      <c r="H61" s="210"/>
      <c r="I61" s="1">
        <v>162</v>
      </c>
      <c r="J61" s="7"/>
      <c r="K61" s="7"/>
      <c r="L61" s="7"/>
      <c r="M61" s="7"/>
    </row>
    <row r="62" spans="1:13" ht="12.75" customHeight="1">
      <c r="A62" s="208" t="s">
        <v>236</v>
      </c>
      <c r="B62" s="209"/>
      <c r="C62" s="209"/>
      <c r="D62" s="209"/>
      <c r="E62" s="209"/>
      <c r="F62" s="209"/>
      <c r="G62" s="209"/>
      <c r="H62" s="210"/>
      <c r="I62" s="1">
        <v>163</v>
      </c>
      <c r="J62" s="7"/>
      <c r="K62" s="7"/>
      <c r="L62" s="7"/>
      <c r="M62" s="7"/>
    </row>
    <row r="63" spans="1:13" ht="12.75" customHeight="1">
      <c r="A63" s="208" t="s">
        <v>237</v>
      </c>
      <c r="B63" s="209"/>
      <c r="C63" s="209"/>
      <c r="D63" s="209"/>
      <c r="E63" s="209"/>
      <c r="F63" s="209"/>
      <c r="G63" s="209"/>
      <c r="H63" s="210"/>
      <c r="I63" s="1">
        <v>164</v>
      </c>
      <c r="J63" s="7"/>
      <c r="K63" s="7"/>
      <c r="L63" s="7"/>
      <c r="M63" s="7"/>
    </row>
    <row r="64" spans="1:13" ht="12.75" customHeight="1">
      <c r="A64" s="208" t="s">
        <v>238</v>
      </c>
      <c r="B64" s="209"/>
      <c r="C64" s="209"/>
      <c r="D64" s="209"/>
      <c r="E64" s="209"/>
      <c r="F64" s="209"/>
      <c r="G64" s="209"/>
      <c r="H64" s="210"/>
      <c r="I64" s="1">
        <v>165</v>
      </c>
      <c r="J64" s="7"/>
      <c r="K64" s="7"/>
      <c r="L64" s="7"/>
      <c r="M64" s="7"/>
    </row>
    <row r="65" spans="1:13" ht="12.75" customHeight="1">
      <c r="A65" s="208" t="s">
        <v>239</v>
      </c>
      <c r="B65" s="209"/>
      <c r="C65" s="209"/>
      <c r="D65" s="209"/>
      <c r="E65" s="209"/>
      <c r="F65" s="209"/>
      <c r="G65" s="209"/>
      <c r="H65" s="210"/>
      <c r="I65" s="1">
        <v>166</v>
      </c>
      <c r="J65" s="7"/>
      <c r="K65" s="7"/>
      <c r="L65" s="7"/>
      <c r="M65" s="7"/>
    </row>
    <row r="66" spans="1:13" ht="12.75" customHeight="1">
      <c r="A66" s="208" t="s">
        <v>240</v>
      </c>
      <c r="B66" s="209"/>
      <c r="C66" s="209"/>
      <c r="D66" s="209"/>
      <c r="E66" s="209"/>
      <c r="F66" s="209"/>
      <c r="G66" s="209"/>
      <c r="H66" s="210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 customHeight="1">
      <c r="A67" s="208" t="s">
        <v>241</v>
      </c>
      <c r="B67" s="209"/>
      <c r="C67" s="209"/>
      <c r="D67" s="209"/>
      <c r="E67" s="209"/>
      <c r="F67" s="209"/>
      <c r="G67" s="209"/>
      <c r="H67" s="210"/>
      <c r="I67" s="1">
        <v>168</v>
      </c>
      <c r="J67" s="59">
        <f>J56+J66</f>
        <v>21624485</v>
      </c>
      <c r="K67" s="59">
        <f>K56+K66</f>
        <v>7451385</v>
      </c>
      <c r="L67" s="59">
        <f>L56+L66</f>
        <v>31971580</v>
      </c>
      <c r="M67" s="59">
        <f>M56+M66</f>
        <v>10467248</v>
      </c>
    </row>
    <row r="68" spans="1:13" ht="12.75" customHeight="1">
      <c r="A68" s="239" t="s">
        <v>242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243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 customHeight="1">
      <c r="A70" s="243" t="s">
        <v>178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>
        <v>21624485</v>
      </c>
      <c r="K70" s="7">
        <v>7451385</v>
      </c>
      <c r="L70" s="7">
        <v>31971580</v>
      </c>
      <c r="M70" s="7">
        <v>10467248</v>
      </c>
    </row>
    <row r="71" spans="1:13" ht="12.75" customHeight="1">
      <c r="A71" s="236" t="s">
        <v>179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N1:IV65536 A2:M3 A6:H6 I6:M50 I52:M54 I56:M67 I70:M65536 A72:H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H55" sqref="H55"/>
    </sheetView>
  </sheetViews>
  <sheetFormatPr defaultColWidth="9.140625" defaultRowHeight="12.75"/>
  <cols>
    <col min="1" max="9" width="9.140625" style="50" customWidth="1"/>
    <col min="10" max="10" width="9.8515625" style="50" bestFit="1" customWidth="1"/>
    <col min="11" max="11" width="11.140625" style="50" bestFit="1" customWidth="1"/>
    <col min="12" max="16384" width="9.140625" style="50" customWidth="1"/>
  </cols>
  <sheetData>
    <row r="1" spans="1:11" ht="12.75" customHeight="1">
      <c r="A1" s="266" t="s">
        <v>244</v>
      </c>
      <c r="B1" s="266"/>
      <c r="C1" s="266"/>
      <c r="D1" s="266"/>
      <c r="E1" s="266"/>
      <c r="F1" s="266"/>
      <c r="G1" s="266"/>
      <c r="H1" s="266"/>
      <c r="I1" s="266"/>
      <c r="J1" s="266"/>
      <c r="K1" s="266"/>
    </row>
    <row r="2" spans="1:11" ht="12.75" customHeight="1">
      <c r="A2" s="267" t="s">
        <v>245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</row>
    <row r="3" spans="1:11" ht="12.75" customHeight="1">
      <c r="A3" s="263" t="s">
        <v>73</v>
      </c>
      <c r="B3" s="264"/>
      <c r="C3" s="264"/>
      <c r="D3" s="264"/>
      <c r="E3" s="264"/>
      <c r="F3" s="264"/>
      <c r="G3" s="264"/>
      <c r="H3" s="264"/>
      <c r="I3" s="264"/>
      <c r="J3" s="264"/>
      <c r="K3" s="265"/>
    </row>
    <row r="4" spans="1:11" ht="23.25" customHeight="1">
      <c r="A4" s="232" t="s">
        <v>74</v>
      </c>
      <c r="B4" s="233"/>
      <c r="C4" s="233"/>
      <c r="D4" s="233"/>
      <c r="E4" s="233"/>
      <c r="F4" s="233"/>
      <c r="G4" s="233"/>
      <c r="H4" s="234"/>
      <c r="I4" s="56" t="s">
        <v>75</v>
      </c>
      <c r="J4" s="57" t="s">
        <v>76</v>
      </c>
      <c r="K4" s="58" t="s">
        <v>77</v>
      </c>
    </row>
    <row r="5" spans="1:11" ht="12.75">
      <c r="A5" s="262">
        <v>1</v>
      </c>
      <c r="B5" s="262"/>
      <c r="C5" s="262"/>
      <c r="D5" s="262"/>
      <c r="E5" s="262"/>
      <c r="F5" s="262"/>
      <c r="G5" s="262"/>
      <c r="H5" s="262"/>
      <c r="I5" s="64">
        <v>2</v>
      </c>
      <c r="J5" s="65" t="s">
        <v>5</v>
      </c>
      <c r="K5" s="65" t="s">
        <v>6</v>
      </c>
    </row>
    <row r="6" spans="1:11" ht="12.75" customHeight="1">
      <c r="A6" s="199" t="s">
        <v>246</v>
      </c>
      <c r="B6" s="200"/>
      <c r="C6" s="200"/>
      <c r="D6" s="200"/>
      <c r="E6" s="200"/>
      <c r="F6" s="200"/>
      <c r="G6" s="200"/>
      <c r="H6" s="200"/>
      <c r="I6" s="252"/>
      <c r="J6" s="252"/>
      <c r="K6" s="253"/>
    </row>
    <row r="7" spans="1:11" ht="12.75" customHeight="1">
      <c r="A7" s="257" t="s">
        <v>247</v>
      </c>
      <c r="B7" s="258"/>
      <c r="C7" s="258"/>
      <c r="D7" s="258"/>
      <c r="E7" s="258"/>
      <c r="F7" s="258"/>
      <c r="G7" s="258"/>
      <c r="H7" s="258"/>
      <c r="I7" s="1">
        <v>1</v>
      </c>
      <c r="J7" s="5">
        <v>28919201</v>
      </c>
      <c r="K7" s="7">
        <v>42645639</v>
      </c>
    </row>
    <row r="8" spans="1:11" ht="12.75" customHeight="1">
      <c r="A8" s="257" t="s">
        <v>248</v>
      </c>
      <c r="B8" s="258"/>
      <c r="C8" s="258"/>
      <c r="D8" s="258"/>
      <c r="E8" s="258"/>
      <c r="F8" s="258"/>
      <c r="G8" s="258"/>
      <c r="H8" s="258"/>
      <c r="I8" s="1">
        <v>2</v>
      </c>
      <c r="J8" s="5">
        <v>9597550</v>
      </c>
      <c r="K8" s="7">
        <v>8870358</v>
      </c>
    </row>
    <row r="9" spans="1:11" ht="12.75" customHeight="1">
      <c r="A9" s="257" t="s">
        <v>249</v>
      </c>
      <c r="B9" s="258"/>
      <c r="C9" s="258"/>
      <c r="D9" s="258"/>
      <c r="E9" s="258"/>
      <c r="F9" s="258"/>
      <c r="G9" s="258"/>
      <c r="H9" s="258"/>
      <c r="I9" s="1">
        <v>3</v>
      </c>
      <c r="J9" s="5">
        <v>47737027</v>
      </c>
      <c r="K9" s="7">
        <v>62575677</v>
      </c>
    </row>
    <row r="10" spans="1:11" ht="12.75" customHeight="1">
      <c r="A10" s="257" t="s">
        <v>250</v>
      </c>
      <c r="B10" s="258"/>
      <c r="C10" s="258"/>
      <c r="D10" s="258"/>
      <c r="E10" s="258"/>
      <c r="F10" s="258"/>
      <c r="G10" s="258"/>
      <c r="H10" s="258"/>
      <c r="I10" s="1">
        <v>4</v>
      </c>
      <c r="J10" s="5"/>
      <c r="K10" s="7"/>
    </row>
    <row r="11" spans="1:11" ht="12.75" customHeight="1">
      <c r="A11" s="257" t="s">
        <v>251</v>
      </c>
      <c r="B11" s="258"/>
      <c r="C11" s="258"/>
      <c r="D11" s="258"/>
      <c r="E11" s="258"/>
      <c r="F11" s="258"/>
      <c r="G11" s="258"/>
      <c r="H11" s="258"/>
      <c r="I11" s="1">
        <v>5</v>
      </c>
      <c r="J11" s="5">
        <v>6833320</v>
      </c>
      <c r="K11" s="7"/>
    </row>
    <row r="12" spans="1:11" ht="12.75" customHeight="1">
      <c r="A12" s="257" t="s">
        <v>252</v>
      </c>
      <c r="B12" s="258"/>
      <c r="C12" s="258"/>
      <c r="D12" s="258"/>
      <c r="E12" s="258"/>
      <c r="F12" s="258"/>
      <c r="G12" s="258"/>
      <c r="H12" s="258"/>
      <c r="I12" s="1">
        <v>6</v>
      </c>
      <c r="J12" s="5"/>
      <c r="K12" s="7"/>
    </row>
    <row r="13" spans="1:11" ht="12.75" customHeight="1">
      <c r="A13" s="260" t="s">
        <v>253</v>
      </c>
      <c r="B13" s="261"/>
      <c r="C13" s="261"/>
      <c r="D13" s="261"/>
      <c r="E13" s="261"/>
      <c r="F13" s="261"/>
      <c r="G13" s="261"/>
      <c r="H13" s="261"/>
      <c r="I13" s="1">
        <v>7</v>
      </c>
      <c r="J13" s="62">
        <f>SUM(J7:J12)</f>
        <v>93087098</v>
      </c>
      <c r="K13" s="51">
        <f>SUM(K7:K12)</f>
        <v>114091674</v>
      </c>
    </row>
    <row r="14" spans="1:11" ht="12.75" customHeight="1">
      <c r="A14" s="257" t="s">
        <v>254</v>
      </c>
      <c r="B14" s="258"/>
      <c r="C14" s="258"/>
      <c r="D14" s="258"/>
      <c r="E14" s="258"/>
      <c r="F14" s="258"/>
      <c r="G14" s="258"/>
      <c r="H14" s="259"/>
      <c r="I14" s="1">
        <v>8</v>
      </c>
      <c r="J14" s="5"/>
      <c r="K14" s="7"/>
    </row>
    <row r="15" spans="1:11" ht="12.75" customHeight="1">
      <c r="A15" s="257" t="s">
        <v>255</v>
      </c>
      <c r="B15" s="258"/>
      <c r="C15" s="258"/>
      <c r="D15" s="258"/>
      <c r="E15" s="258"/>
      <c r="F15" s="258"/>
      <c r="G15" s="258"/>
      <c r="H15" s="259"/>
      <c r="I15" s="1">
        <v>9</v>
      </c>
      <c r="J15" s="5">
        <v>52408767</v>
      </c>
      <c r="K15" s="7">
        <v>51865502</v>
      </c>
    </row>
    <row r="16" spans="1:11" ht="12.75" customHeight="1">
      <c r="A16" s="257" t="s">
        <v>256</v>
      </c>
      <c r="B16" s="258"/>
      <c r="C16" s="258"/>
      <c r="D16" s="258"/>
      <c r="E16" s="258"/>
      <c r="F16" s="258"/>
      <c r="G16" s="258"/>
      <c r="H16" s="259"/>
      <c r="I16" s="1">
        <v>10</v>
      </c>
      <c r="J16" s="5"/>
      <c r="K16" s="7">
        <v>11717968</v>
      </c>
    </row>
    <row r="17" spans="1:11" ht="12.75" customHeight="1">
      <c r="A17" s="257" t="s">
        <v>257</v>
      </c>
      <c r="B17" s="258"/>
      <c r="C17" s="258"/>
      <c r="D17" s="258"/>
      <c r="E17" s="258"/>
      <c r="F17" s="258"/>
      <c r="G17" s="258"/>
      <c r="H17" s="259"/>
      <c r="I17" s="1">
        <v>11</v>
      </c>
      <c r="J17" s="5">
        <v>55497739</v>
      </c>
      <c r="K17" s="7">
        <v>65229104</v>
      </c>
    </row>
    <row r="18" spans="1:11" ht="12.75" customHeight="1">
      <c r="A18" s="260" t="s">
        <v>258</v>
      </c>
      <c r="B18" s="261"/>
      <c r="C18" s="261"/>
      <c r="D18" s="261"/>
      <c r="E18" s="261"/>
      <c r="F18" s="261"/>
      <c r="G18" s="261"/>
      <c r="H18" s="261"/>
      <c r="I18" s="1">
        <v>12</v>
      </c>
      <c r="J18" s="62">
        <f>SUM(J14:J17)</f>
        <v>107906506</v>
      </c>
      <c r="K18" s="51">
        <f>SUM(K14:K17)</f>
        <v>128812574</v>
      </c>
    </row>
    <row r="19" spans="1:11" ht="12.75" customHeight="1">
      <c r="A19" s="260" t="s">
        <v>259</v>
      </c>
      <c r="B19" s="261"/>
      <c r="C19" s="261"/>
      <c r="D19" s="261"/>
      <c r="E19" s="261"/>
      <c r="F19" s="261"/>
      <c r="G19" s="261"/>
      <c r="H19" s="261"/>
      <c r="I19" s="1">
        <v>13</v>
      </c>
      <c r="J19" s="62">
        <f>IF(J13&gt;J18,J13-J18,0)</f>
        <v>0</v>
      </c>
      <c r="K19" s="51">
        <f>IF(K13&gt;K18,K13-K18,0)</f>
        <v>0</v>
      </c>
    </row>
    <row r="20" spans="1:11" ht="12.75" customHeight="1">
      <c r="A20" s="260" t="s">
        <v>260</v>
      </c>
      <c r="B20" s="261"/>
      <c r="C20" s="261"/>
      <c r="D20" s="261"/>
      <c r="E20" s="261"/>
      <c r="F20" s="261"/>
      <c r="G20" s="261"/>
      <c r="H20" s="261"/>
      <c r="I20" s="1">
        <v>14</v>
      </c>
      <c r="J20" s="62">
        <f>IF(J18&gt;J13,J18-J13,0)</f>
        <v>14819408</v>
      </c>
      <c r="K20" s="51">
        <f>IF(K18&gt;K13,K18-K13,0)</f>
        <v>14720900</v>
      </c>
    </row>
    <row r="21" spans="1:11" ht="12.75" customHeight="1">
      <c r="A21" s="199" t="s">
        <v>261</v>
      </c>
      <c r="B21" s="200"/>
      <c r="C21" s="200"/>
      <c r="D21" s="200"/>
      <c r="E21" s="200"/>
      <c r="F21" s="200"/>
      <c r="G21" s="200"/>
      <c r="H21" s="200"/>
      <c r="I21" s="252"/>
      <c r="J21" s="252"/>
      <c r="K21" s="253"/>
    </row>
    <row r="22" spans="1:11" ht="12.75" customHeight="1">
      <c r="A22" s="205" t="s">
        <v>262</v>
      </c>
      <c r="B22" s="206"/>
      <c r="C22" s="206"/>
      <c r="D22" s="206"/>
      <c r="E22" s="206"/>
      <c r="F22" s="206"/>
      <c r="G22" s="206"/>
      <c r="H22" s="206"/>
      <c r="I22" s="1">
        <v>15</v>
      </c>
      <c r="J22" s="5">
        <v>142810</v>
      </c>
      <c r="K22" s="7">
        <v>610863</v>
      </c>
    </row>
    <row r="23" spans="1:11" ht="12.75" customHeight="1">
      <c r="A23" s="205" t="s">
        <v>263</v>
      </c>
      <c r="B23" s="206"/>
      <c r="C23" s="206"/>
      <c r="D23" s="206"/>
      <c r="E23" s="206"/>
      <c r="F23" s="206"/>
      <c r="G23" s="206"/>
      <c r="H23" s="206"/>
      <c r="I23" s="1">
        <v>16</v>
      </c>
      <c r="J23" s="5"/>
      <c r="K23" s="7"/>
    </row>
    <row r="24" spans="1:11" ht="12.75" customHeight="1">
      <c r="A24" s="205" t="s">
        <v>264</v>
      </c>
      <c r="B24" s="206"/>
      <c r="C24" s="206"/>
      <c r="D24" s="206"/>
      <c r="E24" s="206"/>
      <c r="F24" s="206"/>
      <c r="G24" s="206"/>
      <c r="H24" s="206"/>
      <c r="I24" s="1">
        <v>17</v>
      </c>
      <c r="J24" s="5">
        <v>3480363</v>
      </c>
      <c r="K24" s="7">
        <v>10877331</v>
      </c>
    </row>
    <row r="25" spans="1:11" ht="12.75" customHeight="1">
      <c r="A25" s="205" t="s">
        <v>265</v>
      </c>
      <c r="B25" s="206"/>
      <c r="C25" s="206"/>
      <c r="D25" s="206"/>
      <c r="E25" s="206"/>
      <c r="F25" s="206"/>
      <c r="G25" s="206"/>
      <c r="H25" s="206"/>
      <c r="I25" s="1">
        <v>18</v>
      </c>
      <c r="J25" s="5"/>
      <c r="K25" s="7"/>
    </row>
    <row r="26" spans="1:11" ht="12.75" customHeight="1">
      <c r="A26" s="205" t="s">
        <v>266</v>
      </c>
      <c r="B26" s="206"/>
      <c r="C26" s="206"/>
      <c r="D26" s="206"/>
      <c r="E26" s="206"/>
      <c r="F26" s="206"/>
      <c r="G26" s="206"/>
      <c r="H26" s="206"/>
      <c r="I26" s="1">
        <v>19</v>
      </c>
      <c r="J26" s="5"/>
      <c r="K26" s="7"/>
    </row>
    <row r="27" spans="1:11" ht="12.75" customHeight="1">
      <c r="A27" s="208" t="s">
        <v>267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62">
        <f>SUM(J22:J26)</f>
        <v>3623173</v>
      </c>
      <c r="K27" s="51">
        <f>SUM(K22:K26)</f>
        <v>11488194</v>
      </c>
    </row>
    <row r="28" spans="1:11" ht="12.75" customHeight="1">
      <c r="A28" s="205" t="s">
        <v>268</v>
      </c>
      <c r="B28" s="206"/>
      <c r="C28" s="206"/>
      <c r="D28" s="206"/>
      <c r="E28" s="206"/>
      <c r="F28" s="206"/>
      <c r="G28" s="206"/>
      <c r="H28" s="206"/>
      <c r="I28" s="1">
        <v>21</v>
      </c>
      <c r="J28" s="5">
        <v>21827089</v>
      </c>
      <c r="K28" s="7">
        <v>14974228</v>
      </c>
    </row>
    <row r="29" spans="1:11" ht="12.75" customHeight="1">
      <c r="A29" s="205" t="s">
        <v>269</v>
      </c>
      <c r="B29" s="206"/>
      <c r="C29" s="206"/>
      <c r="D29" s="206"/>
      <c r="E29" s="206"/>
      <c r="F29" s="206"/>
      <c r="G29" s="206"/>
      <c r="H29" s="206"/>
      <c r="I29" s="1">
        <v>22</v>
      </c>
      <c r="J29" s="5"/>
      <c r="K29" s="7"/>
    </row>
    <row r="30" spans="1:11" ht="12.75" customHeight="1">
      <c r="A30" s="205" t="s">
        <v>270</v>
      </c>
      <c r="B30" s="206"/>
      <c r="C30" s="206"/>
      <c r="D30" s="206"/>
      <c r="E30" s="206"/>
      <c r="F30" s="206"/>
      <c r="G30" s="206"/>
      <c r="H30" s="206"/>
      <c r="I30" s="1">
        <v>23</v>
      </c>
      <c r="J30" s="5"/>
      <c r="K30" s="7"/>
    </row>
    <row r="31" spans="1:11" ht="12.75" customHeight="1">
      <c r="A31" s="208" t="s">
        <v>271</v>
      </c>
      <c r="B31" s="209"/>
      <c r="C31" s="209"/>
      <c r="D31" s="209"/>
      <c r="E31" s="209"/>
      <c r="F31" s="209"/>
      <c r="G31" s="209"/>
      <c r="H31" s="209"/>
      <c r="I31" s="1">
        <v>24</v>
      </c>
      <c r="J31" s="62">
        <f>SUM(J28:J30)</f>
        <v>21827089</v>
      </c>
      <c r="K31" s="51">
        <f>SUM(K28:K30)</f>
        <v>14974228</v>
      </c>
    </row>
    <row r="32" spans="1:11" ht="12.75" customHeight="1">
      <c r="A32" s="208" t="s">
        <v>272</v>
      </c>
      <c r="B32" s="209"/>
      <c r="C32" s="209"/>
      <c r="D32" s="209"/>
      <c r="E32" s="209"/>
      <c r="F32" s="209"/>
      <c r="G32" s="209"/>
      <c r="H32" s="209"/>
      <c r="I32" s="1">
        <v>25</v>
      </c>
      <c r="J32" s="62">
        <f>IF(J27&gt;J31,J27-J31,0)</f>
        <v>0</v>
      </c>
      <c r="K32" s="51">
        <f>IF(K27&gt;K31,K27-K31,0)</f>
        <v>0</v>
      </c>
    </row>
    <row r="33" spans="1:11" ht="12.75" customHeight="1">
      <c r="A33" s="208" t="s">
        <v>273</v>
      </c>
      <c r="B33" s="209"/>
      <c r="C33" s="209"/>
      <c r="D33" s="209"/>
      <c r="E33" s="209"/>
      <c r="F33" s="209"/>
      <c r="G33" s="209"/>
      <c r="H33" s="209"/>
      <c r="I33" s="1">
        <v>26</v>
      </c>
      <c r="J33" s="62">
        <f>IF(J31&gt;J27,J31-J27,0)</f>
        <v>18203916</v>
      </c>
      <c r="K33" s="51">
        <f>IF(K31&gt;K27,K31-K27,0)</f>
        <v>3486034</v>
      </c>
    </row>
    <row r="34" spans="1:11" ht="12.75" customHeight="1">
      <c r="A34" s="199" t="s">
        <v>274</v>
      </c>
      <c r="B34" s="200"/>
      <c r="C34" s="200"/>
      <c r="D34" s="200"/>
      <c r="E34" s="200"/>
      <c r="F34" s="200"/>
      <c r="G34" s="200"/>
      <c r="H34" s="200"/>
      <c r="I34" s="252"/>
      <c r="J34" s="252"/>
      <c r="K34" s="253"/>
    </row>
    <row r="35" spans="1:11" ht="12.75" customHeight="1">
      <c r="A35" s="254" t="s">
        <v>275</v>
      </c>
      <c r="B35" s="255"/>
      <c r="C35" s="255"/>
      <c r="D35" s="255"/>
      <c r="E35" s="255"/>
      <c r="F35" s="255"/>
      <c r="G35" s="255"/>
      <c r="H35" s="256"/>
      <c r="I35" s="1">
        <v>27</v>
      </c>
      <c r="J35" s="5"/>
      <c r="K35" s="7"/>
    </row>
    <row r="36" spans="1:11" ht="12.75" customHeight="1">
      <c r="A36" s="205" t="s">
        <v>276</v>
      </c>
      <c r="B36" s="206"/>
      <c r="C36" s="206"/>
      <c r="D36" s="206"/>
      <c r="E36" s="206"/>
      <c r="F36" s="206"/>
      <c r="G36" s="206"/>
      <c r="H36" s="207"/>
      <c r="I36" s="1">
        <v>28</v>
      </c>
      <c r="J36" s="5">
        <v>182330878</v>
      </c>
      <c r="K36" s="7">
        <v>178114751</v>
      </c>
    </row>
    <row r="37" spans="1:11" ht="12.75" customHeight="1">
      <c r="A37" s="205" t="s">
        <v>277</v>
      </c>
      <c r="B37" s="206"/>
      <c r="C37" s="206"/>
      <c r="D37" s="206"/>
      <c r="E37" s="206"/>
      <c r="F37" s="206"/>
      <c r="G37" s="206"/>
      <c r="H37" s="207"/>
      <c r="I37" s="1">
        <v>29</v>
      </c>
      <c r="J37" s="5"/>
      <c r="K37" s="7"/>
    </row>
    <row r="38" spans="1:11" ht="12.75" customHeight="1">
      <c r="A38" s="208" t="s">
        <v>278</v>
      </c>
      <c r="B38" s="209"/>
      <c r="C38" s="209"/>
      <c r="D38" s="209"/>
      <c r="E38" s="209"/>
      <c r="F38" s="209"/>
      <c r="G38" s="209"/>
      <c r="H38" s="209"/>
      <c r="I38" s="1">
        <v>30</v>
      </c>
      <c r="J38" s="62">
        <f>SUM(J35:J37)</f>
        <v>182330878</v>
      </c>
      <c r="K38" s="51">
        <f>SUM(K35:K37)</f>
        <v>178114751</v>
      </c>
    </row>
    <row r="39" spans="1:11" ht="12.75" customHeight="1">
      <c r="A39" s="205" t="s">
        <v>279</v>
      </c>
      <c r="B39" s="206"/>
      <c r="C39" s="206"/>
      <c r="D39" s="206"/>
      <c r="E39" s="206"/>
      <c r="F39" s="206"/>
      <c r="G39" s="206"/>
      <c r="H39" s="206"/>
      <c r="I39" s="1">
        <v>31</v>
      </c>
      <c r="J39" s="5">
        <v>182155571</v>
      </c>
      <c r="K39" s="7">
        <v>101780774</v>
      </c>
    </row>
    <row r="40" spans="1:11" ht="12.75" customHeight="1">
      <c r="A40" s="205" t="s">
        <v>280</v>
      </c>
      <c r="B40" s="206"/>
      <c r="C40" s="206"/>
      <c r="D40" s="206"/>
      <c r="E40" s="206"/>
      <c r="F40" s="206"/>
      <c r="G40" s="206"/>
      <c r="H40" s="206"/>
      <c r="I40" s="1">
        <v>32</v>
      </c>
      <c r="J40" s="5"/>
      <c r="K40" s="7">
        <v>76736110</v>
      </c>
    </row>
    <row r="41" spans="1:11" ht="12.75" customHeight="1">
      <c r="A41" s="205" t="s">
        <v>281</v>
      </c>
      <c r="B41" s="206"/>
      <c r="C41" s="206"/>
      <c r="D41" s="206"/>
      <c r="E41" s="206"/>
      <c r="F41" s="206"/>
      <c r="G41" s="206"/>
      <c r="H41" s="206"/>
      <c r="I41" s="1">
        <v>33</v>
      </c>
      <c r="J41" s="5">
        <v>1564847</v>
      </c>
      <c r="K41" s="7">
        <v>1367502</v>
      </c>
    </row>
    <row r="42" spans="1:11" ht="12.75" customHeight="1">
      <c r="A42" s="205" t="s">
        <v>282</v>
      </c>
      <c r="B42" s="206"/>
      <c r="C42" s="206"/>
      <c r="D42" s="206"/>
      <c r="E42" s="206"/>
      <c r="F42" s="206"/>
      <c r="G42" s="206"/>
      <c r="H42" s="206"/>
      <c r="I42" s="1">
        <v>34</v>
      </c>
      <c r="J42" s="5"/>
      <c r="K42" s="7"/>
    </row>
    <row r="43" spans="1:11" ht="12.75" customHeight="1">
      <c r="A43" s="205" t="s">
        <v>283</v>
      </c>
      <c r="B43" s="206"/>
      <c r="C43" s="206"/>
      <c r="D43" s="206"/>
      <c r="E43" s="206"/>
      <c r="F43" s="206"/>
      <c r="G43" s="206"/>
      <c r="H43" s="206"/>
      <c r="I43" s="1">
        <v>35</v>
      </c>
      <c r="J43" s="5"/>
      <c r="K43" s="7"/>
    </row>
    <row r="44" spans="1:11" ht="12.75" customHeight="1">
      <c r="A44" s="208" t="s">
        <v>284</v>
      </c>
      <c r="B44" s="209"/>
      <c r="C44" s="209"/>
      <c r="D44" s="209"/>
      <c r="E44" s="209"/>
      <c r="F44" s="209"/>
      <c r="G44" s="209"/>
      <c r="H44" s="210"/>
      <c r="I44" s="1">
        <v>36</v>
      </c>
      <c r="J44" s="62">
        <f>SUM(J39:J43)</f>
        <v>183720418</v>
      </c>
      <c r="K44" s="51">
        <f>SUM(K39:K43)</f>
        <v>179884386</v>
      </c>
    </row>
    <row r="45" spans="1:11" ht="12.75" customHeight="1">
      <c r="A45" s="208" t="s">
        <v>285</v>
      </c>
      <c r="B45" s="209"/>
      <c r="C45" s="209"/>
      <c r="D45" s="209"/>
      <c r="E45" s="209"/>
      <c r="F45" s="209"/>
      <c r="G45" s="209"/>
      <c r="H45" s="210"/>
      <c r="I45" s="1">
        <v>37</v>
      </c>
      <c r="J45" s="62">
        <f>IF(J38&gt;J44,J38-J44,0)</f>
        <v>0</v>
      </c>
      <c r="K45" s="51">
        <f>IF(K38&gt;K44,K38-K44,0)</f>
        <v>0</v>
      </c>
    </row>
    <row r="46" spans="1:11" ht="12.75" customHeight="1">
      <c r="A46" s="208" t="s">
        <v>286</v>
      </c>
      <c r="B46" s="209"/>
      <c r="C46" s="209"/>
      <c r="D46" s="209"/>
      <c r="E46" s="209"/>
      <c r="F46" s="209"/>
      <c r="G46" s="209"/>
      <c r="H46" s="210"/>
      <c r="I46" s="1">
        <v>38</v>
      </c>
      <c r="J46" s="62">
        <f>IF(J44&gt;J38,J44-J38,0)</f>
        <v>1389540</v>
      </c>
      <c r="K46" s="51">
        <f>IF(K44&gt;K38,K44-K38,0)</f>
        <v>1769635</v>
      </c>
    </row>
    <row r="47" spans="1:11" ht="12.75" customHeight="1">
      <c r="A47" s="205" t="s">
        <v>287</v>
      </c>
      <c r="B47" s="206"/>
      <c r="C47" s="206"/>
      <c r="D47" s="206"/>
      <c r="E47" s="206"/>
      <c r="F47" s="206"/>
      <c r="G47" s="206"/>
      <c r="H47" s="207"/>
      <c r="I47" s="1">
        <v>39</v>
      </c>
      <c r="J47" s="62">
        <f>IF(J19-J20+J32-J33+J45-J46&gt;0,J19-J20+J32-J33+J45-J46,0)</f>
        <v>0</v>
      </c>
      <c r="K47" s="51">
        <f>IF(K19-K20+K32-K33+K45-K46&gt;0,K19-K20+K32-K33+K45-K46,0)</f>
        <v>0</v>
      </c>
    </row>
    <row r="48" spans="1:11" ht="12.75" customHeight="1">
      <c r="A48" s="205" t="s">
        <v>288</v>
      </c>
      <c r="B48" s="206"/>
      <c r="C48" s="206"/>
      <c r="D48" s="206"/>
      <c r="E48" s="206"/>
      <c r="F48" s="206"/>
      <c r="G48" s="206"/>
      <c r="H48" s="207"/>
      <c r="I48" s="1">
        <v>40</v>
      </c>
      <c r="J48" s="62">
        <f>IF(J20-J19+J33-J32+J46-J45&gt;0,J20-J19+J33-J32+J46-J45,0)</f>
        <v>34412864</v>
      </c>
      <c r="K48" s="51">
        <f>IF(K20-K19+K33-K32+K46-K45&gt;0,K20-K19+K33-K32+K46-K45,0)</f>
        <v>19976569</v>
      </c>
    </row>
    <row r="49" spans="1:11" ht="12.75" customHeight="1">
      <c r="A49" s="205" t="s">
        <v>289</v>
      </c>
      <c r="B49" s="206"/>
      <c r="C49" s="206"/>
      <c r="D49" s="206"/>
      <c r="E49" s="206"/>
      <c r="F49" s="206"/>
      <c r="G49" s="206"/>
      <c r="H49" s="207"/>
      <c r="I49" s="1">
        <v>41</v>
      </c>
      <c r="J49" s="5">
        <v>66594027</v>
      </c>
      <c r="K49" s="7">
        <v>81101077</v>
      </c>
    </row>
    <row r="50" spans="1:11" ht="12.75" customHeight="1">
      <c r="A50" s="205" t="s">
        <v>290</v>
      </c>
      <c r="B50" s="206"/>
      <c r="C50" s="206"/>
      <c r="D50" s="206"/>
      <c r="E50" s="206"/>
      <c r="F50" s="206"/>
      <c r="G50" s="206"/>
      <c r="H50" s="207"/>
      <c r="I50" s="1">
        <v>42</v>
      </c>
      <c r="J50" s="5"/>
      <c r="K50" s="7"/>
    </row>
    <row r="51" spans="1:11" ht="12.75" customHeight="1">
      <c r="A51" s="205" t="s">
        <v>291</v>
      </c>
      <c r="B51" s="206"/>
      <c r="C51" s="206"/>
      <c r="D51" s="206"/>
      <c r="E51" s="206"/>
      <c r="F51" s="206"/>
      <c r="G51" s="206"/>
      <c r="H51" s="207"/>
      <c r="I51" s="1">
        <v>43</v>
      </c>
      <c r="J51" s="5">
        <v>34412864</v>
      </c>
      <c r="K51" s="7">
        <v>19976569</v>
      </c>
    </row>
    <row r="52" spans="1:11" ht="12.75" customHeight="1">
      <c r="A52" s="211" t="s">
        <v>292</v>
      </c>
      <c r="B52" s="212"/>
      <c r="C52" s="212"/>
      <c r="D52" s="212"/>
      <c r="E52" s="212"/>
      <c r="F52" s="212"/>
      <c r="G52" s="212"/>
      <c r="H52" s="213"/>
      <c r="I52" s="4">
        <v>44</v>
      </c>
      <c r="J52" s="63">
        <f>J49+J50-J51</f>
        <v>32181163</v>
      </c>
      <c r="K52" s="59">
        <f>K49+K50-K51</f>
        <v>61124508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L1:IV65536 A5:K5 A1 A2:K3 I7:K20 A22:K33 I35:K65536 A53:H65536"/>
  </dataValidations>
  <printOptions/>
  <pageMargins left="0.75" right="0.75" top="1" bottom="1" header="0.5" footer="0.5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H32" sqref="H32"/>
    </sheetView>
  </sheetViews>
  <sheetFormatPr defaultColWidth="9.140625" defaultRowHeight="12.75"/>
  <cols>
    <col min="1" max="4" width="9.140625" style="67" customWidth="1"/>
    <col min="5" max="5" width="10.140625" style="67" bestFit="1" customWidth="1"/>
    <col min="6" max="9" width="9.140625" style="67" customWidth="1"/>
    <col min="10" max="11" width="9.57421875" style="67" bestFit="1" customWidth="1"/>
    <col min="12" max="16384" width="9.140625" style="67" customWidth="1"/>
  </cols>
  <sheetData>
    <row r="1" spans="1:12" ht="12.75" customHeight="1">
      <c r="A1" s="274" t="s">
        <v>293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66"/>
    </row>
    <row r="2" spans="1:12" ht="15.75">
      <c r="A2" s="42"/>
      <c r="B2" s="129"/>
      <c r="C2" s="268" t="s">
        <v>294</v>
      </c>
      <c r="D2" s="268"/>
      <c r="E2" s="68">
        <v>42005</v>
      </c>
      <c r="F2" s="43" t="s">
        <v>39</v>
      </c>
      <c r="G2" s="269">
        <v>42277</v>
      </c>
      <c r="H2" s="270"/>
      <c r="I2" s="129"/>
      <c r="J2" s="129"/>
      <c r="K2" s="129"/>
      <c r="L2" s="69"/>
    </row>
    <row r="3" spans="1:11" ht="23.25" customHeight="1">
      <c r="A3" s="232" t="s">
        <v>74</v>
      </c>
      <c r="B3" s="233"/>
      <c r="C3" s="233"/>
      <c r="D3" s="233"/>
      <c r="E3" s="233"/>
      <c r="F3" s="233"/>
      <c r="G3" s="233"/>
      <c r="H3" s="234"/>
      <c r="I3" s="56" t="s">
        <v>75</v>
      </c>
      <c r="J3" s="57" t="s">
        <v>76</v>
      </c>
      <c r="K3" s="58" t="s">
        <v>77</v>
      </c>
    </row>
    <row r="4" spans="1:11" ht="12.75">
      <c r="A4" s="271">
        <v>1</v>
      </c>
      <c r="B4" s="271"/>
      <c r="C4" s="271"/>
      <c r="D4" s="271"/>
      <c r="E4" s="271"/>
      <c r="F4" s="271"/>
      <c r="G4" s="271"/>
      <c r="H4" s="271"/>
      <c r="I4" s="73">
        <v>2</v>
      </c>
      <c r="J4" s="72" t="s">
        <v>5</v>
      </c>
      <c r="K4" s="72" t="s">
        <v>6</v>
      </c>
    </row>
    <row r="5" spans="1:11" ht="12.75" customHeight="1">
      <c r="A5" s="254" t="s">
        <v>295</v>
      </c>
      <c r="B5" s="255"/>
      <c r="C5" s="255"/>
      <c r="D5" s="255"/>
      <c r="E5" s="255"/>
      <c r="F5" s="255"/>
      <c r="G5" s="255"/>
      <c r="H5" s="256"/>
      <c r="I5" s="44">
        <v>1</v>
      </c>
      <c r="J5" s="45">
        <v>134967180</v>
      </c>
      <c r="K5" s="45">
        <v>134967180</v>
      </c>
    </row>
    <row r="6" spans="1:11" ht="12.75" customHeight="1">
      <c r="A6" s="205" t="s">
        <v>296</v>
      </c>
      <c r="B6" s="206"/>
      <c r="C6" s="206"/>
      <c r="D6" s="206"/>
      <c r="E6" s="206"/>
      <c r="F6" s="206"/>
      <c r="G6" s="206"/>
      <c r="H6" s="207"/>
      <c r="I6" s="44">
        <v>2</v>
      </c>
      <c r="J6" s="46">
        <v>-9243180</v>
      </c>
      <c r="K6" s="46">
        <v>-8652683</v>
      </c>
    </row>
    <row r="7" spans="1:11" ht="12.75" customHeight="1">
      <c r="A7" s="205" t="s">
        <v>297</v>
      </c>
      <c r="B7" s="206"/>
      <c r="C7" s="206"/>
      <c r="D7" s="206"/>
      <c r="E7" s="206"/>
      <c r="F7" s="206"/>
      <c r="G7" s="206"/>
      <c r="H7" s="207"/>
      <c r="I7" s="44">
        <v>3</v>
      </c>
      <c r="J7" s="46">
        <v>88587743</v>
      </c>
      <c r="K7" s="46">
        <v>89677247</v>
      </c>
    </row>
    <row r="8" spans="1:11" ht="12.75" customHeight="1">
      <c r="A8" s="205" t="s">
        <v>298</v>
      </c>
      <c r="B8" s="206"/>
      <c r="C8" s="206"/>
      <c r="D8" s="206"/>
      <c r="E8" s="206"/>
      <c r="F8" s="206"/>
      <c r="G8" s="206"/>
      <c r="H8" s="207"/>
      <c r="I8" s="44">
        <v>4</v>
      </c>
      <c r="J8" s="46">
        <v>206911336</v>
      </c>
      <c r="K8" s="46">
        <v>190986848</v>
      </c>
    </row>
    <row r="9" spans="1:11" ht="12.75" customHeight="1">
      <c r="A9" s="205" t="s">
        <v>299</v>
      </c>
      <c r="B9" s="206"/>
      <c r="C9" s="206"/>
      <c r="D9" s="206"/>
      <c r="E9" s="206"/>
      <c r="F9" s="206"/>
      <c r="G9" s="206"/>
      <c r="H9" s="206"/>
      <c r="I9" s="44">
        <v>5</v>
      </c>
      <c r="J9" s="46">
        <v>61346862</v>
      </c>
      <c r="K9" s="46">
        <v>31971580</v>
      </c>
    </row>
    <row r="10" spans="1:11" ht="12.75" customHeight="1">
      <c r="A10" s="205" t="s">
        <v>300</v>
      </c>
      <c r="B10" s="206"/>
      <c r="C10" s="206"/>
      <c r="D10" s="206"/>
      <c r="E10" s="206"/>
      <c r="F10" s="206"/>
      <c r="G10" s="206"/>
      <c r="H10" s="207"/>
      <c r="I10" s="44">
        <v>6</v>
      </c>
      <c r="J10" s="46"/>
      <c r="K10" s="46"/>
    </row>
    <row r="11" spans="1:11" ht="12.75" customHeight="1">
      <c r="A11" s="205" t="s">
        <v>301</v>
      </c>
      <c r="B11" s="206"/>
      <c r="C11" s="206"/>
      <c r="D11" s="206"/>
      <c r="E11" s="206"/>
      <c r="F11" s="206"/>
      <c r="G11" s="206"/>
      <c r="H11" s="207"/>
      <c r="I11" s="44">
        <v>7</v>
      </c>
      <c r="J11" s="46"/>
      <c r="K11" s="46"/>
    </row>
    <row r="12" spans="1:11" ht="12.75" customHeight="1">
      <c r="A12" s="205" t="s">
        <v>302</v>
      </c>
      <c r="B12" s="206"/>
      <c r="C12" s="206"/>
      <c r="D12" s="206"/>
      <c r="E12" s="206"/>
      <c r="F12" s="206"/>
      <c r="G12" s="206"/>
      <c r="H12" s="207"/>
      <c r="I12" s="44">
        <v>8</v>
      </c>
      <c r="J12" s="46"/>
      <c r="K12" s="46"/>
    </row>
    <row r="13" spans="1:11" ht="12.75" customHeight="1">
      <c r="A13" s="205" t="s">
        <v>303</v>
      </c>
      <c r="B13" s="206"/>
      <c r="C13" s="206"/>
      <c r="D13" s="206"/>
      <c r="E13" s="206"/>
      <c r="F13" s="206"/>
      <c r="G13" s="206"/>
      <c r="H13" s="207"/>
      <c r="I13" s="44">
        <v>9</v>
      </c>
      <c r="J13" s="46"/>
      <c r="K13" s="46"/>
    </row>
    <row r="14" spans="1:11" ht="12.75" customHeight="1">
      <c r="A14" s="260" t="s">
        <v>304</v>
      </c>
      <c r="B14" s="261"/>
      <c r="C14" s="261"/>
      <c r="D14" s="261"/>
      <c r="E14" s="261"/>
      <c r="F14" s="261"/>
      <c r="G14" s="261"/>
      <c r="H14" s="261"/>
      <c r="I14" s="44">
        <v>10</v>
      </c>
      <c r="J14" s="70">
        <f>SUM(J5:J13)</f>
        <v>482569941</v>
      </c>
      <c r="K14" s="70">
        <f>SUM(K5:K13)</f>
        <v>438950172</v>
      </c>
    </row>
    <row r="15" spans="1:11" ht="12.75" customHeight="1">
      <c r="A15" s="257" t="s">
        <v>305</v>
      </c>
      <c r="B15" s="258"/>
      <c r="C15" s="258"/>
      <c r="D15" s="258"/>
      <c r="E15" s="258"/>
      <c r="F15" s="258"/>
      <c r="G15" s="258"/>
      <c r="H15" s="258"/>
      <c r="I15" s="44">
        <v>11</v>
      </c>
      <c r="J15" s="46"/>
      <c r="K15" s="46"/>
    </row>
    <row r="16" spans="1:11" ht="12.75" customHeight="1">
      <c r="A16" s="257" t="s">
        <v>306</v>
      </c>
      <c r="B16" s="258"/>
      <c r="C16" s="258"/>
      <c r="D16" s="258"/>
      <c r="E16" s="258"/>
      <c r="F16" s="258"/>
      <c r="G16" s="258"/>
      <c r="H16" s="258"/>
      <c r="I16" s="44">
        <v>12</v>
      </c>
      <c r="J16" s="46"/>
      <c r="K16" s="46"/>
    </row>
    <row r="17" spans="1:11" ht="12.75" customHeight="1">
      <c r="A17" s="257" t="s">
        <v>307</v>
      </c>
      <c r="B17" s="258"/>
      <c r="C17" s="258"/>
      <c r="D17" s="258"/>
      <c r="E17" s="258"/>
      <c r="F17" s="258"/>
      <c r="G17" s="258"/>
      <c r="H17" s="258"/>
      <c r="I17" s="44">
        <v>13</v>
      </c>
      <c r="J17" s="46"/>
      <c r="K17" s="46"/>
    </row>
    <row r="18" spans="1:11" ht="12.75" customHeight="1">
      <c r="A18" s="257" t="s">
        <v>308</v>
      </c>
      <c r="B18" s="258"/>
      <c r="C18" s="258"/>
      <c r="D18" s="258"/>
      <c r="E18" s="258"/>
      <c r="F18" s="258"/>
      <c r="G18" s="258"/>
      <c r="H18" s="258"/>
      <c r="I18" s="44">
        <v>14</v>
      </c>
      <c r="J18" s="46"/>
      <c r="K18" s="46"/>
    </row>
    <row r="19" spans="1:11" ht="12.75" customHeight="1">
      <c r="A19" s="257" t="s">
        <v>309</v>
      </c>
      <c r="B19" s="258"/>
      <c r="C19" s="258"/>
      <c r="D19" s="258"/>
      <c r="E19" s="258"/>
      <c r="F19" s="258"/>
      <c r="G19" s="258"/>
      <c r="H19" s="258"/>
      <c r="I19" s="44">
        <v>15</v>
      </c>
      <c r="J19" s="46"/>
      <c r="K19" s="46"/>
    </row>
    <row r="20" spans="1:11" ht="12.75" customHeight="1">
      <c r="A20" s="257" t="s">
        <v>310</v>
      </c>
      <c r="B20" s="258"/>
      <c r="C20" s="258"/>
      <c r="D20" s="258"/>
      <c r="E20" s="258"/>
      <c r="F20" s="258"/>
      <c r="G20" s="258"/>
      <c r="H20" s="258"/>
      <c r="I20" s="44">
        <v>16</v>
      </c>
      <c r="J20" s="46"/>
      <c r="K20" s="46"/>
    </row>
    <row r="21" spans="1:11" ht="12.75" customHeight="1">
      <c r="A21" s="260" t="s">
        <v>311</v>
      </c>
      <c r="B21" s="261"/>
      <c r="C21" s="261"/>
      <c r="D21" s="261"/>
      <c r="E21" s="261"/>
      <c r="F21" s="261"/>
      <c r="G21" s="261"/>
      <c r="H21" s="261"/>
      <c r="I21" s="44">
        <v>17</v>
      </c>
      <c r="J21" s="71">
        <f>SUM(J15:J20)</f>
        <v>0</v>
      </c>
      <c r="K21" s="71">
        <f>SUM(K15:K20)</f>
        <v>0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54" t="s">
        <v>312</v>
      </c>
      <c r="B23" s="255"/>
      <c r="C23" s="255"/>
      <c r="D23" s="255"/>
      <c r="E23" s="255"/>
      <c r="F23" s="255"/>
      <c r="G23" s="255"/>
      <c r="H23" s="256"/>
      <c r="I23" s="47">
        <v>18</v>
      </c>
      <c r="J23" s="45"/>
      <c r="K23" s="45"/>
    </row>
    <row r="24" spans="1:11" ht="17.25" customHeight="1">
      <c r="A24" s="211" t="s">
        <v>313</v>
      </c>
      <c r="B24" s="212"/>
      <c r="C24" s="212"/>
      <c r="D24" s="212"/>
      <c r="E24" s="212"/>
      <c r="F24" s="212"/>
      <c r="G24" s="212"/>
      <c r="H24" s="213"/>
      <c r="I24" s="48">
        <v>19</v>
      </c>
      <c r="J24" s="71"/>
      <c r="K24" s="71"/>
    </row>
    <row r="25" spans="1:11" ht="30" customHeight="1">
      <c r="A25" s="272" t="s">
        <v>314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_1"/>
    <protectedRange sqref="G2:H2" name="Range1_2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A25:H65536 A4:H4 A22:H22 I4:K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I33" sqref="I33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4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7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2015-10-19T12:20:41Z</cp:lastPrinted>
  <dcterms:created xsi:type="dcterms:W3CDTF">2008-10-17T11:51:54Z</dcterms:created>
  <dcterms:modified xsi:type="dcterms:W3CDTF">2015-10-28T12:08:37Z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