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" sheetId="1" r:id="rId1"/>
    <sheet name="BALANCE SHEET" sheetId="2" r:id="rId2"/>
    <sheet name="PROFIT AND LOSS" sheetId="3" r:id="rId3"/>
    <sheet name="CASH FLOW" sheetId="4" r:id="rId4"/>
    <sheet name="EQUITY" sheetId="5" r:id="rId5"/>
    <sheet name="Bilješke" sheetId="6" r:id="rId6"/>
  </sheets>
  <definedNames>
    <definedName name="_xlnm.Print_Area" localSheetId="5">'Bilješke'!$A$1:$J$53</definedName>
    <definedName name="_xlnm.Print_Area" localSheetId="4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<sst xmlns="http://schemas.openxmlformats.org/spreadsheetml/2006/main" count="357" uniqueCount="319">
  <si>
    <t xml:space="preserve">   3. Goodwill</t>
  </si>
  <si>
    <t>MB:</t>
  </si>
  <si>
    <t/>
  </si>
  <si>
    <t>M.P.</t>
  </si>
  <si>
    <t>Bilješke uz financijske izvještaje</t>
  </si>
  <si>
    <t>3</t>
  </si>
  <si>
    <t>4</t>
  </si>
  <si>
    <t>Stavke koje umanjuju kapital upisuju se s negativnim predznakom 
Podaci pod AOP oznakama 001 do 009 upisuju se kao stanje na datum bilance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</si>
  <si>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</si>
  <si>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</si>
  <si>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</si>
  <si>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</si>
  <si>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</si>
  <si>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</si>
  <si>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</si>
  <si>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</si>
  <si>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www.medika.hr</t>
  </si>
  <si>
    <t>GRAD ZAGAREB</t>
  </si>
  <si>
    <t>4646</t>
  </si>
  <si>
    <t xml:space="preserve">ZU Ljekarne Prima Pharme </t>
  </si>
  <si>
    <t xml:space="preserve">Split </t>
  </si>
  <si>
    <t>0694975</t>
  </si>
  <si>
    <t>ZU Ljekarne Delonga</t>
  </si>
  <si>
    <t>Okrug Gornji</t>
  </si>
  <si>
    <t>1605747</t>
  </si>
  <si>
    <t>ZU Ljekarne Ines Škoko</t>
  </si>
  <si>
    <t>Zagreb</t>
  </si>
  <si>
    <t>02708396</t>
  </si>
  <si>
    <t>ZU Ljekarne Atalić</t>
  </si>
  <si>
    <t>Osijek</t>
  </si>
  <si>
    <t>0845124</t>
  </si>
  <si>
    <t>Opatija</t>
  </si>
  <si>
    <t>RADMILOVIĆ DIJANA</t>
  </si>
  <si>
    <t>01242551</t>
  </si>
  <si>
    <t>012371441</t>
  </si>
  <si>
    <t>HERCEG JASMINKO</t>
  </si>
  <si>
    <t>Obveznik: MEDIKA d.d._____________________________________________________________</t>
  </si>
  <si>
    <t>80029124</t>
  </si>
  <si>
    <t>80005110</t>
  </si>
  <si>
    <t>Ljekarna Ksenija Gabrić</t>
  </si>
  <si>
    <t>Ljekarna Elvira Štimac</t>
  </si>
  <si>
    <t>Appendix 1.</t>
  </si>
  <si>
    <t>Reporting period:</t>
  </si>
  <si>
    <t>to</t>
  </si>
  <si>
    <t>Quartarly financial statements TFI-POD</t>
  </si>
  <si>
    <t>Registration number (MB):</t>
  </si>
  <si>
    <t>Identification number of company (MBS):</t>
  </si>
  <si>
    <t>Personal identification number (OIB):</t>
  </si>
  <si>
    <t>Issuer:</t>
  </si>
  <si>
    <t>Postal code and city:</t>
  </si>
  <si>
    <t>Address:</t>
  </si>
  <si>
    <t>e-mail:</t>
  </si>
  <si>
    <t>web page:</t>
  </si>
  <si>
    <t>Code and name of municipality/city:</t>
  </si>
  <si>
    <t>Code and county name:</t>
  </si>
  <si>
    <t>Consolidated statements:</t>
  </si>
  <si>
    <t>YES</t>
  </si>
  <si>
    <t>Number of employees:</t>
  </si>
  <si>
    <t>(end of reporting period)</t>
  </si>
  <si>
    <t>NKD code:</t>
  </si>
  <si>
    <t>Consolidating entities (according to IFRS):</t>
  </si>
  <si>
    <t>Headquarters:</t>
  </si>
  <si>
    <t>Bookkeeping service:</t>
  </si>
  <si>
    <t>Contact person:</t>
  </si>
  <si>
    <t>Telephone number:</t>
  </si>
  <si>
    <t>Name:</t>
  </si>
  <si>
    <t>(only surname and name of contact person)</t>
  </si>
  <si>
    <t>Fax:</t>
  </si>
  <si>
    <t>(authorised person)</t>
  </si>
  <si>
    <t xml:space="preserve">Documentation for publishing: </t>
  </si>
  <si>
    <t>1. Financial statements (Balance sheet, Profit and loss account, Cash flow statements, Statements of changes in equity</t>
  </si>
  <si>
    <t>and Notes to financial statements)</t>
  </si>
  <si>
    <t>2. Interim report,</t>
  </si>
  <si>
    <t>3. Statement of Liability.</t>
  </si>
  <si>
    <t>(signature of authorised person)</t>
  </si>
  <si>
    <t>BALANCE SHEET</t>
  </si>
  <si>
    <t>balance as at 30.9.2013</t>
  </si>
  <si>
    <t>Description</t>
  </si>
  <si>
    <t>AOP
mark</t>
  </si>
  <si>
    <t>Previous period</t>
  </si>
  <si>
    <t>Current period</t>
  </si>
  <si>
    <t>ASSETS</t>
  </si>
  <si>
    <t>A)  RECEIVABLES FOR SUBSCRIBED BUT NOT PAID-IN CAPITAL</t>
  </si>
  <si>
    <r>
      <t xml:space="preserve">B)  NON-CURRENT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</si>
  <si>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</si>
  <si>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Research and development</t>
  </si>
  <si>
    <t xml:space="preserve">   2. Concessions, patents, licences, trademarks, software and other rights</t>
  </si>
  <si>
    <t xml:space="preserve">   4. Advances for intangible assets</t>
  </si>
  <si>
    <t xml:space="preserve">   5. Intangible assets under construction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</si>
  <si>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</si>
  <si>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</si>
  <si>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</si>
  <si>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</si>
  <si>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Equipment and machinery</t>
  </si>
  <si>
    <t xml:space="preserve">    4. Furniture, fittings and vechicles</t>
  </si>
  <si>
    <t xml:space="preserve">    5. Biological assets</t>
  </si>
  <si>
    <t xml:space="preserve">    6. Advances for tangible assets</t>
  </si>
  <si>
    <t xml:space="preserve">    7. Tangible assets under construction</t>
  </si>
  <si>
    <t xml:space="preserve">    8. Other tangible assets</t>
  </si>
  <si>
    <t xml:space="preserve">    9. Investment property</t>
  </si>
  <si>
    <t>III. NON-CURRENT FINANCIAL ASSETS (021 to 028)</t>
  </si>
  <si>
    <t xml:space="preserve">     1. Investment in subsidiaries and associates</t>
  </si>
  <si>
    <t xml:space="preserve">     2. Loans to related parties</t>
  </si>
  <si>
    <t xml:space="preserve">     3. Loans given to minority interest </t>
  </si>
  <si>
    <t xml:space="preserve">     4. Loans given to participating parties</t>
  </si>
  <si>
    <t xml:space="preserve">     5. Investment in securities</t>
  </si>
  <si>
    <t xml:space="preserve">     6. Loans given, deposits and similar </t>
  </si>
  <si>
    <t xml:space="preserve">     7. Other non-current financial assets</t>
  </si>
  <si>
    <t xml:space="preserve">     8.  Investments at equity method</t>
  </si>
  <si>
    <t>IV. RECEIVABLES (030 to 032)</t>
  </si>
  <si>
    <t xml:space="preserve">     1. Receivables from related parties</t>
  </si>
  <si>
    <t xml:space="preserve">     2. Receivables for credit sales</t>
  </si>
  <si>
    <t xml:space="preserve">     3. Other receivables</t>
  </si>
  <si>
    <t>V. DEFFERED TAX ASSET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</si>
  <si>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</si>
  <si>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To 042)</t>
  </si>
  <si>
    <t xml:space="preserve">   1. Raw material</t>
  </si>
  <si>
    <t xml:space="preserve">   2. Work in progress</t>
  </si>
  <si>
    <t xml:space="preserve">   3. Finished products</t>
  </si>
  <si>
    <t xml:space="preserve">   4. Trade goods</t>
  </si>
  <si>
    <t xml:space="preserve">   5. Advances for inventories</t>
  </si>
  <si>
    <t xml:space="preserve">   6. Non-current assets available for sale </t>
  </si>
  <si>
    <t xml:space="preserve">   7. Biological assets</t>
  </si>
  <si>
    <t>II. RECEIVABLES (044 to 049)</t>
  </si>
  <si>
    <t xml:space="preserve">   1. Receivables from related parties</t>
  </si>
  <si>
    <t xml:space="preserve">   2. Trade receivables</t>
  </si>
  <si>
    <t xml:space="preserve">   3. Receivables from participaring parties</t>
  </si>
  <si>
    <t xml:space="preserve">   4. Receivables from employees</t>
  </si>
  <si>
    <t xml:space="preserve">   5. Receivables from the state and other institutions</t>
  </si>
  <si>
    <t xml:space="preserve">   6. Other receivables</t>
  </si>
  <si>
    <t>III. CURRENT FINANCIAL ASSETS (051 to 057)</t>
  </si>
  <si>
    <t xml:space="preserve">     3. Equity investments</t>
  </si>
  <si>
    <t xml:space="preserve">     4. Loans given to participating parties </t>
  </si>
  <si>
    <t xml:space="preserve">     7. Other financial assets</t>
  </si>
  <si>
    <t>IV. CASH IN BANK AND ON HAND</t>
  </si>
  <si>
    <t>D)  PREAPID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</si>
  <si>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</si>
  <si>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G)  OFF BALANCE SHEET ITEMS</t>
  </si>
  <si>
    <t>EQUITY AND LIABILITIES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</si>
  <si>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</si>
  <si>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</si>
  <si>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</si>
  <si>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RETAINED EARNINGS (066+067-068+069+070)</t>
  </si>
  <si>
    <t>1. Legal reserves</t>
  </si>
  <si>
    <t>2. Reserves for treasury shares</t>
  </si>
  <si>
    <t>3. Treasury shares</t>
  </si>
  <si>
    <t>4. Statututory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</si>
  <si>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</si>
  <si>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</si>
  <si>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</si>
  <si>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</si>
  <si>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</si>
  <si>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OR LOSS FOR THE PERIOD (076-077)</t>
  </si>
  <si>
    <t>1. Profit for the period</t>
  </si>
  <si>
    <t>2. Loss for the period</t>
  </si>
  <si>
    <t>VII. MAJNORITY INTERESTS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</si>
  <si>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</si>
  <si>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retirement, severance oayment and similar</t>
  </si>
  <si>
    <t xml:space="preserve">     2. Tax provisions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</si>
  <si>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</si>
  <si>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to 092)</t>
    </r>
  </si>
  <si>
    <t xml:space="preserve">     1. Liabilites to related parties</t>
  </si>
  <si>
    <t xml:space="preserve">     2. Borrowings and deposits</t>
  </si>
  <si>
    <t xml:space="preserve">     3. Liabilites to banks and other financial institutions</t>
  </si>
  <si>
    <t xml:space="preserve">     4. Liabilites for advances received</t>
  </si>
  <si>
    <t xml:space="preserve">     5. Trade payables</t>
  </si>
  <si>
    <t xml:space="preserve">     6. Liabilitis for securities</t>
  </si>
  <si>
    <t xml:space="preserve">     7. Liabilities to participating parties </t>
  </si>
  <si>
    <t xml:space="preserve">     8. Other non-current liabilites</t>
  </si>
  <si>
    <t xml:space="preserve">     9. Deferred tax liabilitiy</t>
  </si>
  <si>
    <r>
      <t xml:space="preserve">D)  CURRENT LIABILITIES </t>
    </r>
    <r>
      <rPr>
        <sz val="9"/>
        <rFont val="Arial"/>
        <family val="2"/>
      </rPr>
      <t>(094 to 105)</t>
    </r>
  </si>
  <si>
    <t xml:space="preserve">     1. Liabilities to related parties</t>
  </si>
  <si>
    <t xml:space="preserve">     8. Liabilities to employees</t>
  </si>
  <si>
    <t xml:space="preserve">     9. Liabilites for taxes and contributions</t>
  </si>
  <si>
    <t xml:space="preserve">   10. Dividend payables</t>
  </si>
  <si>
    <t xml:space="preserve">   11. Liabilites for non-current assets available for sale</t>
  </si>
  <si>
    <t xml:space="preserve">   12. Other current liabilites</t>
  </si>
  <si>
    <t>E) DEFFERED INCOME AND ACCRUED EXPENSES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</si>
  <si>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</si>
  <si>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SUPPLEMENT TO BALANCE SHEET (for consolidated financial statements)</t>
  </si>
  <si>
    <t>A) CAPITAL AND RESERVES</t>
  </si>
  <si>
    <t>1. Attributable to equity holders</t>
  </si>
  <si>
    <t>2. Attributable to minority interest</t>
  </si>
  <si>
    <t>Note 1.: Supplement to balance sheet is filled for consolidated financial statements.</t>
  </si>
  <si>
    <t>PROFIT AND LOSS</t>
  </si>
  <si>
    <t>for period from 1.1.2013. to 30.9.2013</t>
  </si>
  <si>
    <t>Issuer:MEDIKA d.d._____________________________________________________________</t>
  </si>
  <si>
    <t>Cumulative</t>
  </si>
  <si>
    <t>Quarter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</si>
  <si>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</si>
  <si>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Revenues from sale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</si>
  <si>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</si>
  <si>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</si>
  <si>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 in value of work in progress and finished goods</t>
  </si>
  <si>
    <r>
      <t xml:space="preserve">    2. Material expenses </t>
    </r>
    <r>
      <rPr>
        <sz val="9"/>
        <rFont val="Arial"/>
        <family val="2"/>
      </rPr>
      <t>(117 to 119)</t>
    </r>
  </si>
  <si>
    <t xml:space="preserve">        a) Raw materials</t>
  </si>
  <si>
    <t xml:space="preserve">        b) Cost of goods sold</t>
  </si>
  <si>
    <t xml:space="preserve">        c) Other expenses</t>
  </si>
  <si>
    <r>
      <t xml:space="preserve">   3. Employee expenses </t>
    </r>
    <r>
      <rPr>
        <sz val="9"/>
        <rFont val="Arial"/>
        <family val="2"/>
      </rPr>
      <t>(121 to 123)</t>
    </r>
  </si>
  <si>
    <t xml:space="preserve">        a) Net salaries</t>
  </si>
  <si>
    <t xml:space="preserve">        b) Tax and contributions from salaries</t>
  </si>
  <si>
    <t xml:space="preserve">        c) Contributions on salaries</t>
  </si>
  <si>
    <t xml:space="preserve">   4. Depreciation and amortization</t>
  </si>
  <si>
    <t xml:space="preserve">   5. Other expenses</t>
  </si>
  <si>
    <r>
      <t xml:space="preserve">   6. Impairement </t>
    </r>
    <r>
      <rPr>
        <sz val="9"/>
        <rFont val="Arial"/>
        <family val="2"/>
      </rPr>
      <t>(127+128)</t>
    </r>
  </si>
  <si>
    <t xml:space="preserve">       a) of non-current assets (financial assets excluded)</t>
  </si>
  <si>
    <t xml:space="preserve">       b) of current assets (financial assets excluded)</t>
  </si>
  <si>
    <t xml:space="preserve">   7. Provisions</t>
  </si>
  <si>
    <t xml:space="preserve">   8. Other operating expenses</t>
  </si>
  <si>
    <r>
      <t xml:space="preserve">III. FINANCE INCOME </t>
    </r>
    <r>
      <rPr>
        <sz val="9"/>
        <rFont val="Arial"/>
        <family val="2"/>
      </rPr>
      <t>(132 to 136)</t>
    </r>
  </si>
  <si>
    <t xml:space="preserve">     1. Interests, foreign exchanges and dividend from related parties</t>
  </si>
  <si>
    <t xml:space="preserve">     2. Interests, foreign exchanges and dividend from non-related parties</t>
  </si>
  <si>
    <t xml:space="preserve">     3. Share of profit from associate</t>
  </si>
  <si>
    <t xml:space="preserve">     4. Unrealised gains</t>
  </si>
  <si>
    <t xml:space="preserve">     5. Other financial income</t>
  </si>
  <si>
    <r>
      <t xml:space="preserve">IV. FINANCE EXPENSES </t>
    </r>
    <r>
      <rPr>
        <sz val="9"/>
        <rFont val="Arial"/>
        <family val="2"/>
      </rPr>
      <t>(138 to 141)</t>
    </r>
  </si>
  <si>
    <t xml:space="preserve">    3. Unrealised losses</t>
  </si>
  <si>
    <t xml:space="preserve">    4. Other finance expenses</t>
  </si>
  <si>
    <t xml:space="preserve">V.    SHARE OF PROFIT FROM ASSOCIATE </t>
  </si>
  <si>
    <t xml:space="preserve">VI.   SHARE OF LOSS FROM ASSOCIATE 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</si>
  <si>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</si>
  <si>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</si>
  <si>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</si>
  <si>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</si>
  <si>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>XI.  PROFIT OR LOSS BEFORE TAX (</t>
    </r>
    <r>
      <rPr>
        <sz val="9"/>
        <rFont val="Arial"/>
        <family val="2"/>
      </rPr>
      <t>146-147)</t>
    </r>
  </si>
  <si>
    <t xml:space="preserve">  1. Profit before tax (146-147)</t>
  </si>
  <si>
    <t xml:space="preserve">  2. Loss before tax (147-146)</t>
  </si>
  <si>
    <t>XII.  INCOME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</si>
  <si>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</si>
  <si>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</si>
  <si>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</si>
  <si>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SUPPLEMENT TO PROFIT AND LOSS (for consolidated financial statements)</t>
  </si>
  <si>
    <t>XIV. PROFIT OR LOSS FOR THE PERIOD</t>
  </si>
  <si>
    <t>OTHER COMPREHENSIVE INCOME REPORT (for IFRS reporting)</t>
  </si>
  <si>
    <t>I. PROFIT OR LOSS FOR THE PERIOD (= 152)</t>
  </si>
  <si>
    <r>
      <t xml:space="preserve">II. OTHER COMPREHENSIVE PROFIT/LOSS BEFORE TAX </t>
    </r>
    <r>
      <rPr>
        <sz val="9"/>
        <rFont val="Arial"/>
        <family val="2"/>
      </rPr>
      <t>(159 to 165)</t>
    </r>
  </si>
  <si>
    <t xml:space="preserve">    1. Exchage differences on translation of foreign operations</t>
  </si>
  <si>
    <t xml:space="preserve">    2. Changes in revaluation reserves for non-current tangible and intangible assets </t>
  </si>
  <si>
    <t xml:space="preserve">    3. Profit or loss from revaluation of financial assets available for sale</t>
  </si>
  <si>
    <t xml:space="preserve">    4. Gains or losses from efficient cash flow hedging</t>
  </si>
  <si>
    <t xml:space="preserve">    5. Gains or losses from efficient hedge of net investment abroad</t>
  </si>
  <si>
    <t xml:space="preserve">    6. Share in other comprehensive profit/loss of associates</t>
  </si>
  <si>
    <t xml:space="preserve">    7. Actuarial gains/losses on defined benefit plans</t>
  </si>
  <si>
    <t>III. TAX ON OTHER COMPREHENSIVE INCOME FOR THE PERIOD</t>
  </si>
  <si>
    <r>
      <t xml:space="preserve">IV. NET OTHER COMPREHENSIVE PROFIT OR LOSS FOR THE PERIOD </t>
    </r>
    <r>
      <rPr>
        <sz val="9"/>
        <rFont val="Arial"/>
        <family val="2"/>
      </rPr>
      <t>(158-166)</t>
    </r>
  </si>
  <si>
    <t>V. COMPREHENSIVE PROFIT OR LOSS FOR THE PERIOD (157+167)</t>
  </si>
  <si>
    <t>APPENDIX to Other comprehensive income report (to be filled for consolidated financial statements)</t>
  </si>
  <si>
    <t>VI. COMPREHENSIVE PROFIT OR LOSS</t>
  </si>
  <si>
    <t>STATEMENT OF CASH FLOW - Indirect method</t>
  </si>
  <si>
    <t>for period from 1.1.2013 to 30.9.2013.</t>
  </si>
  <si>
    <t>Issuer: MEDIKA d.d._____________________________________________________________</t>
  </si>
  <si>
    <t>CASH FLOW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</si>
  <si>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</si>
  <si>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</si>
  <si>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</si>
  <si>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</si>
  <si>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</si>
  <si>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increase of cash flow</t>
  </si>
  <si>
    <t>I. Total increase of cash flow from operating activities (001 to 006)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</si>
  <si>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</si>
  <si>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</si>
  <si>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</si>
  <si>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decrease of cash flow</t>
  </si>
  <si>
    <t>II.  Total decrease of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</si>
  <si>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</si>
  <si>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</si>
  <si>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</si>
  <si>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Proceeds from sale of tangible and intangible assets</t>
  </si>
  <si>
    <t xml:space="preserve">   2. Proceeds from sale of equity and debt securities</t>
  </si>
  <si>
    <t xml:space="preserve">   3. Interest received</t>
  </si>
  <si>
    <t xml:space="preserve">   4. Dividends received</t>
  </si>
  <si>
    <t xml:space="preserve">   5. Other proceeds from investing activities</t>
  </si>
  <si>
    <t>III. Total proceeds from investing activities (015 to 019)</t>
  </si>
  <si>
    <t xml:space="preserve">   1. Purchase of tangible and intangible assets</t>
  </si>
  <si>
    <t xml:space="preserve">   2. Purchase of equity and debt securities</t>
  </si>
  <si>
    <t xml:space="preserve">   3. Other purchases resulting from investing activities</t>
  </si>
  <si>
    <t>IV. Total purchases resulting from investing activities  (021 to 023)</t>
  </si>
  <si>
    <t>B1) NET INCREASE OF CASH FLOW FROM INVESTING ACTIVITIES (020-024)</t>
  </si>
  <si>
    <t>B2) NET DECREASE OF CASH FLOW FROM INVESTING ACTIVITIES (024-020)</t>
  </si>
  <si>
    <t>CASH FLOW FROM FINANCING ACTIVITIES</t>
  </si>
  <si>
    <t xml:space="preserve">   1. Proceeds from issuance of equity and debt securities</t>
  </si>
  <si>
    <t xml:space="preserve">   2. Proceeds from borrowings</t>
  </si>
  <si>
    <t xml:space="preserve">   3. Other proceeds from financing activities</t>
  </si>
  <si>
    <t>V. Total proceeds from financing activities  (027 to 029)</t>
  </si>
  <si>
    <t xml:space="preserve">   1. Repayments of borrowings</t>
  </si>
  <si>
    <t xml:space="preserve">   2. Dividends paid</t>
  </si>
  <si>
    <t xml:space="preserve">   3. Repayments of finance lease</t>
  </si>
  <si>
    <t xml:space="preserve">   4. Purchase of treasury shares</t>
  </si>
  <si>
    <t xml:space="preserve">   5. Other purchases resulting from financing activities</t>
  </si>
  <si>
    <t>VI. Ukupno novčani izdaci od financijskih aktivnosti (031 to 035)</t>
  </si>
  <si>
    <t>C1) NET INCREASE OF CASH FLOW FROM FINANCING ACTIVITIES (030-036)</t>
  </si>
  <si>
    <t>C2) NET DECREASE OF CASH FLOW FROM FINANCING ACTIVITIES (036-030)</t>
  </si>
  <si>
    <t>Total increase of cash flow (013 – 014 + 025 – 026 + 037 – 038)</t>
  </si>
  <si>
    <t>Total decrease of cash flow (014 – 013 + 026 – 025 + 038 – 037)</t>
  </si>
  <si>
    <t>Cash and cash equivalents at beginning of the period</t>
  </si>
  <si>
    <t>Increase of cash and cash equivalents</t>
  </si>
  <si>
    <t>Decrease of cash and cash equivalents</t>
  </si>
  <si>
    <t>Cash and cash equivalents at end of the period</t>
  </si>
  <si>
    <t>STATEMENT OF CHANGES IN EQUITY</t>
  </si>
  <si>
    <t>for period from</t>
  </si>
  <si>
    <t xml:space="preserve">  1. Share capital</t>
  </si>
  <si>
    <t xml:space="preserve">  2. Capital reserves</t>
  </si>
  <si>
    <t xml:space="preserve">  3. Reserves from retained earnings</t>
  </si>
  <si>
    <t xml:space="preserve">  4. Retained earnings or accumulated loss</t>
  </si>
  <si>
    <t xml:space="preserve">  5. Profit or loss for the period</t>
  </si>
  <si>
    <t xml:space="preserve">  6. Revaluation of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</si>
  <si>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</si>
  <si>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</si>
  <si>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</si>
  <si>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</si>
  <si>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Foreign exchanges from the foreign investments</t>
  </si>
  <si>
    <t>12. Current and defferd tax (part)</t>
  </si>
  <si>
    <t>13. Cash flow hedge</t>
  </si>
  <si>
    <t>14. Cghanges of accounting policies</t>
  </si>
  <si>
    <t>15. Correction of material mistakes from previous period</t>
  </si>
  <si>
    <t>16. Other changes of equity</t>
  </si>
  <si>
    <t>17. Total increase or decrease of equity (AOP 011 to 016)</t>
  </si>
  <si>
    <t>17 a. Attributable to equity holders</t>
  </si>
  <si>
    <t>17 b. Attributable to minority interest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</si>
</sst>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57" applyFont="1" applyBorder="1" applyAlignment="1">
      <alignment/>
      <protection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6" fillId="0" borderId="0" xfId="57" applyFont="1" applyBorder="1" applyAlignment="1" applyProtection="1">
      <alignment horizontal="left"/>
      <protection hidden="1"/>
    </xf>
    <xf numFmtId="0" fontId="7" fillId="0" borderId="0" xfId="57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horizontal="center" vertical="top"/>
      <protection hidden="1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B37" sqref="B3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6" t="s">
        <v>41</v>
      </c>
      <c r="B1" s="147"/>
      <c r="C1" s="147"/>
      <c r="D1" s="111"/>
      <c r="E1" s="69"/>
      <c r="F1" s="69"/>
      <c r="G1" s="69"/>
      <c r="H1" s="69"/>
      <c r="I1" s="70"/>
      <c r="J1" s="10"/>
      <c r="K1" s="10"/>
      <c r="L1" s="10"/>
    </row>
    <row r="2" spans="1:12" ht="12.75" customHeight="1">
      <c r="A2" s="186" t="s">
        <v>42</v>
      </c>
      <c r="B2" s="187"/>
      <c r="C2" s="187"/>
      <c r="D2" s="188"/>
      <c r="E2" s="103">
        <v>41275</v>
      </c>
      <c r="F2" s="12"/>
      <c r="G2" s="13" t="s">
        <v>43</v>
      </c>
      <c r="H2" s="103">
        <v>41547</v>
      </c>
      <c r="I2" s="71"/>
      <c r="J2" s="10"/>
      <c r="K2" s="10"/>
      <c r="L2" s="10"/>
    </row>
    <row r="3" spans="1:12" ht="12.75">
      <c r="A3" s="72"/>
      <c r="B3" s="14"/>
      <c r="C3" s="14"/>
      <c r="D3" s="14"/>
      <c r="E3" s="15"/>
      <c r="F3" s="15"/>
      <c r="G3" s="14"/>
      <c r="H3" s="14"/>
      <c r="I3" s="73"/>
      <c r="J3" s="10"/>
      <c r="K3" s="10"/>
      <c r="L3" s="10"/>
    </row>
    <row r="4" spans="1:12" ht="15.75" customHeight="1">
      <c r="A4" s="189" t="s">
        <v>44</v>
      </c>
      <c r="B4" s="190"/>
      <c r="C4" s="190"/>
      <c r="D4" s="190"/>
      <c r="E4" s="190"/>
      <c r="F4" s="190"/>
      <c r="G4" s="190"/>
      <c r="H4" s="190"/>
      <c r="I4" s="191"/>
      <c r="J4" s="10"/>
      <c r="K4" s="10"/>
      <c r="L4" s="10"/>
    </row>
    <row r="5" spans="1:12" ht="12.75">
      <c r="A5" s="74"/>
      <c r="B5" s="16"/>
      <c r="C5" s="16"/>
      <c r="D5" s="16"/>
      <c r="E5" s="17"/>
      <c r="F5" s="75"/>
      <c r="G5" s="18"/>
      <c r="H5" s="19"/>
      <c r="I5" s="76"/>
      <c r="J5" s="10"/>
      <c r="K5" s="10"/>
      <c r="L5" s="10"/>
    </row>
    <row r="6" spans="1:12" ht="12.75">
      <c r="A6" s="137" t="s">
        <v>45</v>
      </c>
      <c r="B6" s="165"/>
      <c r="C6" s="152" t="s">
        <v>9</v>
      </c>
      <c r="D6" s="153"/>
      <c r="E6" s="29"/>
      <c r="F6" s="29"/>
      <c r="G6" s="29"/>
      <c r="H6" s="29"/>
      <c r="I6" s="77"/>
      <c r="J6" s="10"/>
      <c r="K6" s="10"/>
      <c r="L6" s="10"/>
    </row>
    <row r="7" spans="1:12" ht="12.75">
      <c r="A7" s="112"/>
      <c r="B7" s="113"/>
      <c r="C7" s="16"/>
      <c r="D7" s="16"/>
      <c r="E7" s="29"/>
      <c r="F7" s="29"/>
      <c r="G7" s="29"/>
      <c r="H7" s="29"/>
      <c r="I7" s="77"/>
      <c r="J7" s="10"/>
      <c r="K7" s="10"/>
      <c r="L7" s="10"/>
    </row>
    <row r="8" spans="1:12" ht="12.75" customHeight="1">
      <c r="A8" s="132" t="s">
        <v>46</v>
      </c>
      <c r="B8" s="182"/>
      <c r="C8" s="152" t="s">
        <v>10</v>
      </c>
      <c r="D8" s="153"/>
      <c r="E8" s="29"/>
      <c r="F8" s="29"/>
      <c r="G8" s="29"/>
      <c r="H8" s="29"/>
      <c r="I8" s="79"/>
      <c r="J8" s="10"/>
      <c r="K8" s="10"/>
      <c r="L8" s="10"/>
    </row>
    <row r="9" spans="1:12" ht="12.75">
      <c r="A9" s="132"/>
      <c r="B9" s="182"/>
      <c r="C9" s="20"/>
      <c r="D9" s="26"/>
      <c r="E9" s="16"/>
      <c r="F9" s="16"/>
      <c r="G9" s="16"/>
      <c r="H9" s="16"/>
      <c r="I9" s="79"/>
      <c r="J9" s="10"/>
      <c r="K9" s="10"/>
      <c r="L9" s="10"/>
    </row>
    <row r="10" spans="1:12" ht="12.75" customHeight="1">
      <c r="A10" s="132" t="s">
        <v>47</v>
      </c>
      <c r="B10" s="182"/>
      <c r="C10" s="152" t="s">
        <v>11</v>
      </c>
      <c r="D10" s="153"/>
      <c r="E10" s="16"/>
      <c r="F10" s="16"/>
      <c r="G10" s="16"/>
      <c r="H10" s="16"/>
      <c r="I10" s="79"/>
      <c r="J10" s="10"/>
      <c r="K10" s="10"/>
      <c r="L10" s="10"/>
    </row>
    <row r="11" spans="1:12" ht="12.75">
      <c r="A11" s="132"/>
      <c r="B11" s="182"/>
      <c r="C11" s="16"/>
      <c r="D11" s="16"/>
      <c r="E11" s="16"/>
      <c r="F11" s="16"/>
      <c r="G11" s="16"/>
      <c r="H11" s="16"/>
      <c r="I11" s="79"/>
      <c r="J11" s="10"/>
      <c r="K11" s="10"/>
      <c r="L11" s="10"/>
    </row>
    <row r="12" spans="1:12" ht="12.75">
      <c r="A12" s="137" t="s">
        <v>48</v>
      </c>
      <c r="B12" s="165"/>
      <c r="C12" s="154" t="s">
        <v>12</v>
      </c>
      <c r="D12" s="183"/>
      <c r="E12" s="183"/>
      <c r="F12" s="183"/>
      <c r="G12" s="183"/>
      <c r="H12" s="183"/>
      <c r="I12" s="140"/>
      <c r="J12" s="10"/>
      <c r="K12" s="10"/>
      <c r="L12" s="10"/>
    </row>
    <row r="13" spans="1:12" ht="12.75">
      <c r="A13" s="114"/>
      <c r="B13" s="115"/>
      <c r="C13" s="21"/>
      <c r="D13" s="16"/>
      <c r="E13" s="16"/>
      <c r="F13" s="16"/>
      <c r="G13" s="16"/>
      <c r="H13" s="16"/>
      <c r="I13" s="79"/>
      <c r="J13" s="10"/>
      <c r="K13" s="10"/>
      <c r="L13" s="10"/>
    </row>
    <row r="14" spans="1:12" ht="12.75">
      <c r="A14" s="137" t="s">
        <v>49</v>
      </c>
      <c r="B14" s="165"/>
      <c r="C14" s="184">
        <v>10000</v>
      </c>
      <c r="D14" s="185"/>
      <c r="E14" s="16"/>
      <c r="F14" s="154" t="s">
        <v>13</v>
      </c>
      <c r="G14" s="183"/>
      <c r="H14" s="183"/>
      <c r="I14" s="140"/>
      <c r="J14" s="10"/>
      <c r="K14" s="10"/>
      <c r="L14" s="10"/>
    </row>
    <row r="15" spans="1:12" ht="12.75">
      <c r="A15" s="112"/>
      <c r="B15" s="113"/>
      <c r="C15" s="16"/>
      <c r="D15" s="16"/>
      <c r="E15" s="16"/>
      <c r="F15" s="16"/>
      <c r="G15" s="16"/>
      <c r="H15" s="16"/>
      <c r="I15" s="79"/>
      <c r="J15" s="10"/>
      <c r="K15" s="10"/>
      <c r="L15" s="10"/>
    </row>
    <row r="16" spans="1:12" ht="12.75">
      <c r="A16" s="137" t="s">
        <v>50</v>
      </c>
      <c r="B16" s="165"/>
      <c r="C16" s="154" t="s">
        <v>14</v>
      </c>
      <c r="D16" s="183"/>
      <c r="E16" s="183"/>
      <c r="F16" s="183"/>
      <c r="G16" s="183"/>
      <c r="H16" s="183"/>
      <c r="I16" s="140"/>
      <c r="J16" s="10"/>
      <c r="K16" s="10"/>
      <c r="L16" s="10"/>
    </row>
    <row r="17" spans="1:12" ht="12.75">
      <c r="A17" s="112"/>
      <c r="B17" s="113"/>
      <c r="C17" s="16"/>
      <c r="D17" s="16"/>
      <c r="E17" s="16"/>
      <c r="F17" s="16"/>
      <c r="G17" s="16"/>
      <c r="H17" s="16"/>
      <c r="I17" s="79"/>
      <c r="J17" s="10"/>
      <c r="K17" s="10"/>
      <c r="L17" s="10"/>
    </row>
    <row r="18" spans="1:12" ht="12.75">
      <c r="A18" s="137" t="s">
        <v>51</v>
      </c>
      <c r="B18" s="165"/>
      <c r="C18" s="177" t="s">
        <v>15</v>
      </c>
      <c r="D18" s="178"/>
      <c r="E18" s="178"/>
      <c r="F18" s="178"/>
      <c r="G18" s="178"/>
      <c r="H18" s="178"/>
      <c r="I18" s="179"/>
      <c r="J18" s="10"/>
      <c r="K18" s="10"/>
      <c r="L18" s="10"/>
    </row>
    <row r="19" spans="1:12" ht="12.75">
      <c r="A19" s="112"/>
      <c r="B19" s="113"/>
      <c r="C19" s="21"/>
      <c r="D19" s="16"/>
      <c r="E19" s="16"/>
      <c r="F19" s="16"/>
      <c r="G19" s="16"/>
      <c r="H19" s="16"/>
      <c r="I19" s="79"/>
      <c r="J19" s="10"/>
      <c r="K19" s="10"/>
      <c r="L19" s="10"/>
    </row>
    <row r="20" spans="1:12" ht="12.75">
      <c r="A20" s="137" t="s">
        <v>52</v>
      </c>
      <c r="B20" s="165"/>
      <c r="C20" s="177" t="s">
        <v>16</v>
      </c>
      <c r="D20" s="178"/>
      <c r="E20" s="178"/>
      <c r="F20" s="178"/>
      <c r="G20" s="178"/>
      <c r="H20" s="178"/>
      <c r="I20" s="179"/>
      <c r="J20" s="10"/>
      <c r="K20" s="10"/>
      <c r="L20" s="10"/>
    </row>
    <row r="21" spans="1:12" ht="12.75">
      <c r="A21" s="112"/>
      <c r="B21" s="113"/>
      <c r="C21" s="21"/>
      <c r="D21" s="16"/>
      <c r="E21" s="16"/>
      <c r="F21" s="16"/>
      <c r="G21" s="16"/>
      <c r="H21" s="16"/>
      <c r="I21" s="79"/>
      <c r="J21" s="10"/>
      <c r="K21" s="10"/>
      <c r="L21" s="10"/>
    </row>
    <row r="22" spans="1:12" ht="12.75">
      <c r="A22" s="132" t="s">
        <v>53</v>
      </c>
      <c r="B22" s="182"/>
      <c r="C22" s="104">
        <v>133</v>
      </c>
      <c r="D22" s="154" t="s">
        <v>13</v>
      </c>
      <c r="E22" s="166"/>
      <c r="F22" s="167"/>
      <c r="G22" s="180"/>
      <c r="H22" s="181"/>
      <c r="I22" s="80"/>
      <c r="J22" s="10"/>
      <c r="K22" s="10"/>
      <c r="L22" s="10"/>
    </row>
    <row r="23" spans="1:12" ht="12.75">
      <c r="A23" s="132"/>
      <c r="B23" s="182"/>
      <c r="C23" s="16"/>
      <c r="D23" s="24"/>
      <c r="E23" s="24"/>
      <c r="F23" s="24"/>
      <c r="G23" s="24"/>
      <c r="H23" s="16"/>
      <c r="I23" s="79"/>
      <c r="J23" s="10"/>
      <c r="K23" s="10"/>
      <c r="L23" s="10"/>
    </row>
    <row r="24" spans="1:12" ht="12.75">
      <c r="A24" s="137" t="s">
        <v>54</v>
      </c>
      <c r="B24" s="165"/>
      <c r="C24" s="104">
        <v>21</v>
      </c>
      <c r="D24" s="154" t="s">
        <v>17</v>
      </c>
      <c r="E24" s="166"/>
      <c r="F24" s="166"/>
      <c r="G24" s="167"/>
      <c r="H24" s="116" t="s">
        <v>57</v>
      </c>
      <c r="I24" s="105">
        <v>729</v>
      </c>
      <c r="J24" s="10"/>
      <c r="K24" s="10"/>
      <c r="L24" s="10"/>
    </row>
    <row r="25" spans="1:12" ht="12.75">
      <c r="A25" s="112"/>
      <c r="B25" s="113"/>
      <c r="C25" s="16"/>
      <c r="D25" s="24"/>
      <c r="E25" s="24"/>
      <c r="F25" s="24"/>
      <c r="G25" s="117"/>
      <c r="H25" s="113" t="s">
        <v>58</v>
      </c>
      <c r="I25" s="81"/>
      <c r="J25" s="10"/>
      <c r="K25" s="10"/>
      <c r="L25" s="10"/>
    </row>
    <row r="26" spans="1:12" ht="12.75">
      <c r="A26" s="137" t="s">
        <v>55</v>
      </c>
      <c r="B26" s="165"/>
      <c r="C26" s="106" t="s">
        <v>56</v>
      </c>
      <c r="D26" s="25"/>
      <c r="E26" s="33"/>
      <c r="F26" s="24"/>
      <c r="G26" s="168" t="s">
        <v>59</v>
      </c>
      <c r="H26" s="169"/>
      <c r="I26" s="107" t="s">
        <v>18</v>
      </c>
      <c r="J26" s="10"/>
      <c r="K26" s="10"/>
      <c r="L26" s="10"/>
    </row>
    <row r="27" spans="1:12" ht="12.75">
      <c r="A27" s="78"/>
      <c r="B27" s="22"/>
      <c r="C27" s="16"/>
      <c r="D27" s="24"/>
      <c r="E27" s="24"/>
      <c r="F27" s="24"/>
      <c r="G27" s="24"/>
      <c r="H27" s="16"/>
      <c r="I27" s="82"/>
      <c r="J27" s="10"/>
      <c r="K27" s="10"/>
      <c r="L27" s="10"/>
    </row>
    <row r="28" spans="1:12" ht="12.75">
      <c r="A28" s="170" t="s">
        <v>60</v>
      </c>
      <c r="B28" s="171"/>
      <c r="C28" s="172"/>
      <c r="D28" s="172"/>
      <c r="E28" s="173" t="s">
        <v>61</v>
      </c>
      <c r="F28" s="174"/>
      <c r="G28" s="174"/>
      <c r="H28" s="175" t="s">
        <v>1</v>
      </c>
      <c r="I28" s="176"/>
      <c r="J28" s="10"/>
      <c r="K28" s="10"/>
      <c r="L28" s="10"/>
    </row>
    <row r="29" spans="1:12" ht="12.75">
      <c r="A29" s="83"/>
      <c r="B29" s="33"/>
      <c r="C29" s="33"/>
      <c r="D29" s="26"/>
      <c r="E29" s="16"/>
      <c r="F29" s="16"/>
      <c r="G29" s="16"/>
      <c r="H29" s="27"/>
      <c r="I29" s="82"/>
      <c r="J29" s="10"/>
      <c r="K29" s="10"/>
      <c r="L29" s="10"/>
    </row>
    <row r="30" spans="1:12" ht="12.75">
      <c r="A30" s="162" t="s">
        <v>19</v>
      </c>
      <c r="B30" s="155"/>
      <c r="C30" s="155"/>
      <c r="D30" s="156"/>
      <c r="E30" s="162" t="s">
        <v>20</v>
      </c>
      <c r="F30" s="155"/>
      <c r="G30" s="155"/>
      <c r="H30" s="152" t="s">
        <v>21</v>
      </c>
      <c r="I30" s="153"/>
      <c r="J30" s="10"/>
      <c r="K30" s="10"/>
      <c r="L30" s="10"/>
    </row>
    <row r="31" spans="1:12" ht="12.75">
      <c r="A31" s="78"/>
      <c r="B31" s="22"/>
      <c r="C31" s="21"/>
      <c r="D31" s="163"/>
      <c r="E31" s="163"/>
      <c r="F31" s="163"/>
      <c r="G31" s="164"/>
      <c r="H31" s="16"/>
      <c r="I31" s="84"/>
      <c r="J31" s="10"/>
      <c r="K31" s="10"/>
      <c r="L31" s="10"/>
    </row>
    <row r="32" spans="1:12" ht="12.75">
      <c r="A32" s="162" t="s">
        <v>22</v>
      </c>
      <c r="B32" s="155"/>
      <c r="C32" s="155"/>
      <c r="D32" s="156"/>
      <c r="E32" s="162" t="s">
        <v>23</v>
      </c>
      <c r="F32" s="155"/>
      <c r="G32" s="155"/>
      <c r="H32" s="152" t="s">
        <v>24</v>
      </c>
      <c r="I32" s="153"/>
      <c r="J32" s="10"/>
      <c r="K32" s="10"/>
      <c r="L32" s="10"/>
    </row>
    <row r="33" spans="1:12" ht="12.75">
      <c r="A33" s="78"/>
      <c r="B33" s="22"/>
      <c r="C33" s="21"/>
      <c r="D33" s="28"/>
      <c r="E33" s="28"/>
      <c r="F33" s="28"/>
      <c r="G33" s="29"/>
      <c r="H33" s="16"/>
      <c r="I33" s="85"/>
      <c r="J33" s="10"/>
      <c r="K33" s="10"/>
      <c r="L33" s="10"/>
    </row>
    <row r="34" spans="1:12" ht="12.75">
      <c r="A34" s="162" t="s">
        <v>25</v>
      </c>
      <c r="B34" s="155"/>
      <c r="C34" s="155"/>
      <c r="D34" s="156"/>
      <c r="E34" s="162" t="s">
        <v>26</v>
      </c>
      <c r="F34" s="155"/>
      <c r="G34" s="155"/>
      <c r="H34" s="152" t="s">
        <v>27</v>
      </c>
      <c r="I34" s="153"/>
      <c r="J34" s="10"/>
      <c r="K34" s="10"/>
      <c r="L34" s="10"/>
    </row>
    <row r="35" spans="1:12" ht="12.75">
      <c r="A35" s="78"/>
      <c r="B35" s="22"/>
      <c r="C35" s="21"/>
      <c r="D35" s="28"/>
      <c r="E35" s="28"/>
      <c r="F35" s="28"/>
      <c r="G35" s="29"/>
      <c r="H35" s="16"/>
      <c r="I35" s="85"/>
      <c r="J35" s="10"/>
      <c r="K35" s="10"/>
      <c r="L35" s="10"/>
    </row>
    <row r="36" spans="1:12" ht="12.75">
      <c r="A36" s="162" t="s">
        <v>28</v>
      </c>
      <c r="B36" s="155"/>
      <c r="C36" s="155"/>
      <c r="D36" s="156"/>
      <c r="E36" s="162" t="s">
        <v>29</v>
      </c>
      <c r="F36" s="155"/>
      <c r="G36" s="155"/>
      <c r="H36" s="152" t="s">
        <v>30</v>
      </c>
      <c r="I36" s="153"/>
      <c r="J36" s="10"/>
      <c r="K36" s="10"/>
      <c r="L36" s="10"/>
    </row>
    <row r="37" spans="1:12" ht="12.75">
      <c r="A37" s="86"/>
      <c r="B37" s="30"/>
      <c r="C37" s="157"/>
      <c r="D37" s="158"/>
      <c r="E37" s="16"/>
      <c r="F37" s="157"/>
      <c r="G37" s="158"/>
      <c r="H37" s="16"/>
      <c r="I37" s="79"/>
      <c r="J37" s="10"/>
      <c r="K37" s="10"/>
      <c r="L37" s="10"/>
    </row>
    <row r="38" spans="1:12" ht="12.75">
      <c r="A38" s="162" t="s">
        <v>40</v>
      </c>
      <c r="B38" s="155"/>
      <c r="C38" s="155"/>
      <c r="D38" s="156"/>
      <c r="E38" s="162" t="s">
        <v>31</v>
      </c>
      <c r="F38" s="155"/>
      <c r="G38" s="155"/>
      <c r="H38" s="152" t="s">
        <v>38</v>
      </c>
      <c r="I38" s="153"/>
      <c r="J38" s="10"/>
      <c r="K38" s="10"/>
      <c r="L38" s="10"/>
    </row>
    <row r="39" spans="1:12" ht="12.75">
      <c r="A39" s="86"/>
      <c r="B39" s="30"/>
      <c r="C39" s="31"/>
      <c r="D39" s="32"/>
      <c r="E39" s="16"/>
      <c r="F39" s="31"/>
      <c r="G39" s="32"/>
      <c r="H39" s="16"/>
      <c r="I39" s="79"/>
      <c r="J39" s="10"/>
      <c r="K39" s="10"/>
      <c r="L39" s="10"/>
    </row>
    <row r="40" spans="1:12" ht="12.75">
      <c r="A40" s="162" t="s">
        <v>39</v>
      </c>
      <c r="B40" s="155"/>
      <c r="C40" s="155"/>
      <c r="D40" s="156"/>
      <c r="E40" s="162" t="s">
        <v>26</v>
      </c>
      <c r="F40" s="155"/>
      <c r="G40" s="155"/>
      <c r="H40" s="152" t="s">
        <v>37</v>
      </c>
      <c r="I40" s="153"/>
      <c r="J40" s="10"/>
      <c r="K40" s="10"/>
      <c r="L40" s="10"/>
    </row>
    <row r="41" spans="1:12" ht="12.75">
      <c r="A41" s="108"/>
      <c r="B41" s="33"/>
      <c r="C41" s="33"/>
      <c r="D41" s="33"/>
      <c r="E41" s="23"/>
      <c r="F41" s="109"/>
      <c r="G41" s="109"/>
      <c r="H41" s="110"/>
      <c r="I41" s="87"/>
      <c r="J41" s="10"/>
      <c r="K41" s="10"/>
      <c r="L41" s="10"/>
    </row>
    <row r="42" spans="1:12" ht="12.75">
      <c r="A42" s="86"/>
      <c r="B42" s="30"/>
      <c r="C42" s="31"/>
      <c r="D42" s="32"/>
      <c r="E42" s="16"/>
      <c r="F42" s="31"/>
      <c r="G42" s="32"/>
      <c r="H42" s="16"/>
      <c r="I42" s="79"/>
      <c r="J42" s="10"/>
      <c r="K42" s="10"/>
      <c r="L42" s="10"/>
    </row>
    <row r="43" spans="1:12" ht="12.75">
      <c r="A43" s="88"/>
      <c r="B43" s="34"/>
      <c r="C43" s="34"/>
      <c r="D43" s="20"/>
      <c r="E43" s="20"/>
      <c r="F43" s="34"/>
      <c r="G43" s="20"/>
      <c r="H43" s="20"/>
      <c r="I43" s="89"/>
      <c r="J43" s="10"/>
      <c r="K43" s="10"/>
      <c r="L43" s="10"/>
    </row>
    <row r="44" spans="1:12" ht="12.75" customHeight="1">
      <c r="A44" s="132" t="s">
        <v>62</v>
      </c>
      <c r="B44" s="133"/>
      <c r="C44" s="152"/>
      <c r="D44" s="153"/>
      <c r="E44" s="26"/>
      <c r="F44" s="154"/>
      <c r="G44" s="155"/>
      <c r="H44" s="155"/>
      <c r="I44" s="156"/>
      <c r="J44" s="10"/>
      <c r="K44" s="10"/>
      <c r="L44" s="10"/>
    </row>
    <row r="45" spans="1:12" ht="12.75">
      <c r="A45" s="118"/>
      <c r="B45" s="119"/>
      <c r="C45" s="157"/>
      <c r="D45" s="158"/>
      <c r="E45" s="16"/>
      <c r="F45" s="157"/>
      <c r="G45" s="159"/>
      <c r="H45" s="35"/>
      <c r="I45" s="90"/>
      <c r="J45" s="10"/>
      <c r="K45" s="10"/>
      <c r="L45" s="10"/>
    </row>
    <row r="46" spans="1:12" ht="12.75" customHeight="1">
      <c r="A46" s="132" t="s">
        <v>63</v>
      </c>
      <c r="B46" s="133"/>
      <c r="C46" s="154" t="s">
        <v>32</v>
      </c>
      <c r="D46" s="160"/>
      <c r="E46" s="160"/>
      <c r="F46" s="160"/>
      <c r="G46" s="160"/>
      <c r="H46" s="160"/>
      <c r="I46" s="161"/>
      <c r="J46" s="10"/>
      <c r="K46" s="10"/>
      <c r="L46" s="10"/>
    </row>
    <row r="47" spans="1:12" ht="12.75">
      <c r="A47" s="112"/>
      <c r="B47" s="113"/>
      <c r="C47" s="122" t="s">
        <v>66</v>
      </c>
      <c r="D47" s="16"/>
      <c r="E47" s="16"/>
      <c r="F47" s="16"/>
      <c r="G47" s="16"/>
      <c r="H47" s="16"/>
      <c r="I47" s="79"/>
      <c r="J47" s="10"/>
      <c r="K47" s="10"/>
      <c r="L47" s="10"/>
    </row>
    <row r="48" spans="1:12" ht="12.75">
      <c r="A48" s="132" t="s">
        <v>64</v>
      </c>
      <c r="B48" s="133"/>
      <c r="C48" s="139" t="s">
        <v>33</v>
      </c>
      <c r="D48" s="135"/>
      <c r="E48" s="136"/>
      <c r="F48" s="16"/>
      <c r="G48" s="123" t="s">
        <v>67</v>
      </c>
      <c r="H48" s="139" t="s">
        <v>34</v>
      </c>
      <c r="I48" s="136"/>
      <c r="J48" s="10"/>
      <c r="K48" s="10"/>
      <c r="L48" s="10"/>
    </row>
    <row r="49" spans="1:12" ht="12.75">
      <c r="A49" s="112"/>
      <c r="B49" s="113"/>
      <c r="C49" s="21"/>
      <c r="D49" s="16"/>
      <c r="E49" s="16"/>
      <c r="F49" s="16"/>
      <c r="G49" s="16"/>
      <c r="H49" s="16"/>
      <c r="I49" s="79"/>
      <c r="J49" s="10"/>
      <c r="K49" s="10"/>
      <c r="L49" s="10"/>
    </row>
    <row r="50" spans="1:12" ht="12.75" customHeight="1">
      <c r="A50" s="132" t="s">
        <v>51</v>
      </c>
      <c r="B50" s="133"/>
      <c r="C50" s="134" t="s">
        <v>15</v>
      </c>
      <c r="D50" s="135"/>
      <c r="E50" s="135"/>
      <c r="F50" s="135"/>
      <c r="G50" s="135"/>
      <c r="H50" s="135"/>
      <c r="I50" s="136"/>
      <c r="J50" s="10"/>
      <c r="K50" s="10"/>
      <c r="L50" s="10"/>
    </row>
    <row r="51" spans="1:12" ht="12.75">
      <c r="A51" s="112"/>
      <c r="B51" s="113"/>
      <c r="C51" s="16"/>
      <c r="D51" s="16"/>
      <c r="E51" s="16"/>
      <c r="F51" s="16"/>
      <c r="G51" s="16"/>
      <c r="H51" s="16"/>
      <c r="I51" s="79"/>
      <c r="J51" s="10"/>
      <c r="K51" s="10"/>
      <c r="L51" s="10"/>
    </row>
    <row r="52" spans="1:12" ht="12.75">
      <c r="A52" s="137" t="s">
        <v>65</v>
      </c>
      <c r="B52" s="138"/>
      <c r="C52" s="139" t="s">
        <v>35</v>
      </c>
      <c r="D52" s="135"/>
      <c r="E52" s="135"/>
      <c r="F52" s="135"/>
      <c r="G52" s="135"/>
      <c r="H52" s="135"/>
      <c r="I52" s="140"/>
      <c r="J52" s="10"/>
      <c r="K52" s="10"/>
      <c r="L52" s="10"/>
    </row>
    <row r="53" spans="1:12" ht="12.75">
      <c r="A53" s="120"/>
      <c r="B53" s="121"/>
      <c r="C53" s="148" t="s">
        <v>68</v>
      </c>
      <c r="D53" s="148"/>
      <c r="E53" s="148"/>
      <c r="F53" s="148"/>
      <c r="G53" s="148"/>
      <c r="H53" s="148"/>
      <c r="I53" s="92"/>
      <c r="J53" s="10"/>
      <c r="K53" s="10"/>
      <c r="L53" s="10"/>
    </row>
    <row r="54" spans="1:12" ht="12.75">
      <c r="A54" s="91"/>
      <c r="B54" s="20"/>
      <c r="C54" s="36"/>
      <c r="D54" s="36"/>
      <c r="E54" s="36"/>
      <c r="F54" s="36"/>
      <c r="G54" s="36"/>
      <c r="H54" s="36"/>
      <c r="I54" s="92"/>
      <c r="J54" s="10"/>
      <c r="K54" s="10"/>
      <c r="L54" s="10"/>
    </row>
    <row r="55" spans="1:12" ht="12.75">
      <c r="A55" s="91"/>
      <c r="B55" s="141" t="s">
        <v>69</v>
      </c>
      <c r="C55" s="142"/>
      <c r="D55" s="142"/>
      <c r="E55" s="142"/>
      <c r="F55" s="47"/>
      <c r="G55" s="47"/>
      <c r="H55" s="47"/>
      <c r="I55" s="93"/>
      <c r="J55" s="10"/>
      <c r="K55" s="10"/>
      <c r="L55" s="10"/>
    </row>
    <row r="56" spans="1:12" ht="12.75">
      <c r="A56" s="91"/>
      <c r="B56" s="143" t="s">
        <v>70</v>
      </c>
      <c r="C56" s="144"/>
      <c r="D56" s="144"/>
      <c r="E56" s="144"/>
      <c r="F56" s="144"/>
      <c r="G56" s="144"/>
      <c r="H56" s="144"/>
      <c r="I56" s="145"/>
      <c r="J56" s="10"/>
      <c r="K56" s="10"/>
      <c r="L56" s="10"/>
    </row>
    <row r="57" spans="1:12" ht="12.75">
      <c r="A57" s="91"/>
      <c r="B57" s="143" t="s">
        <v>71</v>
      </c>
      <c r="C57" s="144"/>
      <c r="D57" s="144"/>
      <c r="E57" s="144"/>
      <c r="F57" s="144"/>
      <c r="G57" s="144"/>
      <c r="H57" s="144"/>
      <c r="I57" s="93"/>
      <c r="J57" s="10"/>
      <c r="K57" s="10"/>
      <c r="L57" s="10"/>
    </row>
    <row r="58" spans="1:12" ht="12.75">
      <c r="A58" s="91"/>
      <c r="B58" s="143" t="s">
        <v>72</v>
      </c>
      <c r="C58" s="144"/>
      <c r="D58" s="144"/>
      <c r="E58" s="144"/>
      <c r="F58" s="144"/>
      <c r="G58" s="144"/>
      <c r="H58" s="144"/>
      <c r="I58" s="145"/>
      <c r="J58" s="10"/>
      <c r="K58" s="10"/>
      <c r="L58" s="10"/>
    </row>
    <row r="59" spans="1:12" ht="12.75">
      <c r="A59" s="91"/>
      <c r="B59" s="143" t="s">
        <v>73</v>
      </c>
      <c r="C59" s="144"/>
      <c r="D59" s="144"/>
      <c r="E59" s="144"/>
      <c r="F59" s="144"/>
      <c r="G59" s="144"/>
      <c r="H59" s="144"/>
      <c r="I59" s="145"/>
      <c r="J59" s="10"/>
      <c r="K59" s="10"/>
      <c r="L59" s="10"/>
    </row>
    <row r="60" spans="1:12" ht="12.75">
      <c r="A60" s="91"/>
      <c r="B60" s="94"/>
      <c r="C60" s="95"/>
      <c r="D60" s="95"/>
      <c r="E60" s="95"/>
      <c r="F60" s="95"/>
      <c r="G60" s="95"/>
      <c r="H60" s="95"/>
      <c r="I60" s="96"/>
      <c r="J60" s="10"/>
      <c r="K60" s="10"/>
      <c r="L60" s="10"/>
    </row>
    <row r="61" spans="1:12" ht="13.5" thickBot="1">
      <c r="A61" s="97" t="s">
        <v>2</v>
      </c>
      <c r="B61" s="16"/>
      <c r="C61" s="16"/>
      <c r="D61" s="16"/>
      <c r="E61" s="16"/>
      <c r="F61" s="16"/>
      <c r="G61" s="37"/>
      <c r="H61" s="38"/>
      <c r="I61" s="98"/>
      <c r="J61" s="10"/>
      <c r="K61" s="10"/>
      <c r="L61" s="10"/>
    </row>
    <row r="62" spans="1:12" ht="12.75">
      <c r="A62" s="74"/>
      <c r="B62" s="16"/>
      <c r="C62" s="16"/>
      <c r="D62" s="16"/>
      <c r="E62" s="20" t="s">
        <v>3</v>
      </c>
      <c r="F62" s="33"/>
      <c r="G62" s="149" t="s">
        <v>74</v>
      </c>
      <c r="H62" s="150"/>
      <c r="I62" s="151"/>
      <c r="J62" s="10"/>
      <c r="K62" s="10"/>
      <c r="L62" s="10"/>
    </row>
    <row r="63" spans="1:12" ht="12.75">
      <c r="A63" s="99"/>
      <c r="B63" s="100"/>
      <c r="C63" s="101"/>
      <c r="D63" s="101"/>
      <c r="E63" s="101"/>
      <c r="F63" s="101"/>
      <c r="G63" s="130"/>
      <c r="H63" s="131"/>
      <c r="I63" s="10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C8:D8"/>
    <mergeCell ref="A8:B9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D22:F22"/>
    <mergeCell ref="G22:H22"/>
    <mergeCell ref="A22:B23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C131" sqref="C131"/>
    </sheetView>
  </sheetViews>
  <sheetFormatPr defaultColWidth="9.140625" defaultRowHeight="12.75"/>
  <cols>
    <col min="1" max="9" width="9.140625" style="48" customWidth="1"/>
    <col min="10" max="11" width="11.140625" style="48" bestFit="1" customWidth="1"/>
    <col min="12" max="16384" width="9.140625" style="48" customWidth="1"/>
  </cols>
  <sheetData>
    <row r="1" spans="1:11" ht="12.75" customHeight="1">
      <c r="A1" s="202" t="s">
        <v>75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12.75" customHeight="1">
      <c r="A2" s="203" t="s">
        <v>76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>
      <c r="A3" s="204" t="s">
        <v>36</v>
      </c>
      <c r="B3" s="205"/>
      <c r="C3" s="205"/>
      <c r="D3" s="205"/>
      <c r="E3" s="205"/>
      <c r="F3" s="205"/>
      <c r="G3" s="205"/>
      <c r="H3" s="205"/>
      <c r="I3" s="205"/>
      <c r="J3" s="205"/>
      <c r="K3" s="206"/>
    </row>
    <row r="4" spans="1:11" ht="22.5" customHeight="1">
      <c r="A4" s="207" t="s">
        <v>77</v>
      </c>
      <c r="B4" s="208"/>
      <c r="C4" s="208"/>
      <c r="D4" s="208"/>
      <c r="E4" s="208"/>
      <c r="F4" s="208"/>
      <c r="G4" s="208"/>
      <c r="H4" s="209"/>
      <c r="I4" s="54" t="s">
        <v>78</v>
      </c>
      <c r="J4" s="55" t="s">
        <v>79</v>
      </c>
      <c r="K4" s="56" t="s">
        <v>80</v>
      </c>
    </row>
    <row r="5" spans="1:11" ht="12.75">
      <c r="A5" s="192">
        <v>1</v>
      </c>
      <c r="B5" s="192"/>
      <c r="C5" s="192"/>
      <c r="D5" s="192"/>
      <c r="E5" s="192"/>
      <c r="F5" s="192"/>
      <c r="G5" s="192"/>
      <c r="H5" s="192"/>
      <c r="I5" s="53">
        <v>2</v>
      </c>
      <c r="J5" s="52">
        <v>3</v>
      </c>
      <c r="K5" s="52">
        <v>4</v>
      </c>
    </row>
    <row r="6" spans="1:11" ht="12.75">
      <c r="A6" s="193" t="s">
        <v>81</v>
      </c>
      <c r="B6" s="194"/>
      <c r="C6" s="194"/>
      <c r="D6" s="194"/>
      <c r="E6" s="194"/>
      <c r="F6" s="194"/>
      <c r="G6" s="194"/>
      <c r="H6" s="194"/>
      <c r="I6" s="194"/>
      <c r="J6" s="194"/>
      <c r="K6" s="195"/>
    </row>
    <row r="7" spans="1:11" ht="12.75" customHeight="1">
      <c r="A7" s="196" t="s">
        <v>82</v>
      </c>
      <c r="B7" s="197"/>
      <c r="C7" s="197"/>
      <c r="D7" s="197"/>
      <c r="E7" s="197"/>
      <c r="F7" s="197"/>
      <c r="G7" s="197"/>
      <c r="H7" s="198"/>
      <c r="I7" s="3">
        <v>1</v>
      </c>
      <c r="J7" s="6"/>
      <c r="K7" s="6"/>
    </row>
    <row r="8" spans="1:11" ht="12.75" customHeight="1">
      <c r="A8" s="199" t="s">
        <v>83</v>
      </c>
      <c r="B8" s="200"/>
      <c r="C8" s="200"/>
      <c r="D8" s="200"/>
      <c r="E8" s="200"/>
      <c r="F8" s="200"/>
      <c r="G8" s="200"/>
      <c r="H8" s="201"/>
      <c r="I8" s="1">
        <v>2</v>
      </c>
      <c r="J8" s="49">
        <f>J9+J16+J26+J35+J39</f>
        <v>401271400</v>
      </c>
      <c r="K8" s="49">
        <f>K9+K16+K26+K35+K39</f>
        <v>396422131</v>
      </c>
    </row>
    <row r="9" spans="1:11" ht="12.75" customHeight="1">
      <c r="A9" s="210" t="s">
        <v>84</v>
      </c>
      <c r="B9" s="211"/>
      <c r="C9" s="211"/>
      <c r="D9" s="211"/>
      <c r="E9" s="211"/>
      <c r="F9" s="211"/>
      <c r="G9" s="211"/>
      <c r="H9" s="212"/>
      <c r="I9" s="1">
        <v>3</v>
      </c>
      <c r="J9" s="49">
        <f>SUM(J10:J15)</f>
        <v>190018605</v>
      </c>
      <c r="K9" s="49">
        <f>SUM(K10:K15)</f>
        <v>188990046</v>
      </c>
    </row>
    <row r="10" spans="1:11" ht="12.75" customHeight="1">
      <c r="A10" s="210" t="s">
        <v>85</v>
      </c>
      <c r="B10" s="211"/>
      <c r="C10" s="211"/>
      <c r="D10" s="211"/>
      <c r="E10" s="211"/>
      <c r="F10" s="211"/>
      <c r="G10" s="211"/>
      <c r="H10" s="212"/>
      <c r="I10" s="1">
        <v>4</v>
      </c>
      <c r="J10" s="7"/>
      <c r="K10" s="7"/>
    </row>
    <row r="11" spans="1:11" ht="12.75" customHeight="1">
      <c r="A11" s="210" t="s">
        <v>86</v>
      </c>
      <c r="B11" s="211"/>
      <c r="C11" s="211"/>
      <c r="D11" s="211"/>
      <c r="E11" s="211"/>
      <c r="F11" s="211"/>
      <c r="G11" s="211"/>
      <c r="H11" s="212"/>
      <c r="I11" s="1">
        <v>5</v>
      </c>
      <c r="J11" s="7">
        <v>119368923</v>
      </c>
      <c r="K11" s="7">
        <v>112755655</v>
      </c>
    </row>
    <row r="12" spans="1:11" ht="12.75" customHeight="1">
      <c r="A12" s="210" t="s">
        <v>0</v>
      </c>
      <c r="B12" s="211"/>
      <c r="C12" s="211"/>
      <c r="D12" s="211"/>
      <c r="E12" s="211"/>
      <c r="F12" s="211"/>
      <c r="G12" s="211"/>
      <c r="H12" s="212"/>
      <c r="I12" s="1">
        <v>6</v>
      </c>
      <c r="J12" s="7">
        <v>69067158</v>
      </c>
      <c r="K12" s="7">
        <v>74686040</v>
      </c>
    </row>
    <row r="13" spans="1:11" ht="12.75" customHeight="1">
      <c r="A13" s="210" t="s">
        <v>87</v>
      </c>
      <c r="B13" s="211"/>
      <c r="C13" s="211"/>
      <c r="D13" s="211"/>
      <c r="E13" s="211"/>
      <c r="F13" s="211"/>
      <c r="G13" s="211"/>
      <c r="H13" s="212"/>
      <c r="I13" s="1">
        <v>7</v>
      </c>
      <c r="J13" s="7"/>
      <c r="K13" s="7"/>
    </row>
    <row r="14" spans="1:11" ht="12.75" customHeight="1">
      <c r="A14" s="210" t="s">
        <v>88</v>
      </c>
      <c r="B14" s="211"/>
      <c r="C14" s="211"/>
      <c r="D14" s="211"/>
      <c r="E14" s="211"/>
      <c r="F14" s="211"/>
      <c r="G14" s="211"/>
      <c r="H14" s="212"/>
      <c r="I14" s="1">
        <v>8</v>
      </c>
      <c r="J14" s="7">
        <v>1431474</v>
      </c>
      <c r="K14" s="7">
        <v>1415925</v>
      </c>
    </row>
    <row r="15" spans="1:11" ht="12.75" customHeight="1">
      <c r="A15" s="210" t="s">
        <v>89</v>
      </c>
      <c r="B15" s="211"/>
      <c r="C15" s="211"/>
      <c r="D15" s="211"/>
      <c r="E15" s="211"/>
      <c r="F15" s="211"/>
      <c r="G15" s="211"/>
      <c r="H15" s="212"/>
      <c r="I15" s="1">
        <v>9</v>
      </c>
      <c r="J15" s="7">
        <v>151050</v>
      </c>
      <c r="K15" s="7">
        <v>132426</v>
      </c>
    </row>
    <row r="16" spans="1:11" ht="12.75" customHeight="1">
      <c r="A16" s="210" t="s">
        <v>90</v>
      </c>
      <c r="B16" s="211"/>
      <c r="C16" s="211"/>
      <c r="D16" s="211"/>
      <c r="E16" s="211"/>
      <c r="F16" s="211"/>
      <c r="G16" s="211"/>
      <c r="H16" s="212"/>
      <c r="I16" s="1">
        <v>10</v>
      </c>
      <c r="J16" s="49">
        <f>SUM(J17:J25)</f>
        <v>159679286</v>
      </c>
      <c r="K16" s="49">
        <f>SUM(K17:K25)</f>
        <v>156340533</v>
      </c>
    </row>
    <row r="17" spans="1:11" ht="12.75" customHeight="1">
      <c r="A17" s="210" t="s">
        <v>91</v>
      </c>
      <c r="B17" s="211"/>
      <c r="C17" s="211"/>
      <c r="D17" s="211"/>
      <c r="E17" s="211"/>
      <c r="F17" s="211"/>
      <c r="G17" s="211"/>
      <c r="H17" s="212"/>
      <c r="I17" s="1">
        <v>11</v>
      </c>
      <c r="J17" s="7">
        <v>15994715</v>
      </c>
      <c r="K17" s="7">
        <v>15994715</v>
      </c>
    </row>
    <row r="18" spans="1:11" ht="12.75" customHeight="1">
      <c r="A18" s="210" t="s">
        <v>92</v>
      </c>
      <c r="B18" s="211"/>
      <c r="C18" s="211"/>
      <c r="D18" s="211"/>
      <c r="E18" s="211"/>
      <c r="F18" s="211"/>
      <c r="G18" s="211"/>
      <c r="H18" s="212"/>
      <c r="I18" s="1">
        <v>12</v>
      </c>
      <c r="J18" s="7">
        <v>114021920</v>
      </c>
      <c r="K18" s="7">
        <v>111955555</v>
      </c>
    </row>
    <row r="19" spans="1:11" ht="12.75" customHeight="1">
      <c r="A19" s="210" t="s">
        <v>93</v>
      </c>
      <c r="B19" s="211"/>
      <c r="C19" s="211"/>
      <c r="D19" s="211"/>
      <c r="E19" s="211"/>
      <c r="F19" s="211"/>
      <c r="G19" s="211"/>
      <c r="H19" s="212"/>
      <c r="I19" s="1">
        <v>13</v>
      </c>
      <c r="J19" s="7">
        <v>6849842</v>
      </c>
      <c r="K19" s="7">
        <v>5077386</v>
      </c>
    </row>
    <row r="20" spans="1:11" ht="12.75" customHeight="1">
      <c r="A20" s="210" t="s">
        <v>94</v>
      </c>
      <c r="B20" s="211"/>
      <c r="C20" s="211"/>
      <c r="D20" s="211"/>
      <c r="E20" s="211"/>
      <c r="F20" s="211"/>
      <c r="G20" s="211"/>
      <c r="H20" s="212"/>
      <c r="I20" s="1">
        <v>14</v>
      </c>
      <c r="J20" s="7">
        <v>12926956</v>
      </c>
      <c r="K20" s="7">
        <v>11239464</v>
      </c>
    </row>
    <row r="21" spans="1:11" ht="12.75" customHeight="1">
      <c r="A21" s="210" t="s">
        <v>95</v>
      </c>
      <c r="B21" s="211"/>
      <c r="C21" s="211"/>
      <c r="D21" s="211"/>
      <c r="E21" s="211"/>
      <c r="F21" s="211"/>
      <c r="G21" s="211"/>
      <c r="H21" s="212"/>
      <c r="I21" s="1">
        <v>15</v>
      </c>
      <c r="J21" s="7"/>
      <c r="K21" s="7"/>
    </row>
    <row r="22" spans="1:11" ht="12.75" customHeight="1">
      <c r="A22" s="210" t="s">
        <v>96</v>
      </c>
      <c r="B22" s="211"/>
      <c r="C22" s="211"/>
      <c r="D22" s="211"/>
      <c r="E22" s="211"/>
      <c r="F22" s="211"/>
      <c r="G22" s="211"/>
      <c r="H22" s="212"/>
      <c r="I22" s="1">
        <v>16</v>
      </c>
      <c r="J22" s="7">
        <v>75911</v>
      </c>
      <c r="K22" s="7">
        <v>183537</v>
      </c>
    </row>
    <row r="23" spans="1:11" ht="12.75" customHeight="1">
      <c r="A23" s="210" t="s">
        <v>97</v>
      </c>
      <c r="B23" s="211"/>
      <c r="C23" s="211"/>
      <c r="D23" s="211"/>
      <c r="E23" s="211"/>
      <c r="F23" s="211"/>
      <c r="G23" s="211"/>
      <c r="H23" s="212"/>
      <c r="I23" s="1">
        <v>17</v>
      </c>
      <c r="J23" s="7">
        <v>9062792</v>
      </c>
      <c r="K23" s="7">
        <v>11140926</v>
      </c>
    </row>
    <row r="24" spans="1:11" ht="12.75" customHeight="1">
      <c r="A24" s="210" t="s">
        <v>98</v>
      </c>
      <c r="B24" s="211"/>
      <c r="C24" s="211"/>
      <c r="D24" s="211"/>
      <c r="E24" s="211"/>
      <c r="F24" s="211"/>
      <c r="G24" s="211"/>
      <c r="H24" s="212"/>
      <c r="I24" s="1">
        <v>18</v>
      </c>
      <c r="J24" s="7">
        <v>747150</v>
      </c>
      <c r="K24" s="7">
        <v>748950</v>
      </c>
    </row>
    <row r="25" spans="1:11" ht="12.75" customHeight="1">
      <c r="A25" s="210" t="s">
        <v>99</v>
      </c>
      <c r="B25" s="211"/>
      <c r="C25" s="211"/>
      <c r="D25" s="211"/>
      <c r="E25" s="211"/>
      <c r="F25" s="211"/>
      <c r="G25" s="211"/>
      <c r="H25" s="212"/>
      <c r="I25" s="1">
        <v>19</v>
      </c>
      <c r="J25" s="7"/>
      <c r="K25" s="7"/>
    </row>
    <row r="26" spans="1:11" ht="12.75" customHeight="1">
      <c r="A26" s="210" t="s">
        <v>100</v>
      </c>
      <c r="B26" s="211"/>
      <c r="C26" s="211"/>
      <c r="D26" s="211"/>
      <c r="E26" s="211"/>
      <c r="F26" s="211"/>
      <c r="G26" s="211"/>
      <c r="H26" s="212"/>
      <c r="I26" s="1">
        <v>20</v>
      </c>
      <c r="J26" s="49">
        <f>SUM(J27:J34)</f>
        <v>50542468</v>
      </c>
      <c r="K26" s="49">
        <f>SUM(K27:K34)</f>
        <v>49996880</v>
      </c>
    </row>
    <row r="27" spans="1:11" ht="12.75" customHeight="1">
      <c r="A27" s="210" t="s">
        <v>101</v>
      </c>
      <c r="B27" s="211"/>
      <c r="C27" s="211"/>
      <c r="D27" s="211"/>
      <c r="E27" s="211"/>
      <c r="F27" s="211"/>
      <c r="G27" s="211"/>
      <c r="H27" s="212"/>
      <c r="I27" s="1">
        <v>21</v>
      </c>
      <c r="J27" s="7">
        <v>39930648</v>
      </c>
      <c r="K27" s="7">
        <v>39300222</v>
      </c>
    </row>
    <row r="28" spans="1:11" ht="12.75" customHeight="1">
      <c r="A28" s="210" t="s">
        <v>102</v>
      </c>
      <c r="B28" s="211"/>
      <c r="C28" s="211"/>
      <c r="D28" s="211"/>
      <c r="E28" s="211"/>
      <c r="F28" s="211"/>
      <c r="G28" s="211"/>
      <c r="H28" s="212"/>
      <c r="I28" s="1">
        <v>22</v>
      </c>
      <c r="J28" s="7"/>
      <c r="K28" s="7"/>
    </row>
    <row r="29" spans="1:11" ht="12.75" customHeight="1">
      <c r="A29" s="210" t="s">
        <v>103</v>
      </c>
      <c r="B29" s="211"/>
      <c r="C29" s="211"/>
      <c r="D29" s="211"/>
      <c r="E29" s="211"/>
      <c r="F29" s="211"/>
      <c r="G29" s="211"/>
      <c r="H29" s="212"/>
      <c r="I29" s="1">
        <v>23</v>
      </c>
      <c r="J29" s="7"/>
      <c r="K29" s="7"/>
    </row>
    <row r="30" spans="1:11" ht="12.75" customHeight="1">
      <c r="A30" s="210" t="s">
        <v>104</v>
      </c>
      <c r="B30" s="211"/>
      <c r="C30" s="211"/>
      <c r="D30" s="211"/>
      <c r="E30" s="211"/>
      <c r="F30" s="211"/>
      <c r="G30" s="211"/>
      <c r="H30" s="212"/>
      <c r="I30" s="1">
        <v>24</v>
      </c>
      <c r="J30" s="7"/>
      <c r="K30" s="7"/>
    </row>
    <row r="31" spans="1:11" ht="12.75" customHeight="1">
      <c r="A31" s="210" t="s">
        <v>105</v>
      </c>
      <c r="B31" s="211"/>
      <c r="C31" s="211"/>
      <c r="D31" s="211"/>
      <c r="E31" s="211"/>
      <c r="F31" s="211"/>
      <c r="G31" s="211"/>
      <c r="H31" s="212"/>
      <c r="I31" s="1">
        <v>25</v>
      </c>
      <c r="J31" s="7"/>
      <c r="K31" s="7"/>
    </row>
    <row r="32" spans="1:11" ht="12.75" customHeight="1">
      <c r="A32" s="210" t="s">
        <v>106</v>
      </c>
      <c r="B32" s="211"/>
      <c r="C32" s="211"/>
      <c r="D32" s="211"/>
      <c r="E32" s="211"/>
      <c r="F32" s="211"/>
      <c r="G32" s="211"/>
      <c r="H32" s="212"/>
      <c r="I32" s="1">
        <v>26</v>
      </c>
      <c r="J32" s="7">
        <v>10611820</v>
      </c>
      <c r="K32" s="7">
        <v>10696658</v>
      </c>
    </row>
    <row r="33" spans="1:11" ht="12.75" customHeight="1">
      <c r="A33" s="210" t="s">
        <v>107</v>
      </c>
      <c r="B33" s="211"/>
      <c r="C33" s="211"/>
      <c r="D33" s="211"/>
      <c r="E33" s="211"/>
      <c r="F33" s="211"/>
      <c r="G33" s="211"/>
      <c r="H33" s="212"/>
      <c r="I33" s="1">
        <v>27</v>
      </c>
      <c r="J33" s="7"/>
      <c r="K33" s="7"/>
    </row>
    <row r="34" spans="1:11" ht="12.75" customHeight="1">
      <c r="A34" s="210" t="s">
        <v>108</v>
      </c>
      <c r="B34" s="211"/>
      <c r="C34" s="211"/>
      <c r="D34" s="211"/>
      <c r="E34" s="211"/>
      <c r="F34" s="211"/>
      <c r="G34" s="211"/>
      <c r="H34" s="212"/>
      <c r="I34" s="1">
        <v>28</v>
      </c>
      <c r="J34" s="7"/>
      <c r="K34" s="7"/>
    </row>
    <row r="35" spans="1:11" ht="12.75" customHeight="1">
      <c r="A35" s="210" t="s">
        <v>109</v>
      </c>
      <c r="B35" s="211"/>
      <c r="C35" s="211"/>
      <c r="D35" s="211"/>
      <c r="E35" s="211"/>
      <c r="F35" s="211"/>
      <c r="G35" s="211"/>
      <c r="H35" s="212"/>
      <c r="I35" s="1">
        <v>29</v>
      </c>
      <c r="J35" s="49">
        <f>SUM(J36:J38)</f>
        <v>0</v>
      </c>
      <c r="K35" s="49">
        <f>SUM(K36:K38)</f>
        <v>0</v>
      </c>
    </row>
    <row r="36" spans="1:11" ht="12.75" customHeight="1">
      <c r="A36" s="210" t="s">
        <v>110</v>
      </c>
      <c r="B36" s="211"/>
      <c r="C36" s="211"/>
      <c r="D36" s="211"/>
      <c r="E36" s="211"/>
      <c r="F36" s="211"/>
      <c r="G36" s="211"/>
      <c r="H36" s="212"/>
      <c r="I36" s="1">
        <v>30</v>
      </c>
      <c r="J36" s="7"/>
      <c r="K36" s="7"/>
    </row>
    <row r="37" spans="1:11" ht="12.75" customHeight="1">
      <c r="A37" s="210" t="s">
        <v>111</v>
      </c>
      <c r="B37" s="211"/>
      <c r="C37" s="211"/>
      <c r="D37" s="211"/>
      <c r="E37" s="211"/>
      <c r="F37" s="211"/>
      <c r="G37" s="211"/>
      <c r="H37" s="212"/>
      <c r="I37" s="1">
        <v>31</v>
      </c>
      <c r="J37" s="7"/>
      <c r="K37" s="7"/>
    </row>
    <row r="38" spans="1:11" ht="12.75" customHeight="1">
      <c r="A38" s="210" t="s">
        <v>112</v>
      </c>
      <c r="B38" s="211"/>
      <c r="C38" s="211"/>
      <c r="D38" s="211"/>
      <c r="E38" s="211"/>
      <c r="F38" s="211"/>
      <c r="G38" s="211"/>
      <c r="H38" s="212"/>
      <c r="I38" s="1">
        <v>32</v>
      </c>
      <c r="J38" s="7"/>
      <c r="K38" s="7"/>
    </row>
    <row r="39" spans="1:11" ht="12.75" customHeight="1">
      <c r="A39" s="210" t="s">
        <v>113</v>
      </c>
      <c r="B39" s="211"/>
      <c r="C39" s="211"/>
      <c r="D39" s="211"/>
      <c r="E39" s="211"/>
      <c r="F39" s="211"/>
      <c r="G39" s="211"/>
      <c r="H39" s="212"/>
      <c r="I39" s="1">
        <v>33</v>
      </c>
      <c r="J39" s="7">
        <v>1031041</v>
      </c>
      <c r="K39" s="7">
        <v>1094672</v>
      </c>
    </row>
    <row r="40" spans="1:11" ht="12.75" customHeight="1">
      <c r="A40" s="199" t="s">
        <v>114</v>
      </c>
      <c r="B40" s="200"/>
      <c r="C40" s="200"/>
      <c r="D40" s="200"/>
      <c r="E40" s="200"/>
      <c r="F40" s="200"/>
      <c r="G40" s="200"/>
      <c r="H40" s="201"/>
      <c r="I40" s="1">
        <v>34</v>
      </c>
      <c r="J40" s="49">
        <f>J41+J49+J56+J64</f>
        <v>1614749646</v>
      </c>
      <c r="K40" s="49">
        <f>K41+K49+K56+K64</f>
        <v>1513877004</v>
      </c>
    </row>
    <row r="41" spans="1:11" ht="12.75" customHeight="1">
      <c r="A41" s="210" t="s">
        <v>115</v>
      </c>
      <c r="B41" s="211"/>
      <c r="C41" s="211"/>
      <c r="D41" s="211"/>
      <c r="E41" s="211"/>
      <c r="F41" s="211"/>
      <c r="G41" s="211"/>
      <c r="H41" s="212"/>
      <c r="I41" s="1">
        <v>35</v>
      </c>
      <c r="J41" s="49">
        <f>SUM(J42:J48)</f>
        <v>216662233</v>
      </c>
      <c r="K41" s="49">
        <f>SUM(K42:K48)</f>
        <v>268631278</v>
      </c>
    </row>
    <row r="42" spans="1:11" ht="12.75" customHeight="1">
      <c r="A42" s="210" t="s">
        <v>116</v>
      </c>
      <c r="B42" s="211"/>
      <c r="C42" s="211"/>
      <c r="D42" s="211"/>
      <c r="E42" s="211"/>
      <c r="F42" s="211"/>
      <c r="G42" s="211"/>
      <c r="H42" s="212"/>
      <c r="I42" s="1">
        <v>36</v>
      </c>
      <c r="J42" s="7">
        <v>402359</v>
      </c>
      <c r="K42" s="7">
        <v>433183</v>
      </c>
    </row>
    <row r="43" spans="1:11" ht="12.75" customHeight="1">
      <c r="A43" s="210" t="s">
        <v>117</v>
      </c>
      <c r="B43" s="211"/>
      <c r="C43" s="211"/>
      <c r="D43" s="211"/>
      <c r="E43" s="211"/>
      <c r="F43" s="211"/>
      <c r="G43" s="211"/>
      <c r="H43" s="212"/>
      <c r="I43" s="1">
        <v>37</v>
      </c>
      <c r="J43" s="7"/>
      <c r="K43" s="7"/>
    </row>
    <row r="44" spans="1:11" ht="12.75" customHeight="1">
      <c r="A44" s="210" t="s">
        <v>118</v>
      </c>
      <c r="B44" s="211"/>
      <c r="C44" s="211"/>
      <c r="D44" s="211"/>
      <c r="E44" s="211"/>
      <c r="F44" s="211"/>
      <c r="G44" s="211"/>
      <c r="H44" s="212"/>
      <c r="I44" s="1">
        <v>38</v>
      </c>
      <c r="J44" s="7"/>
      <c r="K44" s="7"/>
    </row>
    <row r="45" spans="1:11" ht="12.75" customHeight="1">
      <c r="A45" s="210" t="s">
        <v>119</v>
      </c>
      <c r="B45" s="211"/>
      <c r="C45" s="211"/>
      <c r="D45" s="211"/>
      <c r="E45" s="211"/>
      <c r="F45" s="211"/>
      <c r="G45" s="211"/>
      <c r="H45" s="212"/>
      <c r="I45" s="1">
        <v>39</v>
      </c>
      <c r="J45" s="7">
        <v>214425320</v>
      </c>
      <c r="K45" s="7">
        <v>262392533</v>
      </c>
    </row>
    <row r="46" spans="1:11" ht="12.75" customHeight="1">
      <c r="A46" s="210" t="s">
        <v>120</v>
      </c>
      <c r="B46" s="211"/>
      <c r="C46" s="211"/>
      <c r="D46" s="211"/>
      <c r="E46" s="211"/>
      <c r="F46" s="211"/>
      <c r="G46" s="211"/>
      <c r="H46" s="212"/>
      <c r="I46" s="1">
        <v>40</v>
      </c>
      <c r="J46" s="7">
        <v>1834554</v>
      </c>
      <c r="K46" s="7">
        <v>5805562</v>
      </c>
    </row>
    <row r="47" spans="1:11" ht="12.75" customHeight="1">
      <c r="A47" s="210" t="s">
        <v>121</v>
      </c>
      <c r="B47" s="211"/>
      <c r="C47" s="211"/>
      <c r="D47" s="211"/>
      <c r="E47" s="211"/>
      <c r="F47" s="211"/>
      <c r="G47" s="211"/>
      <c r="H47" s="212"/>
      <c r="I47" s="1">
        <v>41</v>
      </c>
      <c r="J47" s="7"/>
      <c r="K47" s="7"/>
    </row>
    <row r="48" spans="1:11" ht="12.75" customHeight="1">
      <c r="A48" s="210" t="s">
        <v>122</v>
      </c>
      <c r="B48" s="211"/>
      <c r="C48" s="211"/>
      <c r="D48" s="211"/>
      <c r="E48" s="211"/>
      <c r="F48" s="211"/>
      <c r="G48" s="211"/>
      <c r="H48" s="212"/>
      <c r="I48" s="1">
        <v>42</v>
      </c>
      <c r="J48" s="7"/>
      <c r="K48" s="7"/>
    </row>
    <row r="49" spans="1:11" ht="12.75" customHeight="1">
      <c r="A49" s="210" t="s">
        <v>123</v>
      </c>
      <c r="B49" s="211"/>
      <c r="C49" s="211"/>
      <c r="D49" s="211"/>
      <c r="E49" s="211"/>
      <c r="F49" s="211"/>
      <c r="G49" s="211"/>
      <c r="H49" s="212"/>
      <c r="I49" s="1">
        <v>43</v>
      </c>
      <c r="J49" s="49">
        <f>SUM(J50:J55)</f>
        <v>1378079533</v>
      </c>
      <c r="K49" s="49">
        <f>SUM(K50:K55)</f>
        <v>1235586496</v>
      </c>
    </row>
    <row r="50" spans="1:11" ht="12.75" customHeight="1">
      <c r="A50" s="210" t="s">
        <v>124</v>
      </c>
      <c r="B50" s="211"/>
      <c r="C50" s="211"/>
      <c r="D50" s="211"/>
      <c r="E50" s="211"/>
      <c r="F50" s="211"/>
      <c r="G50" s="211"/>
      <c r="H50" s="212"/>
      <c r="I50" s="1">
        <v>44</v>
      </c>
      <c r="J50" s="7">
        <v>20129487</v>
      </c>
      <c r="K50" s="7">
        <v>18992883</v>
      </c>
    </row>
    <row r="51" spans="1:11" ht="12.75" customHeight="1">
      <c r="A51" s="210" t="s">
        <v>125</v>
      </c>
      <c r="B51" s="211"/>
      <c r="C51" s="211"/>
      <c r="D51" s="211"/>
      <c r="E51" s="211"/>
      <c r="F51" s="211"/>
      <c r="G51" s="211"/>
      <c r="H51" s="212"/>
      <c r="I51" s="1">
        <v>45</v>
      </c>
      <c r="J51" s="7">
        <v>1347386888</v>
      </c>
      <c r="K51" s="7">
        <v>1210153264</v>
      </c>
    </row>
    <row r="52" spans="1:11" ht="12.75" customHeight="1">
      <c r="A52" s="210" t="s">
        <v>126</v>
      </c>
      <c r="B52" s="211"/>
      <c r="C52" s="211"/>
      <c r="D52" s="211"/>
      <c r="E52" s="211"/>
      <c r="F52" s="211"/>
      <c r="G52" s="211"/>
      <c r="H52" s="212"/>
      <c r="I52" s="1">
        <v>46</v>
      </c>
      <c r="J52" s="7"/>
      <c r="K52" s="7"/>
    </row>
    <row r="53" spans="1:11" ht="12.75" customHeight="1">
      <c r="A53" s="210" t="s">
        <v>127</v>
      </c>
      <c r="B53" s="211"/>
      <c r="C53" s="211"/>
      <c r="D53" s="211"/>
      <c r="E53" s="211"/>
      <c r="F53" s="211"/>
      <c r="G53" s="211"/>
      <c r="H53" s="212"/>
      <c r="I53" s="1">
        <v>47</v>
      </c>
      <c r="J53" s="7">
        <v>2933763</v>
      </c>
      <c r="K53" s="7">
        <v>1690956</v>
      </c>
    </row>
    <row r="54" spans="1:11" ht="12.75" customHeight="1">
      <c r="A54" s="210" t="s">
        <v>128</v>
      </c>
      <c r="B54" s="211"/>
      <c r="C54" s="211"/>
      <c r="D54" s="211"/>
      <c r="E54" s="211"/>
      <c r="F54" s="211"/>
      <c r="G54" s="211"/>
      <c r="H54" s="212"/>
      <c r="I54" s="1">
        <v>48</v>
      </c>
      <c r="J54" s="7">
        <v>5838255</v>
      </c>
      <c r="K54" s="7">
        <v>1954741</v>
      </c>
    </row>
    <row r="55" spans="1:11" ht="12.75" customHeight="1">
      <c r="A55" s="210" t="s">
        <v>129</v>
      </c>
      <c r="B55" s="211"/>
      <c r="C55" s="211"/>
      <c r="D55" s="211"/>
      <c r="E55" s="211"/>
      <c r="F55" s="211"/>
      <c r="G55" s="211"/>
      <c r="H55" s="212"/>
      <c r="I55" s="1">
        <v>49</v>
      </c>
      <c r="J55" s="7">
        <v>1791140</v>
      </c>
      <c r="K55" s="7">
        <v>2794652</v>
      </c>
    </row>
    <row r="56" spans="1:11" ht="12.75" customHeight="1">
      <c r="A56" s="210" t="s">
        <v>130</v>
      </c>
      <c r="B56" s="211"/>
      <c r="C56" s="211"/>
      <c r="D56" s="211"/>
      <c r="E56" s="211"/>
      <c r="F56" s="211"/>
      <c r="G56" s="211"/>
      <c r="H56" s="212"/>
      <c r="I56" s="1">
        <v>50</v>
      </c>
      <c r="J56" s="49">
        <f>SUM(J57:J63)</f>
        <v>467595</v>
      </c>
      <c r="K56" s="49">
        <f>SUM(K57:K63)</f>
        <v>123455</v>
      </c>
    </row>
    <row r="57" spans="1:11" ht="12.75" customHeight="1">
      <c r="A57" s="210" t="s">
        <v>101</v>
      </c>
      <c r="B57" s="211"/>
      <c r="C57" s="211"/>
      <c r="D57" s="211"/>
      <c r="E57" s="211"/>
      <c r="F57" s="211"/>
      <c r="G57" s="211"/>
      <c r="H57" s="212"/>
      <c r="I57" s="1">
        <v>51</v>
      </c>
      <c r="J57" s="7"/>
      <c r="K57" s="7"/>
    </row>
    <row r="58" spans="1:11" ht="12.75" customHeight="1">
      <c r="A58" s="210" t="s">
        <v>102</v>
      </c>
      <c r="B58" s="211"/>
      <c r="C58" s="211"/>
      <c r="D58" s="211"/>
      <c r="E58" s="211"/>
      <c r="F58" s="211"/>
      <c r="G58" s="211"/>
      <c r="H58" s="212"/>
      <c r="I58" s="1">
        <v>52</v>
      </c>
      <c r="J58" s="7"/>
      <c r="K58" s="7"/>
    </row>
    <row r="59" spans="1:11" ht="12.75" customHeight="1">
      <c r="A59" s="210" t="s">
        <v>131</v>
      </c>
      <c r="B59" s="211"/>
      <c r="C59" s="211"/>
      <c r="D59" s="211"/>
      <c r="E59" s="211"/>
      <c r="F59" s="211"/>
      <c r="G59" s="211"/>
      <c r="H59" s="212"/>
      <c r="I59" s="1">
        <v>53</v>
      </c>
      <c r="J59" s="7"/>
      <c r="K59" s="7"/>
    </row>
    <row r="60" spans="1:11" ht="12.75" customHeight="1">
      <c r="A60" s="210" t="s">
        <v>132</v>
      </c>
      <c r="B60" s="211"/>
      <c r="C60" s="211"/>
      <c r="D60" s="211"/>
      <c r="E60" s="211"/>
      <c r="F60" s="211"/>
      <c r="G60" s="211"/>
      <c r="H60" s="212"/>
      <c r="I60" s="1">
        <v>54</v>
      </c>
      <c r="J60" s="7"/>
      <c r="K60" s="7"/>
    </row>
    <row r="61" spans="1:11" ht="12.75" customHeight="1">
      <c r="A61" s="210" t="s">
        <v>105</v>
      </c>
      <c r="B61" s="211"/>
      <c r="C61" s="211"/>
      <c r="D61" s="211"/>
      <c r="E61" s="211"/>
      <c r="F61" s="211"/>
      <c r="G61" s="211"/>
      <c r="H61" s="212"/>
      <c r="I61" s="1">
        <v>55</v>
      </c>
      <c r="J61" s="7">
        <v>878</v>
      </c>
      <c r="K61" s="7"/>
    </row>
    <row r="62" spans="1:11" ht="12.75" customHeight="1">
      <c r="A62" s="210" t="s">
        <v>106</v>
      </c>
      <c r="B62" s="211"/>
      <c r="C62" s="211"/>
      <c r="D62" s="211"/>
      <c r="E62" s="211"/>
      <c r="F62" s="211"/>
      <c r="G62" s="211"/>
      <c r="H62" s="212"/>
      <c r="I62" s="1">
        <v>56</v>
      </c>
      <c r="J62" s="7">
        <v>466717</v>
      </c>
      <c r="K62" s="7">
        <v>123455</v>
      </c>
    </row>
    <row r="63" spans="1:11" ht="12.75" customHeight="1">
      <c r="A63" s="210" t="s">
        <v>133</v>
      </c>
      <c r="B63" s="211"/>
      <c r="C63" s="211"/>
      <c r="D63" s="211"/>
      <c r="E63" s="211"/>
      <c r="F63" s="211"/>
      <c r="G63" s="211"/>
      <c r="H63" s="212"/>
      <c r="I63" s="1">
        <v>57</v>
      </c>
      <c r="J63" s="7"/>
      <c r="K63" s="7"/>
    </row>
    <row r="64" spans="1:11" ht="12.75" customHeight="1">
      <c r="A64" s="210" t="s">
        <v>134</v>
      </c>
      <c r="B64" s="211"/>
      <c r="C64" s="211"/>
      <c r="D64" s="211"/>
      <c r="E64" s="211"/>
      <c r="F64" s="211"/>
      <c r="G64" s="211"/>
      <c r="H64" s="212"/>
      <c r="I64" s="1">
        <v>58</v>
      </c>
      <c r="J64" s="7">
        <v>19540285</v>
      </c>
      <c r="K64" s="7">
        <v>9535775</v>
      </c>
    </row>
    <row r="65" spans="1:11" ht="12.75" customHeight="1">
      <c r="A65" s="199" t="s">
        <v>135</v>
      </c>
      <c r="B65" s="200"/>
      <c r="C65" s="200"/>
      <c r="D65" s="200"/>
      <c r="E65" s="200"/>
      <c r="F65" s="200"/>
      <c r="G65" s="200"/>
      <c r="H65" s="201"/>
      <c r="I65" s="1">
        <v>59</v>
      </c>
      <c r="J65" s="7">
        <v>1112739</v>
      </c>
      <c r="K65" s="7">
        <v>734637</v>
      </c>
    </row>
    <row r="66" spans="1:11" ht="12.75" customHeight="1">
      <c r="A66" s="199" t="s">
        <v>136</v>
      </c>
      <c r="B66" s="200"/>
      <c r="C66" s="200"/>
      <c r="D66" s="200"/>
      <c r="E66" s="200"/>
      <c r="F66" s="200"/>
      <c r="G66" s="200"/>
      <c r="H66" s="201"/>
      <c r="I66" s="1">
        <v>60</v>
      </c>
      <c r="J66" s="49">
        <f>J7+J8+J40+J65</f>
        <v>2017133785</v>
      </c>
      <c r="K66" s="49">
        <f>K7+K8+K40+K65</f>
        <v>1911033772</v>
      </c>
    </row>
    <row r="67" spans="1:11" ht="12.75" customHeight="1">
      <c r="A67" s="213" t="s">
        <v>137</v>
      </c>
      <c r="B67" s="214"/>
      <c r="C67" s="214"/>
      <c r="D67" s="214"/>
      <c r="E67" s="214"/>
      <c r="F67" s="214"/>
      <c r="G67" s="214"/>
      <c r="H67" s="215"/>
      <c r="I67" s="4">
        <v>61</v>
      </c>
      <c r="J67" s="8">
        <v>191982318</v>
      </c>
      <c r="K67" s="8">
        <v>239197429</v>
      </c>
    </row>
    <row r="68" spans="1:11" ht="12.75">
      <c r="A68" s="216" t="s">
        <v>138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8"/>
    </row>
    <row r="69" spans="1:11" ht="12.75" customHeight="1">
      <c r="A69" s="196" t="s">
        <v>139</v>
      </c>
      <c r="B69" s="197"/>
      <c r="C69" s="197"/>
      <c r="D69" s="197"/>
      <c r="E69" s="197"/>
      <c r="F69" s="197"/>
      <c r="G69" s="197"/>
      <c r="H69" s="198"/>
      <c r="I69" s="3">
        <v>62</v>
      </c>
      <c r="J69" s="50">
        <f>J70+J71+J72+J78+J79+J82+J85</f>
        <v>375304880</v>
      </c>
      <c r="K69" s="50">
        <f>K70+K71+K72+K78+K79+K82+K85</f>
        <v>402928917</v>
      </c>
    </row>
    <row r="70" spans="1:11" ht="12.75" customHeight="1">
      <c r="A70" s="210" t="s">
        <v>140</v>
      </c>
      <c r="B70" s="211"/>
      <c r="C70" s="211"/>
      <c r="D70" s="211"/>
      <c r="E70" s="211"/>
      <c r="F70" s="211"/>
      <c r="G70" s="211"/>
      <c r="H70" s="212"/>
      <c r="I70" s="1">
        <v>63</v>
      </c>
      <c r="J70" s="7">
        <v>60388000</v>
      </c>
      <c r="K70" s="7">
        <v>94205280</v>
      </c>
    </row>
    <row r="71" spans="1:11" ht="12.75" customHeight="1">
      <c r="A71" s="210" t="s">
        <v>141</v>
      </c>
      <c r="B71" s="211"/>
      <c r="C71" s="211"/>
      <c r="D71" s="211"/>
      <c r="E71" s="211"/>
      <c r="F71" s="211"/>
      <c r="G71" s="211"/>
      <c r="H71" s="212"/>
      <c r="I71" s="1">
        <v>64</v>
      </c>
      <c r="J71" s="7">
        <v>-7542807</v>
      </c>
      <c r="K71" s="7">
        <v>-8477674</v>
      </c>
    </row>
    <row r="72" spans="1:11" ht="12.75" customHeight="1">
      <c r="A72" s="210" t="s">
        <v>142</v>
      </c>
      <c r="B72" s="211"/>
      <c r="C72" s="211"/>
      <c r="D72" s="211"/>
      <c r="E72" s="211"/>
      <c r="F72" s="211"/>
      <c r="G72" s="211"/>
      <c r="H72" s="212"/>
      <c r="I72" s="1">
        <v>65</v>
      </c>
      <c r="J72" s="49">
        <f>J73+J74-J75+J76+J77</f>
        <v>83667810</v>
      </c>
      <c r="K72" s="49">
        <f>K73+K74-K75+K76+K77</f>
        <v>85905577</v>
      </c>
    </row>
    <row r="73" spans="1:11" ht="12.75" customHeight="1">
      <c r="A73" s="219" t="s">
        <v>143</v>
      </c>
      <c r="B73" s="220"/>
      <c r="C73" s="220"/>
      <c r="D73" s="220"/>
      <c r="E73" s="220"/>
      <c r="F73" s="220"/>
      <c r="G73" s="220"/>
      <c r="H73" s="221"/>
      <c r="I73" s="1">
        <v>66</v>
      </c>
      <c r="J73" s="7">
        <v>7277713</v>
      </c>
      <c r="K73" s="7">
        <v>7277713</v>
      </c>
    </row>
    <row r="74" spans="1:11" ht="12.75" customHeight="1">
      <c r="A74" s="219" t="s">
        <v>144</v>
      </c>
      <c r="B74" s="220"/>
      <c r="C74" s="220"/>
      <c r="D74" s="220"/>
      <c r="E74" s="220"/>
      <c r="F74" s="220"/>
      <c r="G74" s="220"/>
      <c r="H74" s="221"/>
      <c r="I74" s="1">
        <v>67</v>
      </c>
      <c r="J74" s="7">
        <v>60000000</v>
      </c>
      <c r="K74" s="7">
        <v>60000000</v>
      </c>
    </row>
    <row r="75" spans="1:11" ht="12.75" customHeight="1">
      <c r="A75" s="219" t="s">
        <v>145</v>
      </c>
      <c r="B75" s="220"/>
      <c r="C75" s="220"/>
      <c r="D75" s="220"/>
      <c r="E75" s="220"/>
      <c r="F75" s="220"/>
      <c r="G75" s="220"/>
      <c r="H75" s="221"/>
      <c r="I75" s="1">
        <v>68</v>
      </c>
      <c r="J75" s="7">
        <v>15406393</v>
      </c>
      <c r="K75" s="7">
        <v>13168626</v>
      </c>
    </row>
    <row r="76" spans="1:11" ht="12.75" customHeight="1">
      <c r="A76" s="219" t="s">
        <v>146</v>
      </c>
      <c r="B76" s="220"/>
      <c r="C76" s="220"/>
      <c r="D76" s="220"/>
      <c r="E76" s="220"/>
      <c r="F76" s="220"/>
      <c r="G76" s="220"/>
      <c r="H76" s="221"/>
      <c r="I76" s="1">
        <v>69</v>
      </c>
      <c r="J76" s="7"/>
      <c r="K76" s="7"/>
    </row>
    <row r="77" spans="1:11" ht="12.75" customHeight="1">
      <c r="A77" s="219" t="s">
        <v>147</v>
      </c>
      <c r="B77" s="220"/>
      <c r="C77" s="220"/>
      <c r="D77" s="220"/>
      <c r="E77" s="220"/>
      <c r="F77" s="220"/>
      <c r="G77" s="220"/>
      <c r="H77" s="221"/>
      <c r="I77" s="1">
        <v>70</v>
      </c>
      <c r="J77" s="7">
        <v>31796490</v>
      </c>
      <c r="K77" s="7">
        <v>31796490</v>
      </c>
    </row>
    <row r="78" spans="1:11" ht="12.75" customHeight="1">
      <c r="A78" s="210" t="s">
        <v>148</v>
      </c>
      <c r="B78" s="211"/>
      <c r="C78" s="211"/>
      <c r="D78" s="211"/>
      <c r="E78" s="211"/>
      <c r="F78" s="211"/>
      <c r="G78" s="211"/>
      <c r="H78" s="212"/>
      <c r="I78" s="1">
        <v>71</v>
      </c>
      <c r="J78" s="7"/>
      <c r="K78" s="7"/>
    </row>
    <row r="79" spans="1:11" ht="12.75" customHeight="1">
      <c r="A79" s="210" t="s">
        <v>149</v>
      </c>
      <c r="B79" s="211"/>
      <c r="C79" s="211"/>
      <c r="D79" s="211"/>
      <c r="E79" s="211"/>
      <c r="F79" s="211"/>
      <c r="G79" s="211"/>
      <c r="H79" s="212"/>
      <c r="I79" s="1">
        <v>72</v>
      </c>
      <c r="J79" s="49">
        <f>J80-J81</f>
        <v>190520524</v>
      </c>
      <c r="K79" s="49">
        <f>K80-K81</f>
        <v>204974596</v>
      </c>
    </row>
    <row r="80" spans="1:11" ht="12.75" customHeight="1">
      <c r="A80" s="219" t="s">
        <v>150</v>
      </c>
      <c r="B80" s="220"/>
      <c r="C80" s="220"/>
      <c r="D80" s="220"/>
      <c r="E80" s="220"/>
      <c r="F80" s="220"/>
      <c r="G80" s="220"/>
      <c r="H80" s="221"/>
      <c r="I80" s="1">
        <v>73</v>
      </c>
      <c r="J80" s="7">
        <v>190520524</v>
      </c>
      <c r="K80" s="7">
        <v>204974596</v>
      </c>
    </row>
    <row r="81" spans="1:11" ht="12.75" customHeight="1">
      <c r="A81" s="219" t="s">
        <v>151</v>
      </c>
      <c r="B81" s="220"/>
      <c r="C81" s="220"/>
      <c r="D81" s="220"/>
      <c r="E81" s="220"/>
      <c r="F81" s="220"/>
      <c r="G81" s="220"/>
      <c r="H81" s="221"/>
      <c r="I81" s="1">
        <v>74</v>
      </c>
      <c r="J81" s="7"/>
      <c r="K81" s="7"/>
    </row>
    <row r="82" spans="1:11" ht="12.75" customHeight="1">
      <c r="A82" s="210" t="s">
        <v>152</v>
      </c>
      <c r="B82" s="211"/>
      <c r="C82" s="211"/>
      <c r="D82" s="211"/>
      <c r="E82" s="211"/>
      <c r="F82" s="211"/>
      <c r="G82" s="211"/>
      <c r="H82" s="212"/>
      <c r="I82" s="1">
        <v>75</v>
      </c>
      <c r="J82" s="49">
        <f>J83-J84</f>
        <v>48271353</v>
      </c>
      <c r="K82" s="49">
        <f>K83-K84</f>
        <v>26321138</v>
      </c>
    </row>
    <row r="83" spans="1:11" ht="12.75" customHeight="1">
      <c r="A83" s="219" t="s">
        <v>153</v>
      </c>
      <c r="B83" s="220"/>
      <c r="C83" s="220"/>
      <c r="D83" s="220"/>
      <c r="E83" s="220"/>
      <c r="F83" s="220"/>
      <c r="G83" s="220"/>
      <c r="H83" s="221"/>
      <c r="I83" s="1">
        <v>76</v>
      </c>
      <c r="J83" s="7">
        <v>48271353</v>
      </c>
      <c r="K83" s="7">
        <v>26321138</v>
      </c>
    </row>
    <row r="84" spans="1:11" ht="12.75" customHeight="1">
      <c r="A84" s="219" t="s">
        <v>154</v>
      </c>
      <c r="B84" s="220"/>
      <c r="C84" s="220"/>
      <c r="D84" s="220"/>
      <c r="E84" s="220"/>
      <c r="F84" s="220"/>
      <c r="G84" s="220"/>
      <c r="H84" s="221"/>
      <c r="I84" s="1">
        <v>77</v>
      </c>
      <c r="J84" s="7"/>
      <c r="K84" s="7"/>
    </row>
    <row r="85" spans="1:11" ht="12.75" customHeight="1">
      <c r="A85" s="210" t="s">
        <v>155</v>
      </c>
      <c r="B85" s="211"/>
      <c r="C85" s="211"/>
      <c r="D85" s="211"/>
      <c r="E85" s="211"/>
      <c r="F85" s="211"/>
      <c r="G85" s="211"/>
      <c r="H85" s="212"/>
      <c r="I85" s="1">
        <v>78</v>
      </c>
      <c r="J85" s="7"/>
      <c r="K85" s="7"/>
    </row>
    <row r="86" spans="1:11" ht="12.75" customHeight="1">
      <c r="A86" s="199" t="s">
        <v>156</v>
      </c>
      <c r="B86" s="200"/>
      <c r="C86" s="200"/>
      <c r="D86" s="200"/>
      <c r="E86" s="200"/>
      <c r="F86" s="200"/>
      <c r="G86" s="200"/>
      <c r="H86" s="201"/>
      <c r="I86" s="1">
        <v>79</v>
      </c>
      <c r="J86" s="49">
        <f>SUM(J87:J89)</f>
        <v>679210</v>
      </c>
      <c r="K86" s="49">
        <f>SUM(K87:K89)</f>
        <v>679210</v>
      </c>
    </row>
    <row r="87" spans="1:11" ht="12.75" customHeight="1">
      <c r="A87" s="210" t="s">
        <v>157</v>
      </c>
      <c r="B87" s="211"/>
      <c r="C87" s="211"/>
      <c r="D87" s="211"/>
      <c r="E87" s="211"/>
      <c r="F87" s="211"/>
      <c r="G87" s="211"/>
      <c r="H87" s="212"/>
      <c r="I87" s="1">
        <v>80</v>
      </c>
      <c r="J87" s="7">
        <v>679210</v>
      </c>
      <c r="K87" s="7">
        <v>679210</v>
      </c>
    </row>
    <row r="88" spans="1:11" ht="12.75" customHeight="1">
      <c r="A88" s="210" t="s">
        <v>158</v>
      </c>
      <c r="B88" s="211"/>
      <c r="C88" s="211"/>
      <c r="D88" s="211"/>
      <c r="E88" s="211"/>
      <c r="F88" s="211"/>
      <c r="G88" s="211"/>
      <c r="H88" s="212"/>
      <c r="I88" s="1">
        <v>81</v>
      </c>
      <c r="J88" s="7"/>
      <c r="K88" s="7"/>
    </row>
    <row r="89" spans="1:11" ht="12.75" customHeight="1">
      <c r="A89" s="210" t="s">
        <v>159</v>
      </c>
      <c r="B89" s="211"/>
      <c r="C89" s="211"/>
      <c r="D89" s="211"/>
      <c r="E89" s="211"/>
      <c r="F89" s="211"/>
      <c r="G89" s="211"/>
      <c r="H89" s="212"/>
      <c r="I89" s="1">
        <v>82</v>
      </c>
      <c r="J89" s="7"/>
      <c r="K89" s="7"/>
    </row>
    <row r="90" spans="1:11" ht="12.75" customHeight="1">
      <c r="A90" s="199" t="s">
        <v>160</v>
      </c>
      <c r="B90" s="200"/>
      <c r="C90" s="200"/>
      <c r="D90" s="200"/>
      <c r="E90" s="200"/>
      <c r="F90" s="200"/>
      <c r="G90" s="200"/>
      <c r="H90" s="201"/>
      <c r="I90" s="1">
        <v>83</v>
      </c>
      <c r="J90" s="49">
        <f>SUM(J91:J99)</f>
        <v>152318189</v>
      </c>
      <c r="K90" s="49">
        <f>SUM(K91:K99)</f>
        <v>34072106</v>
      </c>
    </row>
    <row r="91" spans="1:11" ht="12.75" customHeight="1">
      <c r="A91" s="210" t="s">
        <v>161</v>
      </c>
      <c r="B91" s="211"/>
      <c r="C91" s="211"/>
      <c r="D91" s="211"/>
      <c r="E91" s="211"/>
      <c r="F91" s="211"/>
      <c r="G91" s="211"/>
      <c r="H91" s="212"/>
      <c r="I91" s="1">
        <v>84</v>
      </c>
      <c r="J91" s="7"/>
      <c r="K91" s="7"/>
    </row>
    <row r="92" spans="1:11" ht="12.75" customHeight="1">
      <c r="A92" s="210" t="s">
        <v>162</v>
      </c>
      <c r="B92" s="211"/>
      <c r="C92" s="211"/>
      <c r="D92" s="211"/>
      <c r="E92" s="211"/>
      <c r="F92" s="211"/>
      <c r="G92" s="211"/>
      <c r="H92" s="212"/>
      <c r="I92" s="1">
        <v>85</v>
      </c>
      <c r="J92" s="7"/>
      <c r="K92" s="7"/>
    </row>
    <row r="93" spans="1:11" ht="12.75" customHeight="1">
      <c r="A93" s="210" t="s">
        <v>163</v>
      </c>
      <c r="B93" s="211"/>
      <c r="C93" s="211"/>
      <c r="D93" s="211"/>
      <c r="E93" s="211"/>
      <c r="F93" s="211"/>
      <c r="G93" s="211"/>
      <c r="H93" s="212"/>
      <c r="I93" s="1">
        <v>86</v>
      </c>
      <c r="J93" s="7">
        <v>136976412</v>
      </c>
      <c r="K93" s="7">
        <v>18959329</v>
      </c>
    </row>
    <row r="94" spans="1:11" ht="12.75" customHeight="1">
      <c r="A94" s="210" t="s">
        <v>164</v>
      </c>
      <c r="B94" s="211"/>
      <c r="C94" s="211"/>
      <c r="D94" s="211"/>
      <c r="E94" s="211"/>
      <c r="F94" s="211"/>
      <c r="G94" s="211"/>
      <c r="H94" s="212"/>
      <c r="I94" s="1">
        <v>87</v>
      </c>
      <c r="J94" s="7"/>
      <c r="K94" s="7"/>
    </row>
    <row r="95" spans="1:11" ht="12.75" customHeight="1">
      <c r="A95" s="210" t="s">
        <v>165</v>
      </c>
      <c r="B95" s="211"/>
      <c r="C95" s="211"/>
      <c r="D95" s="211"/>
      <c r="E95" s="211"/>
      <c r="F95" s="211"/>
      <c r="G95" s="211"/>
      <c r="H95" s="212"/>
      <c r="I95" s="1">
        <v>88</v>
      </c>
      <c r="J95" s="7"/>
      <c r="K95" s="7"/>
    </row>
    <row r="96" spans="1:11" ht="12.75" customHeight="1">
      <c r="A96" s="210" t="s">
        <v>166</v>
      </c>
      <c r="B96" s="211"/>
      <c r="C96" s="211"/>
      <c r="D96" s="211"/>
      <c r="E96" s="211"/>
      <c r="F96" s="211"/>
      <c r="G96" s="211"/>
      <c r="H96" s="212"/>
      <c r="I96" s="1">
        <v>89</v>
      </c>
      <c r="J96" s="7"/>
      <c r="K96" s="7"/>
    </row>
    <row r="97" spans="1:11" ht="12.75" customHeight="1">
      <c r="A97" s="210" t="s">
        <v>167</v>
      </c>
      <c r="B97" s="211"/>
      <c r="C97" s="211"/>
      <c r="D97" s="211"/>
      <c r="E97" s="211"/>
      <c r="F97" s="211"/>
      <c r="G97" s="211"/>
      <c r="H97" s="212"/>
      <c r="I97" s="1">
        <v>90</v>
      </c>
      <c r="J97" s="7"/>
      <c r="K97" s="7"/>
    </row>
    <row r="98" spans="1:11" ht="12.75" customHeight="1">
      <c r="A98" s="210" t="s">
        <v>168</v>
      </c>
      <c r="B98" s="211"/>
      <c r="C98" s="211"/>
      <c r="D98" s="211"/>
      <c r="E98" s="211"/>
      <c r="F98" s="211"/>
      <c r="G98" s="211"/>
      <c r="H98" s="212"/>
      <c r="I98" s="1">
        <v>91</v>
      </c>
      <c r="J98" s="7"/>
      <c r="K98" s="7"/>
    </row>
    <row r="99" spans="1:11" ht="12.75" customHeight="1">
      <c r="A99" s="210" t="s">
        <v>169</v>
      </c>
      <c r="B99" s="211"/>
      <c r="C99" s="211"/>
      <c r="D99" s="211"/>
      <c r="E99" s="211"/>
      <c r="F99" s="211"/>
      <c r="G99" s="211"/>
      <c r="H99" s="212"/>
      <c r="I99" s="1">
        <v>92</v>
      </c>
      <c r="J99" s="7">
        <v>15341777</v>
      </c>
      <c r="K99" s="7">
        <v>15112777</v>
      </c>
    </row>
    <row r="100" spans="1:11" ht="12.75" customHeight="1">
      <c r="A100" s="199" t="s">
        <v>170</v>
      </c>
      <c r="B100" s="200"/>
      <c r="C100" s="200"/>
      <c r="D100" s="200"/>
      <c r="E100" s="200"/>
      <c r="F100" s="200"/>
      <c r="G100" s="200"/>
      <c r="H100" s="201"/>
      <c r="I100" s="1">
        <v>93</v>
      </c>
      <c r="J100" s="49">
        <f>SUM(J101:J112)</f>
        <v>1487431652</v>
      </c>
      <c r="K100" s="49">
        <f>SUM(K101:K112)</f>
        <v>1471781610</v>
      </c>
    </row>
    <row r="101" spans="1:11" ht="12.75" customHeight="1">
      <c r="A101" s="210" t="s">
        <v>171</v>
      </c>
      <c r="B101" s="211"/>
      <c r="C101" s="211"/>
      <c r="D101" s="211"/>
      <c r="E101" s="211"/>
      <c r="F101" s="211"/>
      <c r="G101" s="211"/>
      <c r="H101" s="212"/>
      <c r="I101" s="1">
        <v>94</v>
      </c>
      <c r="J101" s="7">
        <v>165181135</v>
      </c>
      <c r="K101" s="7">
        <v>142758468</v>
      </c>
    </row>
    <row r="102" spans="1:11" ht="12.75" customHeight="1">
      <c r="A102" s="210" t="s">
        <v>162</v>
      </c>
      <c r="B102" s="211"/>
      <c r="C102" s="211"/>
      <c r="D102" s="211"/>
      <c r="E102" s="211"/>
      <c r="F102" s="211"/>
      <c r="G102" s="211"/>
      <c r="H102" s="212"/>
      <c r="I102" s="1">
        <v>95</v>
      </c>
      <c r="J102" s="7"/>
      <c r="K102" s="7"/>
    </row>
    <row r="103" spans="1:11" ht="12.75" customHeight="1">
      <c r="A103" s="210" t="s">
        <v>163</v>
      </c>
      <c r="B103" s="211"/>
      <c r="C103" s="211"/>
      <c r="D103" s="211"/>
      <c r="E103" s="211"/>
      <c r="F103" s="211"/>
      <c r="G103" s="211"/>
      <c r="H103" s="212"/>
      <c r="I103" s="1">
        <v>96</v>
      </c>
      <c r="J103" s="7">
        <v>191835452</v>
      </c>
      <c r="K103" s="7">
        <v>253004934</v>
      </c>
    </row>
    <row r="104" spans="1:11" ht="12.75" customHeight="1">
      <c r="A104" s="210" t="s">
        <v>164</v>
      </c>
      <c r="B104" s="211"/>
      <c r="C104" s="211"/>
      <c r="D104" s="211"/>
      <c r="E104" s="211"/>
      <c r="F104" s="211"/>
      <c r="G104" s="211"/>
      <c r="H104" s="212"/>
      <c r="I104" s="1">
        <v>97</v>
      </c>
      <c r="J104" s="7">
        <v>803234</v>
      </c>
      <c r="K104" s="7"/>
    </row>
    <row r="105" spans="1:11" ht="12.75" customHeight="1">
      <c r="A105" s="210" t="s">
        <v>165</v>
      </c>
      <c r="B105" s="211"/>
      <c r="C105" s="211"/>
      <c r="D105" s="211"/>
      <c r="E105" s="211"/>
      <c r="F105" s="211"/>
      <c r="G105" s="211"/>
      <c r="H105" s="212"/>
      <c r="I105" s="1">
        <v>98</v>
      </c>
      <c r="J105" s="7">
        <v>1092523997</v>
      </c>
      <c r="K105" s="7">
        <v>1053255969</v>
      </c>
    </row>
    <row r="106" spans="1:11" ht="12.75" customHeight="1">
      <c r="A106" s="210" t="s">
        <v>166</v>
      </c>
      <c r="B106" s="211"/>
      <c r="C106" s="211"/>
      <c r="D106" s="211"/>
      <c r="E106" s="211"/>
      <c r="F106" s="211"/>
      <c r="G106" s="211"/>
      <c r="H106" s="212"/>
      <c r="I106" s="1">
        <v>99</v>
      </c>
      <c r="J106" s="7"/>
      <c r="K106" s="7"/>
    </row>
    <row r="107" spans="1:11" ht="12.75" customHeight="1">
      <c r="A107" s="210" t="s">
        <v>167</v>
      </c>
      <c r="B107" s="211"/>
      <c r="C107" s="211"/>
      <c r="D107" s="211"/>
      <c r="E107" s="211"/>
      <c r="F107" s="211"/>
      <c r="G107" s="211"/>
      <c r="H107" s="212"/>
      <c r="I107" s="1">
        <v>100</v>
      </c>
      <c r="J107" s="7"/>
      <c r="K107" s="7"/>
    </row>
    <row r="108" spans="1:11" ht="12.75" customHeight="1">
      <c r="A108" s="210" t="s">
        <v>172</v>
      </c>
      <c r="B108" s="211"/>
      <c r="C108" s="211"/>
      <c r="D108" s="211"/>
      <c r="E108" s="211"/>
      <c r="F108" s="211"/>
      <c r="G108" s="211"/>
      <c r="H108" s="212"/>
      <c r="I108" s="1">
        <v>101</v>
      </c>
      <c r="J108" s="7">
        <v>9810439</v>
      </c>
      <c r="K108" s="7">
        <v>7023604</v>
      </c>
    </row>
    <row r="109" spans="1:11" ht="12.75" customHeight="1">
      <c r="A109" s="210" t="s">
        <v>173</v>
      </c>
      <c r="B109" s="211"/>
      <c r="C109" s="211"/>
      <c r="D109" s="211"/>
      <c r="E109" s="211"/>
      <c r="F109" s="211"/>
      <c r="G109" s="211"/>
      <c r="H109" s="212"/>
      <c r="I109" s="1">
        <v>102</v>
      </c>
      <c r="J109" s="7">
        <v>6497959</v>
      </c>
      <c r="K109" s="7">
        <v>10089483</v>
      </c>
    </row>
    <row r="110" spans="1:11" ht="12.75" customHeight="1">
      <c r="A110" s="210" t="s">
        <v>174</v>
      </c>
      <c r="B110" s="211"/>
      <c r="C110" s="211"/>
      <c r="D110" s="211"/>
      <c r="E110" s="211"/>
      <c r="F110" s="211"/>
      <c r="G110" s="211"/>
      <c r="H110" s="212"/>
      <c r="I110" s="1">
        <v>103</v>
      </c>
      <c r="J110" s="7">
        <v>1034</v>
      </c>
      <c r="K110" s="7">
        <v>1034</v>
      </c>
    </row>
    <row r="111" spans="1:11" ht="12.75" customHeight="1">
      <c r="A111" s="210" t="s">
        <v>175</v>
      </c>
      <c r="B111" s="211"/>
      <c r="C111" s="211"/>
      <c r="D111" s="211"/>
      <c r="E111" s="211"/>
      <c r="F111" s="211"/>
      <c r="G111" s="211"/>
      <c r="H111" s="212"/>
      <c r="I111" s="1">
        <v>104</v>
      </c>
      <c r="J111" s="7"/>
      <c r="K111" s="7"/>
    </row>
    <row r="112" spans="1:11" ht="12.75" customHeight="1">
      <c r="A112" s="210" t="s">
        <v>176</v>
      </c>
      <c r="B112" s="211"/>
      <c r="C112" s="211"/>
      <c r="D112" s="211"/>
      <c r="E112" s="211"/>
      <c r="F112" s="211"/>
      <c r="G112" s="211"/>
      <c r="H112" s="212"/>
      <c r="I112" s="1">
        <v>105</v>
      </c>
      <c r="J112" s="7">
        <v>20778402</v>
      </c>
      <c r="K112" s="7">
        <v>5648118</v>
      </c>
    </row>
    <row r="113" spans="1:11" ht="12.75" customHeight="1">
      <c r="A113" s="199" t="s">
        <v>177</v>
      </c>
      <c r="B113" s="200"/>
      <c r="C113" s="200"/>
      <c r="D113" s="200"/>
      <c r="E113" s="200"/>
      <c r="F113" s="200"/>
      <c r="G113" s="200"/>
      <c r="H113" s="201"/>
      <c r="I113" s="1">
        <v>106</v>
      </c>
      <c r="J113" s="7">
        <v>1399854</v>
      </c>
      <c r="K113" s="7">
        <v>1571929</v>
      </c>
    </row>
    <row r="114" spans="1:11" ht="12.75" customHeight="1">
      <c r="A114" s="199" t="s">
        <v>178</v>
      </c>
      <c r="B114" s="200"/>
      <c r="C114" s="200"/>
      <c r="D114" s="200"/>
      <c r="E114" s="200"/>
      <c r="F114" s="200"/>
      <c r="G114" s="200"/>
      <c r="H114" s="201"/>
      <c r="I114" s="1">
        <v>107</v>
      </c>
      <c r="J114" s="49">
        <f>J69+J86+J90+J100+J113</f>
        <v>2017133785</v>
      </c>
      <c r="K114" s="49">
        <f>K69+K86+K90+K100+K113</f>
        <v>1911033772</v>
      </c>
    </row>
    <row r="115" spans="1:11" ht="12.75" customHeight="1">
      <c r="A115" s="224" t="s">
        <v>137</v>
      </c>
      <c r="B115" s="225"/>
      <c r="C115" s="225"/>
      <c r="D115" s="225"/>
      <c r="E115" s="225"/>
      <c r="F115" s="225"/>
      <c r="G115" s="225"/>
      <c r="H115" s="226"/>
      <c r="I115" s="2">
        <v>108</v>
      </c>
      <c r="J115" s="8">
        <v>191982318</v>
      </c>
      <c r="K115" s="8">
        <v>239197429</v>
      </c>
    </row>
    <row r="116" spans="1:11" ht="12.75" customHeight="1">
      <c r="A116" s="216" t="s">
        <v>179</v>
      </c>
      <c r="B116" s="227"/>
      <c r="C116" s="227"/>
      <c r="D116" s="227"/>
      <c r="E116" s="227"/>
      <c r="F116" s="227"/>
      <c r="G116" s="227"/>
      <c r="H116" s="227"/>
      <c r="I116" s="228"/>
      <c r="J116" s="228"/>
      <c r="K116" s="229"/>
    </row>
    <row r="117" spans="1:11" ht="12.75" customHeight="1">
      <c r="A117" s="196" t="s">
        <v>180</v>
      </c>
      <c r="B117" s="197"/>
      <c r="C117" s="197"/>
      <c r="D117" s="197"/>
      <c r="E117" s="197"/>
      <c r="F117" s="197"/>
      <c r="G117" s="197"/>
      <c r="H117" s="197"/>
      <c r="I117" s="230"/>
      <c r="J117" s="230"/>
      <c r="K117" s="231"/>
    </row>
    <row r="118" spans="1:11" ht="12.75" customHeight="1">
      <c r="A118" s="210" t="s">
        <v>181</v>
      </c>
      <c r="B118" s="211"/>
      <c r="C118" s="211"/>
      <c r="D118" s="211"/>
      <c r="E118" s="211"/>
      <c r="F118" s="211"/>
      <c r="G118" s="211"/>
      <c r="H118" s="212"/>
      <c r="I118" s="1">
        <v>109</v>
      </c>
      <c r="J118" s="7"/>
      <c r="K118" s="7"/>
    </row>
    <row r="119" spans="1:11" ht="12.75" customHeight="1">
      <c r="A119" s="232" t="s">
        <v>182</v>
      </c>
      <c r="B119" s="233"/>
      <c r="C119" s="233"/>
      <c r="D119" s="233"/>
      <c r="E119" s="233"/>
      <c r="F119" s="233"/>
      <c r="G119" s="233"/>
      <c r="H119" s="234"/>
      <c r="I119" s="4">
        <v>110</v>
      </c>
      <c r="J119" s="8"/>
      <c r="K119" s="8"/>
    </row>
    <row r="120" spans="1:11" ht="12.75" customHeight="1">
      <c r="A120" s="235" t="s">
        <v>183</v>
      </c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</row>
    <row r="121" spans="1:11" ht="12.75">
      <c r="A121" s="222"/>
      <c r="B121" s="223"/>
      <c r="C121" s="223"/>
      <c r="D121" s="223"/>
      <c r="E121" s="223"/>
      <c r="F121" s="223"/>
      <c r="G121" s="223"/>
      <c r="H121" s="223"/>
      <c r="I121" s="223"/>
      <c r="J121" s="223"/>
      <c r="K121" s="223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L1:IV65536 A2:K3 A5:K5 K4 I7:K67 I69:K115 A121:K65536 I118:K119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E76" sqref="E76"/>
    </sheetView>
  </sheetViews>
  <sheetFormatPr defaultColWidth="9.140625" defaultRowHeight="12.75"/>
  <cols>
    <col min="1" max="9" width="9.140625" style="48" customWidth="1"/>
    <col min="10" max="10" width="11.57421875" style="48" customWidth="1"/>
    <col min="11" max="11" width="10.00390625" style="48" customWidth="1"/>
    <col min="12" max="12" width="10.8515625" style="48" customWidth="1"/>
    <col min="13" max="13" width="10.28125" style="48" customWidth="1"/>
    <col min="14" max="16384" width="9.140625" style="48" customWidth="1"/>
  </cols>
  <sheetData>
    <row r="1" spans="1:13" ht="12.75" customHeight="1">
      <c r="A1" s="202" t="s">
        <v>184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12.75" customHeight="1">
      <c r="A2" s="249" t="s">
        <v>185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12.75" customHeight="1">
      <c r="A3" s="237" t="s">
        <v>186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23.25" customHeight="1">
      <c r="A4" s="238" t="s">
        <v>77</v>
      </c>
      <c r="B4" s="238"/>
      <c r="C4" s="238"/>
      <c r="D4" s="238"/>
      <c r="E4" s="238"/>
      <c r="F4" s="238"/>
      <c r="G4" s="238"/>
      <c r="H4" s="238"/>
      <c r="I4" s="54" t="s">
        <v>78</v>
      </c>
      <c r="J4" s="239" t="s">
        <v>79</v>
      </c>
      <c r="K4" s="239"/>
      <c r="L4" s="239" t="s">
        <v>80</v>
      </c>
      <c r="M4" s="239"/>
    </row>
    <row r="5" spans="1:13" ht="12.75">
      <c r="A5" s="238"/>
      <c r="B5" s="238"/>
      <c r="C5" s="238"/>
      <c r="D5" s="238"/>
      <c r="E5" s="238"/>
      <c r="F5" s="238"/>
      <c r="G5" s="238"/>
      <c r="H5" s="238"/>
      <c r="I5" s="54"/>
      <c r="J5" s="56" t="s">
        <v>187</v>
      </c>
      <c r="K5" s="56" t="s">
        <v>188</v>
      </c>
      <c r="L5" s="56" t="s">
        <v>187</v>
      </c>
      <c r="M5" s="56" t="s">
        <v>188</v>
      </c>
    </row>
    <row r="6" spans="1:13" ht="12.75">
      <c r="A6" s="239">
        <v>1</v>
      </c>
      <c r="B6" s="239"/>
      <c r="C6" s="239"/>
      <c r="D6" s="239"/>
      <c r="E6" s="239"/>
      <c r="F6" s="239"/>
      <c r="G6" s="239"/>
      <c r="H6" s="239"/>
      <c r="I6" s="59">
        <v>2</v>
      </c>
      <c r="J6" s="56">
        <v>3</v>
      </c>
      <c r="K6" s="56">
        <v>4</v>
      </c>
      <c r="L6" s="56">
        <v>5</v>
      </c>
      <c r="M6" s="56">
        <v>6</v>
      </c>
    </row>
    <row r="7" spans="1:13" ht="12.75" customHeight="1">
      <c r="A7" s="196" t="s">
        <v>189</v>
      </c>
      <c r="B7" s="197"/>
      <c r="C7" s="197"/>
      <c r="D7" s="197"/>
      <c r="E7" s="197"/>
      <c r="F7" s="197"/>
      <c r="G7" s="197"/>
      <c r="H7" s="198"/>
      <c r="I7" s="3">
        <v>111</v>
      </c>
      <c r="J7" s="50">
        <f>SUM(J8:J9)</f>
        <v>1711144729</v>
      </c>
      <c r="K7" s="50">
        <f>SUM(K8:K9)</f>
        <v>572643738</v>
      </c>
      <c r="L7" s="50">
        <f>SUM(L8:L9)</f>
        <v>1740487016</v>
      </c>
      <c r="M7" s="50">
        <f>SUM(M8:M9)</f>
        <v>564446390</v>
      </c>
    </row>
    <row r="8" spans="1:13" ht="12.75" customHeight="1">
      <c r="A8" s="199" t="s">
        <v>190</v>
      </c>
      <c r="B8" s="200"/>
      <c r="C8" s="200"/>
      <c r="D8" s="200"/>
      <c r="E8" s="200"/>
      <c r="F8" s="200"/>
      <c r="G8" s="200"/>
      <c r="H8" s="201"/>
      <c r="I8" s="1">
        <v>112</v>
      </c>
      <c r="J8" s="7">
        <v>1690245968</v>
      </c>
      <c r="K8" s="7">
        <v>562529804</v>
      </c>
      <c r="L8" s="7">
        <v>1725269377</v>
      </c>
      <c r="M8" s="7">
        <v>562451774</v>
      </c>
    </row>
    <row r="9" spans="1:13" ht="12.75" customHeight="1">
      <c r="A9" s="199" t="s">
        <v>191</v>
      </c>
      <c r="B9" s="200"/>
      <c r="C9" s="200"/>
      <c r="D9" s="200"/>
      <c r="E9" s="200"/>
      <c r="F9" s="200"/>
      <c r="G9" s="200"/>
      <c r="H9" s="201"/>
      <c r="I9" s="1">
        <v>113</v>
      </c>
      <c r="J9" s="7">
        <v>20898761</v>
      </c>
      <c r="K9" s="7">
        <v>10113934</v>
      </c>
      <c r="L9" s="7">
        <v>15217639</v>
      </c>
      <c r="M9" s="7">
        <v>1994616</v>
      </c>
    </row>
    <row r="10" spans="1:13" ht="12.75" customHeight="1">
      <c r="A10" s="199" t="s">
        <v>192</v>
      </c>
      <c r="B10" s="200"/>
      <c r="C10" s="200"/>
      <c r="D10" s="200"/>
      <c r="E10" s="200"/>
      <c r="F10" s="200"/>
      <c r="G10" s="200"/>
      <c r="H10" s="201"/>
      <c r="I10" s="1">
        <v>114</v>
      </c>
      <c r="J10" s="49">
        <f>J11+J12+J16+J20+J21+J22+J25+J26</f>
        <v>1667254455</v>
      </c>
      <c r="K10" s="49">
        <f>K11+K12+K16+K20+K21+K22+K25+K26</f>
        <v>552290192</v>
      </c>
      <c r="L10" s="49">
        <f>L11+L12+L16+L20+L21+L22+L25+L26</f>
        <v>1691207242</v>
      </c>
      <c r="M10" s="49">
        <f>M11+M12+M16+M20+M21+M22+M25+M26</f>
        <v>545111056</v>
      </c>
    </row>
    <row r="11" spans="1:13" ht="12.75" customHeight="1">
      <c r="A11" s="199" t="s">
        <v>193</v>
      </c>
      <c r="B11" s="200"/>
      <c r="C11" s="200"/>
      <c r="D11" s="200"/>
      <c r="E11" s="200"/>
      <c r="F11" s="200"/>
      <c r="G11" s="200"/>
      <c r="H11" s="201"/>
      <c r="I11" s="1">
        <v>115</v>
      </c>
      <c r="J11" s="7"/>
      <c r="K11" s="7"/>
      <c r="L11" s="7"/>
      <c r="M11" s="7"/>
    </row>
    <row r="12" spans="1:13" ht="12.75" customHeight="1">
      <c r="A12" s="199" t="s">
        <v>194</v>
      </c>
      <c r="B12" s="200"/>
      <c r="C12" s="200"/>
      <c r="D12" s="200"/>
      <c r="E12" s="200"/>
      <c r="F12" s="200"/>
      <c r="G12" s="200"/>
      <c r="H12" s="201"/>
      <c r="I12" s="1">
        <v>116</v>
      </c>
      <c r="J12" s="49">
        <f>SUM(J13:J15)</f>
        <v>1549545566</v>
      </c>
      <c r="K12" s="49">
        <f>SUM(K13:K15)</f>
        <v>513059275</v>
      </c>
      <c r="L12" s="49">
        <f>SUM(L13:L15)</f>
        <v>1570782182</v>
      </c>
      <c r="M12" s="49">
        <f>SUM(M13:M15)</f>
        <v>503496615</v>
      </c>
    </row>
    <row r="13" spans="1:13" ht="12.75" customHeight="1">
      <c r="A13" s="210" t="s">
        <v>195</v>
      </c>
      <c r="B13" s="211"/>
      <c r="C13" s="211"/>
      <c r="D13" s="211"/>
      <c r="E13" s="211"/>
      <c r="F13" s="211"/>
      <c r="G13" s="211"/>
      <c r="H13" s="212"/>
      <c r="I13" s="1">
        <v>117</v>
      </c>
      <c r="J13" s="7">
        <v>8995654</v>
      </c>
      <c r="K13" s="7">
        <v>2980554</v>
      </c>
      <c r="L13" s="7">
        <v>9533662</v>
      </c>
      <c r="M13" s="7">
        <v>3089426</v>
      </c>
    </row>
    <row r="14" spans="1:13" ht="12.75" customHeight="1">
      <c r="A14" s="210" t="s">
        <v>196</v>
      </c>
      <c r="B14" s="211"/>
      <c r="C14" s="211"/>
      <c r="D14" s="211"/>
      <c r="E14" s="211"/>
      <c r="F14" s="211"/>
      <c r="G14" s="211"/>
      <c r="H14" s="212"/>
      <c r="I14" s="1">
        <v>118</v>
      </c>
      <c r="J14" s="7">
        <v>1515522015</v>
      </c>
      <c r="K14" s="7">
        <v>501662630</v>
      </c>
      <c r="L14" s="7">
        <v>1533829503</v>
      </c>
      <c r="M14" s="7">
        <v>490921625</v>
      </c>
    </row>
    <row r="15" spans="1:13" ht="12.75" customHeight="1">
      <c r="A15" s="210" t="s">
        <v>197</v>
      </c>
      <c r="B15" s="211"/>
      <c r="C15" s="211"/>
      <c r="D15" s="211"/>
      <c r="E15" s="211"/>
      <c r="F15" s="211"/>
      <c r="G15" s="211"/>
      <c r="H15" s="212"/>
      <c r="I15" s="1">
        <v>119</v>
      </c>
      <c r="J15" s="7">
        <v>25027897</v>
      </c>
      <c r="K15" s="7">
        <v>8416091</v>
      </c>
      <c r="L15" s="7">
        <v>27419017</v>
      </c>
      <c r="M15" s="7">
        <v>9485564</v>
      </c>
    </row>
    <row r="16" spans="1:13" ht="12.75" customHeight="1">
      <c r="A16" s="199" t="s">
        <v>198</v>
      </c>
      <c r="B16" s="200"/>
      <c r="C16" s="200"/>
      <c r="D16" s="200"/>
      <c r="E16" s="200"/>
      <c r="F16" s="200"/>
      <c r="G16" s="200"/>
      <c r="H16" s="201"/>
      <c r="I16" s="1">
        <v>120</v>
      </c>
      <c r="J16" s="49">
        <v>69195946</v>
      </c>
      <c r="K16" s="49">
        <f>SUM(K17:K19)</f>
        <v>23030972</v>
      </c>
      <c r="L16" s="49">
        <f>SUM(L17:L19)</f>
        <v>70181886</v>
      </c>
      <c r="M16" s="49">
        <f>SUM(M17:M19)</f>
        <v>23742201</v>
      </c>
    </row>
    <row r="17" spans="1:13" ht="12.75" customHeight="1">
      <c r="A17" s="210" t="s">
        <v>199</v>
      </c>
      <c r="B17" s="211"/>
      <c r="C17" s="211"/>
      <c r="D17" s="211"/>
      <c r="E17" s="211"/>
      <c r="F17" s="211"/>
      <c r="G17" s="211"/>
      <c r="H17" s="212"/>
      <c r="I17" s="1">
        <v>121</v>
      </c>
      <c r="J17" s="7">
        <v>40029117</v>
      </c>
      <c r="K17" s="7">
        <v>13439009</v>
      </c>
      <c r="L17" s="7">
        <v>40897653</v>
      </c>
      <c r="M17" s="7">
        <v>13832752</v>
      </c>
    </row>
    <row r="18" spans="1:13" ht="12.75" customHeight="1">
      <c r="A18" s="210" t="s">
        <v>200</v>
      </c>
      <c r="B18" s="211"/>
      <c r="C18" s="211"/>
      <c r="D18" s="211"/>
      <c r="E18" s="211"/>
      <c r="F18" s="211"/>
      <c r="G18" s="211"/>
      <c r="H18" s="212"/>
      <c r="I18" s="1">
        <v>122</v>
      </c>
      <c r="J18" s="7">
        <v>19650506</v>
      </c>
      <c r="K18" s="7">
        <v>6577207</v>
      </c>
      <c r="L18" s="7">
        <v>20066227</v>
      </c>
      <c r="M18" s="7">
        <v>6791027</v>
      </c>
    </row>
    <row r="19" spans="1:13" ht="12.75" customHeight="1">
      <c r="A19" s="210" t="s">
        <v>201</v>
      </c>
      <c r="B19" s="211"/>
      <c r="C19" s="211"/>
      <c r="D19" s="211"/>
      <c r="E19" s="211"/>
      <c r="F19" s="211"/>
      <c r="G19" s="211"/>
      <c r="H19" s="212"/>
      <c r="I19" s="1">
        <v>123</v>
      </c>
      <c r="J19" s="7">
        <v>9516323</v>
      </c>
      <c r="K19" s="7">
        <v>3014756</v>
      </c>
      <c r="L19" s="7">
        <v>9218006</v>
      </c>
      <c r="M19" s="7">
        <v>3118422</v>
      </c>
    </row>
    <row r="20" spans="1:13" ht="12.75" customHeight="1">
      <c r="A20" s="199" t="s">
        <v>202</v>
      </c>
      <c r="B20" s="200"/>
      <c r="C20" s="200"/>
      <c r="D20" s="200"/>
      <c r="E20" s="200"/>
      <c r="F20" s="200"/>
      <c r="G20" s="200"/>
      <c r="H20" s="201"/>
      <c r="I20" s="1">
        <v>124</v>
      </c>
      <c r="J20" s="7">
        <v>12208991</v>
      </c>
      <c r="K20" s="7">
        <v>3981771</v>
      </c>
      <c r="L20" s="7">
        <v>11698716</v>
      </c>
      <c r="M20" s="7">
        <v>3865785</v>
      </c>
    </row>
    <row r="21" spans="1:13" ht="12.75" customHeight="1">
      <c r="A21" s="199" t="s">
        <v>203</v>
      </c>
      <c r="B21" s="200"/>
      <c r="C21" s="200"/>
      <c r="D21" s="200"/>
      <c r="E21" s="200"/>
      <c r="F21" s="200"/>
      <c r="G21" s="200"/>
      <c r="H21" s="201"/>
      <c r="I21" s="1">
        <v>125</v>
      </c>
      <c r="J21" s="7">
        <v>21364904</v>
      </c>
      <c r="K21" s="7">
        <v>6179126</v>
      </c>
      <c r="L21" s="7">
        <v>24194458</v>
      </c>
      <c r="M21" s="7">
        <v>6006455</v>
      </c>
    </row>
    <row r="22" spans="1:13" ht="12.75" customHeight="1">
      <c r="A22" s="199" t="s">
        <v>204</v>
      </c>
      <c r="B22" s="200"/>
      <c r="C22" s="200"/>
      <c r="D22" s="200"/>
      <c r="E22" s="200"/>
      <c r="F22" s="200"/>
      <c r="G22" s="200"/>
      <c r="H22" s="201"/>
      <c r="I22" s="1">
        <v>126</v>
      </c>
      <c r="J22" s="49">
        <f>SUM(J23:J24)</f>
        <v>14939048</v>
      </c>
      <c r="K22" s="49">
        <f>SUM(K23:K24)</f>
        <v>6039048</v>
      </c>
      <c r="L22" s="49">
        <f>SUM(L23:L24)</f>
        <v>14350000</v>
      </c>
      <c r="M22" s="49">
        <f>SUM(M23:M24)</f>
        <v>8000000</v>
      </c>
    </row>
    <row r="23" spans="1:13" ht="12.75" customHeight="1">
      <c r="A23" s="210" t="s">
        <v>205</v>
      </c>
      <c r="B23" s="211"/>
      <c r="C23" s="211"/>
      <c r="D23" s="211"/>
      <c r="E23" s="211"/>
      <c r="F23" s="211"/>
      <c r="G23" s="211"/>
      <c r="H23" s="212"/>
      <c r="I23" s="1">
        <v>127</v>
      </c>
      <c r="J23" s="7"/>
      <c r="K23" s="7"/>
      <c r="L23" s="7"/>
      <c r="M23" s="7"/>
    </row>
    <row r="24" spans="1:13" ht="12.75" customHeight="1">
      <c r="A24" s="210" t="s">
        <v>206</v>
      </c>
      <c r="B24" s="211"/>
      <c r="C24" s="211"/>
      <c r="D24" s="211"/>
      <c r="E24" s="211"/>
      <c r="F24" s="211"/>
      <c r="G24" s="211"/>
      <c r="H24" s="212"/>
      <c r="I24" s="1">
        <v>128</v>
      </c>
      <c r="J24" s="7">
        <v>14939048</v>
      </c>
      <c r="K24" s="7">
        <v>6039048</v>
      </c>
      <c r="L24" s="7">
        <v>14350000</v>
      </c>
      <c r="M24" s="7">
        <v>8000000</v>
      </c>
    </row>
    <row r="25" spans="1:13" ht="12.75" customHeight="1">
      <c r="A25" s="199" t="s">
        <v>207</v>
      </c>
      <c r="B25" s="200"/>
      <c r="C25" s="200"/>
      <c r="D25" s="200"/>
      <c r="E25" s="200"/>
      <c r="F25" s="200"/>
      <c r="G25" s="200"/>
      <c r="H25" s="201"/>
      <c r="I25" s="1">
        <v>129</v>
      </c>
      <c r="J25" s="7"/>
      <c r="K25" s="7"/>
      <c r="L25" s="7"/>
      <c r="M25" s="7"/>
    </row>
    <row r="26" spans="1:13" ht="12.75" customHeight="1">
      <c r="A26" s="199" t="s">
        <v>208</v>
      </c>
      <c r="B26" s="200"/>
      <c r="C26" s="200"/>
      <c r="D26" s="200"/>
      <c r="E26" s="200"/>
      <c r="F26" s="200"/>
      <c r="G26" s="200"/>
      <c r="H26" s="201"/>
      <c r="I26" s="1">
        <v>130</v>
      </c>
      <c r="J26" s="7"/>
      <c r="K26" s="7"/>
      <c r="L26" s="7"/>
      <c r="M26" s="7"/>
    </row>
    <row r="27" spans="1:13" ht="12.75" customHeight="1">
      <c r="A27" s="199" t="s">
        <v>209</v>
      </c>
      <c r="B27" s="200"/>
      <c r="C27" s="200"/>
      <c r="D27" s="200"/>
      <c r="E27" s="200"/>
      <c r="F27" s="200"/>
      <c r="G27" s="200"/>
      <c r="H27" s="201"/>
      <c r="I27" s="1">
        <v>131</v>
      </c>
      <c r="J27" s="49">
        <f>SUM(J28:J32)</f>
        <v>9496045</v>
      </c>
      <c r="K27" s="49">
        <f>SUM(K28:K32)</f>
        <v>5543451</v>
      </c>
      <c r="L27" s="49">
        <f>SUM(L28:L32)</f>
        <v>4943466</v>
      </c>
      <c r="M27" s="49">
        <f>SUM(M28:M32)</f>
        <v>-2456043</v>
      </c>
    </row>
    <row r="28" spans="1:13" ht="12.75" customHeight="1">
      <c r="A28" s="199" t="s">
        <v>210</v>
      </c>
      <c r="B28" s="200"/>
      <c r="C28" s="200"/>
      <c r="D28" s="200"/>
      <c r="E28" s="200"/>
      <c r="F28" s="200"/>
      <c r="G28" s="200"/>
      <c r="H28" s="201"/>
      <c r="I28" s="1">
        <v>132</v>
      </c>
      <c r="J28" s="7">
        <v>594388</v>
      </c>
      <c r="K28" s="7">
        <v>594388</v>
      </c>
      <c r="L28" s="7">
        <v>1173421</v>
      </c>
      <c r="M28" s="7">
        <v>1173421</v>
      </c>
    </row>
    <row r="29" spans="1:13" ht="12.75" customHeight="1">
      <c r="A29" s="199" t="s">
        <v>211</v>
      </c>
      <c r="B29" s="200"/>
      <c r="C29" s="200"/>
      <c r="D29" s="200"/>
      <c r="E29" s="200"/>
      <c r="F29" s="200"/>
      <c r="G29" s="200"/>
      <c r="H29" s="201"/>
      <c r="I29" s="1">
        <v>133</v>
      </c>
      <c r="J29" s="7">
        <v>8901657</v>
      </c>
      <c r="K29" s="7">
        <v>4949063</v>
      </c>
      <c r="L29" s="7">
        <v>3770045</v>
      </c>
      <c r="M29" s="7">
        <v>-3629464</v>
      </c>
    </row>
    <row r="30" spans="1:13" ht="12.75" customHeight="1">
      <c r="A30" s="199" t="s">
        <v>212</v>
      </c>
      <c r="B30" s="200"/>
      <c r="C30" s="200"/>
      <c r="D30" s="200"/>
      <c r="E30" s="200"/>
      <c r="F30" s="200"/>
      <c r="G30" s="200"/>
      <c r="H30" s="201"/>
      <c r="I30" s="1">
        <v>134</v>
      </c>
      <c r="J30" s="7"/>
      <c r="K30" s="7"/>
      <c r="L30" s="7"/>
      <c r="M30" s="7"/>
    </row>
    <row r="31" spans="1:13" ht="12.75" customHeight="1">
      <c r="A31" s="199" t="s">
        <v>213</v>
      </c>
      <c r="B31" s="200"/>
      <c r="C31" s="200"/>
      <c r="D31" s="200"/>
      <c r="E31" s="200"/>
      <c r="F31" s="200"/>
      <c r="G31" s="200"/>
      <c r="H31" s="201"/>
      <c r="I31" s="1">
        <v>135</v>
      </c>
      <c r="J31" s="7"/>
      <c r="K31" s="7"/>
      <c r="L31" s="7"/>
      <c r="M31" s="7"/>
    </row>
    <row r="32" spans="1:13" ht="12.75" customHeight="1">
      <c r="A32" s="199" t="s">
        <v>214</v>
      </c>
      <c r="B32" s="200"/>
      <c r="C32" s="200"/>
      <c r="D32" s="200"/>
      <c r="E32" s="200"/>
      <c r="F32" s="200"/>
      <c r="G32" s="200"/>
      <c r="H32" s="201"/>
      <c r="I32" s="1">
        <v>136</v>
      </c>
      <c r="J32" s="7"/>
      <c r="K32" s="7"/>
      <c r="L32" s="7"/>
      <c r="M32" s="7"/>
    </row>
    <row r="33" spans="1:13" ht="12.75" customHeight="1">
      <c r="A33" s="199" t="s">
        <v>215</v>
      </c>
      <c r="B33" s="200"/>
      <c r="C33" s="200"/>
      <c r="D33" s="200"/>
      <c r="E33" s="200"/>
      <c r="F33" s="200"/>
      <c r="G33" s="200"/>
      <c r="H33" s="201"/>
      <c r="I33" s="1">
        <v>137</v>
      </c>
      <c r="J33" s="49">
        <f>SUM(J34:J37)</f>
        <v>17721064</v>
      </c>
      <c r="K33" s="49">
        <f>SUM(K34:K37)</f>
        <v>5236807</v>
      </c>
      <c r="L33" s="49">
        <f>SUM(L34:L37)</f>
        <v>17117442</v>
      </c>
      <c r="M33" s="49">
        <f>SUM(M34:M37)</f>
        <v>6587313</v>
      </c>
    </row>
    <row r="34" spans="1:13" ht="12.75" customHeight="1">
      <c r="A34" s="199" t="s">
        <v>210</v>
      </c>
      <c r="B34" s="200"/>
      <c r="C34" s="200"/>
      <c r="D34" s="200"/>
      <c r="E34" s="200"/>
      <c r="F34" s="200"/>
      <c r="G34" s="200"/>
      <c r="H34" s="201"/>
      <c r="I34" s="1">
        <v>138</v>
      </c>
      <c r="J34" s="7">
        <v>53307</v>
      </c>
      <c r="K34" s="7">
        <v>53307</v>
      </c>
      <c r="L34" s="7">
        <v>348204</v>
      </c>
      <c r="M34" s="7">
        <v>348204</v>
      </c>
    </row>
    <row r="35" spans="1:13" ht="12.75" customHeight="1">
      <c r="A35" s="199" t="s">
        <v>211</v>
      </c>
      <c r="B35" s="200"/>
      <c r="C35" s="200"/>
      <c r="D35" s="200"/>
      <c r="E35" s="200"/>
      <c r="F35" s="200"/>
      <c r="G35" s="200"/>
      <c r="H35" s="201"/>
      <c r="I35" s="1">
        <v>139</v>
      </c>
      <c r="J35" s="7">
        <v>17667757</v>
      </c>
      <c r="K35" s="7">
        <v>5183500</v>
      </c>
      <c r="L35" s="7">
        <v>16769238</v>
      </c>
      <c r="M35" s="7">
        <v>6239109</v>
      </c>
    </row>
    <row r="36" spans="1:13" ht="12.75" customHeight="1">
      <c r="A36" s="199" t="s">
        <v>216</v>
      </c>
      <c r="B36" s="200"/>
      <c r="C36" s="200"/>
      <c r="D36" s="200"/>
      <c r="E36" s="200"/>
      <c r="F36" s="200"/>
      <c r="G36" s="200"/>
      <c r="H36" s="201"/>
      <c r="I36" s="1">
        <v>140</v>
      </c>
      <c r="J36" s="7"/>
      <c r="K36" s="7"/>
      <c r="L36" s="7"/>
      <c r="M36" s="7"/>
    </row>
    <row r="37" spans="1:13" ht="12.75" customHeight="1">
      <c r="A37" s="199" t="s">
        <v>217</v>
      </c>
      <c r="B37" s="200"/>
      <c r="C37" s="200"/>
      <c r="D37" s="200"/>
      <c r="E37" s="200"/>
      <c r="F37" s="200"/>
      <c r="G37" s="200"/>
      <c r="H37" s="201"/>
      <c r="I37" s="1">
        <v>141</v>
      </c>
      <c r="J37" s="7"/>
      <c r="K37" s="7"/>
      <c r="L37" s="7"/>
      <c r="M37" s="7"/>
    </row>
    <row r="38" spans="1:13" ht="12.75" customHeight="1">
      <c r="A38" s="199" t="s">
        <v>218</v>
      </c>
      <c r="B38" s="200"/>
      <c r="C38" s="200"/>
      <c r="D38" s="200"/>
      <c r="E38" s="200"/>
      <c r="F38" s="200"/>
      <c r="G38" s="200"/>
      <c r="H38" s="201"/>
      <c r="I38" s="1">
        <v>142</v>
      </c>
      <c r="J38" s="7"/>
      <c r="K38" s="7"/>
      <c r="L38" s="7"/>
      <c r="M38" s="7"/>
    </row>
    <row r="39" spans="1:13" ht="12.75" customHeight="1">
      <c r="A39" s="199" t="s">
        <v>219</v>
      </c>
      <c r="B39" s="200"/>
      <c r="C39" s="200"/>
      <c r="D39" s="200"/>
      <c r="E39" s="200"/>
      <c r="F39" s="200"/>
      <c r="G39" s="200"/>
      <c r="H39" s="201"/>
      <c r="I39" s="1">
        <v>143</v>
      </c>
      <c r="J39" s="7"/>
      <c r="K39" s="7"/>
      <c r="L39" s="7"/>
      <c r="M39" s="7"/>
    </row>
    <row r="40" spans="1:13" ht="12.75" customHeight="1">
      <c r="A40" s="199" t="s">
        <v>220</v>
      </c>
      <c r="B40" s="200"/>
      <c r="C40" s="200"/>
      <c r="D40" s="200"/>
      <c r="E40" s="200"/>
      <c r="F40" s="200"/>
      <c r="G40" s="200"/>
      <c r="H40" s="201"/>
      <c r="I40" s="1">
        <v>144</v>
      </c>
      <c r="J40" s="7"/>
      <c r="K40" s="7"/>
      <c r="L40" s="7"/>
      <c r="M40" s="7"/>
    </row>
    <row r="41" spans="1:13" ht="12.75" customHeight="1">
      <c r="A41" s="199" t="s">
        <v>221</v>
      </c>
      <c r="B41" s="200"/>
      <c r="C41" s="200"/>
      <c r="D41" s="200"/>
      <c r="E41" s="200"/>
      <c r="F41" s="200"/>
      <c r="G41" s="200"/>
      <c r="H41" s="201"/>
      <c r="I41" s="1">
        <v>145</v>
      </c>
      <c r="J41" s="7"/>
      <c r="K41" s="7"/>
      <c r="L41" s="7"/>
      <c r="M41" s="7"/>
    </row>
    <row r="42" spans="1:13" ht="12.75" customHeight="1">
      <c r="A42" s="199" t="s">
        <v>222</v>
      </c>
      <c r="B42" s="200"/>
      <c r="C42" s="200"/>
      <c r="D42" s="200"/>
      <c r="E42" s="200"/>
      <c r="F42" s="200"/>
      <c r="G42" s="200"/>
      <c r="H42" s="201"/>
      <c r="I42" s="1">
        <v>146</v>
      </c>
      <c r="J42" s="49">
        <f>J7+J27+J38+J40</f>
        <v>1720640774</v>
      </c>
      <c r="K42" s="49">
        <f>K7+K27+K38+K40</f>
        <v>578187189</v>
      </c>
      <c r="L42" s="49">
        <f>L7+L27+L38+L40</f>
        <v>1745430482</v>
      </c>
      <c r="M42" s="49">
        <f>M7+M27+M38+M40</f>
        <v>561990347</v>
      </c>
    </row>
    <row r="43" spans="1:13" ht="12.75" customHeight="1">
      <c r="A43" s="199" t="s">
        <v>223</v>
      </c>
      <c r="B43" s="200"/>
      <c r="C43" s="200"/>
      <c r="D43" s="200"/>
      <c r="E43" s="200"/>
      <c r="F43" s="200"/>
      <c r="G43" s="200"/>
      <c r="H43" s="201"/>
      <c r="I43" s="1">
        <v>147</v>
      </c>
      <c r="J43" s="49">
        <f>J10+J33+J39+J41</f>
        <v>1684975519</v>
      </c>
      <c r="K43" s="49">
        <f>K10+K33+K39+K41</f>
        <v>557526999</v>
      </c>
      <c r="L43" s="49">
        <f>L10+L33+L39+L41</f>
        <v>1708324684</v>
      </c>
      <c r="M43" s="49">
        <f>M10+M33+M39+M41</f>
        <v>551698369</v>
      </c>
    </row>
    <row r="44" spans="1:13" ht="12.75" customHeight="1">
      <c r="A44" s="199" t="s">
        <v>224</v>
      </c>
      <c r="B44" s="200"/>
      <c r="C44" s="200"/>
      <c r="D44" s="200"/>
      <c r="E44" s="200"/>
      <c r="F44" s="200"/>
      <c r="G44" s="200"/>
      <c r="H44" s="201"/>
      <c r="I44" s="1">
        <v>148</v>
      </c>
      <c r="J44" s="49">
        <f>J42-J43</f>
        <v>35665255</v>
      </c>
      <c r="K44" s="49">
        <f>K42-K43</f>
        <v>20660190</v>
      </c>
      <c r="L44" s="49">
        <f>L42-L43</f>
        <v>37105798</v>
      </c>
      <c r="M44" s="49">
        <f>M42-M43</f>
        <v>10291978</v>
      </c>
    </row>
    <row r="45" spans="1:13" ht="12.75" customHeight="1">
      <c r="A45" s="219" t="s">
        <v>225</v>
      </c>
      <c r="B45" s="220"/>
      <c r="C45" s="220"/>
      <c r="D45" s="220"/>
      <c r="E45" s="220"/>
      <c r="F45" s="220"/>
      <c r="G45" s="220"/>
      <c r="H45" s="221"/>
      <c r="I45" s="1">
        <v>149</v>
      </c>
      <c r="J45" s="49">
        <f>IF(J42&gt;J43,J42-J43,0)</f>
        <v>35665255</v>
      </c>
      <c r="K45" s="49">
        <f>IF(K42&gt;K43,K42-K43,0)</f>
        <v>20660190</v>
      </c>
      <c r="L45" s="49">
        <f>IF(L42&gt;L43,L42-L43,0)</f>
        <v>37105798</v>
      </c>
      <c r="M45" s="49">
        <f>IF(M42&gt;M43,M42-M43,0)</f>
        <v>10291978</v>
      </c>
    </row>
    <row r="46" spans="1:13" ht="12.75" customHeight="1">
      <c r="A46" s="219" t="s">
        <v>226</v>
      </c>
      <c r="B46" s="220"/>
      <c r="C46" s="220"/>
      <c r="D46" s="220"/>
      <c r="E46" s="220"/>
      <c r="F46" s="220"/>
      <c r="G46" s="220"/>
      <c r="H46" s="221"/>
      <c r="I46" s="1">
        <v>150</v>
      </c>
      <c r="J46" s="49">
        <f>IF(J43&gt;J42,J43-J42,0)</f>
        <v>0</v>
      </c>
      <c r="K46" s="49">
        <f>IF(K43&gt;K42,K43-K42,0)</f>
        <v>0</v>
      </c>
      <c r="L46" s="49">
        <f>IF(L43&gt;L42,L43-L42,0)</f>
        <v>0</v>
      </c>
      <c r="M46" s="49">
        <f>IF(M43&gt;M42,M43-M42,0)</f>
        <v>0</v>
      </c>
    </row>
    <row r="47" spans="1:13" ht="12.75" customHeight="1">
      <c r="A47" s="199" t="s">
        <v>227</v>
      </c>
      <c r="B47" s="200"/>
      <c r="C47" s="200"/>
      <c r="D47" s="200"/>
      <c r="E47" s="200"/>
      <c r="F47" s="200"/>
      <c r="G47" s="200"/>
      <c r="H47" s="201"/>
      <c r="I47" s="1">
        <v>151</v>
      </c>
      <c r="J47" s="7">
        <v>7431217</v>
      </c>
      <c r="K47" s="7">
        <v>3063721</v>
      </c>
      <c r="L47" s="7">
        <v>10784660</v>
      </c>
      <c r="M47" s="7">
        <v>2850651</v>
      </c>
    </row>
    <row r="48" spans="1:13" ht="12.75" customHeight="1">
      <c r="A48" s="199" t="s">
        <v>228</v>
      </c>
      <c r="B48" s="200"/>
      <c r="C48" s="200"/>
      <c r="D48" s="200"/>
      <c r="E48" s="200"/>
      <c r="F48" s="200"/>
      <c r="G48" s="200"/>
      <c r="H48" s="201"/>
      <c r="I48" s="1">
        <v>152</v>
      </c>
      <c r="J48" s="49">
        <f>J44-J47</f>
        <v>28234038</v>
      </c>
      <c r="K48" s="49">
        <f>K44-K47</f>
        <v>17596469</v>
      </c>
      <c r="L48" s="49">
        <f>L44-L47</f>
        <v>26321138</v>
      </c>
      <c r="M48" s="49">
        <f>M44-M47</f>
        <v>7441327</v>
      </c>
    </row>
    <row r="49" spans="1:13" ht="12.75" customHeight="1">
      <c r="A49" s="219" t="s">
        <v>229</v>
      </c>
      <c r="B49" s="220"/>
      <c r="C49" s="220"/>
      <c r="D49" s="220"/>
      <c r="E49" s="220"/>
      <c r="F49" s="220"/>
      <c r="G49" s="220"/>
      <c r="H49" s="221"/>
      <c r="I49" s="1">
        <v>153</v>
      </c>
      <c r="J49" s="49">
        <f>IF(J48&gt;0,J48,0)</f>
        <v>28234038</v>
      </c>
      <c r="K49" s="49">
        <f>IF(K48&gt;0,K48,0)</f>
        <v>17596469</v>
      </c>
      <c r="L49" s="49">
        <f>IF(L48&gt;0,L48,0)</f>
        <v>26321138</v>
      </c>
      <c r="M49" s="49">
        <f>IF(M48&gt;0,M48,0)</f>
        <v>7441327</v>
      </c>
    </row>
    <row r="50" spans="1:13" ht="12.75" customHeight="1">
      <c r="A50" s="243" t="s">
        <v>230</v>
      </c>
      <c r="B50" s="244"/>
      <c r="C50" s="244"/>
      <c r="D50" s="244"/>
      <c r="E50" s="244"/>
      <c r="F50" s="244"/>
      <c r="G50" s="244"/>
      <c r="H50" s="245"/>
      <c r="I50" s="2">
        <v>154</v>
      </c>
      <c r="J50" s="57">
        <f>IF(J48&lt;0,-J48,0)</f>
        <v>0</v>
      </c>
      <c r="K50" s="57">
        <f>IF(K48&lt;0,-K48,0)</f>
        <v>0</v>
      </c>
      <c r="L50" s="57">
        <f>IF(L48&lt;0,-L48,0)</f>
        <v>0</v>
      </c>
      <c r="M50" s="57">
        <f>IF(M48&lt;0,-M48,0)</f>
        <v>0</v>
      </c>
    </row>
    <row r="51" spans="1:13" ht="12.75" customHeight="1">
      <c r="A51" s="216" t="s">
        <v>231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</row>
    <row r="52" spans="1:13" ht="12.75" customHeight="1">
      <c r="A52" s="196" t="s">
        <v>232</v>
      </c>
      <c r="B52" s="197"/>
      <c r="C52" s="197"/>
      <c r="D52" s="197"/>
      <c r="E52" s="197"/>
      <c r="F52" s="197"/>
      <c r="G52" s="197"/>
      <c r="H52" s="197"/>
      <c r="I52" s="51"/>
      <c r="J52" s="51"/>
      <c r="K52" s="51"/>
      <c r="L52" s="51"/>
      <c r="M52" s="58"/>
    </row>
    <row r="53" spans="1:13" ht="12.75" customHeight="1">
      <c r="A53" s="246" t="s">
        <v>181</v>
      </c>
      <c r="B53" s="247"/>
      <c r="C53" s="247"/>
      <c r="D53" s="247"/>
      <c r="E53" s="247"/>
      <c r="F53" s="247"/>
      <c r="G53" s="247"/>
      <c r="H53" s="248"/>
      <c r="I53" s="1">
        <v>155</v>
      </c>
      <c r="J53" s="7"/>
      <c r="K53" s="7"/>
      <c r="L53" s="7"/>
      <c r="M53" s="7"/>
    </row>
    <row r="54" spans="1:13" ht="12.75" customHeight="1">
      <c r="A54" s="240" t="s">
        <v>182</v>
      </c>
      <c r="B54" s="241"/>
      <c r="C54" s="241"/>
      <c r="D54" s="241"/>
      <c r="E54" s="241"/>
      <c r="F54" s="241"/>
      <c r="G54" s="241"/>
      <c r="H54" s="242"/>
      <c r="I54" s="1">
        <v>156</v>
      </c>
      <c r="J54" s="8"/>
      <c r="K54" s="8"/>
      <c r="L54" s="8"/>
      <c r="M54" s="8"/>
    </row>
    <row r="55" spans="1:13" ht="12.75" customHeight="1">
      <c r="A55" s="216" t="s">
        <v>233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</row>
    <row r="56" spans="1:13" ht="12.75" customHeight="1">
      <c r="A56" s="196" t="s">
        <v>234</v>
      </c>
      <c r="B56" s="197"/>
      <c r="C56" s="197"/>
      <c r="D56" s="197"/>
      <c r="E56" s="197"/>
      <c r="F56" s="197"/>
      <c r="G56" s="197"/>
      <c r="H56" s="198"/>
      <c r="I56" s="9">
        <v>157</v>
      </c>
      <c r="J56" s="6">
        <v>28234038</v>
      </c>
      <c r="K56" s="6">
        <v>17596469</v>
      </c>
      <c r="L56" s="6">
        <v>26321138</v>
      </c>
      <c r="M56" s="6">
        <v>7441327</v>
      </c>
    </row>
    <row r="57" spans="1:13" ht="12.75" customHeight="1">
      <c r="A57" s="199" t="s">
        <v>235</v>
      </c>
      <c r="B57" s="200"/>
      <c r="C57" s="200"/>
      <c r="D57" s="200"/>
      <c r="E57" s="200"/>
      <c r="F57" s="200"/>
      <c r="G57" s="200"/>
      <c r="H57" s="201"/>
      <c r="I57" s="1">
        <v>158</v>
      </c>
      <c r="J57" s="49">
        <f>SUM(J58:J64)</f>
        <v>0</v>
      </c>
      <c r="K57" s="49">
        <f>SUM(K58:K64)</f>
        <v>0</v>
      </c>
      <c r="L57" s="49">
        <f>SUM(L58:L64)</f>
        <v>0</v>
      </c>
      <c r="M57" s="49">
        <f>SUM(M58:M64)</f>
        <v>0</v>
      </c>
    </row>
    <row r="58" spans="1:13" ht="12.75" customHeight="1">
      <c r="A58" s="199" t="s">
        <v>236</v>
      </c>
      <c r="B58" s="200"/>
      <c r="C58" s="200"/>
      <c r="D58" s="200"/>
      <c r="E58" s="200"/>
      <c r="F58" s="200"/>
      <c r="G58" s="200"/>
      <c r="H58" s="201"/>
      <c r="I58" s="1">
        <v>159</v>
      </c>
      <c r="J58" s="7"/>
      <c r="K58" s="7"/>
      <c r="L58" s="7"/>
      <c r="M58" s="7"/>
    </row>
    <row r="59" spans="1:13" ht="12.75" customHeight="1">
      <c r="A59" s="199" t="s">
        <v>237</v>
      </c>
      <c r="B59" s="200"/>
      <c r="C59" s="200"/>
      <c r="D59" s="200"/>
      <c r="E59" s="200"/>
      <c r="F59" s="200"/>
      <c r="G59" s="200"/>
      <c r="H59" s="201"/>
      <c r="I59" s="1">
        <v>160</v>
      </c>
      <c r="J59" s="7"/>
      <c r="K59" s="7"/>
      <c r="L59" s="7"/>
      <c r="M59" s="7"/>
    </row>
    <row r="60" spans="1:13" ht="12.75" customHeight="1">
      <c r="A60" s="199" t="s">
        <v>238</v>
      </c>
      <c r="B60" s="200"/>
      <c r="C60" s="200"/>
      <c r="D60" s="200"/>
      <c r="E60" s="200"/>
      <c r="F60" s="200"/>
      <c r="G60" s="200"/>
      <c r="H60" s="201"/>
      <c r="I60" s="1">
        <v>161</v>
      </c>
      <c r="J60" s="7"/>
      <c r="K60" s="7"/>
      <c r="L60" s="7"/>
      <c r="M60" s="7"/>
    </row>
    <row r="61" spans="1:13" ht="12.75" customHeight="1">
      <c r="A61" s="199" t="s">
        <v>239</v>
      </c>
      <c r="B61" s="200"/>
      <c r="C61" s="200"/>
      <c r="D61" s="200"/>
      <c r="E61" s="200"/>
      <c r="F61" s="200"/>
      <c r="G61" s="200"/>
      <c r="H61" s="201"/>
      <c r="I61" s="1">
        <v>162</v>
      </c>
      <c r="J61" s="7"/>
      <c r="K61" s="7"/>
      <c r="L61" s="7"/>
      <c r="M61" s="7"/>
    </row>
    <row r="62" spans="1:13" ht="12.75" customHeight="1">
      <c r="A62" s="199" t="s">
        <v>240</v>
      </c>
      <c r="B62" s="200"/>
      <c r="C62" s="200"/>
      <c r="D62" s="200"/>
      <c r="E62" s="200"/>
      <c r="F62" s="200"/>
      <c r="G62" s="200"/>
      <c r="H62" s="201"/>
      <c r="I62" s="1">
        <v>163</v>
      </c>
      <c r="J62" s="7"/>
      <c r="K62" s="7"/>
      <c r="L62" s="7"/>
      <c r="M62" s="7"/>
    </row>
    <row r="63" spans="1:13" ht="12.75" customHeight="1">
      <c r="A63" s="199" t="s">
        <v>241</v>
      </c>
      <c r="B63" s="200"/>
      <c r="C63" s="200"/>
      <c r="D63" s="200"/>
      <c r="E63" s="200"/>
      <c r="F63" s="200"/>
      <c r="G63" s="200"/>
      <c r="H63" s="201"/>
      <c r="I63" s="1">
        <v>164</v>
      </c>
      <c r="J63" s="7"/>
      <c r="K63" s="7"/>
      <c r="L63" s="7"/>
      <c r="M63" s="7"/>
    </row>
    <row r="64" spans="1:13" ht="12.75" customHeight="1">
      <c r="A64" s="199" t="s">
        <v>242</v>
      </c>
      <c r="B64" s="200"/>
      <c r="C64" s="200"/>
      <c r="D64" s="200"/>
      <c r="E64" s="200"/>
      <c r="F64" s="200"/>
      <c r="G64" s="200"/>
      <c r="H64" s="201"/>
      <c r="I64" s="1">
        <v>165</v>
      </c>
      <c r="J64" s="7"/>
      <c r="K64" s="7"/>
      <c r="L64" s="7"/>
      <c r="M64" s="7"/>
    </row>
    <row r="65" spans="1:13" ht="12.75" customHeight="1">
      <c r="A65" s="199" t="s">
        <v>243</v>
      </c>
      <c r="B65" s="200"/>
      <c r="C65" s="200"/>
      <c r="D65" s="200"/>
      <c r="E65" s="200"/>
      <c r="F65" s="200"/>
      <c r="G65" s="200"/>
      <c r="H65" s="201"/>
      <c r="I65" s="1">
        <v>166</v>
      </c>
      <c r="J65" s="7"/>
      <c r="K65" s="7"/>
      <c r="L65" s="7"/>
      <c r="M65" s="7"/>
    </row>
    <row r="66" spans="1:13" ht="12.75" customHeight="1">
      <c r="A66" s="199" t="s">
        <v>244</v>
      </c>
      <c r="B66" s="200"/>
      <c r="C66" s="200"/>
      <c r="D66" s="200"/>
      <c r="E66" s="200"/>
      <c r="F66" s="200"/>
      <c r="G66" s="200"/>
      <c r="H66" s="201"/>
      <c r="I66" s="1">
        <v>167</v>
      </c>
      <c r="J66" s="49">
        <f>J57-J65</f>
        <v>0</v>
      </c>
      <c r="K66" s="49">
        <f>K57-K65</f>
        <v>0</v>
      </c>
      <c r="L66" s="49">
        <f>L57-L65</f>
        <v>0</v>
      </c>
      <c r="M66" s="49">
        <f>M57-M65</f>
        <v>0</v>
      </c>
    </row>
    <row r="67" spans="1:13" ht="12.75" customHeight="1">
      <c r="A67" s="199" t="s">
        <v>245</v>
      </c>
      <c r="B67" s="200"/>
      <c r="C67" s="200"/>
      <c r="D67" s="200"/>
      <c r="E67" s="200"/>
      <c r="F67" s="200"/>
      <c r="G67" s="200"/>
      <c r="H67" s="201"/>
      <c r="I67" s="1">
        <v>168</v>
      </c>
      <c r="J67" s="57">
        <f>J56+J66</f>
        <v>28234038</v>
      </c>
      <c r="K67" s="57">
        <f>K56+K66</f>
        <v>17596469</v>
      </c>
      <c r="L67" s="57">
        <f>L56+L66</f>
        <v>26321138</v>
      </c>
      <c r="M67" s="57">
        <f>M56+M66</f>
        <v>7441327</v>
      </c>
    </row>
    <row r="68" spans="1:13" ht="12.75" customHeight="1">
      <c r="A68" s="250" t="s">
        <v>246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</row>
    <row r="69" spans="1:13" ht="12.75" customHeight="1">
      <c r="A69" s="252" t="s">
        <v>247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</row>
    <row r="70" spans="1:13" ht="12.75" customHeight="1">
      <c r="A70" s="246" t="s">
        <v>181</v>
      </c>
      <c r="B70" s="247"/>
      <c r="C70" s="247"/>
      <c r="D70" s="247"/>
      <c r="E70" s="247"/>
      <c r="F70" s="247"/>
      <c r="G70" s="247"/>
      <c r="H70" s="248"/>
      <c r="I70" s="1">
        <v>169</v>
      </c>
      <c r="J70" s="7"/>
      <c r="K70" s="7"/>
      <c r="L70" s="7"/>
      <c r="M70" s="7"/>
    </row>
    <row r="71" spans="1:13" ht="12.75" customHeight="1">
      <c r="A71" s="240" t="s">
        <v>182</v>
      </c>
      <c r="B71" s="241"/>
      <c r="C71" s="241"/>
      <c r="D71" s="241"/>
      <c r="E71" s="241"/>
      <c r="F71" s="241"/>
      <c r="G71" s="241"/>
      <c r="H71" s="242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N1:IV65536 A2:M3 A6:H6 I6:M50 I52:M54 A72:H65536 I56:M67 I70:M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40" sqref="A40:H40"/>
    </sheetView>
  </sheetViews>
  <sheetFormatPr defaultColWidth="9.140625" defaultRowHeight="12.75"/>
  <cols>
    <col min="1" max="9" width="9.140625" style="48" customWidth="1"/>
    <col min="10" max="11" width="9.8515625" style="48" bestFit="1" customWidth="1"/>
    <col min="12" max="16384" width="9.140625" style="48" customWidth="1"/>
  </cols>
  <sheetData>
    <row r="1" spans="1:11" ht="12.75" customHeight="1">
      <c r="A1" s="257" t="s">
        <v>248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249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 customHeight="1">
      <c r="A3" s="254" t="s">
        <v>250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3.25" customHeight="1">
      <c r="A4" s="207" t="s">
        <v>77</v>
      </c>
      <c r="B4" s="208"/>
      <c r="C4" s="208"/>
      <c r="D4" s="208"/>
      <c r="E4" s="208"/>
      <c r="F4" s="208"/>
      <c r="G4" s="208"/>
      <c r="H4" s="209"/>
      <c r="I4" s="54" t="s">
        <v>78</v>
      </c>
      <c r="J4" s="55" t="s">
        <v>79</v>
      </c>
      <c r="K4" s="56" t="s">
        <v>80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62">
        <v>2</v>
      </c>
      <c r="J5" s="63" t="s">
        <v>5</v>
      </c>
      <c r="K5" s="63" t="s">
        <v>6</v>
      </c>
    </row>
    <row r="6" spans="1:11" ht="12.75" customHeight="1">
      <c r="A6" s="216" t="s">
        <v>251</v>
      </c>
      <c r="B6" s="227"/>
      <c r="C6" s="227"/>
      <c r="D6" s="227"/>
      <c r="E6" s="227"/>
      <c r="F6" s="227"/>
      <c r="G6" s="227"/>
      <c r="H6" s="227"/>
      <c r="I6" s="262"/>
      <c r="J6" s="262"/>
      <c r="K6" s="263"/>
    </row>
    <row r="7" spans="1:11" ht="12.75" customHeight="1">
      <c r="A7" s="259" t="s">
        <v>252</v>
      </c>
      <c r="B7" s="260"/>
      <c r="C7" s="260"/>
      <c r="D7" s="260"/>
      <c r="E7" s="260"/>
      <c r="F7" s="260"/>
      <c r="G7" s="260"/>
      <c r="H7" s="260"/>
      <c r="I7" s="1">
        <v>1</v>
      </c>
      <c r="J7" s="5">
        <v>35665255</v>
      </c>
      <c r="K7" s="7">
        <v>37105798</v>
      </c>
    </row>
    <row r="8" spans="1:11" ht="12.75" customHeight="1">
      <c r="A8" s="259" t="s">
        <v>253</v>
      </c>
      <c r="B8" s="260"/>
      <c r="C8" s="260"/>
      <c r="D8" s="260"/>
      <c r="E8" s="260"/>
      <c r="F8" s="260"/>
      <c r="G8" s="260"/>
      <c r="H8" s="260"/>
      <c r="I8" s="1">
        <v>2</v>
      </c>
      <c r="J8" s="5">
        <v>12208991</v>
      </c>
      <c r="K8" s="7">
        <v>11698716</v>
      </c>
    </row>
    <row r="9" spans="1:11" ht="12.75" customHeight="1">
      <c r="A9" s="259" t="s">
        <v>254</v>
      </c>
      <c r="B9" s="260"/>
      <c r="C9" s="260"/>
      <c r="D9" s="260"/>
      <c r="E9" s="260"/>
      <c r="F9" s="260"/>
      <c r="G9" s="260"/>
      <c r="H9" s="260"/>
      <c r="I9" s="1">
        <v>3</v>
      </c>
      <c r="J9" s="5">
        <v>110737615</v>
      </c>
      <c r="K9" s="7"/>
    </row>
    <row r="10" spans="1:11" ht="12.75" customHeight="1">
      <c r="A10" s="259" t="s">
        <v>255</v>
      </c>
      <c r="B10" s="260"/>
      <c r="C10" s="260"/>
      <c r="D10" s="260"/>
      <c r="E10" s="260"/>
      <c r="F10" s="260"/>
      <c r="G10" s="260"/>
      <c r="H10" s="260"/>
      <c r="I10" s="1">
        <v>4</v>
      </c>
      <c r="J10" s="5"/>
      <c r="K10" s="7">
        <v>142493036</v>
      </c>
    </row>
    <row r="11" spans="1:11" ht="12.75" customHeight="1">
      <c r="A11" s="259" t="s">
        <v>256</v>
      </c>
      <c r="B11" s="260"/>
      <c r="C11" s="260"/>
      <c r="D11" s="260"/>
      <c r="E11" s="260"/>
      <c r="F11" s="260"/>
      <c r="G11" s="260"/>
      <c r="H11" s="260"/>
      <c r="I11" s="1">
        <v>5</v>
      </c>
      <c r="J11" s="5"/>
      <c r="K11" s="7"/>
    </row>
    <row r="12" spans="1:11" ht="12.75" customHeight="1">
      <c r="A12" s="259" t="s">
        <v>257</v>
      </c>
      <c r="B12" s="260"/>
      <c r="C12" s="260"/>
      <c r="D12" s="260"/>
      <c r="E12" s="260"/>
      <c r="F12" s="260"/>
      <c r="G12" s="260"/>
      <c r="H12" s="260"/>
      <c r="I12" s="1">
        <v>6</v>
      </c>
      <c r="J12" s="5"/>
      <c r="K12" s="7"/>
    </row>
    <row r="13" spans="1:11" ht="12.75" customHeight="1">
      <c r="A13" s="265" t="s">
        <v>258</v>
      </c>
      <c r="B13" s="266"/>
      <c r="C13" s="266"/>
      <c r="D13" s="266"/>
      <c r="E13" s="266"/>
      <c r="F13" s="266"/>
      <c r="G13" s="266"/>
      <c r="H13" s="266"/>
      <c r="I13" s="1">
        <v>7</v>
      </c>
      <c r="J13" s="60">
        <f>SUM(J7:J12)</f>
        <v>158611861</v>
      </c>
      <c r="K13" s="49">
        <f>SUM(K7:K12)</f>
        <v>191297550</v>
      </c>
    </row>
    <row r="14" spans="1:11" ht="12.75" customHeight="1">
      <c r="A14" s="259" t="s">
        <v>259</v>
      </c>
      <c r="B14" s="260"/>
      <c r="C14" s="260"/>
      <c r="D14" s="260"/>
      <c r="E14" s="260"/>
      <c r="F14" s="260"/>
      <c r="G14" s="260"/>
      <c r="H14" s="264"/>
      <c r="I14" s="1">
        <v>8</v>
      </c>
      <c r="J14" s="5"/>
      <c r="K14" s="7">
        <v>76819525</v>
      </c>
    </row>
    <row r="15" spans="1:11" ht="12.75" customHeight="1">
      <c r="A15" s="259" t="s">
        <v>260</v>
      </c>
      <c r="B15" s="260"/>
      <c r="C15" s="260"/>
      <c r="D15" s="260"/>
      <c r="E15" s="260"/>
      <c r="F15" s="260"/>
      <c r="G15" s="260"/>
      <c r="H15" s="264"/>
      <c r="I15" s="1">
        <v>9</v>
      </c>
      <c r="J15" s="5">
        <v>39457237</v>
      </c>
      <c r="K15" s="7"/>
    </row>
    <row r="16" spans="1:11" ht="12.75" customHeight="1">
      <c r="A16" s="259" t="s">
        <v>261</v>
      </c>
      <c r="B16" s="260"/>
      <c r="C16" s="260"/>
      <c r="D16" s="260"/>
      <c r="E16" s="260"/>
      <c r="F16" s="260"/>
      <c r="G16" s="260"/>
      <c r="H16" s="264"/>
      <c r="I16" s="1">
        <v>10</v>
      </c>
      <c r="J16" s="5">
        <v>10416409</v>
      </c>
      <c r="K16" s="7">
        <v>51969044.65</v>
      </c>
    </row>
    <row r="17" spans="1:11" ht="12.75" customHeight="1">
      <c r="A17" s="259" t="s">
        <v>262</v>
      </c>
      <c r="B17" s="260"/>
      <c r="C17" s="260"/>
      <c r="D17" s="260"/>
      <c r="E17" s="260"/>
      <c r="F17" s="260"/>
      <c r="G17" s="260"/>
      <c r="H17" s="264"/>
      <c r="I17" s="1">
        <v>11</v>
      </c>
      <c r="J17" s="5">
        <v>25382911</v>
      </c>
      <c r="K17" s="7">
        <v>8882360</v>
      </c>
    </row>
    <row r="18" spans="1:11" ht="12.75" customHeight="1">
      <c r="A18" s="265" t="s">
        <v>263</v>
      </c>
      <c r="B18" s="266"/>
      <c r="C18" s="266"/>
      <c r="D18" s="266"/>
      <c r="E18" s="266"/>
      <c r="F18" s="266"/>
      <c r="G18" s="266"/>
      <c r="H18" s="266"/>
      <c r="I18" s="1">
        <v>12</v>
      </c>
      <c r="J18" s="60">
        <f>SUM(J14:J17)</f>
        <v>75256557</v>
      </c>
      <c r="K18" s="49">
        <f>SUM(K14:K17)</f>
        <v>137670929.65</v>
      </c>
    </row>
    <row r="19" spans="1:11" ht="12.75" customHeight="1">
      <c r="A19" s="265" t="s">
        <v>264</v>
      </c>
      <c r="B19" s="266"/>
      <c r="C19" s="266"/>
      <c r="D19" s="266"/>
      <c r="E19" s="266"/>
      <c r="F19" s="266"/>
      <c r="G19" s="266"/>
      <c r="H19" s="266"/>
      <c r="I19" s="1">
        <v>13</v>
      </c>
      <c r="J19" s="60">
        <f>IF(J13&gt;J18,J13-J18,0)</f>
        <v>83355304</v>
      </c>
      <c r="K19" s="49">
        <f>IF(K13&gt;K18,K13-K18,0)</f>
        <v>53626620.349999994</v>
      </c>
    </row>
    <row r="20" spans="1:11" ht="12.75" customHeight="1">
      <c r="A20" s="265" t="s">
        <v>265</v>
      </c>
      <c r="B20" s="266"/>
      <c r="C20" s="266"/>
      <c r="D20" s="266"/>
      <c r="E20" s="266"/>
      <c r="F20" s="266"/>
      <c r="G20" s="266"/>
      <c r="H20" s="266"/>
      <c r="I20" s="1">
        <v>14</v>
      </c>
      <c r="J20" s="60">
        <f>IF(J18&gt;J13,J18-J13,0)</f>
        <v>0</v>
      </c>
      <c r="K20" s="49">
        <f>IF(K18&gt;K13,K18-K13,0)</f>
        <v>0</v>
      </c>
    </row>
    <row r="21" spans="1:11" ht="12.75" customHeight="1">
      <c r="A21" s="216" t="s">
        <v>266</v>
      </c>
      <c r="B21" s="227"/>
      <c r="C21" s="227"/>
      <c r="D21" s="227"/>
      <c r="E21" s="227"/>
      <c r="F21" s="227"/>
      <c r="G21" s="227"/>
      <c r="H21" s="227"/>
      <c r="I21" s="262"/>
      <c r="J21" s="262"/>
      <c r="K21" s="263"/>
    </row>
    <row r="22" spans="1:11" ht="12.75">
      <c r="A22" s="210" t="s">
        <v>267</v>
      </c>
      <c r="B22" s="211"/>
      <c r="C22" s="211"/>
      <c r="D22" s="211"/>
      <c r="E22" s="211"/>
      <c r="F22" s="211"/>
      <c r="G22" s="211"/>
      <c r="H22" s="211"/>
      <c r="I22" s="1">
        <v>15</v>
      </c>
      <c r="J22" s="5">
        <v>399663</v>
      </c>
      <c r="K22" s="7">
        <v>466639</v>
      </c>
    </row>
    <row r="23" spans="1:11" ht="12.75">
      <c r="A23" s="210" t="s">
        <v>268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</row>
    <row r="24" spans="1:11" ht="12.75">
      <c r="A24" s="210" t="s">
        <v>269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>
        <v>358820</v>
      </c>
      <c r="K24" s="7">
        <v>1197291</v>
      </c>
    </row>
    <row r="25" spans="1:11" ht="12.75">
      <c r="A25" s="210" t="s">
        <v>270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/>
      <c r="K25" s="7"/>
    </row>
    <row r="26" spans="1:11" ht="12.75">
      <c r="A26" s="210" t="s">
        <v>271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/>
      <c r="K26" s="7"/>
    </row>
    <row r="27" spans="1:11" ht="12.75">
      <c r="A27" s="199" t="s">
        <v>272</v>
      </c>
      <c r="B27" s="200"/>
      <c r="C27" s="200"/>
      <c r="D27" s="200"/>
      <c r="E27" s="200"/>
      <c r="F27" s="200"/>
      <c r="G27" s="200"/>
      <c r="H27" s="200"/>
      <c r="I27" s="1">
        <v>20</v>
      </c>
      <c r="J27" s="60">
        <f>SUM(J22:J26)</f>
        <v>758483</v>
      </c>
      <c r="K27" s="49">
        <f>SUM(K22:K26)</f>
        <v>1663930</v>
      </c>
    </row>
    <row r="28" spans="1:11" ht="12.75">
      <c r="A28" s="210" t="s">
        <v>273</v>
      </c>
      <c r="B28" s="211"/>
      <c r="C28" s="211"/>
      <c r="D28" s="211"/>
      <c r="E28" s="211"/>
      <c r="F28" s="211"/>
      <c r="G28" s="211"/>
      <c r="H28" s="211"/>
      <c r="I28" s="1">
        <v>21</v>
      </c>
      <c r="J28" s="5">
        <v>22797989</v>
      </c>
      <c r="K28" s="7">
        <v>7331404</v>
      </c>
    </row>
    <row r="29" spans="1:11" ht="12.75">
      <c r="A29" s="210" t="s">
        <v>274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/>
      <c r="K29" s="7"/>
    </row>
    <row r="30" spans="1:11" ht="12.75">
      <c r="A30" s="210" t="s">
        <v>275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/>
      <c r="K30" s="7"/>
    </row>
    <row r="31" spans="1:11" ht="12.75">
      <c r="A31" s="199" t="s">
        <v>276</v>
      </c>
      <c r="B31" s="200"/>
      <c r="C31" s="200"/>
      <c r="D31" s="200"/>
      <c r="E31" s="200"/>
      <c r="F31" s="200"/>
      <c r="G31" s="200"/>
      <c r="H31" s="200"/>
      <c r="I31" s="1">
        <v>24</v>
      </c>
      <c r="J31" s="60">
        <f>SUM(J28:J30)</f>
        <v>22797989</v>
      </c>
      <c r="K31" s="49">
        <f>SUM(K28:K30)</f>
        <v>7331404</v>
      </c>
    </row>
    <row r="32" spans="1:11" ht="12.75">
      <c r="A32" s="199" t="s">
        <v>277</v>
      </c>
      <c r="B32" s="200"/>
      <c r="C32" s="200"/>
      <c r="D32" s="200"/>
      <c r="E32" s="200"/>
      <c r="F32" s="200"/>
      <c r="G32" s="200"/>
      <c r="H32" s="200"/>
      <c r="I32" s="1">
        <v>25</v>
      </c>
      <c r="J32" s="60">
        <f>IF(J27&gt;J31,J27-J31,0)</f>
        <v>0</v>
      </c>
      <c r="K32" s="49">
        <f>IF(K27&gt;K31,K27-K31,0)</f>
        <v>0</v>
      </c>
    </row>
    <row r="33" spans="1:11" ht="12.75">
      <c r="A33" s="199" t="s">
        <v>278</v>
      </c>
      <c r="B33" s="200"/>
      <c r="C33" s="200"/>
      <c r="D33" s="200"/>
      <c r="E33" s="200"/>
      <c r="F33" s="200"/>
      <c r="G33" s="200"/>
      <c r="H33" s="200"/>
      <c r="I33" s="1">
        <v>26</v>
      </c>
      <c r="J33" s="60">
        <f>IF(J31&gt;J27,J31-J27,0)</f>
        <v>22039506</v>
      </c>
      <c r="K33" s="49">
        <f>IF(K31&gt;K27,K31-K27,0)</f>
        <v>5667474</v>
      </c>
    </row>
    <row r="34" spans="1:11" ht="12.75" customHeight="1">
      <c r="A34" s="216" t="s">
        <v>279</v>
      </c>
      <c r="B34" s="227"/>
      <c r="C34" s="227"/>
      <c r="D34" s="227"/>
      <c r="E34" s="227"/>
      <c r="F34" s="227"/>
      <c r="G34" s="227"/>
      <c r="H34" s="227"/>
      <c r="I34" s="262"/>
      <c r="J34" s="262"/>
      <c r="K34" s="263"/>
    </row>
    <row r="35" spans="1:11" ht="12.75" customHeight="1">
      <c r="A35" s="267" t="s">
        <v>280</v>
      </c>
      <c r="B35" s="268"/>
      <c r="C35" s="268"/>
      <c r="D35" s="268"/>
      <c r="E35" s="268"/>
      <c r="F35" s="268"/>
      <c r="G35" s="268"/>
      <c r="H35" s="269"/>
      <c r="I35" s="1">
        <v>27</v>
      </c>
      <c r="J35" s="5"/>
      <c r="K35" s="7"/>
    </row>
    <row r="36" spans="1:11" ht="12.75" customHeight="1">
      <c r="A36" s="210" t="s">
        <v>281</v>
      </c>
      <c r="B36" s="211"/>
      <c r="C36" s="211"/>
      <c r="D36" s="211"/>
      <c r="E36" s="211"/>
      <c r="F36" s="211"/>
      <c r="G36" s="211"/>
      <c r="H36" s="212"/>
      <c r="I36" s="1">
        <v>28</v>
      </c>
      <c r="J36" s="5">
        <v>307500000</v>
      </c>
      <c r="K36" s="7">
        <v>175000000</v>
      </c>
    </row>
    <row r="37" spans="1:11" ht="12.75" customHeight="1">
      <c r="A37" s="210" t="s">
        <v>282</v>
      </c>
      <c r="B37" s="211"/>
      <c r="C37" s="211"/>
      <c r="D37" s="211"/>
      <c r="E37" s="211"/>
      <c r="F37" s="211"/>
      <c r="G37" s="211"/>
      <c r="H37" s="212"/>
      <c r="I37" s="1">
        <v>29</v>
      </c>
      <c r="J37" s="5"/>
      <c r="K37" s="7"/>
    </row>
    <row r="38" spans="1:11" ht="12.75" customHeight="1">
      <c r="A38" s="199" t="s">
        <v>283</v>
      </c>
      <c r="B38" s="200"/>
      <c r="C38" s="200"/>
      <c r="D38" s="200"/>
      <c r="E38" s="200"/>
      <c r="F38" s="200"/>
      <c r="G38" s="200"/>
      <c r="H38" s="200"/>
      <c r="I38" s="1">
        <v>30</v>
      </c>
      <c r="J38" s="60">
        <f>SUM(J35:J37)</f>
        <v>307500000</v>
      </c>
      <c r="K38" s="49">
        <f>SUM(K35:K37)</f>
        <v>175000000</v>
      </c>
    </row>
    <row r="39" spans="1:11" ht="12.75" customHeight="1">
      <c r="A39" s="210" t="s">
        <v>284</v>
      </c>
      <c r="B39" s="211"/>
      <c r="C39" s="211"/>
      <c r="D39" s="211"/>
      <c r="E39" s="211"/>
      <c r="F39" s="211"/>
      <c r="G39" s="211"/>
      <c r="H39" s="211"/>
      <c r="I39" s="1">
        <v>31</v>
      </c>
      <c r="J39" s="5">
        <v>376133675</v>
      </c>
      <c r="K39" s="7">
        <v>229813543.6</v>
      </c>
    </row>
    <row r="40" spans="1:11" ht="12.75" customHeight="1">
      <c r="A40" s="210" t="s">
        <v>285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/>
    </row>
    <row r="41" spans="1:11" ht="12.75" customHeight="1">
      <c r="A41" s="210" t="s">
        <v>286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>
        <v>1622776</v>
      </c>
      <c r="K41" s="7">
        <v>2128113</v>
      </c>
    </row>
    <row r="42" spans="1:11" ht="12.75" customHeight="1">
      <c r="A42" s="210" t="s">
        <v>287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>
        <v>2224228</v>
      </c>
      <c r="K42" s="7">
        <v>1022000</v>
      </c>
    </row>
    <row r="43" spans="1:11" ht="12.75" customHeight="1">
      <c r="A43" s="210" t="s">
        <v>288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/>
      <c r="K43" s="7"/>
    </row>
    <row r="44" spans="1:11" ht="12.75" customHeight="1">
      <c r="A44" s="199" t="s">
        <v>289</v>
      </c>
      <c r="B44" s="200"/>
      <c r="C44" s="200"/>
      <c r="D44" s="200"/>
      <c r="E44" s="200"/>
      <c r="F44" s="200"/>
      <c r="G44" s="200"/>
      <c r="H44" s="201"/>
      <c r="I44" s="1">
        <v>36</v>
      </c>
      <c r="J44" s="60">
        <f>SUM(J39:J43)</f>
        <v>379980679</v>
      </c>
      <c r="K44" s="49">
        <f>SUM(K39:K43)</f>
        <v>232963656.6</v>
      </c>
    </row>
    <row r="45" spans="1:11" ht="12.75" customHeight="1">
      <c r="A45" s="199" t="s">
        <v>290</v>
      </c>
      <c r="B45" s="200"/>
      <c r="C45" s="200"/>
      <c r="D45" s="200"/>
      <c r="E45" s="200"/>
      <c r="F45" s="200"/>
      <c r="G45" s="200"/>
      <c r="H45" s="201"/>
      <c r="I45" s="1">
        <v>37</v>
      </c>
      <c r="J45" s="60">
        <f>IF(J38&gt;J44,J38-J44,0)</f>
        <v>0</v>
      </c>
      <c r="K45" s="49">
        <f>IF(K38&gt;K44,K38-K44,0)</f>
        <v>0</v>
      </c>
    </row>
    <row r="46" spans="1:11" ht="12.75" customHeight="1">
      <c r="A46" s="199" t="s">
        <v>291</v>
      </c>
      <c r="B46" s="200"/>
      <c r="C46" s="200"/>
      <c r="D46" s="200"/>
      <c r="E46" s="200"/>
      <c r="F46" s="200"/>
      <c r="G46" s="200"/>
      <c r="H46" s="201"/>
      <c r="I46" s="1">
        <v>38</v>
      </c>
      <c r="J46" s="60">
        <f>IF(J44&gt;J38,J44-J38,0)</f>
        <v>72480679</v>
      </c>
      <c r="K46" s="49">
        <f>IF(K44&gt;K38,K44-K38,0)</f>
        <v>57963656.599999994</v>
      </c>
    </row>
    <row r="47" spans="1:11" ht="12.75" customHeight="1">
      <c r="A47" s="210" t="s">
        <v>292</v>
      </c>
      <c r="B47" s="211"/>
      <c r="C47" s="211"/>
      <c r="D47" s="211"/>
      <c r="E47" s="211"/>
      <c r="F47" s="211"/>
      <c r="G47" s="211"/>
      <c r="H47" s="212"/>
      <c r="I47" s="1">
        <v>39</v>
      </c>
      <c r="J47" s="60">
        <f>IF(J19-J20+J32-J33+J45-J46&gt;0,J19-J20+J32-J33+J45-J46,0)</f>
        <v>0</v>
      </c>
      <c r="K47" s="49">
        <f>IF(K19-K20+K32-K33+K45-K46&gt;0,K19-K20+K32-K33+K45-K46,0)</f>
        <v>0</v>
      </c>
    </row>
    <row r="48" spans="1:11" ht="12.75" customHeight="1">
      <c r="A48" s="210" t="s">
        <v>293</v>
      </c>
      <c r="B48" s="211"/>
      <c r="C48" s="211"/>
      <c r="D48" s="211"/>
      <c r="E48" s="211"/>
      <c r="F48" s="211"/>
      <c r="G48" s="211"/>
      <c r="H48" s="212"/>
      <c r="I48" s="1">
        <v>40</v>
      </c>
      <c r="J48" s="60">
        <f>IF(J20-J19+J33-J32+J46-J45&gt;0,J20-J19+J33-J32+J46-J45,0)</f>
        <v>11164881</v>
      </c>
      <c r="K48" s="49">
        <f>IF(K20-K19+K33-K32+K46-K45&gt;0,K20-K19+K33-K32+K46-K45,0)</f>
        <v>10004510.25</v>
      </c>
    </row>
    <row r="49" spans="1:11" ht="12.75" customHeight="1">
      <c r="A49" s="210" t="s">
        <v>294</v>
      </c>
      <c r="B49" s="211"/>
      <c r="C49" s="211"/>
      <c r="D49" s="211"/>
      <c r="E49" s="211"/>
      <c r="F49" s="211"/>
      <c r="G49" s="211"/>
      <c r="H49" s="212"/>
      <c r="I49" s="1">
        <v>41</v>
      </c>
      <c r="J49" s="5">
        <v>40578821</v>
      </c>
      <c r="K49" s="7">
        <v>19540285</v>
      </c>
    </row>
    <row r="50" spans="1:11" ht="12.75" customHeight="1">
      <c r="A50" s="210" t="s">
        <v>295</v>
      </c>
      <c r="B50" s="211"/>
      <c r="C50" s="211"/>
      <c r="D50" s="211"/>
      <c r="E50" s="211"/>
      <c r="F50" s="211"/>
      <c r="G50" s="211"/>
      <c r="H50" s="212"/>
      <c r="I50" s="1">
        <v>42</v>
      </c>
      <c r="J50" s="5"/>
      <c r="K50" s="7"/>
    </row>
    <row r="51" spans="1:11" ht="12.75" customHeight="1">
      <c r="A51" s="210" t="s">
        <v>296</v>
      </c>
      <c r="B51" s="211"/>
      <c r="C51" s="211"/>
      <c r="D51" s="211"/>
      <c r="E51" s="211"/>
      <c r="F51" s="211"/>
      <c r="G51" s="211"/>
      <c r="H51" s="212"/>
      <c r="I51" s="1">
        <v>43</v>
      </c>
      <c r="J51" s="5">
        <v>11164881</v>
      </c>
      <c r="K51" s="7">
        <v>10004510</v>
      </c>
    </row>
    <row r="52" spans="1:11" ht="12.75" customHeight="1">
      <c r="A52" s="232" t="s">
        <v>297</v>
      </c>
      <c r="B52" s="233"/>
      <c r="C52" s="233"/>
      <c r="D52" s="233"/>
      <c r="E52" s="233"/>
      <c r="F52" s="233"/>
      <c r="G52" s="233"/>
      <c r="H52" s="234"/>
      <c r="I52" s="4">
        <v>44</v>
      </c>
      <c r="J52" s="61">
        <f>J49+J50-J51</f>
        <v>29413940</v>
      </c>
      <c r="K52" s="57">
        <f>K49+K50-K51</f>
        <v>9535775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L1:IV65536 A2:K3 A5:K5 I7:K20 A22:K33 I35:K65536 A53:H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N22" sqref="N22"/>
    </sheetView>
  </sheetViews>
  <sheetFormatPr defaultColWidth="9.140625" defaultRowHeight="12.75"/>
  <cols>
    <col min="1" max="4" width="9.140625" style="65" customWidth="1"/>
    <col min="5" max="5" width="10.140625" style="65" bestFit="1" customWidth="1"/>
    <col min="6" max="9" width="9.140625" style="65" customWidth="1"/>
    <col min="10" max="11" width="9.57421875" style="65" bestFit="1" customWidth="1"/>
    <col min="12" max="16384" width="9.140625" style="65" customWidth="1"/>
  </cols>
  <sheetData>
    <row r="1" spans="1:12" ht="12.75" customHeight="1">
      <c r="A1" s="272" t="s">
        <v>298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64"/>
    </row>
    <row r="2" spans="1:12" ht="15.75">
      <c r="A2" s="124"/>
      <c r="B2" s="125"/>
      <c r="C2" s="278" t="s">
        <v>299</v>
      </c>
      <c r="D2" s="278"/>
      <c r="E2" s="127">
        <v>41275</v>
      </c>
      <c r="F2" s="126" t="s">
        <v>43</v>
      </c>
      <c r="G2" s="279">
        <v>41547</v>
      </c>
      <c r="H2" s="280"/>
      <c r="I2" s="125"/>
      <c r="J2" s="125"/>
      <c r="K2" s="125"/>
      <c r="L2" s="66"/>
    </row>
    <row r="3" spans="1:11" ht="23.25" customHeight="1">
      <c r="A3" s="207" t="s">
        <v>77</v>
      </c>
      <c r="B3" s="208"/>
      <c r="C3" s="208"/>
      <c r="D3" s="208"/>
      <c r="E3" s="208"/>
      <c r="F3" s="208"/>
      <c r="G3" s="208"/>
      <c r="H3" s="209"/>
      <c r="I3" s="54" t="s">
        <v>78</v>
      </c>
      <c r="J3" s="55" t="s">
        <v>79</v>
      </c>
      <c r="K3" s="56" t="s">
        <v>80</v>
      </c>
    </row>
    <row r="4" spans="1:11" ht="12.75">
      <c r="A4" s="281">
        <v>1</v>
      </c>
      <c r="B4" s="281"/>
      <c r="C4" s="281"/>
      <c r="D4" s="281"/>
      <c r="E4" s="281"/>
      <c r="F4" s="281"/>
      <c r="G4" s="281"/>
      <c r="H4" s="281"/>
      <c r="I4" s="129">
        <v>2</v>
      </c>
      <c r="J4" s="128" t="s">
        <v>5</v>
      </c>
      <c r="K4" s="128" t="s">
        <v>6</v>
      </c>
    </row>
    <row r="5" spans="1:11" ht="12.75" customHeight="1">
      <c r="A5" s="267" t="s">
        <v>300</v>
      </c>
      <c r="B5" s="268"/>
      <c r="C5" s="268"/>
      <c r="D5" s="268"/>
      <c r="E5" s="268"/>
      <c r="F5" s="268"/>
      <c r="G5" s="268"/>
      <c r="H5" s="269"/>
      <c r="I5" s="42">
        <v>1</v>
      </c>
      <c r="J5" s="43">
        <v>60388000</v>
      </c>
      <c r="K5" s="43">
        <v>94205280</v>
      </c>
    </row>
    <row r="6" spans="1:11" ht="12.75" customHeight="1">
      <c r="A6" s="210" t="s">
        <v>301</v>
      </c>
      <c r="B6" s="211"/>
      <c r="C6" s="211"/>
      <c r="D6" s="211"/>
      <c r="E6" s="211"/>
      <c r="F6" s="211"/>
      <c r="G6" s="211"/>
      <c r="H6" s="212"/>
      <c r="I6" s="42">
        <v>2</v>
      </c>
      <c r="J6" s="44">
        <v>-7542807</v>
      </c>
      <c r="K6" s="44">
        <v>-8477674</v>
      </c>
    </row>
    <row r="7" spans="1:11" ht="12.75" customHeight="1">
      <c r="A7" s="210" t="s">
        <v>302</v>
      </c>
      <c r="B7" s="211"/>
      <c r="C7" s="211"/>
      <c r="D7" s="211"/>
      <c r="E7" s="211"/>
      <c r="F7" s="211"/>
      <c r="G7" s="211"/>
      <c r="H7" s="212"/>
      <c r="I7" s="42">
        <v>3</v>
      </c>
      <c r="J7" s="44">
        <v>83667810</v>
      </c>
      <c r="K7" s="44">
        <v>85905577</v>
      </c>
    </row>
    <row r="8" spans="1:11" ht="12.75" customHeight="1">
      <c r="A8" s="210" t="s">
        <v>303</v>
      </c>
      <c r="B8" s="211"/>
      <c r="C8" s="211"/>
      <c r="D8" s="211"/>
      <c r="E8" s="211"/>
      <c r="F8" s="211"/>
      <c r="G8" s="211"/>
      <c r="H8" s="212"/>
      <c r="I8" s="42">
        <v>4</v>
      </c>
      <c r="J8" s="44">
        <v>190520524</v>
      </c>
      <c r="K8" s="44">
        <v>204974596</v>
      </c>
    </row>
    <row r="9" spans="1:11" ht="12.75" customHeight="1">
      <c r="A9" s="210" t="s">
        <v>304</v>
      </c>
      <c r="B9" s="211"/>
      <c r="C9" s="211"/>
      <c r="D9" s="211"/>
      <c r="E9" s="211"/>
      <c r="F9" s="211"/>
      <c r="G9" s="211"/>
      <c r="H9" s="211"/>
      <c r="I9" s="42">
        <v>5</v>
      </c>
      <c r="J9" s="44">
        <v>48271353</v>
      </c>
      <c r="K9" s="44">
        <v>26321138</v>
      </c>
    </row>
    <row r="10" spans="1:11" ht="12.75" customHeight="1">
      <c r="A10" s="210" t="s">
        <v>305</v>
      </c>
      <c r="B10" s="211"/>
      <c r="C10" s="211"/>
      <c r="D10" s="211"/>
      <c r="E10" s="211"/>
      <c r="F10" s="211"/>
      <c r="G10" s="211"/>
      <c r="H10" s="212"/>
      <c r="I10" s="42">
        <v>6</v>
      </c>
      <c r="J10" s="44"/>
      <c r="K10" s="44"/>
    </row>
    <row r="11" spans="1:11" ht="12.75" customHeight="1">
      <c r="A11" s="210" t="s">
        <v>306</v>
      </c>
      <c r="B11" s="211"/>
      <c r="C11" s="211"/>
      <c r="D11" s="211"/>
      <c r="E11" s="211"/>
      <c r="F11" s="211"/>
      <c r="G11" s="211"/>
      <c r="H11" s="212"/>
      <c r="I11" s="42">
        <v>7</v>
      </c>
      <c r="J11" s="44"/>
      <c r="K11" s="44"/>
    </row>
    <row r="12" spans="1:11" ht="12.75" customHeight="1">
      <c r="A12" s="210" t="s">
        <v>307</v>
      </c>
      <c r="B12" s="211"/>
      <c r="C12" s="211"/>
      <c r="D12" s="211"/>
      <c r="E12" s="211"/>
      <c r="F12" s="211"/>
      <c r="G12" s="211"/>
      <c r="H12" s="212"/>
      <c r="I12" s="42">
        <v>8</v>
      </c>
      <c r="J12" s="44"/>
      <c r="K12" s="44"/>
    </row>
    <row r="13" spans="1:11" ht="12.75" customHeight="1">
      <c r="A13" s="210" t="s">
        <v>308</v>
      </c>
      <c r="B13" s="211"/>
      <c r="C13" s="211"/>
      <c r="D13" s="211"/>
      <c r="E13" s="211"/>
      <c r="F13" s="211"/>
      <c r="G13" s="211"/>
      <c r="H13" s="212"/>
      <c r="I13" s="42">
        <v>9</v>
      </c>
      <c r="J13" s="44"/>
      <c r="K13" s="44"/>
    </row>
    <row r="14" spans="1:11" ht="12.75" customHeight="1">
      <c r="A14" s="265" t="s">
        <v>309</v>
      </c>
      <c r="B14" s="266"/>
      <c r="C14" s="266"/>
      <c r="D14" s="266"/>
      <c r="E14" s="266"/>
      <c r="F14" s="266"/>
      <c r="G14" s="266"/>
      <c r="H14" s="266"/>
      <c r="I14" s="42">
        <v>10</v>
      </c>
      <c r="J14" s="67">
        <f>SUM(J5:J13)</f>
        <v>375304880</v>
      </c>
      <c r="K14" s="67">
        <f>SUM(K5:K13)</f>
        <v>402928917</v>
      </c>
    </row>
    <row r="15" spans="1:11" ht="12.75" customHeight="1">
      <c r="A15" s="259" t="s">
        <v>310</v>
      </c>
      <c r="B15" s="260"/>
      <c r="C15" s="260"/>
      <c r="D15" s="260"/>
      <c r="E15" s="260"/>
      <c r="F15" s="260"/>
      <c r="G15" s="260"/>
      <c r="H15" s="260"/>
      <c r="I15" s="42">
        <v>11</v>
      </c>
      <c r="J15" s="44"/>
      <c r="K15" s="44"/>
    </row>
    <row r="16" spans="1:11" ht="12.75" customHeight="1">
      <c r="A16" s="259" t="s">
        <v>311</v>
      </c>
      <c r="B16" s="260"/>
      <c r="C16" s="260"/>
      <c r="D16" s="260"/>
      <c r="E16" s="260"/>
      <c r="F16" s="260"/>
      <c r="G16" s="260"/>
      <c r="H16" s="260"/>
      <c r="I16" s="42">
        <v>12</v>
      </c>
      <c r="J16" s="44"/>
      <c r="K16" s="44"/>
    </row>
    <row r="17" spans="1:11" ht="12.75" customHeight="1">
      <c r="A17" s="259" t="s">
        <v>312</v>
      </c>
      <c r="B17" s="260"/>
      <c r="C17" s="260"/>
      <c r="D17" s="260"/>
      <c r="E17" s="260"/>
      <c r="F17" s="260"/>
      <c r="G17" s="260"/>
      <c r="H17" s="260"/>
      <c r="I17" s="42">
        <v>13</v>
      </c>
      <c r="J17" s="44"/>
      <c r="K17" s="44"/>
    </row>
    <row r="18" spans="1:11" ht="12.75" customHeight="1">
      <c r="A18" s="259" t="s">
        <v>313</v>
      </c>
      <c r="B18" s="260"/>
      <c r="C18" s="260"/>
      <c r="D18" s="260"/>
      <c r="E18" s="260"/>
      <c r="F18" s="260"/>
      <c r="G18" s="260"/>
      <c r="H18" s="260"/>
      <c r="I18" s="42">
        <v>14</v>
      </c>
      <c r="J18" s="44"/>
      <c r="K18" s="44"/>
    </row>
    <row r="19" spans="1:11" ht="12.75" customHeight="1">
      <c r="A19" s="259" t="s">
        <v>314</v>
      </c>
      <c r="B19" s="260"/>
      <c r="C19" s="260"/>
      <c r="D19" s="260"/>
      <c r="E19" s="260"/>
      <c r="F19" s="260"/>
      <c r="G19" s="260"/>
      <c r="H19" s="260"/>
      <c r="I19" s="42">
        <v>15</v>
      </c>
      <c r="J19" s="44"/>
      <c r="K19" s="44"/>
    </row>
    <row r="20" spans="1:11" ht="12.75" customHeight="1">
      <c r="A20" s="259" t="s">
        <v>315</v>
      </c>
      <c r="B20" s="260"/>
      <c r="C20" s="260"/>
      <c r="D20" s="260"/>
      <c r="E20" s="260"/>
      <c r="F20" s="260"/>
      <c r="G20" s="260"/>
      <c r="H20" s="260"/>
      <c r="I20" s="42">
        <v>16</v>
      </c>
      <c r="J20" s="44"/>
      <c r="K20" s="44"/>
    </row>
    <row r="21" spans="1:11" ht="12.75" customHeight="1">
      <c r="A21" s="265" t="s">
        <v>316</v>
      </c>
      <c r="B21" s="266"/>
      <c r="C21" s="266"/>
      <c r="D21" s="266"/>
      <c r="E21" s="266"/>
      <c r="F21" s="266"/>
      <c r="G21" s="266"/>
      <c r="H21" s="266"/>
      <c r="I21" s="42">
        <v>17</v>
      </c>
      <c r="J21" s="68">
        <f>SUM(J15:J20)</f>
        <v>0</v>
      </c>
      <c r="K21" s="68">
        <f>SUM(K15:K20)</f>
        <v>0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 customHeight="1">
      <c r="A23" s="267" t="s">
        <v>317</v>
      </c>
      <c r="B23" s="268"/>
      <c r="C23" s="268"/>
      <c r="D23" s="268"/>
      <c r="E23" s="268"/>
      <c r="F23" s="268"/>
      <c r="G23" s="268"/>
      <c r="H23" s="269"/>
      <c r="I23" s="45">
        <v>18</v>
      </c>
      <c r="J23" s="43"/>
      <c r="K23" s="43"/>
    </row>
    <row r="24" spans="1:11" ht="17.25" customHeight="1">
      <c r="A24" s="232" t="s">
        <v>318</v>
      </c>
      <c r="B24" s="233"/>
      <c r="C24" s="233"/>
      <c r="D24" s="233"/>
      <c r="E24" s="233"/>
      <c r="F24" s="233"/>
      <c r="G24" s="233"/>
      <c r="H24" s="234"/>
      <c r="I24" s="46">
        <v>19</v>
      </c>
      <c r="J24" s="68"/>
      <c r="K24" s="68"/>
    </row>
    <row r="25" spans="1:11" ht="30" customHeight="1">
      <c r="A25" s="270" t="s">
        <v>7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_1"/>
    <protectedRange sqref="G2:H2" name="Range1_2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L1:IV65536 A2:K2 I4:K65536 A4:H4 A22:H22 A25:H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2" t="s">
        <v>4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3" t="s">
        <v>8</v>
      </c>
      <c r="B4" s="283"/>
      <c r="C4" s="283"/>
      <c r="D4" s="283"/>
      <c r="E4" s="283"/>
      <c r="F4" s="283"/>
      <c r="G4" s="283"/>
      <c r="H4" s="283"/>
      <c r="I4" s="283"/>
      <c r="J4" s="283"/>
    </row>
    <row r="5" spans="1:10" ht="12.75" customHeight="1">
      <c r="A5" s="283"/>
      <c r="B5" s="283"/>
      <c r="C5" s="283"/>
      <c r="D5" s="283"/>
      <c r="E5" s="283"/>
      <c r="F5" s="283"/>
      <c r="G5" s="283"/>
      <c r="H5" s="283"/>
      <c r="I5" s="283"/>
      <c r="J5" s="283"/>
    </row>
    <row r="6" spans="1:10" ht="12.75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</row>
    <row r="7" spans="1:10" ht="12.75" customHeight="1">
      <c r="A7" s="283"/>
      <c r="B7" s="283"/>
      <c r="C7" s="283"/>
      <c r="D7" s="283"/>
      <c r="E7" s="283"/>
      <c r="F7" s="283"/>
      <c r="G7" s="283"/>
      <c r="H7" s="283"/>
      <c r="I7" s="283"/>
      <c r="J7" s="283"/>
    </row>
    <row r="8" spans="1:10" ht="12.75" customHeight="1">
      <c r="A8" s="283"/>
      <c r="B8" s="283"/>
      <c r="C8" s="283"/>
      <c r="D8" s="283"/>
      <c r="E8" s="283"/>
      <c r="F8" s="283"/>
      <c r="G8" s="283"/>
      <c r="H8" s="283"/>
      <c r="I8" s="283"/>
      <c r="J8" s="283"/>
    </row>
    <row r="9" spans="1:10" ht="12.75" customHeight="1">
      <c r="A9" s="283"/>
      <c r="B9" s="283"/>
      <c r="C9" s="283"/>
      <c r="D9" s="283"/>
      <c r="E9" s="283"/>
      <c r="F9" s="283"/>
      <c r="G9" s="283"/>
      <c r="H9" s="283"/>
      <c r="I9" s="283"/>
      <c r="J9" s="283"/>
    </row>
    <row r="10" spans="1:10" ht="12.75" customHeight="1">
      <c r="A10" s="283"/>
      <c r="B10" s="283"/>
      <c r="C10" s="283"/>
      <c r="D10" s="283"/>
      <c r="E10" s="283"/>
      <c r="F10" s="283"/>
      <c r="G10" s="283"/>
      <c r="H10" s="283"/>
      <c r="I10" s="283"/>
      <c r="J10" s="283"/>
    </row>
    <row r="11" spans="1:10" ht="12.75">
      <c r="A11" s="284"/>
      <c r="B11" s="284"/>
      <c r="C11" s="284"/>
      <c r="D11" s="284"/>
      <c r="E11" s="284"/>
      <c r="F11" s="284"/>
      <c r="G11" s="284"/>
      <c r="H11" s="284"/>
      <c r="I11" s="284"/>
      <c r="J11" s="28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Potočki</cp:lastModifiedBy>
  <cp:lastPrinted>2013-10-28T14:37:41Z</cp:lastPrinted>
  <dcterms:created xsi:type="dcterms:W3CDTF">2008-10-17T11:51:54Z</dcterms:created>
  <dcterms:modified xsi:type="dcterms:W3CDTF">2013-10-30T14:18:40Z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