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870" windowHeight="781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<sst xmlns="http://schemas.openxmlformats.org/spreadsheetml/2006/main" count="394" uniqueCount="340">
  <si>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</si>
  <si>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</si>
  <si>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</si>
  <si>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</si>
  <si>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</si>
  <si>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</si>
  <si>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</si>
  <si>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</si>
  <si>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</si>
  <si>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</si>
  <si>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</si>
  <si>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</si>
  <si>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</si>
  <si>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</si>
  <si>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</si>
  <si>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</si>
  <si>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</si>
  <si>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</si>
  <si>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</si>
  <si>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</si>
  <si>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</si>
  <si>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</si>
  <si>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</si>
  <si>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</si>
  <si>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</si>
  <si>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</si>
  <si>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</si>
  <si>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</si>
  <si>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</si>
  <si>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</si>
  <si>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</si>
  <si>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</si>
  <si>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</si>
  <si>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</si>
  <si>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</si>
  <si>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</si>
  <si>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</si>
  <si>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</si>
  <si>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</si>
  <si>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</si>
  <si>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</si>
  <si>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</si>
  <si>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</si>
  <si>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</si>
  <si>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</si>
  <si>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</si>
  <si>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</si>
  <si>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</si>
  <si>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</si>
  <si>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</si>
  <si>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</si>
  <si>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</si>
  <si>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</si>
  <si>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</si>
  <si>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</si>
  <si>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</si>
  <si>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</si>
  <si>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</si>
  <si>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</si>
  <si>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</si>
  <si>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</si>
  <si>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</si>
  <si>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</si>
  <si>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</si>
  <si>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</si>
  <si>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</si>
  <si>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</si>
  <si>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</si>
  <si>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</si>
  <si>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</si>
  <si>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</si>
  <si>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</si>
  <si>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</si>
  <si>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</si>
  <si>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</si>
  <si>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</si>
  <si>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</si>
  <si>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</si>
  <si>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</si>
  <si>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</si>
  <si>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</si>
  <si>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</si>
  <si>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</si>
  <si>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</si>
  <si>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</si>
  <si>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</si>
  <si>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</si>
  <si>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</si>
  <si>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</si>
  <si>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</si>
  <si>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</si>
  <si>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</si>
  <si>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</si>
  <si>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</si>
  <si>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</si>
  <si>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</si>
  <si>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</si>
  <si>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</si>
  <si>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</si>
  <si>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</si>
  <si>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</si>
  <si>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</si>
  <si>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</si>
  <si>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</si>
  <si>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</si>
  <si>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</si>
  <si>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</si>
  <si>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</si>
  <si>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</si>
  <si>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</si>
  <si>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</si>
  <si>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</si>
  <si>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</si>
  <si>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</si>
  <si>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</si>
  <si>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</si>
  <si>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</si>
  <si>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</si>
  <si>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</si>
  <si>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</si>
  <si>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</si>
  <si>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</si>
  <si>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</si>
  <si>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</si>
  <si>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</si>
  <si>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</si>
  <si>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</si>
  <si>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</si>
  <si>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</si>
  <si>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</si>
  <si>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</si>
  <si>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</si>
  <si>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</si>
  <si>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</si>
  <si>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</si>
  <si>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</si>
  <si>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</si>
  <si>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</si>
  <si>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</si>
  <si>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</si>
  <si>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</si>
  <si>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</si>
  <si>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</si>
  <si>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</si>
  <si>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</si>
  <si>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</si>
  <si>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</si>
  <si>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</si>
  <si>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</si>
  <si>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</si>
  <si>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</si>
  <si>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</si>
  <si>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</si>
  <si>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</si>
  <si>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</si>
  <si>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</si>
  <si>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</si>
  <si>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</si>
  <si>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</si>
  <si>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</si>
  <si>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</si>
  <si>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</si>
  <si>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</si>
  <si>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</si>
  <si>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</si>
  <si>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</si>
  <si>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</si>
  <si>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</si>
  <si>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</si>
  <si>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</si>
  <si>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</si>
  <si>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</si>
  <si>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</si>
  <si>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</si>
  <si>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</si>
  <si>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</si>
  <si>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</si>
  <si>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</si>
  <si>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</si>
  <si>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</si>
  <si>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</si>
  <si>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</si>
  <si>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</si>
  <si>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</si>
  <si>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</si>
  <si>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</si>
  <si>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</si>
  <si>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</si>
  <si>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</si>
  <si>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</si>
  <si>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</si>
  <si>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</si>
  <si>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</si>
  <si>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</si>
  <si>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</si>
  <si>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</si>
  <si>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</si>
  <si>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</si>
  <si>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</si>
  <si>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</si>
  <si>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</si>
  <si>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</si>
  <si>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</si>
  <si>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</si>
  <si>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</si>
  <si>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</si>
  <si>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</si>
  <si>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</si>
  <si>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</si>
  <si>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</si>
  <si>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</si>
  <si>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</si>
  <si>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</si>
  <si>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</si>
  <si>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</si>
  <si>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</si>
  <si>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</si>
  <si>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</si>
  <si>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</si>
  <si>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</si>
  <si>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</si>
  <si>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</si>
  <si>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</si>
  <si>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</si>
  <si>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</si>
  <si>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</si>
  <si>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</si>
  <si>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</si>
  <si>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</si>
  <si>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</si>
  <si>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</si>
  <si>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</si>
  <si>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</si>
  <si>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</si>
  <si>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</si>
  <si>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</si>
  <si>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</si>
  <si>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</si>
  <si>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</si>
  <si>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</si>
  <si>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</si>
  <si>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</si>
  <si>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</si>
  <si>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</si>
  <si>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</si>
  <si>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</si>
  <si>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</si>
  <si>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</si>
  <si>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</si>
  <si>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</si>
  <si>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</si>
  <si>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</si>
  <si>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</si>
  <si>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</si>
  <si>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</si>
  <si>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</si>
  <si>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</si>
  <si>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</si>
  <si>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</si>
  <si>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</si>
  <si>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</si>
  <si>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</si>
  <si>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</si>
  <si>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</si>
  <si>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</si>
  <si>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</si>
  <si>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</si>
  <si>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</si>
  <si>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</si>
  <si>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</si>
  <si>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</si>
  <si>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</si>
  <si>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</si>
  <si>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</si>
  <si>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</si>
  <si>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</si>
  <si>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</si>
  <si>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</si>
  <si>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</si>
  <si>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</si>
  <si>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</si>
  <si>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</si>
  <si>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</si>
  <si>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</si>
  <si>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</si>
  <si>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</si>
  <si>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</si>
  <si>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</si>
  <si>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</si>
  <si>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</si>
  <si>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</si>
  <si>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</si>
  <si>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</si>
  <si>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</si>
  <si>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</si>
  <si>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</si>
  <si>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</si>
  <si>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</si>
  <si>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</si>
  <si>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</si>
  <si>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</si>
  <si>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</si>
  <si>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</si>
  <si>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</si>
  <si>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</si>
  <si>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</si>
  <si>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</si>
  <si>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</si>
  <si>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</si>
  <si>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</si>
  <si>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</si>
  <si>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</si>
  <si>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</si>
  <si>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</si>
  <si>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</si>
  <si>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</si>
  <si>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</si>
  <si>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</si>
  <si>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</si>
  <si>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</si>
  <si>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</si>
  <si>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</si>
  <si>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01919016</t>
  </si>
  <si>
    <t>040210687</t>
  </si>
  <si>
    <t>25190869349</t>
  </si>
  <si>
    <t>MAISTRA d.d.</t>
  </si>
  <si>
    <t>ROVINJ</t>
  </si>
  <si>
    <t>Obala Vladimira Nazora 6</t>
  </si>
  <si>
    <t>maistra@maistra.hr</t>
  </si>
  <si>
    <t>www.maistra.hr</t>
  </si>
  <si>
    <t>ISTARSKA</t>
  </si>
  <si>
    <t>NE</t>
  </si>
  <si>
    <t>5510</t>
  </si>
  <si>
    <t>POPOVIĆ TOMISLAV</t>
  </si>
  <si>
    <t>Obveznik: MAISTRA d.d.</t>
  </si>
  <si>
    <t>BARIĆ ANA</t>
  </si>
  <si>
    <t>052 / 800 273</t>
  </si>
  <si>
    <t>ana.baric@maistra.hr</t>
  </si>
  <si>
    <t>stanje na dan 30.09.2017.</t>
  </si>
  <si>
    <t>u razdoblju 01.01.2017. do 30.09.2017.</t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</si>
</sst>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  <numFmt numFmtId="165" formatCode="000"/>
    <numFmt numFmtId="166" formatCode="#,##0_ ;[Red]\-#,##0\ "/>
    <numFmt numFmtId="167" formatCode="_-* #,##0\ _k_n_-;\-* #,##0\ _k_n_-;_-* &quot;-&quot;??\ _k_n_-;_-@_-"/>
    <numFmt numFmtId="168" formatCode="#,##0_);\(#,##0\)"/>
    <numFmt numFmtId="169" formatCode="\$#,##0_);\(\$#,##0\)"/>
    <numFmt numFmtId="170" formatCode="mmmm\ d\,\ yyyy"/>
    <numFmt numFmtId="171" formatCode="#."/>
    <numFmt numFmtId="172" formatCode="_-* #,##0.00_-;\-* #,##0.00_-;_-* &quot;-&quot;??_-;_-@_-"/>
    <numFmt numFmtId="173" formatCode="m\o\n\th\ d\,\ yyyy"/>
    <numFmt numFmtId="174" formatCode="#,##0.00&quot;DM&quot;;\-#,##0.00&quot;DM&quot;"/>
    <numFmt numFmtId="175" formatCode="#.00"/>
    <numFmt numFmtId="176" formatCode="_(&quot;kn&quot;* #,##0.00_);_(&quot;kn&quot;* \(#,##0.00\);_(&quot;kn&quot;* &quot;-&quot;??_);_(@_)"/>
    <numFmt numFmtId="177" formatCode="#,##0&quot;DM&quot;;[Red]\-#,##0&quot;DM&quot;"/>
    <numFmt numFmtId="178" formatCode="_-* #,##0.00_D_M_-;\-* #,##0.00_D_M_-;_-* &quot;-&quot;??_D_M_-;_-@_-"/>
    <numFmt numFmtId="179" formatCode="_-* #,##0_D_M_-;\-* #,##0_D_M_-;_-* &quot;-&quot;_D_M_-;_-@_-"/>
    <numFmt numFmtId="180" formatCode="_-* #,##0.00\ _F_-;\-* #,##0.00\ _F_-;_-* &quot;-&quot;??\ _F_-;_-@_-"/>
    <numFmt numFmtId="181" formatCode="&quot;Da&quot;;&quot;Da&quot;;&quot;Ne&quot;"/>
    <numFmt numFmtId="182" formatCode="&quot;True&quot;;&quot;True&quot;;&quot;False&quot;"/>
    <numFmt numFmtId="183" formatCode="&quot;Uključeno&quot;;&quot;Uključeno&quot;;&quot;Isključeno&quot;"/>
    <numFmt numFmtId="184" formatCode="[$¥€-2]\ #,##0.00_);[Red]\([$€-2]\ #,##0.00\)"/>
    <numFmt numFmtId="185" formatCode="#,##0.00_ ;[Red]\-#,##0.00\ "/>
    <numFmt numFmtId="186" formatCode="#,##0&quot; €/m2&quot;"/>
    <numFmt numFmtId="187" formatCode="_-* #,##0\ [$€-1]_-;\-* #,##0\ [$€-1]_-;_-* &quot;-&quot;??\ [$€-1]_-;_-@_-"/>
    <numFmt numFmtId="188" formatCode="#,##0.00000000_ ;[Red]\-#,##0.00000000\ "/>
    <numFmt numFmtId="189" formatCode="#,##0.00_ ;\-#,##0.00\ "/>
    <numFmt numFmtId="190" formatCode="_(* #,##0_);_(* \(#,##0\);_(* &quot;-&quot;??_);_(@_)"/>
    <numFmt numFmtId="191" formatCode="0.000%"/>
    <numFmt numFmtId="192" formatCode="0_ ;[Red]\-0\ "/>
    <numFmt numFmtId="193" formatCode="#,##0.0000_ ;[Red]\-#,##0.0000\ "/>
    <numFmt numFmtId="194" formatCode="#,##0.000_ ;[Red]\-#,##0.000\ "/>
    <numFmt numFmtId="195" formatCode="#,##0_ ;\-#,##0\ "/>
    <numFmt numFmtId="196" formatCode="#,##0.000"/>
    <numFmt numFmtId="197" formatCode="_-* #,##0.00\ [$€-1]_-;\-* #,##0.00\ [$€-1]_-;_-* &quot;-&quot;??\ [$€-1]_-;_-@_-"/>
    <numFmt numFmtId="198" formatCode="0.0000%"/>
    <numFmt numFmtId="199" formatCode="0_ ;\-0\ "/>
  </numFmts>
  <fonts count="7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name val="Arial"/>
      <family val="2"/>
    </font>
    <font>
      <b/>
      <sz val="1"/>
      <color indexed="8"/>
      <name val="Courier"/>
      <family val="3"/>
    </font>
    <font>
      <b/>
      <sz val="1"/>
      <color indexed="8"/>
      <name val="Courier New"/>
      <family val="3"/>
    </font>
    <font>
      <sz val="10"/>
      <name val="Helv"/>
      <family val="0"/>
    </font>
    <font>
      <sz val="10"/>
      <name val="Times New Roman CE"/>
      <family val="0"/>
    </font>
    <font>
      <sz val="1"/>
      <color indexed="8"/>
      <name val="Courier"/>
      <family val="1"/>
    </font>
    <font>
      <sz val="10"/>
      <color indexed="22"/>
      <name val="Helv"/>
      <family val="0"/>
    </font>
    <font>
      <u val="single"/>
      <sz val="10"/>
      <color indexed="2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SL Dutch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u val="single"/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54" fillId="3" borderId="0" applyNumberFormat="0" applyBorder="0" applyAlignment="0" applyProtection="0"/>
    <xf numFmtId="0" fontId="16" fillId="2" borderId="0" applyNumberFormat="0" applyBorder="0" applyAlignment="0" applyProtection="0"/>
    <xf numFmtId="0" fontId="54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4" fillId="5" borderId="0" applyNumberFormat="0" applyBorder="0" applyAlignment="0" applyProtection="0"/>
    <xf numFmtId="0" fontId="16" fillId="4" borderId="0" applyNumberFormat="0" applyBorder="0" applyAlignment="0" applyProtection="0"/>
    <xf numFmtId="0" fontId="54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54" fillId="7" borderId="0" applyNumberFormat="0" applyBorder="0" applyAlignment="0" applyProtection="0"/>
    <xf numFmtId="0" fontId="16" fillId="6" borderId="0" applyNumberFormat="0" applyBorder="0" applyAlignment="0" applyProtection="0"/>
    <xf numFmtId="0" fontId="54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54" fillId="9" borderId="0" applyNumberFormat="0" applyBorder="0" applyAlignment="0" applyProtection="0"/>
    <xf numFmtId="0" fontId="16" fillId="8" borderId="0" applyNumberFormat="0" applyBorder="0" applyAlignment="0" applyProtection="0"/>
    <xf numFmtId="0" fontId="54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54" fillId="11" borderId="0" applyNumberFormat="0" applyBorder="0" applyAlignment="0" applyProtection="0"/>
    <xf numFmtId="0" fontId="16" fillId="10" borderId="0" applyNumberFormat="0" applyBorder="0" applyAlignment="0" applyProtection="0"/>
    <xf numFmtId="0" fontId="5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54" fillId="13" borderId="0" applyNumberFormat="0" applyBorder="0" applyAlignment="0" applyProtection="0"/>
    <xf numFmtId="0" fontId="16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3" borderId="0" applyNumberFormat="0" applyBorder="0" applyAlignment="0" applyProtection="0"/>
    <xf numFmtId="0" fontId="16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5" borderId="0" applyNumberFormat="0" applyBorder="0" applyAlignment="0" applyProtection="0"/>
    <xf numFmtId="0" fontId="16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7" borderId="0" applyNumberFormat="0" applyBorder="0" applyAlignment="0" applyProtection="0"/>
    <xf numFmtId="0" fontId="16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9" borderId="0" applyNumberFormat="0" applyBorder="0" applyAlignment="0" applyProtection="0"/>
    <xf numFmtId="0" fontId="16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1" borderId="0" applyNumberFormat="0" applyBorder="0" applyAlignment="0" applyProtection="0"/>
    <xf numFmtId="0" fontId="16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3" borderId="0" applyNumberFormat="0" applyBorder="0" applyAlignment="0" applyProtection="0"/>
    <xf numFmtId="0" fontId="16" fillId="12" borderId="0" applyNumberFormat="0" applyBorder="0" applyAlignment="0" applyProtection="0"/>
    <xf numFmtId="0" fontId="54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54" fillId="15" borderId="0" applyNumberFormat="0" applyBorder="0" applyAlignment="0" applyProtection="0"/>
    <xf numFmtId="0" fontId="16" fillId="14" borderId="0" applyNumberFormat="0" applyBorder="0" applyAlignment="0" applyProtection="0"/>
    <xf numFmtId="0" fontId="54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54" fillId="17" borderId="0" applyNumberFormat="0" applyBorder="0" applyAlignment="0" applyProtection="0"/>
    <xf numFmtId="0" fontId="16" fillId="16" borderId="0" applyNumberFormat="0" applyBorder="0" applyAlignment="0" applyProtection="0"/>
    <xf numFmtId="0" fontId="54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54" fillId="19" borderId="0" applyNumberFormat="0" applyBorder="0" applyAlignment="0" applyProtection="0"/>
    <xf numFmtId="0" fontId="16" fillId="18" borderId="0" applyNumberFormat="0" applyBorder="0" applyAlignment="0" applyProtection="0"/>
    <xf numFmtId="0" fontId="54" fillId="1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54" fillId="20" borderId="0" applyNumberFormat="0" applyBorder="0" applyAlignment="0" applyProtection="0"/>
    <xf numFmtId="0" fontId="16" fillId="8" borderId="0" applyNumberFormat="0" applyBorder="0" applyAlignment="0" applyProtection="0"/>
    <xf numFmtId="0" fontId="54" fillId="20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54" fillId="21" borderId="0" applyNumberFormat="0" applyBorder="0" applyAlignment="0" applyProtection="0"/>
    <xf numFmtId="0" fontId="16" fillId="14" borderId="0" applyNumberFormat="0" applyBorder="0" applyAlignment="0" applyProtection="0"/>
    <xf numFmtId="0" fontId="54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54" fillId="23" borderId="0" applyNumberFormat="0" applyBorder="0" applyAlignment="0" applyProtection="0"/>
    <xf numFmtId="0" fontId="16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16" fillId="14" borderId="0" applyNumberFormat="0" applyBorder="0" applyAlignment="0" applyProtection="0"/>
    <xf numFmtId="0" fontId="54" fillId="17" borderId="0" applyNumberFormat="0" applyBorder="0" applyAlignment="0" applyProtection="0"/>
    <xf numFmtId="0" fontId="16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9" borderId="0" applyNumberFormat="0" applyBorder="0" applyAlignment="0" applyProtection="0"/>
    <xf numFmtId="0" fontId="16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16" fillId="8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16" fillId="14" borderId="0" applyNumberFormat="0" applyBorder="0" applyAlignment="0" applyProtection="0"/>
    <xf numFmtId="0" fontId="54" fillId="21" borderId="0" applyNumberFormat="0" applyBorder="0" applyAlignment="0" applyProtection="0"/>
    <xf numFmtId="0" fontId="54" fillId="23" borderId="0" applyNumberFormat="0" applyBorder="0" applyAlignment="0" applyProtection="0"/>
    <xf numFmtId="0" fontId="16" fillId="22" borderId="0" applyNumberFormat="0" applyBorder="0" applyAlignment="0" applyProtection="0"/>
    <xf numFmtId="0" fontId="54" fillId="23" borderId="0" applyNumberFormat="0" applyBorder="0" applyAlignment="0" applyProtection="0"/>
    <xf numFmtId="0" fontId="16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25" borderId="0" applyNumberFormat="0" applyBorder="0" applyAlignment="0" applyProtection="0"/>
    <xf numFmtId="0" fontId="17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17" fillId="16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17" fillId="18" borderId="0" applyNumberFormat="0" applyBorder="0" applyAlignment="0" applyProtection="0"/>
    <xf numFmtId="0" fontId="55" fillId="27" borderId="0" applyNumberFormat="0" applyBorder="0" applyAlignment="0" applyProtection="0"/>
    <xf numFmtId="0" fontId="55" fillId="29" borderId="0" applyNumberFormat="0" applyBorder="0" applyAlignment="0" applyProtection="0"/>
    <xf numFmtId="0" fontId="17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1" borderId="0" applyNumberFormat="0" applyBorder="0" applyAlignment="0" applyProtection="0"/>
    <xf numFmtId="0" fontId="17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3" borderId="0" applyNumberFormat="0" applyBorder="0" applyAlignment="0" applyProtection="0"/>
    <xf numFmtId="0" fontId="17" fillId="32" borderId="0" applyNumberFormat="0" applyBorder="0" applyAlignment="0" applyProtection="0"/>
    <xf numFmtId="0" fontId="55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0" fillId="45" borderId="1" applyNumberFormat="0" applyFont="0" applyAlignment="0" applyProtection="0"/>
    <xf numFmtId="0" fontId="0" fillId="46" borderId="2" applyNumberFormat="0" applyFont="0" applyAlignment="0" applyProtection="0"/>
    <xf numFmtId="0" fontId="16" fillId="45" borderId="1" applyNumberFormat="0" applyFont="0" applyAlignment="0" applyProtection="0"/>
    <xf numFmtId="0" fontId="16" fillId="45" borderId="1" applyNumberFormat="0" applyFont="0" applyAlignment="0" applyProtection="0"/>
    <xf numFmtId="0" fontId="16" fillId="45" borderId="1" applyNumberFormat="0" applyFont="0" applyAlignment="0" applyProtection="0"/>
    <xf numFmtId="0" fontId="54" fillId="45" borderId="1" applyNumberFormat="0" applyFont="0" applyAlignment="0" applyProtection="0"/>
    <xf numFmtId="0" fontId="54" fillId="45" borderId="1" applyNumberFormat="0" applyFont="0" applyAlignment="0" applyProtection="0"/>
    <xf numFmtId="0" fontId="54" fillId="45" borderId="1" applyNumberFormat="0" applyFont="0" applyAlignment="0" applyProtection="0"/>
    <xf numFmtId="0" fontId="0" fillId="46" borderId="2" applyNumberFormat="0" applyFont="0" applyAlignment="0" applyProtection="0"/>
    <xf numFmtId="0" fontId="0" fillId="46" borderId="2" applyNumberFormat="0" applyFont="0" applyAlignment="0" applyProtection="0"/>
    <xf numFmtId="0" fontId="0" fillId="46" borderId="2" applyNumberFormat="0" applyFont="0" applyAlignment="0" applyProtection="0"/>
    <xf numFmtId="0" fontId="20" fillId="47" borderId="3" applyNumberFormat="0" applyAlignment="0" applyProtection="0"/>
    <xf numFmtId="0" fontId="20" fillId="47" borderId="3" applyNumberFormat="0" applyAlignment="0" applyProtection="0"/>
    <xf numFmtId="0" fontId="57" fillId="48" borderId="4" applyNumberFormat="0" applyAlignment="0" applyProtection="0"/>
    <xf numFmtId="0" fontId="57" fillId="48" borderId="4" applyNumberFormat="0" applyAlignment="0" applyProtection="0"/>
    <xf numFmtId="0" fontId="28" fillId="49" borderId="5" applyNumberFormat="0" applyAlignment="0" applyProtection="0"/>
    <xf numFmtId="0" fontId="28" fillId="49" borderId="5" applyNumberFormat="0" applyAlignment="0" applyProtection="0"/>
    <xf numFmtId="0" fontId="58" fillId="50" borderId="6" applyNumberFormat="0" applyAlignment="0" applyProtection="0"/>
    <xf numFmtId="0" fontId="58" fillId="50" borderId="6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37" fontId="0" fillId="0" borderId="0" applyFill="0" applyBorder="0" applyAlignment="0" applyProtection="0"/>
    <xf numFmtId="37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3" fontId="38" fillId="0" borderId="0">
      <alignment/>
      <protection locked="0"/>
    </xf>
    <xf numFmtId="0" fontId="39" fillId="0" borderId="0" applyFont="0" applyFill="0" applyBorder="0" applyAlignment="0" applyProtection="0"/>
    <xf numFmtId="174" fontId="37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59" fillId="51" borderId="0" applyNumberFormat="0" applyBorder="0" applyAlignment="0" applyProtection="0"/>
    <xf numFmtId="0" fontId="18" fillId="6" borderId="0" applyNumberFormat="0" applyBorder="0" applyAlignment="0" applyProtection="0"/>
    <xf numFmtId="0" fontId="59" fillId="51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" fontId="39" fillId="0" borderId="0" applyFont="0" applyFill="0" applyBorder="0" applyAlignment="0" applyProtection="0"/>
    <xf numFmtId="2" fontId="0" fillId="0" borderId="0" applyFill="0" applyBorder="0" applyAlignment="0" applyProtection="0"/>
    <xf numFmtId="2" fontId="0" fillId="0" borderId="0" applyFill="0" applyBorder="0" applyAlignment="0" applyProtection="0"/>
    <xf numFmtId="175" fontId="38" fillId="0" borderId="0">
      <alignment/>
      <protection locked="0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7" applyNumberFormat="0" applyFont="0" applyFill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33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1" fontId="34" fillId="0" borderId="0">
      <alignment/>
      <protection locked="0"/>
    </xf>
    <xf numFmtId="171" fontId="35" fillId="0" borderId="0">
      <alignment/>
      <protection locked="0"/>
    </xf>
    <xf numFmtId="171" fontId="34" fillId="0" borderId="0">
      <alignment/>
      <protection locked="0"/>
    </xf>
    <xf numFmtId="171" fontId="34" fillId="0" borderId="0">
      <alignment/>
      <protection locked="0"/>
    </xf>
    <xf numFmtId="171" fontId="34" fillId="0" borderId="0">
      <alignment/>
      <protection locked="0"/>
    </xf>
    <xf numFmtId="171" fontId="34" fillId="0" borderId="0">
      <alignment/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12" borderId="3" applyNumberFormat="0" applyAlignment="0" applyProtection="0"/>
    <xf numFmtId="0" fontId="32" fillId="12" borderId="3" applyNumberFormat="0" applyAlignment="0" applyProtection="0"/>
    <xf numFmtId="0" fontId="64" fillId="52" borderId="4" applyNumberFormat="0" applyAlignment="0" applyProtection="0"/>
    <xf numFmtId="0" fontId="64" fillId="52" borderId="4" applyNumberFormat="0" applyAlignment="0" applyProtection="0"/>
    <xf numFmtId="0" fontId="55" fillId="35" borderId="0" applyNumberFormat="0" applyBorder="0" applyAlignment="0" applyProtection="0"/>
    <xf numFmtId="0" fontId="17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7" borderId="0" applyNumberFormat="0" applyBorder="0" applyAlignment="0" applyProtection="0"/>
    <xf numFmtId="0" fontId="17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9" borderId="0" applyNumberFormat="0" applyBorder="0" applyAlignment="0" applyProtection="0"/>
    <xf numFmtId="0" fontId="17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17" fillId="28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17" fillId="30" borderId="0" applyNumberFormat="0" applyBorder="0" applyAlignment="0" applyProtection="0"/>
    <xf numFmtId="0" fontId="55" fillId="41" borderId="0" applyNumberFormat="0" applyBorder="0" applyAlignment="0" applyProtection="0"/>
    <xf numFmtId="0" fontId="55" fillId="43" borderId="0" applyNumberFormat="0" applyBorder="0" applyAlignment="0" applyProtection="0"/>
    <xf numFmtId="0" fontId="17" fillId="42" borderId="0" applyNumberFormat="0" applyBorder="0" applyAlignment="0" applyProtection="0"/>
    <xf numFmtId="0" fontId="55" fillId="43" borderId="0" applyNumberFormat="0" applyBorder="0" applyAlignment="0" applyProtection="0"/>
    <xf numFmtId="0" fontId="65" fillId="48" borderId="14" applyNumberFormat="0" applyAlignment="0" applyProtection="0"/>
    <xf numFmtId="0" fontId="19" fillId="47" borderId="15" applyNumberFormat="0" applyAlignment="0" applyProtection="0"/>
    <xf numFmtId="0" fontId="65" fillId="48" borderId="14" applyNumberFormat="0" applyAlignment="0" applyProtection="0"/>
    <xf numFmtId="0" fontId="57" fillId="48" borderId="4" applyNumberFormat="0" applyAlignment="0" applyProtection="0"/>
    <xf numFmtId="0" fontId="20" fillId="47" borderId="3" applyNumberFormat="0" applyAlignment="0" applyProtection="0"/>
    <xf numFmtId="0" fontId="57" fillId="48" borderId="4" applyNumberFormat="0" applyAlignment="0" applyProtection="0"/>
    <xf numFmtId="3" fontId="39" fillId="0" borderId="0" applyFont="0" applyFill="0" applyBorder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66" fillId="0" borderId="17" applyNumberFormat="0" applyFill="0" applyAlignment="0" applyProtection="0"/>
    <xf numFmtId="0" fontId="66" fillId="0" borderId="17" applyNumberFormat="0" applyFill="0" applyAlignment="0" applyProtection="0"/>
    <xf numFmtId="0" fontId="56" fillId="44" borderId="0" applyNumberFormat="0" applyBorder="0" applyAlignment="0" applyProtection="0"/>
    <xf numFmtId="0" fontId="21" fillId="4" borderId="0" applyNumberFormat="0" applyBorder="0" applyAlignment="0" applyProtection="0"/>
    <xf numFmtId="0" fontId="56" fillId="44" borderId="0" applyNumberFormat="0" applyBorder="0" applyAlignment="0" applyProtection="0"/>
    <xf numFmtId="0" fontId="67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23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11" applyNumberFormat="0" applyFill="0" applyAlignment="0" applyProtection="0"/>
    <xf numFmtId="0" fontId="24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3" applyNumberFormat="0" applyFill="0" applyAlignment="0" applyProtection="0"/>
    <xf numFmtId="0" fontId="25" fillId="0" borderId="12" applyNumberFormat="0" applyFill="0" applyAlignment="0" applyProtection="0"/>
    <xf numFmtId="0" fontId="63" fillId="0" borderId="13" applyNumberFormat="0" applyFill="0" applyAlignment="0" applyProtection="0"/>
    <xf numFmtId="0" fontId="6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68" fillId="54" borderId="0" applyNumberFormat="0" applyBorder="0" applyAlignment="0" applyProtection="0"/>
    <xf numFmtId="0" fontId="68" fillId="54" borderId="0" applyNumberFormat="0" applyBorder="0" applyAlignment="0" applyProtection="0"/>
    <xf numFmtId="0" fontId="68" fillId="54" borderId="0" applyNumberFormat="0" applyBorder="0" applyAlignment="0" applyProtection="0"/>
    <xf numFmtId="0" fontId="26" fillId="53" borderId="0" applyNumberFormat="0" applyBorder="0" applyAlignment="0" applyProtection="0"/>
    <xf numFmtId="0" fontId="68" fillId="54" borderId="0" applyNumberFormat="0" applyBorder="0" applyAlignment="0" applyProtection="0"/>
    <xf numFmtId="0" fontId="15" fillId="0" borderId="0" applyNumberFormat="0" applyFill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>
      <alignment/>
      <protection/>
    </xf>
    <xf numFmtId="0" fontId="69" fillId="0" borderId="0">
      <alignment/>
      <protection/>
    </xf>
    <xf numFmtId="0" fontId="42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0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54" fillId="0" borderId="0">
      <alignment/>
      <protection/>
    </xf>
    <xf numFmtId="0" fontId="16" fillId="0" borderId="0">
      <alignment/>
      <protection/>
    </xf>
    <xf numFmtId="0" fontId="8" fillId="0" borderId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8" fillId="46" borderId="2" applyNumberFormat="0" applyFont="0" applyAlignment="0" applyProtection="0"/>
    <xf numFmtId="0" fontId="16" fillId="45" borderId="1" applyNumberFormat="0" applyFont="0" applyAlignment="0" applyProtection="0"/>
    <xf numFmtId="0" fontId="54" fillId="45" borderId="1" applyNumberFormat="0" applyFont="0" applyAlignment="0" applyProtection="0"/>
    <xf numFmtId="0" fontId="16" fillId="45" borderId="1" applyNumberFormat="0" applyFont="0" applyAlignment="0" applyProtection="0"/>
    <xf numFmtId="0" fontId="54" fillId="45" borderId="1" applyNumberFormat="0" applyFont="0" applyAlignment="0" applyProtection="0"/>
    <xf numFmtId="0" fontId="16" fillId="45" borderId="1" applyNumberFormat="0" applyFont="0" applyAlignment="0" applyProtection="0"/>
    <xf numFmtId="0" fontId="16" fillId="45" borderId="1" applyNumberFormat="0" applyFont="0" applyAlignment="0" applyProtection="0"/>
    <xf numFmtId="0" fontId="54" fillId="45" borderId="1" applyNumberFormat="0" applyFont="0" applyAlignment="0" applyProtection="0"/>
    <xf numFmtId="0" fontId="0" fillId="0" borderId="0">
      <alignment/>
      <protection/>
    </xf>
    <xf numFmtId="0" fontId="8" fillId="0" borderId="0">
      <alignment vertical="top"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43" fillId="0" borderId="0">
      <alignment/>
      <protection/>
    </xf>
    <xf numFmtId="0" fontId="19" fillId="47" borderId="15" applyNumberFormat="0" applyAlignment="0" applyProtection="0"/>
    <xf numFmtId="0" fontId="19" fillId="47" borderId="15" applyNumberFormat="0" applyAlignment="0" applyProtection="0"/>
    <xf numFmtId="0" fontId="65" fillId="48" borderId="14" applyNumberFormat="0" applyAlignment="0" applyProtection="0"/>
    <xf numFmtId="0" fontId="65" fillId="48" borderId="14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17" applyNumberFormat="0" applyFill="0" applyAlignment="0" applyProtection="0"/>
    <xf numFmtId="0" fontId="27" fillId="0" borderId="16" applyNumberFormat="0" applyFill="0" applyAlignment="0" applyProtection="0"/>
    <xf numFmtId="0" fontId="66" fillId="0" borderId="17" applyNumberFormat="0" applyFill="0" applyAlignment="0" applyProtection="0"/>
    <xf numFmtId="0" fontId="5" fillId="0" borderId="0" applyNumberFormat="0" applyFill="0" applyBorder="0" applyAlignment="0" applyProtection="0"/>
    <xf numFmtId="0" fontId="58" fillId="50" borderId="6" applyNumberFormat="0" applyAlignment="0" applyProtection="0"/>
    <xf numFmtId="0" fontId="28" fillId="49" borderId="5" applyNumberFormat="0" applyAlignment="0" applyProtection="0"/>
    <xf numFmtId="0" fontId="58" fillId="50" borderId="6" applyNumberFormat="0" applyAlignment="0" applyProtection="0"/>
    <xf numFmtId="10" fontId="39" fillId="0" borderId="0" applyFont="0" applyFill="0" applyBorder="0" applyAlignment="0" applyProtection="0"/>
    <xf numFmtId="4" fontId="44" fillId="53" borderId="18" applyNumberFormat="0" applyProtection="0">
      <alignment vertical="center"/>
    </xf>
    <xf numFmtId="4" fontId="45" fillId="53" borderId="18" applyNumberFormat="0" applyProtection="0">
      <alignment vertical="center"/>
    </xf>
    <xf numFmtId="4" fontId="46" fillId="53" borderId="18" applyNumberFormat="0" applyProtection="0">
      <alignment horizontal="left" vertical="center"/>
    </xf>
    <xf numFmtId="4" fontId="46" fillId="55" borderId="0" applyNumberFormat="0" applyProtection="0">
      <alignment horizontal="center" vertical="center" wrapText="1"/>
    </xf>
    <xf numFmtId="4" fontId="46" fillId="36" borderId="18" applyNumberFormat="0" applyProtection="0">
      <alignment horizontal="right" vertical="center"/>
    </xf>
    <xf numFmtId="4" fontId="46" fillId="4" borderId="18" applyNumberFormat="0" applyProtection="0">
      <alignment horizontal="right" vertical="center"/>
    </xf>
    <xf numFmtId="4" fontId="46" fillId="16" borderId="18" applyNumberFormat="0" applyProtection="0">
      <alignment horizontal="right" vertical="center"/>
    </xf>
    <xf numFmtId="4" fontId="46" fillId="6" borderId="18" applyNumberFormat="0" applyProtection="0">
      <alignment horizontal="right" vertical="center"/>
    </xf>
    <xf numFmtId="4" fontId="46" fillId="22" borderId="18" applyNumberFormat="0" applyProtection="0">
      <alignment horizontal="right" vertical="center"/>
    </xf>
    <xf numFmtId="4" fontId="46" fillId="12" borderId="18" applyNumberFormat="0" applyProtection="0">
      <alignment horizontal="right" vertical="center"/>
    </xf>
    <xf numFmtId="4" fontId="46" fillId="56" borderId="18" applyNumberFormat="0" applyProtection="0">
      <alignment horizontal="right" vertical="center"/>
    </xf>
    <xf numFmtId="4" fontId="46" fillId="38" borderId="18" applyNumberFormat="0" applyProtection="0">
      <alignment horizontal="right" vertical="center"/>
    </xf>
    <xf numFmtId="4" fontId="46" fillId="57" borderId="18" applyNumberFormat="0" applyProtection="0">
      <alignment horizontal="right" vertical="center"/>
    </xf>
    <xf numFmtId="4" fontId="44" fillId="58" borderId="19" applyNumberFormat="0" applyProtection="0">
      <alignment horizontal="left" vertical="center" indent="1"/>
    </xf>
    <xf numFmtId="4" fontId="44" fillId="14" borderId="0" applyNumberFormat="0" applyProtection="0">
      <alignment horizontal="left" vertical="center" indent="1"/>
    </xf>
    <xf numFmtId="4" fontId="44" fillId="55" borderId="0" applyNumberFormat="0" applyProtection="0">
      <alignment horizontal="left" vertical="center" indent="1"/>
    </xf>
    <xf numFmtId="4" fontId="46" fillId="14" borderId="18" applyNumberFormat="0" applyProtection="0">
      <alignment horizontal="right" vertical="center"/>
    </xf>
    <xf numFmtId="4" fontId="8" fillId="14" borderId="0" applyNumberFormat="0" applyProtection="0">
      <alignment horizontal="left" vertical="center" indent="1"/>
    </xf>
    <xf numFmtId="4" fontId="8" fillId="55" borderId="0" applyNumberFormat="0" applyProtection="0">
      <alignment horizontal="left" vertical="center" indent="1"/>
    </xf>
    <xf numFmtId="4" fontId="46" fillId="59" borderId="18" applyNumberFormat="0" applyProtection="0">
      <alignment vertical="center"/>
    </xf>
    <xf numFmtId="4" fontId="47" fillId="59" borderId="18" applyNumberFormat="0" applyProtection="0">
      <alignment vertical="center"/>
    </xf>
    <xf numFmtId="4" fontId="44" fillId="14" borderId="20" applyNumberFormat="0" applyProtection="0">
      <alignment horizontal="left" vertical="center" indent="1"/>
    </xf>
    <xf numFmtId="4" fontId="46" fillId="59" borderId="18" applyNumberFormat="0" applyProtection="0">
      <alignment horizontal="right" vertical="center"/>
    </xf>
    <xf numFmtId="4" fontId="47" fillId="59" borderId="18" applyNumberFormat="0" applyProtection="0">
      <alignment horizontal="right" vertical="center"/>
    </xf>
    <xf numFmtId="4" fontId="44" fillId="14" borderId="18" applyNumberFormat="0" applyProtection="0">
      <alignment horizontal="left" vertical="center" wrapText="1"/>
    </xf>
    <xf numFmtId="4" fontId="48" fillId="60" borderId="20" applyNumberFormat="0" applyProtection="0">
      <alignment horizontal="left" vertical="center" indent="1"/>
    </xf>
    <xf numFmtId="4" fontId="49" fillId="59" borderId="18" applyNumberFormat="0" applyProtection="0">
      <alignment horizontal="right" vertical="center"/>
    </xf>
    <xf numFmtId="0" fontId="39" fillId="0" borderId="0">
      <alignment/>
      <protection/>
    </xf>
    <xf numFmtId="0" fontId="8" fillId="0" borderId="0">
      <alignment vertical="top"/>
      <protection/>
    </xf>
    <xf numFmtId="0" fontId="36" fillId="0" borderId="0">
      <alignment/>
      <protection/>
    </xf>
    <xf numFmtId="0" fontId="8" fillId="0" borderId="0">
      <alignment vertical="top"/>
      <protection/>
    </xf>
    <xf numFmtId="0" fontId="36" fillId="0" borderId="0">
      <alignment/>
      <protection/>
    </xf>
    <xf numFmtId="0" fontId="6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0" fillId="0" borderId="7" applyNumberFormat="0" applyFill="0" applyAlignment="0" applyProtection="0"/>
    <xf numFmtId="0" fontId="71" fillId="0" borderId="21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31" fillId="0" borderId="22" applyNumberFormat="0" applyFill="0" applyAlignment="0" applyProtection="0"/>
    <xf numFmtId="0" fontId="71" fillId="0" borderId="21" applyNumberFormat="0" applyFill="0" applyAlignment="0" applyProtection="0"/>
    <xf numFmtId="0" fontId="64" fillId="52" borderId="4" applyNumberFormat="0" applyAlignment="0" applyProtection="0"/>
    <xf numFmtId="0" fontId="32" fillId="12" borderId="3" applyNumberFormat="0" applyAlignment="0" applyProtection="0"/>
    <xf numFmtId="0" fontId="64" fillId="5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179" fontId="3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165" fontId="2" fillId="0" borderId="23" xfId="0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165" fontId="2" fillId="0" borderId="25" xfId="0" applyNumberFormat="1" applyFont="1" applyFill="1" applyBorder="1" applyAlignment="1">
      <alignment horizontal="center" vertical="center"/>
    </xf>
    <xf numFmtId="165" fontId="2" fillId="0" borderId="26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0" fontId="8" fillId="0" borderId="0" xfId="431">
      <alignment vertical="top"/>
      <protection/>
    </xf>
    <xf numFmtId="0" fontId="8" fillId="0" borderId="0" xfId="431" applyAlignment="1">
      <alignment/>
      <protection/>
    </xf>
    <xf numFmtId="0" fontId="15" fillId="0" borderId="0" xfId="431" applyFont="1" applyAlignment="1">
      <alignment/>
      <protection/>
    </xf>
    <xf numFmtId="0" fontId="0" fillId="0" borderId="0" xfId="0" applyFill="1" applyAlignment="1">
      <alignment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3" fontId="1" fillId="0" borderId="26" xfId="0" applyNumberFormat="1" applyFont="1" applyFill="1" applyBorder="1" applyAlignment="1" applyProtection="1">
      <alignment vertical="center"/>
      <protection hidden="1"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3" fontId="1" fillId="0" borderId="30" xfId="0" applyNumberFormat="1" applyFont="1" applyFill="1" applyBorder="1" applyAlignment="1" applyProtection="1">
      <alignment vertical="center"/>
      <protection hidden="1"/>
    </xf>
    <xf numFmtId="0" fontId="2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8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 applyProtection="1">
      <alignment vertical="center"/>
      <protection hidden="1"/>
    </xf>
    <xf numFmtId="3" fontId="6" fillId="0" borderId="31" xfId="0" applyNumberFormat="1" applyFont="1" applyFill="1" applyBorder="1" applyAlignment="1" applyProtection="1">
      <alignment vertical="center"/>
      <protection hidden="1"/>
    </xf>
    <xf numFmtId="3" fontId="6" fillId="0" borderId="26" xfId="0" applyNumberFormat="1" applyFont="1" applyFill="1" applyBorder="1" applyAlignment="1" applyProtection="1">
      <alignment vertical="center"/>
      <protection hidden="1"/>
    </xf>
    <xf numFmtId="3" fontId="6" fillId="0" borderId="30" xfId="0" applyNumberFormat="1" applyFont="1" applyFill="1" applyBorder="1" applyAlignment="1" applyProtection="1">
      <alignment vertical="center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0" fillId="0" borderId="32" xfId="0" applyFont="1" applyFill="1" applyBorder="1" applyAlignment="1">
      <alignment vertical="center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167" fontId="0" fillId="0" borderId="0" xfId="494" applyNumberFormat="1" applyFont="1" applyFill="1" applyAlignment="1">
      <alignment/>
    </xf>
    <xf numFmtId="0" fontId="0" fillId="0" borderId="32" xfId="0" applyFont="1" applyFill="1" applyBorder="1" applyAlignment="1">
      <alignment/>
    </xf>
    <xf numFmtId="3" fontId="1" fillId="0" borderId="31" xfId="0" applyNumberFormat="1" applyFont="1" applyFill="1" applyBorder="1" applyAlignment="1" applyProtection="1">
      <alignment vertical="center"/>
      <protection locked="0"/>
    </xf>
    <xf numFmtId="3" fontId="1" fillId="0" borderId="26" xfId="0" applyNumberFormat="1" applyFont="1" applyFill="1" applyBorder="1" applyAlignment="1" applyProtection="1">
      <alignment vertical="center"/>
      <protection locked="0"/>
    </xf>
    <xf numFmtId="165" fontId="2" fillId="0" borderId="31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  <protection hidden="1"/>
    </xf>
    <xf numFmtId="0" fontId="6" fillId="0" borderId="29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6" fillId="0" borderId="33" xfId="0" applyFont="1" applyFill="1" applyBorder="1" applyAlignment="1" applyProtection="1">
      <alignment horizontal="center" vertical="center" wrapText="1"/>
      <protection hidden="1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166" fontId="1" fillId="0" borderId="23" xfId="0" applyNumberFormat="1" applyFont="1" applyFill="1" applyBorder="1" applyAlignment="1" applyProtection="1">
      <alignment vertical="center"/>
      <protection locked="0"/>
    </xf>
    <xf numFmtId="3" fontId="6" fillId="0" borderId="23" xfId="0" applyNumberFormat="1" applyFont="1" applyFill="1" applyBorder="1" applyAlignment="1" applyProtection="1">
      <alignment vertical="center"/>
      <protection locked="0"/>
    </xf>
    <xf numFmtId="49" fontId="2" fillId="0" borderId="34" xfId="352" applyNumberFormat="1" applyFont="1" applyFill="1" applyBorder="1" applyAlignment="1" applyProtection="1">
      <alignment horizontal="left" vertical="center"/>
      <protection hidden="1" locked="0"/>
    </xf>
    <xf numFmtId="49" fontId="2" fillId="0" borderId="35" xfId="352" applyNumberFormat="1" applyFont="1" applyFill="1" applyBorder="1" applyAlignment="1" applyProtection="1">
      <alignment horizontal="left" vertical="center"/>
      <protection hidden="1" locked="0"/>
    </xf>
    <xf numFmtId="0" fontId="0" fillId="0" borderId="36" xfId="431" applyFont="1" applyBorder="1" applyAlignment="1">
      <alignment/>
      <protection/>
    </xf>
    <xf numFmtId="49" fontId="6" fillId="0" borderId="29" xfId="0" applyNumberFormat="1" applyFont="1" applyFill="1" applyBorder="1" applyAlignment="1">
      <alignment horizontal="center" vertical="center"/>
    </xf>
    <xf numFmtId="14" fontId="7" fillId="0" borderId="0" xfId="431" applyNumberFormat="1" applyFont="1" applyFill="1" applyBorder="1" applyAlignment="1" applyProtection="1">
      <alignment horizontal="center" vertical="center"/>
      <protection hidden="1" locked="0"/>
    </xf>
    <xf numFmtId="0" fontId="7" fillId="0" borderId="0" xfId="43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431" applyFont="1" applyFill="1" applyBorder="1" applyAlignment="1">
      <alignment horizontal="center" vertical="center" wrapText="1"/>
      <protection/>
    </xf>
    <xf numFmtId="0" fontId="0" fillId="0" borderId="0" xfId="431" applyFont="1" applyBorder="1" applyAlignment="1">
      <alignment/>
      <protection/>
    </xf>
    <xf numFmtId="0" fontId="3" fillId="0" borderId="0" xfId="431" applyFont="1" applyBorder="1" applyAlignment="1" applyProtection="1">
      <alignment horizontal="left"/>
      <protection hidden="1"/>
    </xf>
    <xf numFmtId="0" fontId="3" fillId="0" borderId="36" xfId="431" applyFont="1" applyFill="1" applyBorder="1" applyAlignment="1" applyProtection="1">
      <alignment vertical="center"/>
      <protection hidden="1"/>
    </xf>
    <xf numFmtId="0" fontId="3" fillId="0" borderId="0" xfId="431" applyFont="1" applyBorder="1" applyAlignment="1" applyProtection="1">
      <alignment vertical="center"/>
      <protection hidden="1"/>
    </xf>
    <xf numFmtId="0" fontId="3" fillId="0" borderId="0" xfId="352" applyFont="1" applyBorder="1" applyAlignment="1" applyProtection="1">
      <alignment vertical="center"/>
      <protection hidden="1"/>
    </xf>
    <xf numFmtId="49" fontId="52" fillId="0" borderId="37" xfId="271" applyNumberFormat="1" applyFont="1" applyFill="1" applyBorder="1" applyAlignment="1" applyProtection="1">
      <alignment horizontal="left" vertical="center"/>
      <protection hidden="1" locked="0"/>
    </xf>
    <xf numFmtId="0" fontId="3" fillId="0" borderId="0" xfId="352" applyFont="1" applyBorder="1" applyAlignment="1" applyProtection="1">
      <alignment horizontal="center"/>
      <protection hidden="1"/>
    </xf>
    <xf numFmtId="0" fontId="3" fillId="0" borderId="0" xfId="352" applyFont="1" applyBorder="1" applyAlignment="1" applyProtection="1">
      <alignment horizontal="center" vertical="top"/>
      <protection hidden="1"/>
    </xf>
    <xf numFmtId="0" fontId="3" fillId="0" borderId="0" xfId="352" applyFont="1" applyBorder="1" applyAlignment="1" applyProtection="1">
      <alignment wrapText="1"/>
      <protection hidden="1"/>
    </xf>
    <xf numFmtId="0" fontId="3" fillId="0" borderId="0" xfId="352" applyFont="1" applyBorder="1" applyAlignment="1" applyProtection="1">
      <alignment vertical="top" wrapText="1"/>
      <protection hidden="1"/>
    </xf>
    <xf numFmtId="0" fontId="3" fillId="0" borderId="0" xfId="352" applyFont="1" applyBorder="1" applyAlignment="1" applyProtection="1">
      <alignment horizontal="right" vertical="center"/>
      <protection hidden="1"/>
    </xf>
    <xf numFmtId="0" fontId="3" fillId="0" borderId="0" xfId="352" applyFont="1" applyBorder="1" applyAlignment="1" applyProtection="1">
      <alignment horizontal="right"/>
      <protection hidden="1"/>
    </xf>
    <xf numFmtId="0" fontId="3" fillId="0" borderId="38" xfId="352" applyFont="1" applyBorder="1" applyAlignment="1" applyProtection="1">
      <alignment horizontal="right" wrapText="1"/>
      <protection hidden="1"/>
    </xf>
    <xf numFmtId="0" fontId="3" fillId="0" borderId="0" xfId="352" applyFont="1" applyBorder="1" applyAlignment="1" applyProtection="1">
      <alignment horizontal="right" wrapText="1"/>
      <protection hidden="1"/>
    </xf>
    <xf numFmtId="0" fontId="3" fillId="0" borderId="0" xfId="352" applyFont="1" applyAlignment="1">
      <alignment/>
      <protection/>
    </xf>
    <xf numFmtId="0" fontId="0" fillId="0" borderId="0" xfId="352" applyFont="1" applyAlignment="1">
      <alignment/>
      <protection/>
    </xf>
    <xf numFmtId="0" fontId="3" fillId="0" borderId="38" xfId="352" applyFont="1" applyFill="1" applyBorder="1" applyAlignment="1" applyProtection="1">
      <alignment horizontal="center" vertical="center"/>
      <protection hidden="1" locked="0"/>
    </xf>
    <xf numFmtId="0" fontId="2" fillId="0" borderId="0" xfId="352" applyFont="1" applyFill="1" applyBorder="1" applyAlignment="1" applyProtection="1">
      <alignment horizontal="left" vertical="center"/>
      <protection hidden="1"/>
    </xf>
    <xf numFmtId="0" fontId="3" fillId="0" borderId="0" xfId="352" applyFont="1" applyFill="1" applyBorder="1" applyAlignment="1" applyProtection="1">
      <alignment vertical="center"/>
      <protection hidden="1"/>
    </xf>
    <xf numFmtId="0" fontId="3" fillId="0" borderId="0" xfId="352" applyFont="1" applyFill="1" applyBorder="1" applyAlignment="1" applyProtection="1">
      <alignment horizontal="center" vertical="center" wrapText="1"/>
      <protection hidden="1"/>
    </xf>
    <xf numFmtId="0" fontId="3" fillId="0" borderId="0" xfId="352" applyFont="1" applyBorder="1" applyAlignment="1" applyProtection="1">
      <alignment/>
      <protection hidden="1"/>
    </xf>
    <xf numFmtId="0" fontId="11" fillId="0" borderId="0" xfId="352" applyFont="1" applyBorder="1" applyAlignment="1" applyProtection="1">
      <alignment horizontal="right" vertical="center" wrapText="1"/>
      <protection hidden="1"/>
    </xf>
    <xf numFmtId="0" fontId="11" fillId="0" borderId="0" xfId="352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352" applyFont="1" applyFill="1" applyBorder="1" applyAlignment="1" applyProtection="1">
      <alignment horizontal="left" vertical="center"/>
      <protection hidden="1"/>
    </xf>
    <xf numFmtId="0" fontId="3" fillId="0" borderId="0" xfId="352" applyFont="1" applyBorder="1" applyAlignment="1" applyProtection="1">
      <alignment horizontal="left"/>
      <protection hidden="1"/>
    </xf>
    <xf numFmtId="0" fontId="3" fillId="0" borderId="0" xfId="352" applyFont="1" applyBorder="1" applyAlignment="1" applyProtection="1">
      <alignment vertical="top"/>
      <protection hidden="1"/>
    </xf>
    <xf numFmtId="0" fontId="2" fillId="0" borderId="0" xfId="352" applyFont="1" applyFill="1" applyBorder="1" applyAlignment="1" applyProtection="1">
      <alignment horizontal="right" vertical="center"/>
      <protection hidden="1" locked="0"/>
    </xf>
    <xf numFmtId="0" fontId="2" fillId="0" borderId="0" xfId="352" applyFont="1" applyBorder="1" applyAlignment="1" applyProtection="1">
      <alignment vertical="top"/>
      <protection hidden="1"/>
    </xf>
    <xf numFmtId="0" fontId="3" fillId="0" borderId="0" xfId="352" applyFont="1" applyFill="1" applyBorder="1" applyAlignment="1" applyProtection="1">
      <alignment/>
      <protection hidden="1"/>
    </xf>
    <xf numFmtId="0" fontId="3" fillId="0" borderId="0" xfId="352" applyFont="1" applyBorder="1" applyAlignment="1" applyProtection="1">
      <alignment horizontal="center" vertical="center"/>
      <protection hidden="1" locked="0"/>
    </xf>
    <xf numFmtId="0" fontId="3" fillId="0" borderId="0" xfId="352" applyFont="1" applyBorder="1" applyAlignment="1" applyProtection="1">
      <alignment horizontal="right" vertical="top"/>
      <protection hidden="1"/>
    </xf>
    <xf numFmtId="0" fontId="3" fillId="0" borderId="0" xfId="352" applyFont="1" applyBorder="1" applyAlignment="1">
      <alignment/>
      <protection/>
    </xf>
    <xf numFmtId="0" fontId="3" fillId="0" borderId="0" xfId="352" applyFont="1" applyBorder="1" applyAlignment="1" applyProtection="1">
      <alignment horizontal="left" vertical="top"/>
      <protection hidden="1"/>
    </xf>
    <xf numFmtId="0" fontId="3" fillId="0" borderId="39" xfId="352" applyFont="1" applyBorder="1" applyAlignment="1" applyProtection="1">
      <alignment/>
      <protection hidden="1"/>
    </xf>
    <xf numFmtId="0" fontId="3" fillId="0" borderId="40" xfId="352" applyFont="1" applyBorder="1" applyAlignment="1" applyProtection="1">
      <alignment/>
      <protection hidden="1"/>
    </xf>
    <xf numFmtId="0" fontId="3" fillId="0" borderId="40" xfId="352" applyFont="1" applyBorder="1" applyAlignment="1">
      <alignment/>
      <protection/>
    </xf>
    <xf numFmtId="0" fontId="0" fillId="0" borderId="0" xfId="431" applyFont="1" applyFill="1" applyAlignment="1">
      <alignment wrapText="1"/>
      <protection/>
    </xf>
    <xf numFmtId="0" fontId="0" fillId="0" borderId="0" xfId="431" applyFont="1" applyFill="1" applyBorder="1" applyAlignment="1">
      <alignment wrapText="1"/>
      <protection/>
    </xf>
    <xf numFmtId="0" fontId="3" fillId="0" borderId="39" xfId="352" applyFont="1" applyBorder="1" applyAlignment="1">
      <alignment/>
      <protection/>
    </xf>
    <xf numFmtId="0" fontId="3" fillId="0" borderId="41" xfId="352" applyFont="1" applyBorder="1" applyAlignment="1">
      <alignment/>
      <protection/>
    </xf>
    <xf numFmtId="0" fontId="3" fillId="0" borderId="36" xfId="352" applyFont="1" applyFill="1" applyBorder="1" applyAlignment="1" applyProtection="1">
      <alignment horizontal="left" vertical="center" wrapText="1"/>
      <protection hidden="1"/>
    </xf>
    <xf numFmtId="0" fontId="3" fillId="0" borderId="38" xfId="352" applyFont="1" applyFill="1" applyBorder="1" applyAlignment="1" applyProtection="1">
      <alignment vertical="center"/>
      <protection hidden="1"/>
    </xf>
    <xf numFmtId="0" fontId="3" fillId="0" borderId="36" xfId="352" applyFont="1" applyBorder="1" applyAlignment="1" applyProtection="1">
      <alignment horizontal="left" vertical="center" wrapText="1"/>
      <protection hidden="1"/>
    </xf>
    <xf numFmtId="0" fontId="3" fillId="0" borderId="38" xfId="352" applyFont="1" applyBorder="1" applyAlignment="1" applyProtection="1">
      <alignment/>
      <protection hidden="1"/>
    </xf>
    <xf numFmtId="0" fontId="11" fillId="0" borderId="0" xfId="352" applyFont="1" applyBorder="1" applyAlignment="1" applyProtection="1">
      <alignment horizontal="right"/>
      <protection hidden="1"/>
    </xf>
    <xf numFmtId="0" fontId="3" fillId="0" borderId="36" xfId="352" applyFont="1" applyFill="1" applyBorder="1" applyAlignment="1" applyProtection="1">
      <alignment/>
      <protection hidden="1"/>
    </xf>
    <xf numFmtId="0" fontId="3" fillId="0" borderId="36" xfId="352" applyFont="1" applyBorder="1" applyAlignment="1" applyProtection="1">
      <alignment wrapText="1"/>
      <protection hidden="1"/>
    </xf>
    <xf numFmtId="0" fontId="3" fillId="0" borderId="38" xfId="352" applyFont="1" applyBorder="1" applyAlignment="1" applyProtection="1">
      <alignment horizontal="right"/>
      <protection hidden="1"/>
    </xf>
    <xf numFmtId="0" fontId="3" fillId="0" borderId="36" xfId="352" applyFont="1" applyBorder="1" applyAlignment="1" applyProtection="1">
      <alignment/>
      <protection hidden="1"/>
    </xf>
    <xf numFmtId="0" fontId="2" fillId="0" borderId="36" xfId="352" applyFont="1" applyFill="1" applyBorder="1" applyAlignment="1" applyProtection="1">
      <alignment horizontal="right" vertical="center"/>
      <protection hidden="1" locked="0"/>
    </xf>
    <xf numFmtId="0" fontId="3" fillId="0" borderId="36" xfId="352" applyFont="1" applyBorder="1" applyAlignment="1" applyProtection="1">
      <alignment vertical="top"/>
      <protection hidden="1"/>
    </xf>
    <xf numFmtId="0" fontId="3" fillId="0" borderId="36" xfId="352" applyFont="1" applyBorder="1" applyAlignment="1" applyProtection="1">
      <alignment horizontal="left" vertical="top" wrapText="1"/>
      <protection hidden="1"/>
    </xf>
    <xf numFmtId="0" fontId="3" fillId="0" borderId="38" xfId="352" applyFont="1" applyBorder="1" applyAlignment="1">
      <alignment/>
      <protection/>
    </xf>
    <xf numFmtId="0" fontId="3" fillId="0" borderId="36" xfId="352" applyFont="1" applyBorder="1" applyAlignment="1" applyProtection="1">
      <alignment horizontal="left" vertical="top" indent="2"/>
      <protection hidden="1"/>
    </xf>
    <xf numFmtId="0" fontId="3" fillId="0" borderId="36" xfId="352" applyFont="1" applyBorder="1" applyAlignment="1" applyProtection="1">
      <alignment horizontal="left" vertical="top" wrapText="1" indent="2"/>
      <protection hidden="1"/>
    </xf>
    <xf numFmtId="0" fontId="3" fillId="0" borderId="38" xfId="352" applyFont="1" applyBorder="1" applyAlignment="1" applyProtection="1">
      <alignment horizontal="right" vertical="top"/>
      <protection hidden="1"/>
    </xf>
    <xf numFmtId="49" fontId="2" fillId="0" borderId="36" xfId="352" applyNumberFormat="1" applyFont="1" applyBorder="1" applyAlignment="1" applyProtection="1">
      <alignment horizontal="center" vertical="center"/>
      <protection hidden="1" locked="0"/>
    </xf>
    <xf numFmtId="0" fontId="3" fillId="0" borderId="38" xfId="352" applyFont="1" applyBorder="1" applyAlignment="1" applyProtection="1">
      <alignment horizontal="left" vertical="top"/>
      <protection hidden="1"/>
    </xf>
    <xf numFmtId="0" fontId="3" fillId="0" borderId="36" xfId="352" applyFont="1" applyBorder="1" applyAlignment="1" applyProtection="1">
      <alignment horizontal="left"/>
      <protection hidden="1"/>
    </xf>
    <xf numFmtId="0" fontId="3" fillId="0" borderId="41" xfId="352" applyFont="1" applyBorder="1" applyAlignment="1" applyProtection="1">
      <alignment/>
      <protection hidden="1"/>
    </xf>
    <xf numFmtId="0" fontId="3" fillId="0" borderId="38" xfId="352" applyFont="1" applyBorder="1" applyAlignment="1" applyProtection="1">
      <alignment horizontal="left"/>
      <protection hidden="1"/>
    </xf>
    <xf numFmtId="0" fontId="3" fillId="0" borderId="36" xfId="352" applyFont="1" applyFill="1" applyBorder="1" applyAlignment="1" applyProtection="1">
      <alignment vertical="center"/>
      <protection hidden="1"/>
    </xf>
    <xf numFmtId="0" fontId="2" fillId="0" borderId="38" xfId="352" applyFont="1" applyBorder="1" applyAlignment="1" applyProtection="1">
      <alignment vertical="center"/>
      <protection hidden="1"/>
    </xf>
    <xf numFmtId="0" fontId="3" fillId="0" borderId="42" xfId="352" applyFont="1" applyBorder="1" applyAlignment="1" applyProtection="1">
      <alignment/>
      <protection hidden="1"/>
    </xf>
    <xf numFmtId="0" fontId="3" fillId="0" borderId="37" xfId="352" applyFont="1" applyFill="1" applyBorder="1" applyAlignment="1" applyProtection="1">
      <alignment horizontal="right" vertical="top" wrapText="1"/>
      <protection hidden="1"/>
    </xf>
    <xf numFmtId="0" fontId="3" fillId="0" borderId="34" xfId="352" applyFont="1" applyFill="1" applyBorder="1" applyAlignment="1" applyProtection="1">
      <alignment horizontal="right" vertical="top" wrapText="1"/>
      <protection hidden="1"/>
    </xf>
    <xf numFmtId="0" fontId="3" fillId="0" borderId="34" xfId="352" applyFont="1" applyFill="1" applyBorder="1" applyAlignment="1" applyProtection="1">
      <alignment/>
      <protection hidden="1"/>
    </xf>
    <xf numFmtId="0" fontId="3" fillId="0" borderId="35" xfId="352" applyFont="1" applyFill="1" applyBorder="1" applyAlignment="1" applyProtection="1">
      <alignment/>
      <protection hidden="1"/>
    </xf>
    <xf numFmtId="14" fontId="2" fillId="0" borderId="29" xfId="352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352" applyNumberFormat="1" applyFont="1" applyFill="1" applyBorder="1" applyAlignment="1" applyProtection="1">
      <alignment horizontal="center" vertical="center"/>
      <protection hidden="1" locked="0"/>
    </xf>
    <xf numFmtId="0" fontId="2" fillId="0" borderId="28" xfId="352" applyFont="1" applyFill="1" applyBorder="1" applyAlignment="1" applyProtection="1">
      <alignment horizontal="center" vertical="center"/>
      <protection hidden="1" locked="0"/>
    </xf>
    <xf numFmtId="49" fontId="2" fillId="0" borderId="28" xfId="352" applyNumberFormat="1" applyFont="1" applyFill="1" applyBorder="1" applyAlignment="1" applyProtection="1">
      <alignment horizontal="right" vertical="center"/>
      <protection hidden="1" locked="0"/>
    </xf>
    <xf numFmtId="0" fontId="2" fillId="0" borderId="38" xfId="352" applyFont="1" applyFill="1" applyBorder="1" applyAlignment="1" applyProtection="1">
      <alignment horizontal="right" vertical="center"/>
      <protection hidden="1" locked="0"/>
    </xf>
    <xf numFmtId="0" fontId="3" fillId="0" borderId="0" xfId="352" applyFont="1" applyFill="1" applyBorder="1" applyAlignment="1">
      <alignment/>
      <protection/>
    </xf>
    <xf numFmtId="49" fontId="2" fillId="0" borderId="0" xfId="352" applyNumberFormat="1" applyFont="1" applyFill="1" applyBorder="1" applyAlignment="1" applyProtection="1">
      <alignment horizontal="center" vertical="center"/>
      <protection hidden="1" locked="0"/>
    </xf>
    <xf numFmtId="3" fontId="2" fillId="0" borderId="28" xfId="352" applyNumberFormat="1" applyFont="1" applyFill="1" applyBorder="1" applyAlignment="1" applyProtection="1">
      <alignment horizontal="right" vertical="center"/>
      <protection hidden="1" locked="0"/>
    </xf>
    <xf numFmtId="3" fontId="1" fillId="0" borderId="23" xfId="353" applyNumberFormat="1" applyFont="1" applyFill="1" applyBorder="1" applyAlignment="1" applyProtection="1">
      <alignment vertical="center"/>
      <protection locked="0"/>
    </xf>
    <xf numFmtId="166" fontId="1" fillId="0" borderId="23" xfId="353" applyNumberFormat="1" applyFont="1" applyFill="1" applyBorder="1" applyAlignment="1" applyProtection="1">
      <alignment vertical="center"/>
      <protection locked="0"/>
    </xf>
    <xf numFmtId="3" fontId="1" fillId="0" borderId="23" xfId="353" applyNumberFormat="1" applyFont="1" applyFill="1" applyBorder="1" applyAlignment="1" applyProtection="1">
      <alignment vertical="center"/>
      <protection hidden="1"/>
    </xf>
    <xf numFmtId="0" fontId="3" fillId="0" borderId="34" xfId="352" applyFont="1" applyFill="1" applyBorder="1" applyAlignment="1" applyProtection="1">
      <alignment horizontal="center" vertical="top"/>
      <protection hidden="1"/>
    </xf>
    <xf numFmtId="0" fontId="3" fillId="0" borderId="34" xfId="352" applyFont="1" applyFill="1" applyBorder="1" applyAlignment="1" applyProtection="1">
      <alignment horizontal="center"/>
      <protection hidden="1"/>
    </xf>
    <xf numFmtId="0" fontId="3" fillId="0" borderId="38" xfId="352" applyFont="1" applyBorder="1" applyAlignment="1" applyProtection="1">
      <alignment horizontal="right" vertical="center" wrapText="1"/>
      <protection hidden="1"/>
    </xf>
    <xf numFmtId="0" fontId="3" fillId="0" borderId="36" xfId="352" applyFont="1" applyBorder="1" applyAlignment="1" applyProtection="1">
      <alignment horizontal="right" wrapText="1"/>
      <protection hidden="1"/>
    </xf>
    <xf numFmtId="0" fontId="3" fillId="0" borderId="38" xfId="352" applyFont="1" applyBorder="1" applyAlignment="1" applyProtection="1">
      <alignment horizontal="right" vertical="center"/>
      <protection hidden="1"/>
    </xf>
    <xf numFmtId="0" fontId="3" fillId="0" borderId="36" xfId="352" applyFont="1" applyBorder="1" applyAlignment="1" applyProtection="1">
      <alignment horizontal="right"/>
      <protection hidden="1"/>
    </xf>
    <xf numFmtId="49" fontId="2" fillId="0" borderId="37" xfId="352" applyNumberFormat="1" applyFont="1" applyFill="1" applyBorder="1" applyAlignment="1" applyProtection="1">
      <alignment horizontal="left" vertical="center"/>
      <protection hidden="1" locked="0"/>
    </xf>
    <xf numFmtId="49" fontId="2" fillId="0" borderId="34" xfId="352" applyNumberFormat="1" applyFont="1" applyFill="1" applyBorder="1" applyAlignment="1" applyProtection="1">
      <alignment horizontal="left" vertical="center"/>
      <protection hidden="1" locked="0"/>
    </xf>
    <xf numFmtId="0" fontId="3" fillId="0" borderId="35" xfId="352" applyFont="1" applyFill="1" applyBorder="1" applyAlignment="1">
      <alignment horizontal="left" vertical="center"/>
      <protection/>
    </xf>
    <xf numFmtId="0" fontId="2" fillId="0" borderId="0" xfId="431" applyFont="1" applyBorder="1" applyAlignment="1" applyProtection="1">
      <alignment horizontal="left"/>
      <protection hidden="1"/>
    </xf>
    <xf numFmtId="0" fontId="7" fillId="0" borderId="0" xfId="431" applyFont="1" applyBorder="1" applyAlignment="1">
      <alignment/>
      <protection/>
    </xf>
    <xf numFmtId="0" fontId="3" fillId="0" borderId="0" xfId="431" applyFont="1" applyBorder="1" applyAlignment="1" applyProtection="1">
      <alignment horizontal="left"/>
      <protection hidden="1"/>
    </xf>
    <xf numFmtId="0" fontId="0" fillId="0" borderId="0" xfId="431" applyFont="1" applyBorder="1" applyAlignment="1">
      <alignment/>
      <protection/>
    </xf>
    <xf numFmtId="0" fontId="0" fillId="0" borderId="36" xfId="431" applyFont="1" applyBorder="1" applyAlignment="1">
      <alignment/>
      <protection/>
    </xf>
    <xf numFmtId="0" fontId="3" fillId="0" borderId="0" xfId="352" applyFont="1" applyBorder="1" applyAlignment="1" applyProtection="1">
      <alignment vertical="center"/>
      <protection hidden="1"/>
    </xf>
    <xf numFmtId="0" fontId="3" fillId="0" borderId="43" xfId="352" applyFont="1" applyBorder="1" applyAlignment="1" applyProtection="1">
      <alignment horizontal="center" vertical="top"/>
      <protection hidden="1"/>
    </xf>
    <xf numFmtId="0" fontId="3" fillId="0" borderId="43" xfId="352" applyFont="1" applyBorder="1" applyAlignment="1">
      <alignment horizontal="center"/>
      <protection/>
    </xf>
    <xf numFmtId="0" fontId="3" fillId="0" borderId="44" xfId="352" applyFont="1" applyBorder="1" applyAlignment="1">
      <alignment/>
      <protection/>
    </xf>
    <xf numFmtId="49" fontId="2" fillId="0" borderId="37" xfId="352" applyNumberFormat="1" applyFont="1" applyFill="1" applyBorder="1" applyAlignment="1" applyProtection="1">
      <alignment horizontal="center" vertical="center"/>
      <protection hidden="1" locked="0"/>
    </xf>
    <xf numFmtId="49" fontId="2" fillId="0" borderId="35" xfId="352" applyNumberFormat="1" applyFont="1" applyFill="1" applyBorder="1" applyAlignment="1" applyProtection="1">
      <alignment horizontal="center" vertical="center"/>
      <protection hidden="1" locked="0"/>
    </xf>
    <xf numFmtId="0" fontId="2" fillId="0" borderId="37" xfId="352" applyFont="1" applyFill="1" applyBorder="1" applyAlignment="1" applyProtection="1">
      <alignment horizontal="left" vertical="center"/>
      <protection hidden="1" locked="0"/>
    </xf>
    <xf numFmtId="0" fontId="3" fillId="0" borderId="34" xfId="352" applyFont="1" applyFill="1" applyBorder="1" applyAlignment="1">
      <alignment/>
      <protection/>
    </xf>
    <xf numFmtId="0" fontId="3" fillId="0" borderId="35" xfId="352" applyFont="1" applyFill="1" applyBorder="1" applyAlignment="1">
      <alignment/>
      <protection/>
    </xf>
    <xf numFmtId="49" fontId="2" fillId="0" borderId="35" xfId="352" applyNumberFormat="1" applyFont="1" applyFill="1" applyBorder="1" applyAlignment="1" applyProtection="1">
      <alignment horizontal="left" vertical="center"/>
      <protection hidden="1" locked="0"/>
    </xf>
    <xf numFmtId="0" fontId="2" fillId="0" borderId="34" xfId="352" applyFont="1" applyFill="1" applyBorder="1" applyAlignment="1" applyProtection="1">
      <alignment horizontal="left" vertical="center"/>
      <protection hidden="1" locked="0"/>
    </xf>
    <xf numFmtId="0" fontId="2" fillId="0" borderId="35" xfId="352" applyFont="1" applyFill="1" applyBorder="1" applyAlignment="1" applyProtection="1">
      <alignment horizontal="left" vertical="center"/>
      <protection hidden="1" locked="0"/>
    </xf>
    <xf numFmtId="0" fontId="9" fillId="0" borderId="45" xfId="352" applyFont="1" applyBorder="1" applyAlignment="1">
      <alignment/>
      <protection/>
    </xf>
    <xf numFmtId="0" fontId="9" fillId="0" borderId="39" xfId="352" applyFont="1" applyBorder="1" applyAlignment="1">
      <alignment/>
      <protection/>
    </xf>
    <xf numFmtId="0" fontId="3" fillId="0" borderId="0" xfId="352" applyFont="1" applyBorder="1" applyAlignment="1" applyProtection="1">
      <alignment horizontal="center" vertical="top"/>
      <protection hidden="1"/>
    </xf>
    <xf numFmtId="0" fontId="3" fillId="0" borderId="0" xfId="352" applyFont="1" applyBorder="1" applyAlignment="1" applyProtection="1">
      <alignment horizontal="center"/>
      <protection hidden="1"/>
    </xf>
    <xf numFmtId="0" fontId="3" fillId="0" borderId="39" xfId="352" applyFont="1" applyBorder="1" applyAlignment="1" applyProtection="1">
      <alignment horizontal="center"/>
      <protection hidden="1"/>
    </xf>
    <xf numFmtId="0" fontId="2" fillId="0" borderId="37" xfId="352" applyFont="1" applyFill="1" applyBorder="1" applyAlignment="1" applyProtection="1">
      <alignment horizontal="right" vertical="center"/>
      <protection hidden="1" locked="0"/>
    </xf>
    <xf numFmtId="0" fontId="3" fillId="0" borderId="0" xfId="352" applyFont="1" applyBorder="1" applyAlignment="1" applyProtection="1">
      <alignment vertical="top" wrapText="1"/>
      <protection hidden="1"/>
    </xf>
    <xf numFmtId="0" fontId="3" fillId="0" borderId="0" xfId="352" applyFont="1" applyBorder="1" applyAlignment="1" applyProtection="1">
      <alignment wrapText="1"/>
      <protection hidden="1"/>
    </xf>
    <xf numFmtId="0" fontId="3" fillId="0" borderId="38" xfId="352" applyFont="1" applyBorder="1" applyAlignment="1" applyProtection="1">
      <alignment horizontal="center" vertical="center"/>
      <protection hidden="1"/>
    </xf>
    <xf numFmtId="0" fontId="3" fillId="0" borderId="0" xfId="352" applyFont="1" applyBorder="1" applyAlignment="1">
      <alignment horizontal="center" vertical="center"/>
      <protection/>
    </xf>
    <xf numFmtId="0" fontId="3" fillId="0" borderId="0" xfId="352" applyFont="1" applyBorder="1" applyAlignment="1">
      <alignment horizontal="center"/>
      <protection/>
    </xf>
    <xf numFmtId="0" fontId="3" fillId="0" borderId="0" xfId="352" applyFont="1" applyBorder="1" applyAlignment="1">
      <alignment vertical="center"/>
      <protection/>
    </xf>
    <xf numFmtId="0" fontId="3" fillId="0" borderId="36" xfId="352" applyFont="1" applyBorder="1" applyAlignment="1">
      <alignment horizontal="center"/>
      <protection/>
    </xf>
    <xf numFmtId="0" fontId="3" fillId="0" borderId="34" xfId="352" applyFont="1" applyFill="1" applyBorder="1" applyAlignment="1">
      <alignment horizontal="left"/>
      <protection/>
    </xf>
    <xf numFmtId="0" fontId="3" fillId="0" borderId="35" xfId="352" applyFont="1" applyFill="1" applyBorder="1" applyAlignment="1">
      <alignment horizontal="left"/>
      <protection/>
    </xf>
    <xf numFmtId="0" fontId="3" fillId="0" borderId="0" xfId="352" applyFont="1" applyBorder="1" applyAlignment="1" applyProtection="1">
      <alignment horizontal="right" vertical="center"/>
      <protection hidden="1"/>
    </xf>
    <xf numFmtId="0" fontId="12" fillId="0" borderId="37" xfId="271" applyFont="1" applyFill="1" applyBorder="1" applyAlignment="1" applyProtection="1">
      <alignment/>
      <protection hidden="1" locked="0"/>
    </xf>
    <xf numFmtId="0" fontId="12" fillId="0" borderId="34" xfId="271" applyFont="1" applyFill="1" applyBorder="1" applyAlignment="1" applyProtection="1">
      <alignment/>
      <protection hidden="1" locked="0"/>
    </xf>
    <xf numFmtId="0" fontId="12" fillId="0" borderId="35" xfId="271" applyFont="1" applyFill="1" applyBorder="1" applyAlignment="1" applyProtection="1">
      <alignment/>
      <protection hidden="1" locked="0"/>
    </xf>
    <xf numFmtId="0" fontId="3" fillId="0" borderId="0" xfId="352" applyFont="1" applyBorder="1" applyAlignment="1" applyProtection="1">
      <alignment horizontal="right"/>
      <protection hidden="1"/>
    </xf>
    <xf numFmtId="0" fontId="3" fillId="0" borderId="34" xfId="352" applyFont="1" applyFill="1" applyBorder="1" applyAlignment="1">
      <alignment horizontal="left" vertical="center"/>
      <protection/>
    </xf>
    <xf numFmtId="1" fontId="2" fillId="0" borderId="37" xfId="352" applyNumberFormat="1" applyFont="1" applyFill="1" applyBorder="1" applyAlignment="1" applyProtection="1">
      <alignment horizontal="center" vertical="center"/>
      <protection hidden="1" locked="0"/>
    </xf>
    <xf numFmtId="1" fontId="2" fillId="0" borderId="35" xfId="3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352" applyFont="1" applyBorder="1" applyAlignment="1" applyProtection="1">
      <alignment horizontal="right" wrapText="1"/>
      <protection hidden="1"/>
    </xf>
    <xf numFmtId="0" fontId="3" fillId="0" borderId="38" xfId="352" applyFont="1" applyBorder="1" applyAlignment="1" applyProtection="1">
      <alignment horizontal="right" wrapText="1"/>
      <protection hidden="1"/>
    </xf>
    <xf numFmtId="0" fontId="2" fillId="0" borderId="38" xfId="352" applyFont="1" applyFill="1" applyBorder="1" applyAlignment="1" applyProtection="1">
      <alignment horizontal="left" vertical="center" wrapText="1"/>
      <protection hidden="1"/>
    </xf>
    <xf numFmtId="0" fontId="2" fillId="0" borderId="0" xfId="352" applyFont="1" applyFill="1" applyBorder="1" applyAlignment="1" applyProtection="1">
      <alignment horizontal="left" vertical="center" wrapText="1"/>
      <protection hidden="1"/>
    </xf>
    <xf numFmtId="0" fontId="2" fillId="0" borderId="36" xfId="352" applyFont="1" applyFill="1" applyBorder="1" applyAlignment="1" applyProtection="1">
      <alignment horizontal="left" vertical="center" wrapText="1"/>
      <protection hidden="1"/>
    </xf>
    <xf numFmtId="0" fontId="10" fillId="0" borderId="38" xfId="352" applyFont="1" applyBorder="1" applyAlignment="1" applyProtection="1">
      <alignment horizontal="center" vertical="center" wrapText="1"/>
      <protection hidden="1"/>
    </xf>
    <xf numFmtId="0" fontId="10" fillId="0" borderId="0" xfId="352" applyFont="1" applyBorder="1" applyAlignment="1" applyProtection="1">
      <alignment horizontal="center" vertical="center" wrapText="1"/>
      <protection hidden="1"/>
    </xf>
    <xf numFmtId="0" fontId="10" fillId="0" borderId="36" xfId="352" applyFont="1" applyBorder="1" applyAlignment="1" applyProtection="1">
      <alignment horizontal="center" vertical="center" wrapText="1"/>
      <protection hidden="1"/>
    </xf>
    <xf numFmtId="0" fontId="1" fillId="0" borderId="38" xfId="352" applyFont="1" applyBorder="1" applyAlignment="1" applyProtection="1">
      <alignment horizontal="right" vertical="center" wrapText="1"/>
      <protection hidden="1"/>
    </xf>
    <xf numFmtId="0" fontId="1" fillId="0" borderId="36" xfId="352" applyFont="1" applyBorder="1" applyAlignment="1" applyProtection="1">
      <alignment horizontal="right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4" xfId="0" applyFont="1" applyFill="1" applyBorder="1" applyAlignment="1" applyProtection="1">
      <alignment horizontal="center" vertical="top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46" xfId="0" applyFont="1" applyFill="1" applyBorder="1" applyAlignment="1" applyProtection="1">
      <alignment vertical="center" wrapText="1"/>
      <protection hidden="1"/>
    </xf>
    <xf numFmtId="0" fontId="7" fillId="0" borderId="47" xfId="0" applyFont="1" applyFill="1" applyBorder="1" applyAlignment="1" applyProtection="1">
      <alignment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46" xfId="0" applyFont="1" applyFill="1" applyBorder="1" applyAlignment="1" applyProtection="1">
      <alignment horizontal="center" vertical="center" wrapText="1"/>
      <protection hidden="1"/>
    </xf>
    <xf numFmtId="0" fontId="2" fillId="0" borderId="47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0" borderId="51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34" xfId="0" applyFont="1" applyFill="1" applyBorder="1" applyAlignment="1" applyProtection="1">
      <alignment horizontal="left" vertical="center" wrapText="1"/>
      <protection hidden="1"/>
    </xf>
    <xf numFmtId="0" fontId="3" fillId="0" borderId="54" xfId="0" applyFont="1" applyFill="1" applyBorder="1" applyAlignment="1">
      <alignment horizontal="left" vertical="center" wrapText="1" indent="1"/>
    </xf>
    <xf numFmtId="0" fontId="3" fillId="0" borderId="55" xfId="0" applyFont="1" applyFill="1" applyBorder="1" applyAlignment="1">
      <alignment horizontal="left" vertical="center" wrapText="1" indent="1"/>
    </xf>
    <xf numFmtId="0" fontId="3" fillId="0" borderId="56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46" xfId="0" applyFont="1" applyFill="1" applyBorder="1" applyAlignment="1" applyProtection="1">
      <alignment vertical="center" wrapText="1"/>
      <protection hidden="1"/>
    </xf>
    <xf numFmtId="0" fontId="6" fillId="0" borderId="47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3" fillId="0" borderId="48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vertical="center" wrapText="1"/>
    </xf>
    <xf numFmtId="0" fontId="9" fillId="0" borderId="0" xfId="43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431" applyFont="1" applyFill="1" applyBorder="1" applyAlignment="1" applyProtection="1">
      <alignment horizontal="center" vertical="center"/>
      <protection hidden="1"/>
    </xf>
    <xf numFmtId="14" fontId="7" fillId="0" borderId="0" xfId="43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431" applyFont="1" applyFill="1" applyBorder="1" applyAlignment="1">
      <alignment vertical="center"/>
      <protection/>
    </xf>
    <xf numFmtId="49" fontId="6" fillId="0" borderId="29" xfId="0" applyNumberFormat="1" applyFont="1" applyFill="1" applyBorder="1" applyAlignment="1">
      <alignment horizontal="center" vertical="center" wrapText="1"/>
    </xf>
    <xf numFmtId="0" fontId="9" fillId="0" borderId="0" xfId="431" applyFont="1" applyAlignment="1">
      <alignment/>
      <protection/>
    </xf>
    <xf numFmtId="0" fontId="14" fillId="0" borderId="0" xfId="431" applyFont="1" applyBorder="1" applyAlignment="1">
      <alignment horizontal="justify" vertical="top" wrapText="1"/>
      <protection/>
    </xf>
    <xf numFmtId="0" fontId="8" fillId="0" borderId="0" xfId="431" applyAlignment="1">
      <alignment/>
      <protection/>
    </xf>
  </cellXfs>
  <cellStyles count="562">
    <cellStyle name="Normal" xfId="0"/>
    <cellStyle name="_BiH_rebalans 2006_draft II" xfId="15"/>
    <cellStyle name="_Plan_TDR_2007_financijski P&amp;L" xfId="16"/>
    <cellStyle name="_Plan_TDR_2007_tržišta_TDR" xfId="17"/>
    <cellStyle name="_Plan_TDR_2007_uprava Adris_15_12_2006_v3" xfId="18"/>
    <cellStyle name="_Profit_tržište_brand_2006" xfId="19"/>
    <cellStyle name="_RH_plan 2007_scenariji_RB" xfId="20"/>
    <cellStyle name="_Sažetak Plana 2007 TDR za upravu Adrisa 20_12_2006_v3" xfId="21"/>
    <cellStyle name="_Sažetak Plana 2007_sve_verzije_08_01_07" xfId="22"/>
    <cellStyle name="_SAŽETAK PLANA_2007_27_11_za upravu Adrisa_sa novim troškovima" xfId="23"/>
    <cellStyle name="_TDR_PLAN_2006_ukj_fin_ph_rh_Rebalans_ostv 06_2006" xfId="24"/>
    <cellStyle name="_tocka_1" xfId="25"/>
    <cellStyle name="_usporedba_novo_staro" xfId="26"/>
    <cellStyle name="_zadaci Srbija_novi scenarij_2.0" xfId="27"/>
    <cellStyle name="20% - Accent1" xfId="28"/>
    <cellStyle name="20% - Accent1 2" xfId="29"/>
    <cellStyle name="20% - Accent1 2 2" xfId="30"/>
    <cellStyle name="20% - Accent1 3" xfId="31"/>
    <cellStyle name="20% - Accent1 3 2" xfId="32"/>
    <cellStyle name="20% - Accent2" xfId="33"/>
    <cellStyle name="20% - Accent2 2" xfId="34"/>
    <cellStyle name="20% - Accent2 2 2" xfId="35"/>
    <cellStyle name="20% - Accent2 3" xfId="36"/>
    <cellStyle name="20% - Accent2 3 2" xfId="37"/>
    <cellStyle name="20% - Accent3" xfId="38"/>
    <cellStyle name="20% - Accent3 2" xfId="39"/>
    <cellStyle name="20% - Accent3 2 2" xfId="40"/>
    <cellStyle name="20% - Accent3 3" xfId="41"/>
    <cellStyle name="20% - Accent3 3 2" xfId="42"/>
    <cellStyle name="20% - Accent4" xfId="43"/>
    <cellStyle name="20% - Accent4 2" xfId="44"/>
    <cellStyle name="20% - Accent4 2 2" xfId="45"/>
    <cellStyle name="20% - Accent4 3" xfId="46"/>
    <cellStyle name="20% - Accent4 3 2" xfId="47"/>
    <cellStyle name="20% - Accent5" xfId="48"/>
    <cellStyle name="20% - Accent5 2" xfId="49"/>
    <cellStyle name="20% - Accent5 2 2" xfId="50"/>
    <cellStyle name="20% - Accent5 3" xfId="51"/>
    <cellStyle name="20% - Accent5 3 2" xfId="52"/>
    <cellStyle name="20% - Accent6" xfId="53"/>
    <cellStyle name="20% - Accent6 2" xfId="54"/>
    <cellStyle name="20% - Accent6 2 2" xfId="55"/>
    <cellStyle name="20% - Accent6 3" xfId="56"/>
    <cellStyle name="20% - Accent6 3 2" xfId="57"/>
    <cellStyle name="20% - Isticanje1" xfId="58"/>
    <cellStyle name="20% - Isticanje1 2" xfId="59"/>
    <cellStyle name="20% - Isticanje1 3" xfId="60"/>
    <cellStyle name="20% - Isticanje2" xfId="61"/>
    <cellStyle name="20% - Isticanje2 2" xfId="62"/>
    <cellStyle name="20% - Isticanje2 3" xfId="63"/>
    <cellStyle name="20% - Isticanje3" xfId="64"/>
    <cellStyle name="20% - Isticanje3 2" xfId="65"/>
    <cellStyle name="20% - Isticanje3 3" xfId="66"/>
    <cellStyle name="20% - Isticanje4" xfId="67"/>
    <cellStyle name="20% - Isticanje4 2" xfId="68"/>
    <cellStyle name="20% - Isticanje4 3" xfId="69"/>
    <cellStyle name="20% - Isticanje5" xfId="70"/>
    <cellStyle name="20% - Isticanje5 2" xfId="71"/>
    <cellStyle name="20% - Isticanje5 3" xfId="72"/>
    <cellStyle name="20% - Isticanje6" xfId="73"/>
    <cellStyle name="20% - Isticanje6 2" xfId="74"/>
    <cellStyle name="20% - Isticanje6 3" xfId="75"/>
    <cellStyle name="40% - Accent1" xfId="76"/>
    <cellStyle name="40% - Accent1 2" xfId="77"/>
    <cellStyle name="40% - Accent1 2 2" xfId="78"/>
    <cellStyle name="40% - Accent1 3" xfId="79"/>
    <cellStyle name="40% - Accent1 3 2" xfId="80"/>
    <cellStyle name="40% - Accent2" xfId="81"/>
    <cellStyle name="40% - Accent2 2" xfId="82"/>
    <cellStyle name="40% - Accent2 2 2" xfId="83"/>
    <cellStyle name="40% - Accent2 3" xfId="84"/>
    <cellStyle name="40% - Accent2 3 2" xfId="85"/>
    <cellStyle name="40% - Accent3" xfId="86"/>
    <cellStyle name="40% - Accent3 2" xfId="87"/>
    <cellStyle name="40% - Accent3 2 2" xfId="88"/>
    <cellStyle name="40% - Accent3 3" xfId="89"/>
    <cellStyle name="40% - Accent3 3 2" xfId="90"/>
    <cellStyle name="40% - Accent4" xfId="91"/>
    <cellStyle name="40% - Accent4 2" xfId="92"/>
    <cellStyle name="40% - Accent4 2 2" xfId="93"/>
    <cellStyle name="40% - Accent4 3" xfId="94"/>
    <cellStyle name="40% - Accent4 3 2" xfId="95"/>
    <cellStyle name="40% - Accent5" xfId="96"/>
    <cellStyle name="40% - Accent5 2" xfId="97"/>
    <cellStyle name="40% - Accent5 2 2" xfId="98"/>
    <cellStyle name="40% - Accent5 3" xfId="99"/>
    <cellStyle name="40% - Accent5 3 2" xfId="100"/>
    <cellStyle name="40% - Accent6" xfId="101"/>
    <cellStyle name="40% - Accent6 2" xfId="102"/>
    <cellStyle name="40% - Accent6 2 2" xfId="103"/>
    <cellStyle name="40% - Accent6 3" xfId="104"/>
    <cellStyle name="40% - Accent6 3 2" xfId="105"/>
    <cellStyle name="40% - Isticanje1" xfId="106"/>
    <cellStyle name="40% - Isticanje1 2" xfId="107"/>
    <cellStyle name="40% - Isticanje1 3" xfId="108"/>
    <cellStyle name="40% - Isticanje2" xfId="109"/>
    <cellStyle name="40% - Isticanje2 2" xfId="110"/>
    <cellStyle name="40% - Isticanje2 3" xfId="111"/>
    <cellStyle name="40% - Isticanje3" xfId="112"/>
    <cellStyle name="40% - Isticanje3 2" xfId="113"/>
    <cellStyle name="40% - Isticanje3 3" xfId="114"/>
    <cellStyle name="40% - Isticanje4" xfId="115"/>
    <cellStyle name="40% - Isticanje4 2" xfId="116"/>
    <cellStyle name="40% - Isticanje4 3" xfId="117"/>
    <cellStyle name="40% - Isticanje5" xfId="118"/>
    <cellStyle name="40% - Isticanje5 2" xfId="119"/>
    <cellStyle name="40% - Isticanje5 3" xfId="120"/>
    <cellStyle name="40% - Isticanje6" xfId="121"/>
    <cellStyle name="40% - Isticanje6 2" xfId="122"/>
    <cellStyle name="40% - Isticanje6 3" xfId="123"/>
    <cellStyle name="40% - Naglasak1" xfId="124"/>
    <cellStyle name="60% - Accent1" xfId="125"/>
    <cellStyle name="60% - Accent1 2" xfId="126"/>
    <cellStyle name="60% - Accent1 2 2" xfId="127"/>
    <cellStyle name="60% - Accent1 3" xfId="128"/>
    <cellStyle name="60% - Accent2" xfId="129"/>
    <cellStyle name="60% - Accent2 2" xfId="130"/>
    <cellStyle name="60% - Accent2 2 2" xfId="131"/>
    <cellStyle name="60% - Accent2 3" xfId="132"/>
    <cellStyle name="60% - Accent3" xfId="133"/>
    <cellStyle name="60% - Accent3 2" xfId="134"/>
    <cellStyle name="60% - Accent3 2 2" xfId="135"/>
    <cellStyle name="60% - Accent3 3" xfId="136"/>
    <cellStyle name="60% - Accent4" xfId="137"/>
    <cellStyle name="60% - Accent4 2" xfId="138"/>
    <cellStyle name="60% - Accent4 2 2" xfId="139"/>
    <cellStyle name="60% - Accent4 3" xfId="140"/>
    <cellStyle name="60% - Accent5" xfId="141"/>
    <cellStyle name="60% - Accent5 2" xfId="142"/>
    <cellStyle name="60% - Accent5 2 2" xfId="143"/>
    <cellStyle name="60% - Accent5 3" xfId="144"/>
    <cellStyle name="60% - Accent6" xfId="145"/>
    <cellStyle name="60% - Accent6 2" xfId="146"/>
    <cellStyle name="60% - Accent6 2 2" xfId="147"/>
    <cellStyle name="60% - Accent6 3" xfId="148"/>
    <cellStyle name="60% - Isticanje1" xfId="149"/>
    <cellStyle name="60% - Isticanje1 2" xfId="150"/>
    <cellStyle name="60% - Isticanje1 3" xfId="151"/>
    <cellStyle name="60% - Isticanje2" xfId="152"/>
    <cellStyle name="60% - Isticanje2 2" xfId="153"/>
    <cellStyle name="60% - Isticanje2 3" xfId="154"/>
    <cellStyle name="60% - Isticanje3" xfId="155"/>
    <cellStyle name="60% - Isticanje3 2" xfId="156"/>
    <cellStyle name="60% - Isticanje3 3" xfId="157"/>
    <cellStyle name="60% - Isticanje4" xfId="158"/>
    <cellStyle name="60% - Isticanje4 2" xfId="159"/>
    <cellStyle name="60% - Isticanje4 3" xfId="160"/>
    <cellStyle name="60% - Isticanje5" xfId="161"/>
    <cellStyle name="60% - Isticanje5 2" xfId="162"/>
    <cellStyle name="60% - Isticanje5 3" xfId="163"/>
    <cellStyle name="60% - Isticanje6" xfId="164"/>
    <cellStyle name="60% - Isticanje6 2" xfId="165"/>
    <cellStyle name="60% - Isticanje6 3" xfId="166"/>
    <cellStyle name="Accent1" xfId="167"/>
    <cellStyle name="Accent1 2" xfId="168"/>
    <cellStyle name="Accent1 2 2" xfId="169"/>
    <cellStyle name="Accent1 3" xfId="170"/>
    <cellStyle name="Accent2" xfId="171"/>
    <cellStyle name="Accent2 2" xfId="172"/>
    <cellStyle name="Accent2 2 2" xfId="173"/>
    <cellStyle name="Accent2 3" xfId="174"/>
    <cellStyle name="Accent3" xfId="175"/>
    <cellStyle name="Accent3 2" xfId="176"/>
    <cellStyle name="Accent3 2 2" xfId="177"/>
    <cellStyle name="Accent3 3" xfId="178"/>
    <cellStyle name="Accent4" xfId="179"/>
    <cellStyle name="Accent4 2" xfId="180"/>
    <cellStyle name="Accent4 2 2" xfId="181"/>
    <cellStyle name="Accent4 3" xfId="182"/>
    <cellStyle name="Accent5" xfId="183"/>
    <cellStyle name="Accent5 2" xfId="184"/>
    <cellStyle name="Accent5 2 2" xfId="185"/>
    <cellStyle name="Accent5 3" xfId="186"/>
    <cellStyle name="Accent6" xfId="187"/>
    <cellStyle name="Accent6 2" xfId="188"/>
    <cellStyle name="Accent6 2 2" xfId="189"/>
    <cellStyle name="Accent6 3" xfId="190"/>
    <cellStyle name="Bad" xfId="191"/>
    <cellStyle name="Bad 2" xfId="192"/>
    <cellStyle name="Bad 2 2" xfId="193"/>
    <cellStyle name="Bad 3" xfId="194"/>
    <cellStyle name="Bilješka" xfId="195"/>
    <cellStyle name="Bilješka 2" xfId="196"/>
    <cellStyle name="Bilješka 3" xfId="197"/>
    <cellStyle name="Bilješka 3 2" xfId="198"/>
    <cellStyle name="Bilješka 3 2 2" xfId="199"/>
    <cellStyle name="Bilješka 3 2 2 2" xfId="200"/>
    <cellStyle name="Bilješka 3 2 3" xfId="201"/>
    <cellStyle name="Bilješka 3 3" xfId="202"/>
    <cellStyle name="Bilješka 4" xfId="203"/>
    <cellStyle name="Bilješka 5" xfId="204"/>
    <cellStyle name="Bilješka 6" xfId="205"/>
    <cellStyle name="Calculation" xfId="206"/>
    <cellStyle name="Calculation 2" xfId="207"/>
    <cellStyle name="Calculation 2 2" xfId="208"/>
    <cellStyle name="Calculation 3" xfId="209"/>
    <cellStyle name="Check Cell" xfId="210"/>
    <cellStyle name="Check Cell 2" xfId="211"/>
    <cellStyle name="Check Cell 2 2" xfId="212"/>
    <cellStyle name="Check Cell 3" xfId="213"/>
    <cellStyle name="Comma 2" xfId="214"/>
    <cellStyle name="Comma 2 2" xfId="215"/>
    <cellStyle name="Comma_KONSOLIDIRANA BILANCA_RDG_GRUPA MAISTRA_30_06_2008" xfId="216"/>
    <cellStyle name="Comma0" xfId="217"/>
    <cellStyle name="Comma0 2" xfId="218"/>
    <cellStyle name="Comma0 2 2" xfId="219"/>
    <cellStyle name="Comma0 3" xfId="220"/>
    <cellStyle name="Currency0" xfId="221"/>
    <cellStyle name="Currency0 2" xfId="222"/>
    <cellStyle name="Date" xfId="223"/>
    <cellStyle name="Date 2" xfId="224"/>
    <cellStyle name="Date 3" xfId="225"/>
    <cellStyle name="Datum" xfId="226"/>
    <cellStyle name="Dezimal [0]_ChartsSPORT" xfId="227"/>
    <cellStyle name="Dezimal_ChartsSPORT" xfId="228"/>
    <cellStyle name="Dobro" xfId="229"/>
    <cellStyle name="Dobro 2" xfId="230"/>
    <cellStyle name="Dobro 3" xfId="231"/>
    <cellStyle name="Explanatory Text" xfId="232"/>
    <cellStyle name="Explanatory Text 2" xfId="233"/>
    <cellStyle name="Explanatory Text 2 2" xfId="234"/>
    <cellStyle name="Explanatory Text 3" xfId="235"/>
    <cellStyle name="Fest" xfId="236"/>
    <cellStyle name="Fixed" xfId="237"/>
    <cellStyle name="Fixed 2" xfId="238"/>
    <cellStyle name="Fixed 3" xfId="239"/>
    <cellStyle name="Followed Hyperlink" xfId="240"/>
    <cellStyle name="Followed Hyperlink 2" xfId="241"/>
    <cellStyle name="Gesamt" xfId="242"/>
    <cellStyle name="Good" xfId="243"/>
    <cellStyle name="Good 2" xfId="244"/>
    <cellStyle name="Good 2 2" xfId="245"/>
    <cellStyle name="Good 3" xfId="246"/>
    <cellStyle name="Heading 1" xfId="247"/>
    <cellStyle name="Heading 1 2" xfId="248"/>
    <cellStyle name="Heading 1 2 2" xfId="249"/>
    <cellStyle name="Heading 1 2 2 2" xfId="250"/>
    <cellStyle name="Heading 1 3" xfId="251"/>
    <cellStyle name="Heading 2" xfId="252"/>
    <cellStyle name="Heading 2 2" xfId="253"/>
    <cellStyle name="Heading 2 2 2" xfId="254"/>
    <cellStyle name="Heading 2 2 2 2" xfId="255"/>
    <cellStyle name="Heading 2 3" xfId="256"/>
    <cellStyle name="Heading 3" xfId="257"/>
    <cellStyle name="Heading 3 2" xfId="258"/>
    <cellStyle name="Heading 3 2 2" xfId="259"/>
    <cellStyle name="Heading 3 3" xfId="260"/>
    <cellStyle name="Heading 4" xfId="261"/>
    <cellStyle name="Heading 4 2" xfId="262"/>
    <cellStyle name="Heading 4 2 2" xfId="263"/>
    <cellStyle name="Heading 4 3" xfId="264"/>
    <cellStyle name="Heading1" xfId="265"/>
    <cellStyle name="Heading1 1" xfId="266"/>
    <cellStyle name="Heading1 2" xfId="267"/>
    <cellStyle name="Heading1_Eliminacije 2011" xfId="268"/>
    <cellStyle name="Heading2" xfId="269"/>
    <cellStyle name="Heading2 2" xfId="270"/>
    <cellStyle name="Hyperlink" xfId="271"/>
    <cellStyle name="Hiperveza 2" xfId="272"/>
    <cellStyle name="Hiperveza 2 2" xfId="273"/>
    <cellStyle name="Hiperveza 2 3" xfId="274"/>
    <cellStyle name="Hiperveza 2 3 2" xfId="275"/>
    <cellStyle name="Hiperveza 2 3 3" xfId="276"/>
    <cellStyle name="Hiperveza 2 4" xfId="277"/>
    <cellStyle name="Hyperlink" xfId="278"/>
    <cellStyle name="Hyperlink 2" xfId="279"/>
    <cellStyle name="Input" xfId="280"/>
    <cellStyle name="Input 2" xfId="281"/>
    <cellStyle name="Input 2 2" xfId="282"/>
    <cellStyle name="Input 3" xfId="283"/>
    <cellStyle name="Isticanje1" xfId="284"/>
    <cellStyle name="Isticanje1 2" xfId="285"/>
    <cellStyle name="Isticanje1 3" xfId="286"/>
    <cellStyle name="Isticanje2" xfId="287"/>
    <cellStyle name="Isticanje2 2" xfId="288"/>
    <cellStyle name="Isticanje2 3" xfId="289"/>
    <cellStyle name="Isticanje3" xfId="290"/>
    <cellStyle name="Isticanje3 2" xfId="291"/>
    <cellStyle name="Isticanje3 3" xfId="292"/>
    <cellStyle name="Isticanje4" xfId="293"/>
    <cellStyle name="Isticanje4 2" xfId="294"/>
    <cellStyle name="Isticanje4 3" xfId="295"/>
    <cellStyle name="Isticanje5" xfId="296"/>
    <cellStyle name="Isticanje5 2" xfId="297"/>
    <cellStyle name="Isticanje5 3" xfId="298"/>
    <cellStyle name="Isticanje6" xfId="299"/>
    <cellStyle name="Isticanje6 2" xfId="300"/>
    <cellStyle name="Isticanje6 3" xfId="301"/>
    <cellStyle name="Izlaz" xfId="302"/>
    <cellStyle name="Izlaz 2" xfId="303"/>
    <cellStyle name="Izlaz 3" xfId="304"/>
    <cellStyle name="Izračun" xfId="305"/>
    <cellStyle name="Izračun 2" xfId="306"/>
    <cellStyle name="Izračun 3" xfId="307"/>
    <cellStyle name="Komma0" xfId="308"/>
    <cellStyle name="Linked Cell" xfId="309"/>
    <cellStyle name="Linked Cell 2" xfId="310"/>
    <cellStyle name="Linked Cell 2 2" xfId="311"/>
    <cellStyle name="Linked Cell 3" xfId="312"/>
    <cellStyle name="Loše" xfId="313"/>
    <cellStyle name="Loše 2" xfId="314"/>
    <cellStyle name="Loše 3" xfId="315"/>
    <cellStyle name="Naslov" xfId="316"/>
    <cellStyle name="Naslov 1" xfId="317"/>
    <cellStyle name="Naslov 1 2" xfId="318"/>
    <cellStyle name="Naslov 1 3" xfId="319"/>
    <cellStyle name="Naslov 2" xfId="320"/>
    <cellStyle name="Naslov 2 2" xfId="321"/>
    <cellStyle name="Naslov 2 3" xfId="322"/>
    <cellStyle name="Naslov 3" xfId="323"/>
    <cellStyle name="Naslov 3 2" xfId="324"/>
    <cellStyle name="Naslov 3 3" xfId="325"/>
    <cellStyle name="Naslov 4" xfId="326"/>
    <cellStyle name="Naslov 4 2" xfId="327"/>
    <cellStyle name="Naslov 4 3" xfId="328"/>
    <cellStyle name="Naslov 5" xfId="329"/>
    <cellStyle name="Naslov 6" xfId="330"/>
    <cellStyle name="Neutral" xfId="331"/>
    <cellStyle name="Neutral 2" xfId="332"/>
    <cellStyle name="Neutral 2 2" xfId="333"/>
    <cellStyle name="Neutral 3" xfId="334"/>
    <cellStyle name="Neutralno" xfId="335"/>
    <cellStyle name="Neutralno 2" xfId="336"/>
    <cellStyle name="Neutralno 3" xfId="337"/>
    <cellStyle name="normal" xfId="338"/>
    <cellStyle name="Normal 10" xfId="339"/>
    <cellStyle name="Normal 2" xfId="340"/>
    <cellStyle name="Normal 2 2" xfId="341"/>
    <cellStyle name="Normal 2 4" xfId="342"/>
    <cellStyle name="Normal 2 8" xfId="343"/>
    <cellStyle name="Normal 3" xfId="344"/>
    <cellStyle name="Normal 3 2" xfId="345"/>
    <cellStyle name="Normal 3 3" xfId="346"/>
    <cellStyle name="Normal 3 4" xfId="347"/>
    <cellStyle name="Normal 3 4 2" xfId="348"/>
    <cellStyle name="Normal 3 5" xfId="349"/>
    <cellStyle name="Normal 4" xfId="350"/>
    <cellStyle name="Normal_ADRIA(2001)#2" xfId="351"/>
    <cellStyle name="Normal_TFI-POD" xfId="352"/>
    <cellStyle name="Normalno 2" xfId="353"/>
    <cellStyle name="Normalno 2 2" xfId="354"/>
    <cellStyle name="Normalno 2 2 2" xfId="355"/>
    <cellStyle name="Normalno 2 3" xfId="356"/>
    <cellStyle name="Normalno 2 4" xfId="357"/>
    <cellStyle name="Normalno 3" xfId="358"/>
    <cellStyle name="Normalno 3 2" xfId="359"/>
    <cellStyle name="Normalno 3 3" xfId="360"/>
    <cellStyle name="Normalno 3 4" xfId="361"/>
    <cellStyle name="Normalno 4" xfId="362"/>
    <cellStyle name="Normalno 4 2" xfId="363"/>
    <cellStyle name="Normalno 4 3" xfId="364"/>
    <cellStyle name="Normalno 4 4" xfId="365"/>
    <cellStyle name="Normalno 5" xfId="366"/>
    <cellStyle name="Note" xfId="367"/>
    <cellStyle name="Note 2" xfId="368"/>
    <cellStyle name="Note 2 2" xfId="369"/>
    <cellStyle name="Note 2 2 2" xfId="370"/>
    <cellStyle name="Note 2 3" xfId="371"/>
    <cellStyle name="Note 3" xfId="372"/>
    <cellStyle name="Note 3 2" xfId="373"/>
    <cellStyle name="Note 3 3" xfId="374"/>
    <cellStyle name="Obično 2" xfId="375"/>
    <cellStyle name="Obično 2 2" xfId="376"/>
    <cellStyle name="Obično 3" xfId="377"/>
    <cellStyle name="Obično 3 2" xfId="378"/>
    <cellStyle name="Obično 4" xfId="379"/>
    <cellStyle name="Obično 4 2" xfId="380"/>
    <cellStyle name="Obično 4 2 2" xfId="381"/>
    <cellStyle name="Obično 4 3" xfId="382"/>
    <cellStyle name="Obično_Duhan_Ri_plan_investicija_alat_obrazac 21.11." xfId="383"/>
    <cellStyle name="Output" xfId="384"/>
    <cellStyle name="Output 2" xfId="385"/>
    <cellStyle name="Output 2 2" xfId="386"/>
    <cellStyle name="Output 3" xfId="387"/>
    <cellStyle name="Percent" xfId="388"/>
    <cellStyle name="Postotak 2" xfId="389"/>
    <cellStyle name="Postotak 3" xfId="390"/>
    <cellStyle name="Postotak 4" xfId="391"/>
    <cellStyle name="Postotak 5" xfId="392"/>
    <cellStyle name="Postotak 5 2" xfId="393"/>
    <cellStyle name="Postotak 5 3" xfId="394"/>
    <cellStyle name="Povezana ćelija" xfId="395"/>
    <cellStyle name="Povezana ćelija 2" xfId="396"/>
    <cellStyle name="Povezana ćelija 3" xfId="397"/>
    <cellStyle name="Followed Hyperlink" xfId="398"/>
    <cellStyle name="Provjera ćelije" xfId="399"/>
    <cellStyle name="Provjera ćelije 2" xfId="400"/>
    <cellStyle name="Provjera ćelije 3" xfId="401"/>
    <cellStyle name="Prozent_ChartsSPORT" xfId="402"/>
    <cellStyle name="SAPBEXaggData" xfId="403"/>
    <cellStyle name="SAPBEXaggDataEmph" xfId="404"/>
    <cellStyle name="SAPBEXaggItem" xfId="405"/>
    <cellStyle name="SAPBEXchaText" xfId="406"/>
    <cellStyle name="SAPBEXexcBad7" xfId="407"/>
    <cellStyle name="SAPBEXexcBad8" xfId="408"/>
    <cellStyle name="SAPBEXexcBad9" xfId="409"/>
    <cellStyle name="SAPBEXexcCritical4" xfId="410"/>
    <cellStyle name="SAPBEXexcCritical5" xfId="411"/>
    <cellStyle name="SAPBEXexcCritical6" xfId="412"/>
    <cellStyle name="SAPBEXexcGood1" xfId="413"/>
    <cellStyle name="SAPBEXexcGood2" xfId="414"/>
    <cellStyle name="SAPBEXexcGood3" xfId="415"/>
    <cellStyle name="SAPBEXfilterDrill" xfId="416"/>
    <cellStyle name="SAPBEXfilterItem" xfId="417"/>
    <cellStyle name="SAPBEXfilterText" xfId="418"/>
    <cellStyle name="SAPBEXformats" xfId="419"/>
    <cellStyle name="SAPBEXheaderItem" xfId="420"/>
    <cellStyle name="SAPBEXheaderText" xfId="421"/>
    <cellStyle name="SAPBEXresData" xfId="422"/>
    <cellStyle name="SAPBEXresDataEmph" xfId="423"/>
    <cellStyle name="SAPBEXresItem" xfId="424"/>
    <cellStyle name="SAPBEXstdData" xfId="425"/>
    <cellStyle name="SAPBEXstdDataEmph" xfId="426"/>
    <cellStyle name="SAPBEXstdItem" xfId="427"/>
    <cellStyle name="SAPBEXtitle" xfId="428"/>
    <cellStyle name="SAPBEXundefined" xfId="429"/>
    <cellStyle name="Standard_ChartsSPORT" xfId="430"/>
    <cellStyle name="Stil 1" xfId="431"/>
    <cellStyle name="Stil 1 2" xfId="432"/>
    <cellStyle name="Style 1" xfId="433"/>
    <cellStyle name="Style 1 2" xfId="434"/>
    <cellStyle name="Tekst objašnjenja" xfId="435"/>
    <cellStyle name="Tekst objašnjenja 2" xfId="436"/>
    <cellStyle name="Tekst objašnjenja 3" xfId="437"/>
    <cellStyle name="Tekst upozorenja" xfId="438"/>
    <cellStyle name="Tekst upozorenja 2" xfId="439"/>
    <cellStyle name="Tekst upozorenja 3" xfId="440"/>
    <cellStyle name="Title" xfId="441"/>
    <cellStyle name="Title 2" xfId="442"/>
    <cellStyle name="Title 2 2" xfId="443"/>
    <cellStyle name="Title 3" xfId="444"/>
    <cellStyle name="Total" xfId="445"/>
    <cellStyle name="Total 2" xfId="446"/>
    <cellStyle name="Total 2 2" xfId="447"/>
    <cellStyle name="Total 3" xfId="448"/>
    <cellStyle name="Total 3 2" xfId="449"/>
    <cellStyle name="Total 3 2 2" xfId="450"/>
    <cellStyle name="Ukupni zbroj" xfId="451"/>
    <cellStyle name="Ukupni zbroj 2" xfId="452"/>
    <cellStyle name="Ukupni zbroj 3" xfId="453"/>
    <cellStyle name="Unos" xfId="454"/>
    <cellStyle name="Unos 2" xfId="455"/>
    <cellStyle name="Unos 3" xfId="456"/>
    <cellStyle name="Currency" xfId="457"/>
    <cellStyle name="Currency [0]" xfId="458"/>
    <cellStyle name="Valuta 2" xfId="459"/>
    <cellStyle name="Valuta 2 2" xfId="460"/>
    <cellStyle name="Valuta 2 2 2" xfId="461"/>
    <cellStyle name="Valuta 2 3" xfId="462"/>
    <cellStyle name="Valuta 2 3 2" xfId="463"/>
    <cellStyle name="Valuta 2 4" xfId="464"/>
    <cellStyle name="Valuta 3" xfId="465"/>
    <cellStyle name="Valuta 3 2" xfId="466"/>
    <cellStyle name="Valuta 3 2 2" xfId="467"/>
    <cellStyle name="Valuta 3 3" xfId="468"/>
    <cellStyle name="Valuta 3 3 2" xfId="469"/>
    <cellStyle name="Valuta 3 4" xfId="470"/>
    <cellStyle name="Valuta 4" xfId="471"/>
    <cellStyle name="Valuta 4 2" xfId="472"/>
    <cellStyle name="Valuta 5" xfId="473"/>
    <cellStyle name="Valuta 5 2" xfId="474"/>
    <cellStyle name="Valuta 5 2 2" xfId="475"/>
    <cellStyle name="Valuta 5 3" xfId="476"/>
    <cellStyle name="Valuta 6" xfId="477"/>
    <cellStyle name="Valuta 6 2" xfId="478"/>
    <cellStyle name="Valuta 6 2 2" xfId="479"/>
    <cellStyle name="Valuta 6 3" xfId="480"/>
    <cellStyle name="Valuta 7" xfId="481"/>
    <cellStyle name="Valuta 7 2" xfId="482"/>
    <cellStyle name="Valuta 7 2 2" xfId="483"/>
    <cellStyle name="Valuta 7 3" xfId="484"/>
    <cellStyle name="Valuta 7 3 2" xfId="485"/>
    <cellStyle name="Valuta 7 4" xfId="486"/>
    <cellStyle name="Währung [0]_ChartsSPORT" xfId="487"/>
    <cellStyle name="Währung_ChartsSPORT" xfId="488"/>
    <cellStyle name="Währung0" xfId="489"/>
    <cellStyle name="Warning Text" xfId="490"/>
    <cellStyle name="Warning Text 2" xfId="491"/>
    <cellStyle name="Warning Text 2 2" xfId="492"/>
    <cellStyle name="Warning Text 3" xfId="493"/>
    <cellStyle name="Comma" xfId="494"/>
    <cellStyle name="Comma [0]" xfId="495"/>
    <cellStyle name="Zarez 10" xfId="496"/>
    <cellStyle name="Zarez 10 2" xfId="497"/>
    <cellStyle name="Zarez 10 2 2" xfId="498"/>
    <cellStyle name="Zarez 10 3" xfId="499"/>
    <cellStyle name="Zarez 10 3 2" xfId="500"/>
    <cellStyle name="Zarez 10 3 2 2" xfId="501"/>
    <cellStyle name="Zarez 10 3 3" xfId="502"/>
    <cellStyle name="Zarez 10 4" xfId="503"/>
    <cellStyle name="Zarez 11" xfId="504"/>
    <cellStyle name="Zarez 11 2" xfId="505"/>
    <cellStyle name="Zarez 11 2 2" xfId="506"/>
    <cellStyle name="Zarez 11 3" xfId="507"/>
    <cellStyle name="Zarez 12" xfId="508"/>
    <cellStyle name="Zarez 12 2" xfId="509"/>
    <cellStyle name="Zarez 13" xfId="510"/>
    <cellStyle name="Zarez 13 2" xfId="511"/>
    <cellStyle name="Zarez 14" xfId="512"/>
    <cellStyle name="Zarez 14 2" xfId="513"/>
    <cellStyle name="Zarez 14 2 2" xfId="514"/>
    <cellStyle name="Zarez 14 2 2 2" xfId="515"/>
    <cellStyle name="Zarez 14 2 3" xfId="516"/>
    <cellStyle name="Zarez 14 3" xfId="517"/>
    <cellStyle name="Zarez 15" xfId="518"/>
    <cellStyle name="Zarez 15 2" xfId="519"/>
    <cellStyle name="Zarez 16" xfId="520"/>
    <cellStyle name="Zarez 16 2" xfId="521"/>
    <cellStyle name="Zarez 17" xfId="522"/>
    <cellStyle name="Zarez 17 2" xfId="523"/>
    <cellStyle name="Zarez 17 2 2" xfId="524"/>
    <cellStyle name="Zarez 17 3" xfId="525"/>
    <cellStyle name="Zarez 17 3 2" xfId="526"/>
    <cellStyle name="Zarez 17 3 3" xfId="527"/>
    <cellStyle name="Zarez 17 4" xfId="528"/>
    <cellStyle name="Zarez 17 5" xfId="529"/>
    <cellStyle name="Zarez 18" xfId="530"/>
    <cellStyle name="Zarez 18 2" xfId="531"/>
    <cellStyle name="Zarez 18 2 2" xfId="532"/>
    <cellStyle name="Zarez 18 3" xfId="533"/>
    <cellStyle name="Zarez 19" xfId="534"/>
    <cellStyle name="Zarez 19 2" xfId="535"/>
    <cellStyle name="Zarez 19 2 2" xfId="536"/>
    <cellStyle name="Zarez 19 3" xfId="537"/>
    <cellStyle name="Zarez 2" xfId="538"/>
    <cellStyle name="Zarez 2 2" xfId="539"/>
    <cellStyle name="Zarez 2 2 2" xfId="540"/>
    <cellStyle name="Zarez 2 3" xfId="541"/>
    <cellStyle name="Zarez 2 3 2" xfId="542"/>
    <cellStyle name="Zarez 2 4" xfId="543"/>
    <cellStyle name="Zarez 2 4 2" xfId="544"/>
    <cellStyle name="Zarez 2 5" xfId="545"/>
    <cellStyle name="Zarez 2 5 2" xfId="546"/>
    <cellStyle name="Zarez 2 6" xfId="547"/>
    <cellStyle name="Zarez 2 6 2" xfId="548"/>
    <cellStyle name="Zarez 2 6 2 2" xfId="549"/>
    <cellStyle name="Zarez 2 6 2 3" xfId="550"/>
    <cellStyle name="Zarez 2 6 3" xfId="551"/>
    <cellStyle name="Zarez 2 7" xfId="552"/>
    <cellStyle name="Zarez 2 7 2" xfId="553"/>
    <cellStyle name="Zarez 2 8" xfId="554"/>
    <cellStyle name="Zarez 20" xfId="555"/>
    <cellStyle name="Zarez 21" xfId="556"/>
    <cellStyle name="Zarez 3" xfId="557"/>
    <cellStyle name="Zarez 3 2" xfId="558"/>
    <cellStyle name="Zarez 3 3" xfId="559"/>
    <cellStyle name="Zarez 4" xfId="560"/>
    <cellStyle name="Zarez 4 2" xfId="561"/>
    <cellStyle name="Zarez 5" xfId="562"/>
    <cellStyle name="Zarez 5 2" xfId="563"/>
    <cellStyle name="Zarez 6" xfId="564"/>
    <cellStyle name="Zarez 6 2" xfId="565"/>
    <cellStyle name="Zarez 7" xfId="566"/>
    <cellStyle name="Zarez 7 2" xfId="567"/>
    <cellStyle name="Zarez 8" xfId="568"/>
    <cellStyle name="Zarez 8 2" xfId="569"/>
    <cellStyle name="Zarez 9" xfId="570"/>
    <cellStyle name="Zarez 9 2" xfId="571"/>
    <cellStyle name="Zarez 9 2 2" xfId="572"/>
    <cellStyle name="Zarez 9 3" xfId="573"/>
    <cellStyle name="Zeile 1" xfId="574"/>
    <cellStyle name="Zeile 2" xfId="57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stra@maistra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P62" sqref="P62"/>
    </sheetView>
  </sheetViews>
  <sheetFormatPr defaultColWidth="9.140625" defaultRowHeight="12.75"/>
  <cols>
    <col min="1" max="1" width="9.140625" style="66" customWidth="1"/>
    <col min="2" max="2" width="13.00390625" style="66" customWidth="1"/>
    <col min="3" max="6" width="9.140625" style="66" customWidth="1"/>
    <col min="7" max="7" width="15.140625" style="66" customWidth="1"/>
    <col min="8" max="8" width="19.28125" style="66" customWidth="1"/>
    <col min="9" max="9" width="14.421875" style="66" customWidth="1"/>
    <col min="10" max="16384" width="9.140625" style="66" customWidth="1"/>
  </cols>
  <sheetData>
    <row r="1" spans="1:12" ht="15.75">
      <c r="A1" s="156" t="s">
        <v>248</v>
      </c>
      <c r="B1" s="157"/>
      <c r="C1" s="157"/>
      <c r="D1" s="89"/>
      <c r="E1" s="89"/>
      <c r="F1" s="89"/>
      <c r="G1" s="89"/>
      <c r="H1" s="89"/>
      <c r="I1" s="90"/>
      <c r="J1" s="65"/>
      <c r="K1" s="65"/>
      <c r="L1" s="65"/>
    </row>
    <row r="2" spans="1:12" ht="12.75">
      <c r="A2" s="181" t="s">
        <v>249</v>
      </c>
      <c r="B2" s="182"/>
      <c r="C2" s="182"/>
      <c r="D2" s="183"/>
      <c r="E2" s="119">
        <v>42736</v>
      </c>
      <c r="F2" s="67"/>
      <c r="G2" s="68" t="s">
        <v>250</v>
      </c>
      <c r="H2" s="119">
        <v>43008</v>
      </c>
      <c r="I2" s="91"/>
      <c r="J2" s="65"/>
      <c r="K2" s="65"/>
      <c r="L2" s="65"/>
    </row>
    <row r="3" spans="1:12" ht="12.75">
      <c r="A3" s="92"/>
      <c r="B3" s="69"/>
      <c r="C3" s="69"/>
      <c r="D3" s="69"/>
      <c r="E3" s="70"/>
      <c r="F3" s="70"/>
      <c r="G3" s="69"/>
      <c r="H3" s="69"/>
      <c r="I3" s="93"/>
      <c r="J3" s="65"/>
      <c r="K3" s="65"/>
      <c r="L3" s="65"/>
    </row>
    <row r="4" spans="1:12" ht="15.75">
      <c r="A4" s="184" t="s">
        <v>316</v>
      </c>
      <c r="B4" s="185"/>
      <c r="C4" s="185"/>
      <c r="D4" s="185"/>
      <c r="E4" s="185"/>
      <c r="F4" s="185"/>
      <c r="G4" s="185"/>
      <c r="H4" s="185"/>
      <c r="I4" s="186"/>
      <c r="J4" s="65"/>
      <c r="K4" s="65"/>
      <c r="L4" s="65"/>
    </row>
    <row r="5" spans="1:12" ht="12.75">
      <c r="A5" s="94"/>
      <c r="B5" s="71"/>
      <c r="C5" s="71"/>
      <c r="D5" s="71"/>
      <c r="E5" s="72"/>
      <c r="F5" s="95"/>
      <c r="G5" s="73"/>
      <c r="H5" s="74"/>
      <c r="I5" s="96"/>
      <c r="J5" s="65"/>
      <c r="K5" s="65"/>
      <c r="L5" s="65"/>
    </row>
    <row r="6" spans="1:12" ht="12.75">
      <c r="A6" s="134" t="s">
        <v>251</v>
      </c>
      <c r="B6" s="135"/>
      <c r="C6" s="148" t="s">
        <v>322</v>
      </c>
      <c r="D6" s="149"/>
      <c r="E6" s="59"/>
      <c r="F6" s="59"/>
      <c r="G6" s="59"/>
      <c r="H6" s="59"/>
      <c r="I6" s="97"/>
      <c r="J6" s="65"/>
      <c r="K6" s="65"/>
      <c r="L6" s="65"/>
    </row>
    <row r="7" spans="1:12" ht="12.75">
      <c r="A7" s="98"/>
      <c r="B7" s="62"/>
      <c r="C7" s="71"/>
      <c r="D7" s="71"/>
      <c r="E7" s="59"/>
      <c r="F7" s="59"/>
      <c r="G7" s="59"/>
      <c r="H7" s="59"/>
      <c r="I7" s="97"/>
      <c r="J7" s="65"/>
      <c r="K7" s="65"/>
      <c r="L7" s="65"/>
    </row>
    <row r="8" spans="1:12" ht="12.75">
      <c r="A8" s="187" t="s">
        <v>252</v>
      </c>
      <c r="B8" s="188"/>
      <c r="C8" s="148" t="s">
        <v>323</v>
      </c>
      <c r="D8" s="149"/>
      <c r="E8" s="59"/>
      <c r="F8" s="59"/>
      <c r="G8" s="59"/>
      <c r="H8" s="59"/>
      <c r="I8" s="99"/>
      <c r="J8" s="65"/>
      <c r="K8" s="65"/>
      <c r="L8" s="65"/>
    </row>
    <row r="9" spans="1:12" ht="12.75">
      <c r="A9" s="63"/>
      <c r="B9" s="64"/>
      <c r="C9" s="75"/>
      <c r="D9" s="79"/>
      <c r="E9" s="71"/>
      <c r="F9" s="71"/>
      <c r="G9" s="71"/>
      <c r="H9" s="71"/>
      <c r="I9" s="99"/>
      <c r="J9" s="65"/>
      <c r="K9" s="65"/>
      <c r="L9" s="65"/>
    </row>
    <row r="10" spans="1:12" ht="12.75">
      <c r="A10" s="132" t="s">
        <v>253</v>
      </c>
      <c r="B10" s="179"/>
      <c r="C10" s="148" t="s">
        <v>324</v>
      </c>
      <c r="D10" s="149"/>
      <c r="E10" s="71"/>
      <c r="F10" s="71"/>
      <c r="G10" s="71"/>
      <c r="H10" s="71"/>
      <c r="I10" s="99"/>
      <c r="J10" s="65"/>
      <c r="K10" s="65"/>
      <c r="L10" s="65"/>
    </row>
    <row r="11" spans="1:12" ht="12.75">
      <c r="A11" s="180"/>
      <c r="B11" s="179"/>
      <c r="C11" s="71"/>
      <c r="D11" s="71"/>
      <c r="E11" s="71"/>
      <c r="F11" s="71"/>
      <c r="G11" s="71"/>
      <c r="H11" s="71"/>
      <c r="I11" s="99"/>
      <c r="J11" s="65"/>
      <c r="K11" s="65"/>
      <c r="L11" s="65"/>
    </row>
    <row r="12" spans="1:12" ht="12.75">
      <c r="A12" s="134" t="s">
        <v>254</v>
      </c>
      <c r="B12" s="135"/>
      <c r="C12" s="150" t="s">
        <v>325</v>
      </c>
      <c r="D12" s="176"/>
      <c r="E12" s="176"/>
      <c r="F12" s="176"/>
      <c r="G12" s="176"/>
      <c r="H12" s="176"/>
      <c r="I12" s="138"/>
      <c r="J12" s="65"/>
      <c r="K12" s="65"/>
      <c r="L12" s="65"/>
    </row>
    <row r="13" spans="1:12" ht="12.75">
      <c r="A13" s="98"/>
      <c r="B13" s="62"/>
      <c r="C13" s="76"/>
      <c r="D13" s="71"/>
      <c r="E13" s="71"/>
      <c r="F13" s="71"/>
      <c r="G13" s="71"/>
      <c r="H13" s="71"/>
      <c r="I13" s="99"/>
      <c r="J13" s="65"/>
      <c r="K13" s="65"/>
      <c r="L13" s="65"/>
    </row>
    <row r="14" spans="1:12" ht="12.75">
      <c r="A14" s="134" t="s">
        <v>255</v>
      </c>
      <c r="B14" s="135"/>
      <c r="C14" s="177">
        <v>52210</v>
      </c>
      <c r="D14" s="178"/>
      <c r="E14" s="71"/>
      <c r="F14" s="150" t="s">
        <v>326</v>
      </c>
      <c r="G14" s="176"/>
      <c r="H14" s="176"/>
      <c r="I14" s="138"/>
      <c r="J14" s="65"/>
      <c r="K14" s="65"/>
      <c r="L14" s="65"/>
    </row>
    <row r="15" spans="1:12" ht="12.75">
      <c r="A15" s="98"/>
      <c r="B15" s="62"/>
      <c r="C15" s="71"/>
      <c r="D15" s="71"/>
      <c r="E15" s="71"/>
      <c r="F15" s="71"/>
      <c r="G15" s="71"/>
      <c r="H15" s="71"/>
      <c r="I15" s="99"/>
      <c r="J15" s="65"/>
      <c r="K15" s="65"/>
      <c r="L15" s="65"/>
    </row>
    <row r="16" spans="1:12" ht="12.75">
      <c r="A16" s="134" t="s">
        <v>256</v>
      </c>
      <c r="B16" s="135"/>
      <c r="C16" s="150" t="s">
        <v>327</v>
      </c>
      <c r="D16" s="176"/>
      <c r="E16" s="176"/>
      <c r="F16" s="176"/>
      <c r="G16" s="176"/>
      <c r="H16" s="176"/>
      <c r="I16" s="138"/>
      <c r="J16" s="65"/>
      <c r="K16" s="65"/>
      <c r="L16" s="65"/>
    </row>
    <row r="17" spans="1:12" ht="12.75">
      <c r="A17" s="98"/>
      <c r="B17" s="62"/>
      <c r="C17" s="71"/>
      <c r="D17" s="71"/>
      <c r="E17" s="71"/>
      <c r="F17" s="71"/>
      <c r="G17" s="71"/>
      <c r="H17" s="71"/>
      <c r="I17" s="99"/>
      <c r="J17" s="65"/>
      <c r="K17" s="65"/>
      <c r="L17" s="65"/>
    </row>
    <row r="18" spans="1:12" ht="12.75">
      <c r="A18" s="134" t="s">
        <v>257</v>
      </c>
      <c r="B18" s="135"/>
      <c r="C18" s="172" t="s">
        <v>328</v>
      </c>
      <c r="D18" s="173"/>
      <c r="E18" s="173"/>
      <c r="F18" s="173"/>
      <c r="G18" s="173"/>
      <c r="H18" s="173"/>
      <c r="I18" s="174"/>
      <c r="J18" s="65"/>
      <c r="K18" s="65"/>
      <c r="L18" s="65"/>
    </row>
    <row r="19" spans="1:12" ht="12.75">
      <c r="A19" s="98"/>
      <c r="B19" s="62"/>
      <c r="C19" s="76"/>
      <c r="D19" s="71"/>
      <c r="E19" s="71"/>
      <c r="F19" s="71"/>
      <c r="G19" s="71"/>
      <c r="H19" s="71"/>
      <c r="I19" s="99"/>
      <c r="J19" s="65"/>
      <c r="K19" s="65"/>
      <c r="L19" s="65"/>
    </row>
    <row r="20" spans="1:12" ht="12.75">
      <c r="A20" s="134" t="s">
        <v>258</v>
      </c>
      <c r="B20" s="135"/>
      <c r="C20" s="172" t="s">
        <v>329</v>
      </c>
      <c r="D20" s="173"/>
      <c r="E20" s="173"/>
      <c r="F20" s="173"/>
      <c r="G20" s="173"/>
      <c r="H20" s="173"/>
      <c r="I20" s="174"/>
      <c r="J20" s="65"/>
      <c r="K20" s="65"/>
      <c r="L20" s="65"/>
    </row>
    <row r="21" spans="1:12" ht="12.75">
      <c r="A21" s="98"/>
      <c r="B21" s="62"/>
      <c r="C21" s="76"/>
      <c r="D21" s="71"/>
      <c r="E21" s="71"/>
      <c r="F21" s="71"/>
      <c r="G21" s="71"/>
      <c r="H21" s="71"/>
      <c r="I21" s="99"/>
      <c r="J21" s="65"/>
      <c r="K21" s="65"/>
      <c r="L21" s="65"/>
    </row>
    <row r="22" spans="1:12" ht="12.75">
      <c r="A22" s="134" t="s">
        <v>259</v>
      </c>
      <c r="B22" s="135"/>
      <c r="C22" s="120">
        <v>374</v>
      </c>
      <c r="D22" s="150" t="s">
        <v>326</v>
      </c>
      <c r="E22" s="169"/>
      <c r="F22" s="170"/>
      <c r="G22" s="134"/>
      <c r="H22" s="175"/>
      <c r="I22" s="100"/>
      <c r="J22" s="65"/>
      <c r="K22" s="65"/>
      <c r="L22" s="65"/>
    </row>
    <row r="23" spans="1:12" ht="12.75">
      <c r="A23" s="98"/>
      <c r="B23" s="62"/>
      <c r="C23" s="71"/>
      <c r="D23" s="71"/>
      <c r="E23" s="71"/>
      <c r="F23" s="71"/>
      <c r="G23" s="71"/>
      <c r="H23" s="71"/>
      <c r="I23" s="99"/>
      <c r="J23" s="65"/>
      <c r="K23" s="65"/>
      <c r="L23" s="65"/>
    </row>
    <row r="24" spans="1:12" ht="12.75">
      <c r="A24" s="134" t="s">
        <v>260</v>
      </c>
      <c r="B24" s="135"/>
      <c r="C24" s="120">
        <v>18</v>
      </c>
      <c r="D24" s="150" t="s">
        <v>330</v>
      </c>
      <c r="E24" s="169"/>
      <c r="F24" s="169"/>
      <c r="G24" s="170"/>
      <c r="H24" s="61" t="s">
        <v>261</v>
      </c>
      <c r="I24" s="126">
        <v>2143</v>
      </c>
      <c r="J24" s="65"/>
      <c r="K24" s="65"/>
      <c r="L24" s="65"/>
    </row>
    <row r="25" spans="1:12" ht="12.75">
      <c r="A25" s="98"/>
      <c r="B25" s="62"/>
      <c r="C25" s="71"/>
      <c r="D25" s="71"/>
      <c r="E25" s="71"/>
      <c r="F25" s="71"/>
      <c r="G25" s="62"/>
      <c r="H25" s="62" t="s">
        <v>317</v>
      </c>
      <c r="I25" s="101"/>
      <c r="J25" s="65"/>
      <c r="K25" s="65"/>
      <c r="L25" s="65"/>
    </row>
    <row r="26" spans="1:12" ht="12.75">
      <c r="A26" s="134" t="s">
        <v>262</v>
      </c>
      <c r="B26" s="135"/>
      <c r="C26" s="121" t="s">
        <v>331</v>
      </c>
      <c r="D26" s="78"/>
      <c r="E26" s="82"/>
      <c r="F26" s="71"/>
      <c r="G26" s="171" t="s">
        <v>263</v>
      </c>
      <c r="H26" s="135"/>
      <c r="I26" s="122" t="s">
        <v>332</v>
      </c>
      <c r="J26" s="65"/>
      <c r="K26" s="65"/>
      <c r="L26" s="65"/>
    </row>
    <row r="27" spans="1:12" ht="12.75">
      <c r="A27" s="98"/>
      <c r="B27" s="62"/>
      <c r="C27" s="71"/>
      <c r="D27" s="71"/>
      <c r="E27" s="71"/>
      <c r="F27" s="71"/>
      <c r="G27" s="71"/>
      <c r="H27" s="71"/>
      <c r="I27" s="102"/>
      <c r="J27" s="65"/>
      <c r="K27" s="65"/>
      <c r="L27" s="65"/>
    </row>
    <row r="28" spans="1:12" ht="12.75">
      <c r="A28" s="164" t="s">
        <v>264</v>
      </c>
      <c r="B28" s="165"/>
      <c r="C28" s="166"/>
      <c r="D28" s="166"/>
      <c r="E28" s="165" t="s">
        <v>265</v>
      </c>
      <c r="F28" s="167"/>
      <c r="G28" s="167"/>
      <c r="H28" s="166" t="s">
        <v>266</v>
      </c>
      <c r="I28" s="168"/>
      <c r="J28" s="65"/>
      <c r="K28" s="65"/>
      <c r="L28" s="65"/>
    </row>
    <row r="29" spans="1:12" ht="12.75">
      <c r="A29" s="103"/>
      <c r="B29" s="82"/>
      <c r="C29" s="82"/>
      <c r="D29" s="79"/>
      <c r="E29" s="71"/>
      <c r="F29" s="71"/>
      <c r="G29" s="71"/>
      <c r="H29" s="80"/>
      <c r="I29" s="102"/>
      <c r="J29" s="65"/>
      <c r="K29" s="65"/>
      <c r="L29" s="65"/>
    </row>
    <row r="30" spans="1:12" ht="12.75">
      <c r="A30" s="161"/>
      <c r="B30" s="151"/>
      <c r="C30" s="151"/>
      <c r="D30" s="152"/>
      <c r="E30" s="161"/>
      <c r="F30" s="151"/>
      <c r="G30" s="151"/>
      <c r="H30" s="148"/>
      <c r="I30" s="149"/>
      <c r="J30" s="65"/>
      <c r="K30" s="65"/>
      <c r="L30" s="65"/>
    </row>
    <row r="31" spans="1:12" ht="12.75">
      <c r="A31" s="98"/>
      <c r="B31" s="62"/>
      <c r="C31" s="76"/>
      <c r="D31" s="162"/>
      <c r="E31" s="162"/>
      <c r="F31" s="162"/>
      <c r="G31" s="163"/>
      <c r="H31" s="71"/>
      <c r="I31" s="104"/>
      <c r="J31" s="65"/>
      <c r="K31" s="65"/>
      <c r="L31" s="65"/>
    </row>
    <row r="32" spans="1:12" ht="12.75">
      <c r="A32" s="161"/>
      <c r="B32" s="151"/>
      <c r="C32" s="151"/>
      <c r="D32" s="152"/>
      <c r="E32" s="161"/>
      <c r="F32" s="151"/>
      <c r="G32" s="151"/>
      <c r="H32" s="148"/>
      <c r="I32" s="149"/>
      <c r="J32" s="65"/>
      <c r="K32" s="65"/>
      <c r="L32" s="65"/>
    </row>
    <row r="33" spans="1:12" ht="12.75">
      <c r="A33" s="98"/>
      <c r="B33" s="62"/>
      <c r="C33" s="76"/>
      <c r="D33" s="60"/>
      <c r="E33" s="60"/>
      <c r="F33" s="60"/>
      <c r="G33" s="59"/>
      <c r="H33" s="71"/>
      <c r="I33" s="105"/>
      <c r="J33" s="65"/>
      <c r="K33" s="65"/>
      <c r="L33" s="65"/>
    </row>
    <row r="34" spans="1:12" ht="12.75">
      <c r="A34" s="161"/>
      <c r="B34" s="151"/>
      <c r="C34" s="151"/>
      <c r="D34" s="152"/>
      <c r="E34" s="161"/>
      <c r="F34" s="151"/>
      <c r="G34" s="151"/>
      <c r="H34" s="148"/>
      <c r="I34" s="149"/>
      <c r="J34" s="65"/>
      <c r="K34" s="65"/>
      <c r="L34" s="65"/>
    </row>
    <row r="35" spans="1:12" ht="12.75">
      <c r="A35" s="98"/>
      <c r="B35" s="62"/>
      <c r="C35" s="76"/>
      <c r="D35" s="60"/>
      <c r="E35" s="60"/>
      <c r="F35" s="60"/>
      <c r="G35" s="59"/>
      <c r="H35" s="71"/>
      <c r="I35" s="105"/>
      <c r="J35" s="65"/>
      <c r="K35" s="65"/>
      <c r="L35" s="65"/>
    </row>
    <row r="36" spans="1:12" ht="12.75">
      <c r="A36" s="161"/>
      <c r="B36" s="151"/>
      <c r="C36" s="151"/>
      <c r="D36" s="152"/>
      <c r="E36" s="161"/>
      <c r="F36" s="151"/>
      <c r="G36" s="151"/>
      <c r="H36" s="148"/>
      <c r="I36" s="149"/>
      <c r="J36" s="65"/>
      <c r="K36" s="65"/>
      <c r="L36" s="65"/>
    </row>
    <row r="37" spans="1:12" ht="12.75">
      <c r="A37" s="106"/>
      <c r="B37" s="81"/>
      <c r="C37" s="158"/>
      <c r="D37" s="159"/>
      <c r="E37" s="71"/>
      <c r="F37" s="158"/>
      <c r="G37" s="159"/>
      <c r="H37" s="71"/>
      <c r="I37" s="99"/>
      <c r="J37" s="65"/>
      <c r="K37" s="65"/>
      <c r="L37" s="65"/>
    </row>
    <row r="38" spans="1:12" ht="12.75">
      <c r="A38" s="161"/>
      <c r="B38" s="151"/>
      <c r="C38" s="151"/>
      <c r="D38" s="152"/>
      <c r="E38" s="161"/>
      <c r="F38" s="151"/>
      <c r="G38" s="151"/>
      <c r="H38" s="148"/>
      <c r="I38" s="149"/>
      <c r="J38" s="65"/>
      <c r="K38" s="65"/>
      <c r="L38" s="65"/>
    </row>
    <row r="39" spans="1:12" ht="12.75">
      <c r="A39" s="106"/>
      <c r="B39" s="81"/>
      <c r="C39" s="58"/>
      <c r="D39" s="57"/>
      <c r="E39" s="71"/>
      <c r="F39" s="58"/>
      <c r="G39" s="57"/>
      <c r="H39" s="71"/>
      <c r="I39" s="99"/>
      <c r="J39" s="65"/>
      <c r="K39" s="65"/>
      <c r="L39" s="65"/>
    </row>
    <row r="40" spans="1:12" ht="12.75">
      <c r="A40" s="161"/>
      <c r="B40" s="151"/>
      <c r="C40" s="151"/>
      <c r="D40" s="152"/>
      <c r="E40" s="161"/>
      <c r="F40" s="151"/>
      <c r="G40" s="151"/>
      <c r="H40" s="148"/>
      <c r="I40" s="149"/>
      <c r="J40" s="65"/>
      <c r="K40" s="65"/>
      <c r="L40" s="65"/>
    </row>
    <row r="41" spans="1:12" ht="12.75">
      <c r="A41" s="123"/>
      <c r="B41" s="82"/>
      <c r="C41" s="82"/>
      <c r="D41" s="82"/>
      <c r="E41" s="77"/>
      <c r="F41" s="124"/>
      <c r="G41" s="124"/>
      <c r="H41" s="125"/>
      <c r="I41" s="107"/>
      <c r="J41" s="65"/>
      <c r="K41" s="65"/>
      <c r="L41" s="65"/>
    </row>
    <row r="42" spans="1:12" ht="12.75">
      <c r="A42" s="106"/>
      <c r="B42" s="81"/>
      <c r="C42" s="58"/>
      <c r="D42" s="57"/>
      <c r="E42" s="71"/>
      <c r="F42" s="58"/>
      <c r="G42" s="57"/>
      <c r="H42" s="71"/>
      <c r="I42" s="99"/>
      <c r="J42" s="65"/>
      <c r="K42" s="65"/>
      <c r="L42" s="65"/>
    </row>
    <row r="43" spans="1:12" ht="12.75">
      <c r="A43" s="108"/>
      <c r="B43" s="83"/>
      <c r="C43" s="83"/>
      <c r="D43" s="75"/>
      <c r="E43" s="75"/>
      <c r="F43" s="83"/>
      <c r="G43" s="75"/>
      <c r="H43" s="75"/>
      <c r="I43" s="109"/>
      <c r="J43" s="65"/>
      <c r="K43" s="65"/>
      <c r="L43" s="65"/>
    </row>
    <row r="44" spans="1:12" ht="12.75">
      <c r="A44" s="132" t="s">
        <v>267</v>
      </c>
      <c r="B44" s="133"/>
      <c r="C44" s="148"/>
      <c r="D44" s="149"/>
      <c r="E44" s="79"/>
      <c r="F44" s="150"/>
      <c r="G44" s="151"/>
      <c r="H44" s="151"/>
      <c r="I44" s="152"/>
      <c r="J44" s="65"/>
      <c r="K44" s="65"/>
      <c r="L44" s="65"/>
    </row>
    <row r="45" spans="1:12" ht="12.75">
      <c r="A45" s="106"/>
      <c r="B45" s="81"/>
      <c r="C45" s="158"/>
      <c r="D45" s="159"/>
      <c r="E45" s="71"/>
      <c r="F45" s="158"/>
      <c r="G45" s="160"/>
      <c r="H45" s="84"/>
      <c r="I45" s="110"/>
      <c r="J45" s="65"/>
      <c r="K45" s="65"/>
      <c r="L45" s="65"/>
    </row>
    <row r="46" spans="1:12" ht="12.75">
      <c r="A46" s="132" t="s">
        <v>268</v>
      </c>
      <c r="B46" s="133"/>
      <c r="C46" s="150" t="s">
        <v>335</v>
      </c>
      <c r="D46" s="154"/>
      <c r="E46" s="154"/>
      <c r="F46" s="154"/>
      <c r="G46" s="154"/>
      <c r="H46" s="154"/>
      <c r="I46" s="155"/>
      <c r="J46" s="65"/>
      <c r="K46" s="65"/>
      <c r="L46" s="65"/>
    </row>
    <row r="47" spans="1:12" ht="12.75">
      <c r="A47" s="98"/>
      <c r="B47" s="62"/>
      <c r="C47" s="76" t="s">
        <v>269</v>
      </c>
      <c r="D47" s="71"/>
      <c r="E47" s="71"/>
      <c r="F47" s="71"/>
      <c r="G47" s="71"/>
      <c r="H47" s="71"/>
      <c r="I47" s="99"/>
      <c r="J47" s="65"/>
      <c r="K47" s="65"/>
      <c r="L47" s="65"/>
    </row>
    <row r="48" spans="1:12" ht="12.75">
      <c r="A48" s="132" t="s">
        <v>270</v>
      </c>
      <c r="B48" s="133"/>
      <c r="C48" s="136" t="s">
        <v>336</v>
      </c>
      <c r="D48" s="137"/>
      <c r="E48" s="153"/>
      <c r="F48" s="71"/>
      <c r="G48" s="61" t="s">
        <v>271</v>
      </c>
      <c r="H48" s="136"/>
      <c r="I48" s="153"/>
      <c r="J48" s="65"/>
      <c r="K48" s="65"/>
      <c r="L48" s="65"/>
    </row>
    <row r="49" spans="1:12" ht="12.75">
      <c r="A49" s="98"/>
      <c r="B49" s="62"/>
      <c r="C49" s="76"/>
      <c r="D49" s="71"/>
      <c r="E49" s="71"/>
      <c r="F49" s="71"/>
      <c r="G49" s="71"/>
      <c r="H49" s="71"/>
      <c r="I49" s="99"/>
      <c r="J49" s="65"/>
      <c r="K49" s="65"/>
      <c r="L49" s="65"/>
    </row>
    <row r="50" spans="1:12" ht="12.75">
      <c r="A50" s="132" t="s">
        <v>257</v>
      </c>
      <c r="B50" s="133"/>
      <c r="C50" s="56" t="s">
        <v>337</v>
      </c>
      <c r="D50" s="43"/>
      <c r="E50" s="43"/>
      <c r="F50" s="43"/>
      <c r="G50" s="43"/>
      <c r="H50" s="43"/>
      <c r="I50" s="44"/>
      <c r="J50" s="65"/>
      <c r="K50" s="65"/>
      <c r="L50" s="65"/>
    </row>
    <row r="51" spans="1:12" ht="12.75">
      <c r="A51" s="98"/>
      <c r="B51" s="62"/>
      <c r="C51" s="71"/>
      <c r="D51" s="71"/>
      <c r="E51" s="71"/>
      <c r="F51" s="71"/>
      <c r="G51" s="71"/>
      <c r="H51" s="71"/>
      <c r="I51" s="99"/>
      <c r="J51" s="65"/>
      <c r="K51" s="65"/>
      <c r="L51" s="65"/>
    </row>
    <row r="52" spans="1:12" ht="12.75">
      <c r="A52" s="134" t="s">
        <v>272</v>
      </c>
      <c r="B52" s="135"/>
      <c r="C52" s="136" t="s">
        <v>333</v>
      </c>
      <c r="D52" s="137"/>
      <c r="E52" s="137"/>
      <c r="F52" s="137"/>
      <c r="G52" s="137"/>
      <c r="H52" s="137"/>
      <c r="I52" s="138"/>
      <c r="J52" s="65"/>
      <c r="K52" s="65"/>
      <c r="L52" s="65"/>
    </row>
    <row r="53" spans="1:12" ht="12.75">
      <c r="A53" s="111"/>
      <c r="B53" s="75"/>
      <c r="C53" s="144" t="s">
        <v>273</v>
      </c>
      <c r="D53" s="144"/>
      <c r="E53" s="144"/>
      <c r="F53" s="144"/>
      <c r="G53" s="144"/>
      <c r="H53" s="144"/>
      <c r="I53" s="112"/>
      <c r="J53" s="65"/>
      <c r="K53" s="65"/>
      <c r="L53" s="65"/>
    </row>
    <row r="54" spans="1:12" ht="12.75">
      <c r="A54" s="111"/>
      <c r="B54" s="75"/>
      <c r="C54" s="55"/>
      <c r="D54" s="55"/>
      <c r="E54" s="55"/>
      <c r="F54" s="55"/>
      <c r="G54" s="55"/>
      <c r="H54" s="55"/>
      <c r="I54" s="112"/>
      <c r="J54" s="65"/>
      <c r="K54" s="65"/>
      <c r="L54" s="65"/>
    </row>
    <row r="55" spans="1:12" ht="12.75">
      <c r="A55" s="111"/>
      <c r="B55" s="139" t="s">
        <v>274</v>
      </c>
      <c r="C55" s="140"/>
      <c r="D55" s="140"/>
      <c r="E55" s="140"/>
      <c r="F55" s="54"/>
      <c r="G55" s="54"/>
      <c r="H55" s="54"/>
      <c r="I55" s="53"/>
      <c r="J55" s="65"/>
      <c r="K55" s="65"/>
      <c r="L55" s="65"/>
    </row>
    <row r="56" spans="1:12" ht="12.75">
      <c r="A56" s="111"/>
      <c r="B56" s="141" t="s">
        <v>305</v>
      </c>
      <c r="C56" s="142"/>
      <c r="D56" s="142"/>
      <c r="E56" s="142"/>
      <c r="F56" s="142"/>
      <c r="G56" s="142"/>
      <c r="H56" s="142"/>
      <c r="I56" s="143"/>
      <c r="J56" s="65"/>
      <c r="K56" s="65"/>
      <c r="L56" s="65"/>
    </row>
    <row r="57" spans="1:12" ht="12.75">
      <c r="A57" s="111"/>
      <c r="B57" s="141" t="s">
        <v>306</v>
      </c>
      <c r="C57" s="142"/>
      <c r="D57" s="142"/>
      <c r="E57" s="142"/>
      <c r="F57" s="142"/>
      <c r="G57" s="142"/>
      <c r="H57" s="142"/>
      <c r="I57" s="53"/>
      <c r="J57" s="65"/>
      <c r="K57" s="65"/>
      <c r="L57" s="65"/>
    </row>
    <row r="58" spans="1:12" ht="12.75">
      <c r="A58" s="111"/>
      <c r="B58" s="141" t="s">
        <v>307</v>
      </c>
      <c r="C58" s="142"/>
      <c r="D58" s="142"/>
      <c r="E58" s="142"/>
      <c r="F58" s="142"/>
      <c r="G58" s="142"/>
      <c r="H58" s="142"/>
      <c r="I58" s="143"/>
      <c r="J58" s="65"/>
      <c r="K58" s="65"/>
      <c r="L58" s="65"/>
    </row>
    <row r="59" spans="1:12" ht="12.75">
      <c r="A59" s="111"/>
      <c r="B59" s="141" t="s">
        <v>308</v>
      </c>
      <c r="C59" s="142"/>
      <c r="D59" s="142"/>
      <c r="E59" s="142"/>
      <c r="F59" s="142"/>
      <c r="G59" s="142"/>
      <c r="H59" s="142"/>
      <c r="I59" s="143"/>
      <c r="J59" s="65"/>
      <c r="K59" s="65"/>
      <c r="L59" s="65"/>
    </row>
    <row r="60" spans="1:12" ht="12.75">
      <c r="A60" s="111"/>
      <c r="B60" s="52"/>
      <c r="C60" s="51"/>
      <c r="D60" s="51"/>
      <c r="E60" s="51"/>
      <c r="F60" s="51"/>
      <c r="G60" s="51"/>
      <c r="H60" s="51"/>
      <c r="I60" s="45"/>
      <c r="J60" s="65"/>
      <c r="K60" s="65"/>
      <c r="L60" s="65"/>
    </row>
    <row r="61" spans="1:12" ht="13.5" thickBot="1">
      <c r="A61" s="113" t="s">
        <v>275</v>
      </c>
      <c r="B61" s="71"/>
      <c r="C61" s="71"/>
      <c r="D61" s="71"/>
      <c r="E61" s="71"/>
      <c r="F61" s="71"/>
      <c r="G61" s="85"/>
      <c r="H61" s="86"/>
      <c r="I61" s="114"/>
      <c r="J61" s="65"/>
      <c r="K61" s="65"/>
      <c r="L61" s="65"/>
    </row>
    <row r="62" spans="1:12" ht="12.75">
      <c r="A62" s="94"/>
      <c r="B62" s="71"/>
      <c r="C62" s="71"/>
      <c r="D62" s="71"/>
      <c r="E62" s="75" t="s">
        <v>276</v>
      </c>
      <c r="F62" s="82"/>
      <c r="G62" s="145" t="s">
        <v>277</v>
      </c>
      <c r="H62" s="146"/>
      <c r="I62" s="147"/>
      <c r="J62" s="65"/>
      <c r="K62" s="65"/>
      <c r="L62" s="65"/>
    </row>
    <row r="63" spans="1:12" ht="12.75">
      <c r="A63" s="115"/>
      <c r="B63" s="116"/>
      <c r="C63" s="117"/>
      <c r="D63" s="117"/>
      <c r="E63" s="117"/>
      <c r="F63" s="117"/>
      <c r="G63" s="130"/>
      <c r="H63" s="131"/>
      <c r="I63" s="118"/>
      <c r="J63" s="65"/>
      <c r="K63" s="65"/>
      <c r="L63" s="65"/>
    </row>
  </sheetData>
  <sheetProtection/>
  <protectedRanges>
    <protectedRange sqref="E2 H2 C6:D6 C8:D8 C10:D10 C12:I12 C14:D14 F14:I14 C16:I16 A34:D34 C20:I20 C24:G24 C22:F22 C26 I26 I24 A30:I30 A32:I32" name="Range1"/>
    <protectedRange sqref="C18:I18" name="Range1_2"/>
  </protectedRanges>
  <mergeCells count="72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H32:I32"/>
    <mergeCell ref="A28:D28"/>
    <mergeCell ref="E28:G28"/>
    <mergeCell ref="H28:I28"/>
    <mergeCell ref="A30:D30"/>
    <mergeCell ref="E30:G30"/>
    <mergeCell ref="H30:I30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37:D37"/>
    <mergeCell ref="F37:G37"/>
    <mergeCell ref="A38:D38"/>
    <mergeCell ref="E38:G38"/>
    <mergeCell ref="D31:G31"/>
    <mergeCell ref="A32:D32"/>
    <mergeCell ref="E32:G32"/>
    <mergeCell ref="G62:I62"/>
    <mergeCell ref="A46:B46"/>
    <mergeCell ref="A44:B44"/>
    <mergeCell ref="C44:D44"/>
    <mergeCell ref="F44:I44"/>
    <mergeCell ref="A48:B48"/>
    <mergeCell ref="H48:I48"/>
    <mergeCell ref="C46:I46"/>
    <mergeCell ref="C48:E48"/>
    <mergeCell ref="G63:H63"/>
    <mergeCell ref="A50:B50"/>
    <mergeCell ref="A52:B52"/>
    <mergeCell ref="C52:I52"/>
    <mergeCell ref="B55:E55"/>
    <mergeCell ref="B56:I56"/>
    <mergeCell ref="B57:H57"/>
    <mergeCell ref="B58:I58"/>
    <mergeCell ref="B59:I59"/>
    <mergeCell ref="C53:H53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istra@maistra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4"/>
  <sheetViews>
    <sheetView zoomScaleSheetLayoutView="110" zoomScalePageLayoutView="0" workbookViewId="0" topLeftCell="A79">
      <selection activeCell="K110" sqref="K110:K111"/>
    </sheetView>
  </sheetViews>
  <sheetFormatPr defaultColWidth="9.140625" defaultRowHeight="12.75"/>
  <cols>
    <col min="1" max="9" width="9.140625" style="20" customWidth="1"/>
    <col min="10" max="10" width="12.00390625" style="20" customWidth="1"/>
    <col min="11" max="11" width="12.28125" style="20" customWidth="1"/>
    <col min="12" max="12" width="14.7109375" style="20" customWidth="1"/>
    <col min="13" max="13" width="13.28125" style="20" customWidth="1"/>
    <col min="14" max="16384" width="9.140625" style="20" customWidth="1"/>
  </cols>
  <sheetData>
    <row r="1" spans="1:11" ht="12.75" customHeight="1">
      <c r="A1" s="189" t="s">
        <v>153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12.75" customHeight="1">
      <c r="A2" s="190" t="s">
        <v>338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2.75">
      <c r="A3" s="191" t="s">
        <v>334</v>
      </c>
      <c r="B3" s="192"/>
      <c r="C3" s="192"/>
      <c r="D3" s="192"/>
      <c r="E3" s="192"/>
      <c r="F3" s="192"/>
      <c r="G3" s="192"/>
      <c r="H3" s="192"/>
      <c r="I3" s="192"/>
      <c r="J3" s="192"/>
      <c r="K3" s="193"/>
    </row>
    <row r="4" spans="1:11" ht="22.5">
      <c r="A4" s="194" t="s">
        <v>59</v>
      </c>
      <c r="B4" s="195"/>
      <c r="C4" s="195"/>
      <c r="D4" s="195"/>
      <c r="E4" s="195"/>
      <c r="F4" s="195"/>
      <c r="G4" s="195"/>
      <c r="H4" s="196"/>
      <c r="I4" s="13" t="s">
        <v>278</v>
      </c>
      <c r="J4" s="39" t="s">
        <v>318</v>
      </c>
      <c r="K4" s="29" t="s">
        <v>319</v>
      </c>
    </row>
    <row r="5" spans="1:11" ht="12.75">
      <c r="A5" s="197">
        <v>1</v>
      </c>
      <c r="B5" s="197"/>
      <c r="C5" s="197"/>
      <c r="D5" s="197"/>
      <c r="E5" s="197"/>
      <c r="F5" s="197"/>
      <c r="G5" s="197"/>
      <c r="H5" s="197"/>
      <c r="I5" s="12">
        <v>2</v>
      </c>
      <c r="J5" s="27">
        <v>3</v>
      </c>
      <c r="K5" s="27">
        <v>4</v>
      </c>
    </row>
    <row r="6" spans="1:11" ht="12.75">
      <c r="A6" s="198"/>
      <c r="B6" s="199"/>
      <c r="C6" s="199"/>
      <c r="D6" s="199"/>
      <c r="E6" s="199"/>
      <c r="F6" s="199"/>
      <c r="G6" s="199"/>
      <c r="H6" s="199"/>
      <c r="I6" s="199"/>
      <c r="J6" s="199"/>
      <c r="K6" s="200"/>
    </row>
    <row r="7" spans="1:11" ht="12.75">
      <c r="A7" s="201" t="s">
        <v>60</v>
      </c>
      <c r="B7" s="202"/>
      <c r="C7" s="202"/>
      <c r="D7" s="202"/>
      <c r="E7" s="202"/>
      <c r="F7" s="202"/>
      <c r="G7" s="202"/>
      <c r="H7" s="203"/>
      <c r="I7" s="3">
        <v>1</v>
      </c>
      <c r="J7" s="40"/>
      <c r="K7" s="40"/>
    </row>
    <row r="8" spans="1:13" ht="12.75">
      <c r="A8" s="204" t="s">
        <v>13</v>
      </c>
      <c r="B8" s="205"/>
      <c r="C8" s="205"/>
      <c r="D8" s="205"/>
      <c r="E8" s="205"/>
      <c r="F8" s="205"/>
      <c r="G8" s="205"/>
      <c r="H8" s="206"/>
      <c r="I8" s="1">
        <v>2</v>
      </c>
      <c r="J8" s="23">
        <f>J9+J16+J26+J35+J39</f>
        <v>2497079493</v>
      </c>
      <c r="K8" s="23">
        <f>K9+K16+K26+K35+K39</f>
        <v>2761818174</v>
      </c>
      <c r="L8" s="38"/>
      <c r="M8" s="38"/>
    </row>
    <row r="9" spans="1:13" ht="12.75">
      <c r="A9" s="207" t="s">
        <v>205</v>
      </c>
      <c r="B9" s="208"/>
      <c r="C9" s="208"/>
      <c r="D9" s="208"/>
      <c r="E9" s="208"/>
      <c r="F9" s="208"/>
      <c r="G9" s="208"/>
      <c r="H9" s="209"/>
      <c r="I9" s="1">
        <v>3</v>
      </c>
      <c r="J9" s="23">
        <f>SUM(J10:J15)</f>
        <v>26299012</v>
      </c>
      <c r="K9" s="23">
        <f>SUM(K10:K15)</f>
        <v>24831829</v>
      </c>
      <c r="L9" s="38"/>
      <c r="M9" s="38"/>
    </row>
    <row r="10" spans="1:13" ht="12.75">
      <c r="A10" s="207" t="s">
        <v>112</v>
      </c>
      <c r="B10" s="208"/>
      <c r="C10" s="208"/>
      <c r="D10" s="208"/>
      <c r="E10" s="208"/>
      <c r="F10" s="208"/>
      <c r="G10" s="208"/>
      <c r="H10" s="209"/>
      <c r="I10" s="1">
        <v>4</v>
      </c>
      <c r="J10" s="6"/>
      <c r="K10" s="128"/>
      <c r="L10" s="38"/>
      <c r="M10" s="38"/>
    </row>
    <row r="11" spans="1:13" ht="12.75">
      <c r="A11" s="207" t="s">
        <v>14</v>
      </c>
      <c r="B11" s="208"/>
      <c r="C11" s="208"/>
      <c r="D11" s="208"/>
      <c r="E11" s="208"/>
      <c r="F11" s="208"/>
      <c r="G11" s="208"/>
      <c r="H11" s="209"/>
      <c r="I11" s="1">
        <v>5</v>
      </c>
      <c r="J11" s="41">
        <v>21667299</v>
      </c>
      <c r="K11" s="128">
        <v>19290075</v>
      </c>
      <c r="L11" s="38"/>
      <c r="M11" s="38"/>
    </row>
    <row r="12" spans="1:13" ht="12.75">
      <c r="A12" s="207" t="s">
        <v>113</v>
      </c>
      <c r="B12" s="208"/>
      <c r="C12" s="208"/>
      <c r="D12" s="208"/>
      <c r="E12" s="208"/>
      <c r="F12" s="208"/>
      <c r="G12" s="208"/>
      <c r="H12" s="209"/>
      <c r="I12" s="1">
        <v>6</v>
      </c>
      <c r="J12" s="41"/>
      <c r="K12" s="128"/>
      <c r="L12" s="38"/>
      <c r="M12" s="38"/>
    </row>
    <row r="13" spans="1:13" ht="12.75">
      <c r="A13" s="207" t="s">
        <v>208</v>
      </c>
      <c r="B13" s="208"/>
      <c r="C13" s="208"/>
      <c r="D13" s="208"/>
      <c r="E13" s="208"/>
      <c r="F13" s="208"/>
      <c r="G13" s="208"/>
      <c r="H13" s="209"/>
      <c r="I13" s="1">
        <v>7</v>
      </c>
      <c r="J13" s="41"/>
      <c r="K13" s="128"/>
      <c r="L13" s="38"/>
      <c r="M13" s="38"/>
    </row>
    <row r="14" spans="1:13" ht="12.75">
      <c r="A14" s="207" t="s">
        <v>209</v>
      </c>
      <c r="B14" s="208"/>
      <c r="C14" s="208"/>
      <c r="D14" s="208"/>
      <c r="E14" s="208"/>
      <c r="F14" s="208"/>
      <c r="G14" s="208"/>
      <c r="H14" s="209"/>
      <c r="I14" s="1">
        <v>8</v>
      </c>
      <c r="J14" s="41">
        <v>767108</v>
      </c>
      <c r="K14" s="128">
        <v>1677149</v>
      </c>
      <c r="L14" s="38"/>
      <c r="M14" s="38"/>
    </row>
    <row r="15" spans="1:13" ht="12.75">
      <c r="A15" s="207" t="s">
        <v>210</v>
      </c>
      <c r="B15" s="208"/>
      <c r="C15" s="208"/>
      <c r="D15" s="208"/>
      <c r="E15" s="208"/>
      <c r="F15" s="208"/>
      <c r="G15" s="208"/>
      <c r="H15" s="209"/>
      <c r="I15" s="1">
        <v>9</v>
      </c>
      <c r="J15" s="41">
        <v>3864605</v>
      </c>
      <c r="K15" s="128">
        <v>3864605</v>
      </c>
      <c r="L15" s="38"/>
      <c r="M15" s="38"/>
    </row>
    <row r="16" spans="1:13" ht="12.75">
      <c r="A16" s="207" t="s">
        <v>206</v>
      </c>
      <c r="B16" s="208"/>
      <c r="C16" s="208"/>
      <c r="D16" s="208"/>
      <c r="E16" s="208"/>
      <c r="F16" s="208"/>
      <c r="G16" s="208"/>
      <c r="H16" s="209"/>
      <c r="I16" s="1">
        <v>10</v>
      </c>
      <c r="J16" s="23">
        <f>SUM(J17:J25)</f>
        <v>2227483659</v>
      </c>
      <c r="K16" s="23">
        <f>SUM(K17:K25)</f>
        <v>2484475907</v>
      </c>
      <c r="L16" s="38"/>
      <c r="M16" s="38"/>
    </row>
    <row r="17" spans="1:13" ht="12.75">
      <c r="A17" s="207" t="s">
        <v>211</v>
      </c>
      <c r="B17" s="208"/>
      <c r="C17" s="208"/>
      <c r="D17" s="208"/>
      <c r="E17" s="208"/>
      <c r="F17" s="208"/>
      <c r="G17" s="208"/>
      <c r="H17" s="209"/>
      <c r="I17" s="1">
        <v>11</v>
      </c>
      <c r="J17" s="41">
        <v>179081503</v>
      </c>
      <c r="K17" s="128">
        <v>181167840</v>
      </c>
      <c r="L17" s="38"/>
      <c r="M17" s="38"/>
    </row>
    <row r="18" spans="1:13" ht="12.75">
      <c r="A18" s="207" t="s">
        <v>247</v>
      </c>
      <c r="B18" s="208"/>
      <c r="C18" s="208"/>
      <c r="D18" s="208"/>
      <c r="E18" s="208"/>
      <c r="F18" s="208"/>
      <c r="G18" s="208"/>
      <c r="H18" s="209"/>
      <c r="I18" s="1">
        <v>12</v>
      </c>
      <c r="J18" s="41">
        <v>1589688584</v>
      </c>
      <c r="K18" s="128">
        <v>1525764969</v>
      </c>
      <c r="L18" s="38"/>
      <c r="M18" s="38"/>
    </row>
    <row r="19" spans="1:13" ht="12.75">
      <c r="A19" s="207" t="s">
        <v>212</v>
      </c>
      <c r="B19" s="208"/>
      <c r="C19" s="208"/>
      <c r="D19" s="208"/>
      <c r="E19" s="208"/>
      <c r="F19" s="208"/>
      <c r="G19" s="208"/>
      <c r="H19" s="209"/>
      <c r="I19" s="1">
        <v>13</v>
      </c>
      <c r="J19" s="41">
        <v>205693680</v>
      </c>
      <c r="K19" s="128">
        <v>239309697</v>
      </c>
      <c r="L19" s="38"/>
      <c r="M19" s="38"/>
    </row>
    <row r="20" spans="1:13" ht="12.75">
      <c r="A20" s="207" t="s">
        <v>27</v>
      </c>
      <c r="B20" s="208"/>
      <c r="C20" s="208"/>
      <c r="D20" s="208"/>
      <c r="E20" s="208"/>
      <c r="F20" s="208"/>
      <c r="G20" s="208"/>
      <c r="H20" s="209"/>
      <c r="I20" s="1">
        <v>14</v>
      </c>
      <c r="J20" s="41">
        <v>76999709</v>
      </c>
      <c r="K20" s="128">
        <v>31216387</v>
      </c>
      <c r="L20" s="38"/>
      <c r="M20" s="38"/>
    </row>
    <row r="21" spans="1:13" ht="12.75">
      <c r="A21" s="207" t="s">
        <v>28</v>
      </c>
      <c r="B21" s="208"/>
      <c r="C21" s="208"/>
      <c r="D21" s="208"/>
      <c r="E21" s="208"/>
      <c r="F21" s="208"/>
      <c r="G21" s="208"/>
      <c r="H21" s="209"/>
      <c r="I21" s="1">
        <v>15</v>
      </c>
      <c r="J21" s="41"/>
      <c r="K21" s="128"/>
      <c r="L21" s="38"/>
      <c r="M21" s="38"/>
    </row>
    <row r="22" spans="1:13" ht="12.75">
      <c r="A22" s="207" t="s">
        <v>72</v>
      </c>
      <c r="B22" s="208"/>
      <c r="C22" s="208"/>
      <c r="D22" s="208"/>
      <c r="E22" s="208"/>
      <c r="F22" s="208"/>
      <c r="G22" s="208"/>
      <c r="H22" s="209"/>
      <c r="I22" s="1">
        <v>16</v>
      </c>
      <c r="J22" s="41">
        <v>10148347</v>
      </c>
      <c r="K22" s="128">
        <v>49027510</v>
      </c>
      <c r="L22" s="38"/>
      <c r="M22" s="38"/>
    </row>
    <row r="23" spans="1:13" ht="12.75">
      <c r="A23" s="207" t="s">
        <v>73</v>
      </c>
      <c r="B23" s="208"/>
      <c r="C23" s="208"/>
      <c r="D23" s="208"/>
      <c r="E23" s="208"/>
      <c r="F23" s="208"/>
      <c r="G23" s="208"/>
      <c r="H23" s="209"/>
      <c r="I23" s="1">
        <v>17</v>
      </c>
      <c r="J23" s="41">
        <v>118257102</v>
      </c>
      <c r="K23" s="128">
        <v>410727731</v>
      </c>
      <c r="L23" s="38"/>
      <c r="M23" s="38"/>
    </row>
    <row r="24" spans="1:13" ht="12.75">
      <c r="A24" s="207" t="s">
        <v>74</v>
      </c>
      <c r="B24" s="208"/>
      <c r="C24" s="208"/>
      <c r="D24" s="208"/>
      <c r="E24" s="208"/>
      <c r="F24" s="208"/>
      <c r="G24" s="208"/>
      <c r="H24" s="209"/>
      <c r="I24" s="1">
        <v>18</v>
      </c>
      <c r="J24" s="41">
        <v>9826997</v>
      </c>
      <c r="K24" s="128">
        <v>10683635</v>
      </c>
      <c r="L24" s="38"/>
      <c r="M24" s="38"/>
    </row>
    <row r="25" spans="1:13" ht="12.75">
      <c r="A25" s="207" t="s">
        <v>75</v>
      </c>
      <c r="B25" s="208"/>
      <c r="C25" s="208"/>
      <c r="D25" s="208"/>
      <c r="E25" s="208"/>
      <c r="F25" s="208"/>
      <c r="G25" s="208"/>
      <c r="H25" s="209"/>
      <c r="I25" s="1">
        <v>19</v>
      </c>
      <c r="J25" s="41">
        <v>37787737</v>
      </c>
      <c r="K25" s="128">
        <v>36578138</v>
      </c>
      <c r="L25" s="38"/>
      <c r="M25" s="38"/>
    </row>
    <row r="26" spans="1:13" ht="12.75">
      <c r="A26" s="207" t="s">
        <v>190</v>
      </c>
      <c r="B26" s="208"/>
      <c r="C26" s="208"/>
      <c r="D26" s="208"/>
      <c r="E26" s="208"/>
      <c r="F26" s="208"/>
      <c r="G26" s="208"/>
      <c r="H26" s="209"/>
      <c r="I26" s="1">
        <v>20</v>
      </c>
      <c r="J26" s="23">
        <f>SUM(J27:J34)</f>
        <v>214037317</v>
      </c>
      <c r="K26" s="23">
        <f>SUM(K27:K34)</f>
        <v>222945664</v>
      </c>
      <c r="L26" s="38"/>
      <c r="M26" s="38"/>
    </row>
    <row r="27" spans="1:13" ht="12.75">
      <c r="A27" s="207" t="s">
        <v>76</v>
      </c>
      <c r="B27" s="208"/>
      <c r="C27" s="208"/>
      <c r="D27" s="208"/>
      <c r="E27" s="208"/>
      <c r="F27" s="208"/>
      <c r="G27" s="208"/>
      <c r="H27" s="209"/>
      <c r="I27" s="1">
        <v>21</v>
      </c>
      <c r="J27" s="41">
        <v>195845378</v>
      </c>
      <c r="K27" s="128">
        <v>196254128</v>
      </c>
      <c r="L27" s="38"/>
      <c r="M27" s="38"/>
    </row>
    <row r="28" spans="1:13" ht="12.75">
      <c r="A28" s="207" t="s">
        <v>77</v>
      </c>
      <c r="B28" s="208"/>
      <c r="C28" s="208"/>
      <c r="D28" s="208"/>
      <c r="E28" s="208"/>
      <c r="F28" s="208"/>
      <c r="G28" s="208"/>
      <c r="H28" s="209"/>
      <c r="I28" s="1">
        <v>22</v>
      </c>
      <c r="J28" s="41">
        <v>17802847</v>
      </c>
      <c r="K28" s="128">
        <v>17659931</v>
      </c>
      <c r="L28" s="38"/>
      <c r="M28" s="38"/>
    </row>
    <row r="29" spans="1:13" ht="12.75">
      <c r="A29" s="207" t="s">
        <v>78</v>
      </c>
      <c r="B29" s="208"/>
      <c r="C29" s="208"/>
      <c r="D29" s="208"/>
      <c r="E29" s="208"/>
      <c r="F29" s="208"/>
      <c r="G29" s="208"/>
      <c r="H29" s="209"/>
      <c r="I29" s="1">
        <v>23</v>
      </c>
      <c r="J29" s="41"/>
      <c r="K29" s="128"/>
      <c r="L29" s="38"/>
      <c r="M29" s="38"/>
    </row>
    <row r="30" spans="1:13" ht="12.75">
      <c r="A30" s="207" t="s">
        <v>83</v>
      </c>
      <c r="B30" s="208"/>
      <c r="C30" s="208"/>
      <c r="D30" s="208"/>
      <c r="E30" s="208"/>
      <c r="F30" s="208"/>
      <c r="G30" s="208"/>
      <c r="H30" s="209"/>
      <c r="I30" s="1">
        <v>24</v>
      </c>
      <c r="J30" s="41"/>
      <c r="K30" s="128"/>
      <c r="L30" s="38"/>
      <c r="M30" s="38"/>
    </row>
    <row r="31" spans="1:13" ht="12.75">
      <c r="A31" s="207" t="s">
        <v>84</v>
      </c>
      <c r="B31" s="208"/>
      <c r="C31" s="208"/>
      <c r="D31" s="208"/>
      <c r="E31" s="208"/>
      <c r="F31" s="208"/>
      <c r="G31" s="208"/>
      <c r="H31" s="209"/>
      <c r="I31" s="1">
        <v>25</v>
      </c>
      <c r="J31" s="41"/>
      <c r="K31" s="128"/>
      <c r="L31" s="38"/>
      <c r="M31" s="38"/>
    </row>
    <row r="32" spans="1:13" ht="12.75">
      <c r="A32" s="207" t="s">
        <v>85</v>
      </c>
      <c r="B32" s="208"/>
      <c r="C32" s="208"/>
      <c r="D32" s="208"/>
      <c r="E32" s="208"/>
      <c r="F32" s="208"/>
      <c r="G32" s="208"/>
      <c r="H32" s="209"/>
      <c r="I32" s="1">
        <v>26</v>
      </c>
      <c r="J32" s="41">
        <v>389092</v>
      </c>
      <c r="K32" s="128">
        <v>9031605</v>
      </c>
      <c r="L32" s="38"/>
      <c r="M32" s="38"/>
    </row>
    <row r="33" spans="1:13" ht="12.75">
      <c r="A33" s="207" t="s">
        <v>79</v>
      </c>
      <c r="B33" s="208"/>
      <c r="C33" s="208"/>
      <c r="D33" s="208"/>
      <c r="E33" s="208"/>
      <c r="F33" s="208"/>
      <c r="G33" s="208"/>
      <c r="H33" s="209"/>
      <c r="I33" s="1">
        <v>27</v>
      </c>
      <c r="J33" s="41"/>
      <c r="K33" s="128"/>
      <c r="L33" s="38"/>
      <c r="M33" s="38"/>
    </row>
    <row r="34" spans="1:13" ht="12.75">
      <c r="A34" s="207" t="s">
        <v>183</v>
      </c>
      <c r="B34" s="208"/>
      <c r="C34" s="208"/>
      <c r="D34" s="208"/>
      <c r="E34" s="208"/>
      <c r="F34" s="208"/>
      <c r="G34" s="208"/>
      <c r="H34" s="209"/>
      <c r="I34" s="1">
        <v>28</v>
      </c>
      <c r="J34" s="41"/>
      <c r="K34" s="128"/>
      <c r="L34" s="38"/>
      <c r="M34" s="38"/>
    </row>
    <row r="35" spans="1:13" ht="12.75">
      <c r="A35" s="207" t="s">
        <v>184</v>
      </c>
      <c r="B35" s="208"/>
      <c r="C35" s="208"/>
      <c r="D35" s="208"/>
      <c r="E35" s="208"/>
      <c r="F35" s="208"/>
      <c r="G35" s="208"/>
      <c r="H35" s="209"/>
      <c r="I35" s="1">
        <v>29</v>
      </c>
      <c r="J35" s="23">
        <f>SUM(J36:J38)</f>
        <v>13391229</v>
      </c>
      <c r="K35" s="23">
        <f>SUM(K36:K38)</f>
        <v>13696498</v>
      </c>
      <c r="L35" s="38"/>
      <c r="M35" s="38"/>
    </row>
    <row r="36" spans="1:13" ht="12.75">
      <c r="A36" s="207" t="s">
        <v>80</v>
      </c>
      <c r="B36" s="208"/>
      <c r="C36" s="208"/>
      <c r="D36" s="208"/>
      <c r="E36" s="208"/>
      <c r="F36" s="208"/>
      <c r="G36" s="208"/>
      <c r="H36" s="209"/>
      <c r="I36" s="1">
        <v>30</v>
      </c>
      <c r="J36" s="41">
        <v>13391229</v>
      </c>
      <c r="K36" s="128">
        <v>13696498</v>
      </c>
      <c r="L36" s="38"/>
      <c r="M36" s="38"/>
    </row>
    <row r="37" spans="1:13" ht="12.75">
      <c r="A37" s="207" t="s">
        <v>81</v>
      </c>
      <c r="B37" s="208"/>
      <c r="C37" s="208"/>
      <c r="D37" s="208"/>
      <c r="E37" s="208"/>
      <c r="F37" s="208"/>
      <c r="G37" s="208"/>
      <c r="H37" s="209"/>
      <c r="I37" s="1">
        <v>31</v>
      </c>
      <c r="J37" s="6"/>
      <c r="K37" s="6"/>
      <c r="L37" s="38"/>
      <c r="M37" s="38"/>
    </row>
    <row r="38" spans="1:13" ht="12.75">
      <c r="A38" s="207" t="s">
        <v>82</v>
      </c>
      <c r="B38" s="208"/>
      <c r="C38" s="208"/>
      <c r="D38" s="208"/>
      <c r="E38" s="208"/>
      <c r="F38" s="208"/>
      <c r="G38" s="208"/>
      <c r="H38" s="209"/>
      <c r="I38" s="1">
        <v>32</v>
      </c>
      <c r="J38" s="6"/>
      <c r="K38" s="6"/>
      <c r="L38" s="38"/>
      <c r="M38" s="38"/>
    </row>
    <row r="39" spans="1:13" ht="12.75">
      <c r="A39" s="207" t="s">
        <v>185</v>
      </c>
      <c r="B39" s="208"/>
      <c r="C39" s="208"/>
      <c r="D39" s="208"/>
      <c r="E39" s="208"/>
      <c r="F39" s="208"/>
      <c r="G39" s="208"/>
      <c r="H39" s="209"/>
      <c r="I39" s="1">
        <v>33</v>
      </c>
      <c r="J39" s="42">
        <v>15868276</v>
      </c>
      <c r="K39" s="42">
        <v>15868276</v>
      </c>
      <c r="L39" s="38"/>
      <c r="M39" s="38"/>
    </row>
    <row r="40" spans="1:13" ht="12.75">
      <c r="A40" s="204" t="s">
        <v>240</v>
      </c>
      <c r="B40" s="205"/>
      <c r="C40" s="205"/>
      <c r="D40" s="205"/>
      <c r="E40" s="205"/>
      <c r="F40" s="205"/>
      <c r="G40" s="205"/>
      <c r="H40" s="206"/>
      <c r="I40" s="1">
        <v>34</v>
      </c>
      <c r="J40" s="23">
        <f>J41+J49+J56+J64</f>
        <v>77640309</v>
      </c>
      <c r="K40" s="23">
        <f>K41+K49+K56+K64</f>
        <v>99802334</v>
      </c>
      <c r="L40" s="38"/>
      <c r="M40" s="38"/>
    </row>
    <row r="41" spans="1:13" ht="12.75">
      <c r="A41" s="207" t="s">
        <v>100</v>
      </c>
      <c r="B41" s="208"/>
      <c r="C41" s="208"/>
      <c r="D41" s="208"/>
      <c r="E41" s="208"/>
      <c r="F41" s="208"/>
      <c r="G41" s="208"/>
      <c r="H41" s="209"/>
      <c r="I41" s="1">
        <v>35</v>
      </c>
      <c r="J41" s="23">
        <f>SUM(J42:J48)</f>
        <v>6629136</v>
      </c>
      <c r="K41" s="23">
        <f>SUM(K42:K48)</f>
        <v>8661210</v>
      </c>
      <c r="L41" s="38"/>
      <c r="M41" s="38"/>
    </row>
    <row r="42" spans="1:13" ht="12.75">
      <c r="A42" s="207" t="s">
        <v>117</v>
      </c>
      <c r="B42" s="208"/>
      <c r="C42" s="208"/>
      <c r="D42" s="208"/>
      <c r="E42" s="208"/>
      <c r="F42" s="208"/>
      <c r="G42" s="208"/>
      <c r="H42" s="209"/>
      <c r="I42" s="1">
        <v>36</v>
      </c>
      <c r="J42" s="41">
        <v>6416718</v>
      </c>
      <c r="K42" s="128">
        <v>8386159</v>
      </c>
      <c r="L42" s="38"/>
      <c r="M42" s="38"/>
    </row>
    <row r="43" spans="1:13" ht="12.75">
      <c r="A43" s="207" t="s">
        <v>118</v>
      </c>
      <c r="B43" s="208"/>
      <c r="C43" s="208"/>
      <c r="D43" s="208"/>
      <c r="E43" s="208"/>
      <c r="F43" s="208"/>
      <c r="G43" s="208"/>
      <c r="H43" s="209"/>
      <c r="I43" s="1">
        <v>37</v>
      </c>
      <c r="J43" s="41"/>
      <c r="K43" s="128"/>
      <c r="L43" s="38"/>
      <c r="M43" s="38"/>
    </row>
    <row r="44" spans="1:13" ht="12.75">
      <c r="A44" s="207" t="s">
        <v>86</v>
      </c>
      <c r="B44" s="208"/>
      <c r="C44" s="208"/>
      <c r="D44" s="208"/>
      <c r="E44" s="208"/>
      <c r="F44" s="208"/>
      <c r="G44" s="208"/>
      <c r="H44" s="209"/>
      <c r="I44" s="1">
        <v>38</v>
      </c>
      <c r="J44" s="41"/>
      <c r="K44" s="128"/>
      <c r="L44" s="38"/>
      <c r="M44" s="38"/>
    </row>
    <row r="45" spans="1:13" ht="12.75">
      <c r="A45" s="207" t="s">
        <v>87</v>
      </c>
      <c r="B45" s="208"/>
      <c r="C45" s="208"/>
      <c r="D45" s="208"/>
      <c r="E45" s="208"/>
      <c r="F45" s="208"/>
      <c r="G45" s="208"/>
      <c r="H45" s="209"/>
      <c r="I45" s="1">
        <v>39</v>
      </c>
      <c r="J45" s="41">
        <v>156700</v>
      </c>
      <c r="K45" s="128">
        <v>275051</v>
      </c>
      <c r="L45" s="38"/>
      <c r="M45" s="38"/>
    </row>
    <row r="46" spans="1:13" ht="12.75">
      <c r="A46" s="207" t="s">
        <v>88</v>
      </c>
      <c r="B46" s="208"/>
      <c r="C46" s="208"/>
      <c r="D46" s="208"/>
      <c r="E46" s="208"/>
      <c r="F46" s="208"/>
      <c r="G46" s="208"/>
      <c r="H46" s="209"/>
      <c r="I46" s="1">
        <v>40</v>
      </c>
      <c r="J46" s="6"/>
      <c r="K46" s="128"/>
      <c r="L46" s="38"/>
      <c r="M46" s="38"/>
    </row>
    <row r="47" spans="1:13" ht="12.75">
      <c r="A47" s="207" t="s">
        <v>89</v>
      </c>
      <c r="B47" s="208"/>
      <c r="C47" s="208"/>
      <c r="D47" s="208"/>
      <c r="E47" s="208"/>
      <c r="F47" s="208"/>
      <c r="G47" s="208"/>
      <c r="H47" s="209"/>
      <c r="I47" s="1">
        <v>41</v>
      </c>
      <c r="J47" s="6">
        <v>55718</v>
      </c>
      <c r="K47" s="6"/>
      <c r="L47" s="38"/>
      <c r="M47" s="38"/>
    </row>
    <row r="48" spans="1:13" ht="12.75">
      <c r="A48" s="207" t="s">
        <v>90</v>
      </c>
      <c r="B48" s="208"/>
      <c r="C48" s="208"/>
      <c r="D48" s="208"/>
      <c r="E48" s="208"/>
      <c r="F48" s="208"/>
      <c r="G48" s="208"/>
      <c r="H48" s="209"/>
      <c r="I48" s="1">
        <v>42</v>
      </c>
      <c r="J48" s="6"/>
      <c r="K48" s="6"/>
      <c r="L48" s="38"/>
      <c r="M48" s="38"/>
    </row>
    <row r="49" spans="1:13" ht="12.75">
      <c r="A49" s="207" t="s">
        <v>101</v>
      </c>
      <c r="B49" s="208"/>
      <c r="C49" s="208"/>
      <c r="D49" s="208"/>
      <c r="E49" s="208"/>
      <c r="F49" s="208"/>
      <c r="G49" s="208"/>
      <c r="H49" s="209"/>
      <c r="I49" s="1">
        <v>43</v>
      </c>
      <c r="J49" s="23">
        <f>SUM(J50:J55)</f>
        <v>55228471</v>
      </c>
      <c r="K49" s="23">
        <f>SUM(K50:K55)</f>
        <v>70340199</v>
      </c>
      <c r="L49" s="38"/>
      <c r="M49" s="38"/>
    </row>
    <row r="50" spans="1:13" ht="12.75">
      <c r="A50" s="207" t="s">
        <v>200</v>
      </c>
      <c r="B50" s="208"/>
      <c r="C50" s="208"/>
      <c r="D50" s="208"/>
      <c r="E50" s="208"/>
      <c r="F50" s="208"/>
      <c r="G50" s="208"/>
      <c r="H50" s="209"/>
      <c r="I50" s="1">
        <v>44</v>
      </c>
      <c r="J50" s="128">
        <v>627757</v>
      </c>
      <c r="K50" s="128">
        <v>1118214</v>
      </c>
      <c r="L50" s="38"/>
      <c r="M50" s="38"/>
    </row>
    <row r="51" spans="1:13" ht="12.75">
      <c r="A51" s="207" t="s">
        <v>201</v>
      </c>
      <c r="B51" s="208"/>
      <c r="C51" s="208"/>
      <c r="D51" s="208"/>
      <c r="E51" s="208"/>
      <c r="F51" s="208"/>
      <c r="G51" s="208"/>
      <c r="H51" s="209"/>
      <c r="I51" s="1">
        <v>45</v>
      </c>
      <c r="J51" s="128">
        <v>18434995</v>
      </c>
      <c r="K51" s="128">
        <v>61558763</v>
      </c>
      <c r="L51" s="38"/>
      <c r="M51" s="38"/>
    </row>
    <row r="52" spans="1:13" ht="12.75">
      <c r="A52" s="207" t="s">
        <v>202</v>
      </c>
      <c r="B52" s="208"/>
      <c r="C52" s="208"/>
      <c r="D52" s="208"/>
      <c r="E52" s="208"/>
      <c r="F52" s="208"/>
      <c r="G52" s="208"/>
      <c r="H52" s="209"/>
      <c r="I52" s="1">
        <v>46</v>
      </c>
      <c r="J52" s="128"/>
      <c r="K52" s="128"/>
      <c r="L52" s="38"/>
      <c r="M52" s="38"/>
    </row>
    <row r="53" spans="1:13" ht="12.75">
      <c r="A53" s="207" t="s">
        <v>203</v>
      </c>
      <c r="B53" s="208"/>
      <c r="C53" s="208"/>
      <c r="D53" s="208"/>
      <c r="E53" s="208"/>
      <c r="F53" s="208"/>
      <c r="G53" s="208"/>
      <c r="H53" s="209"/>
      <c r="I53" s="1">
        <v>47</v>
      </c>
      <c r="J53" s="128">
        <v>384242</v>
      </c>
      <c r="K53" s="128">
        <v>1555437</v>
      </c>
      <c r="L53" s="38"/>
      <c r="M53" s="38"/>
    </row>
    <row r="54" spans="1:13" ht="12.75">
      <c r="A54" s="207" t="s">
        <v>10</v>
      </c>
      <c r="B54" s="208"/>
      <c r="C54" s="208"/>
      <c r="D54" s="208"/>
      <c r="E54" s="208"/>
      <c r="F54" s="208"/>
      <c r="G54" s="208"/>
      <c r="H54" s="209"/>
      <c r="I54" s="1">
        <v>48</v>
      </c>
      <c r="J54" s="128">
        <v>34508995</v>
      </c>
      <c r="K54" s="128">
        <v>629539</v>
      </c>
      <c r="L54" s="38"/>
      <c r="M54" s="38"/>
    </row>
    <row r="55" spans="1:13" ht="12.75">
      <c r="A55" s="207" t="s">
        <v>11</v>
      </c>
      <c r="B55" s="208"/>
      <c r="C55" s="208"/>
      <c r="D55" s="208"/>
      <c r="E55" s="208"/>
      <c r="F55" s="208"/>
      <c r="G55" s="208"/>
      <c r="H55" s="209"/>
      <c r="I55" s="1">
        <v>49</v>
      </c>
      <c r="J55" s="128">
        <v>1272482</v>
      </c>
      <c r="K55" s="128">
        <v>5478246</v>
      </c>
      <c r="L55" s="38"/>
      <c r="M55" s="38"/>
    </row>
    <row r="56" spans="1:13" ht="12.75">
      <c r="A56" s="207" t="s">
        <v>102</v>
      </c>
      <c r="B56" s="208"/>
      <c r="C56" s="208"/>
      <c r="D56" s="208"/>
      <c r="E56" s="208"/>
      <c r="F56" s="208"/>
      <c r="G56" s="208"/>
      <c r="H56" s="209"/>
      <c r="I56" s="1">
        <v>50</v>
      </c>
      <c r="J56" s="23">
        <f>SUM(J57:J63)</f>
        <v>1329723</v>
      </c>
      <c r="K56" s="23">
        <f>SUM(K57:K63)</f>
        <v>1328118</v>
      </c>
      <c r="L56" s="38"/>
      <c r="M56" s="38"/>
    </row>
    <row r="57" spans="1:13" ht="12.75">
      <c r="A57" s="207" t="s">
        <v>76</v>
      </c>
      <c r="B57" s="208"/>
      <c r="C57" s="208"/>
      <c r="D57" s="208"/>
      <c r="E57" s="208"/>
      <c r="F57" s="208"/>
      <c r="G57" s="208"/>
      <c r="H57" s="209"/>
      <c r="I57" s="1">
        <v>51</v>
      </c>
      <c r="J57" s="6"/>
      <c r="K57" s="6"/>
      <c r="L57" s="38"/>
      <c r="M57" s="38"/>
    </row>
    <row r="58" spans="1:13" ht="12.75">
      <c r="A58" s="207" t="s">
        <v>77</v>
      </c>
      <c r="B58" s="208"/>
      <c r="C58" s="208"/>
      <c r="D58" s="208"/>
      <c r="E58" s="208"/>
      <c r="F58" s="208"/>
      <c r="G58" s="208"/>
      <c r="H58" s="209"/>
      <c r="I58" s="1">
        <v>52</v>
      </c>
      <c r="J58" s="6"/>
      <c r="K58" s="6"/>
      <c r="L58" s="38"/>
      <c r="M58" s="38"/>
    </row>
    <row r="59" spans="1:13" ht="12.75">
      <c r="A59" s="207" t="s">
        <v>242</v>
      </c>
      <c r="B59" s="208"/>
      <c r="C59" s="208"/>
      <c r="D59" s="208"/>
      <c r="E59" s="208"/>
      <c r="F59" s="208"/>
      <c r="G59" s="208"/>
      <c r="H59" s="209"/>
      <c r="I59" s="1">
        <v>53</v>
      </c>
      <c r="J59" s="6"/>
      <c r="K59" s="6"/>
      <c r="L59" s="38"/>
      <c r="M59" s="38"/>
    </row>
    <row r="60" spans="1:13" ht="12.75">
      <c r="A60" s="207" t="s">
        <v>83</v>
      </c>
      <c r="B60" s="208"/>
      <c r="C60" s="208"/>
      <c r="D60" s="208"/>
      <c r="E60" s="208"/>
      <c r="F60" s="208"/>
      <c r="G60" s="208"/>
      <c r="H60" s="209"/>
      <c r="I60" s="1">
        <v>54</v>
      </c>
      <c r="J60" s="6"/>
      <c r="K60" s="6"/>
      <c r="L60" s="38"/>
      <c r="M60" s="38"/>
    </row>
    <row r="61" spans="1:13" ht="12.75">
      <c r="A61" s="207" t="s">
        <v>84</v>
      </c>
      <c r="B61" s="208"/>
      <c r="C61" s="208"/>
      <c r="D61" s="208"/>
      <c r="E61" s="208"/>
      <c r="F61" s="208"/>
      <c r="G61" s="208"/>
      <c r="H61" s="209"/>
      <c r="I61" s="1">
        <v>55</v>
      </c>
      <c r="J61" s="6">
        <v>1305807</v>
      </c>
      <c r="K61" s="6">
        <v>1305807</v>
      </c>
      <c r="L61" s="38"/>
      <c r="M61" s="38"/>
    </row>
    <row r="62" spans="1:13" ht="12.75">
      <c r="A62" s="207" t="s">
        <v>85</v>
      </c>
      <c r="B62" s="208"/>
      <c r="C62" s="208"/>
      <c r="D62" s="208"/>
      <c r="E62" s="208"/>
      <c r="F62" s="208"/>
      <c r="G62" s="208"/>
      <c r="H62" s="209"/>
      <c r="I62" s="1">
        <v>56</v>
      </c>
      <c r="J62" s="6">
        <v>23916</v>
      </c>
      <c r="K62" s="6">
        <v>22311</v>
      </c>
      <c r="L62" s="38"/>
      <c r="M62" s="38"/>
    </row>
    <row r="63" spans="1:13" ht="12.75">
      <c r="A63" s="207" t="s">
        <v>46</v>
      </c>
      <c r="B63" s="208"/>
      <c r="C63" s="208"/>
      <c r="D63" s="208"/>
      <c r="E63" s="208"/>
      <c r="F63" s="208"/>
      <c r="G63" s="208"/>
      <c r="H63" s="209"/>
      <c r="I63" s="1">
        <v>57</v>
      </c>
      <c r="J63" s="6"/>
      <c r="K63" s="6"/>
      <c r="L63" s="38"/>
      <c r="M63" s="38"/>
    </row>
    <row r="64" spans="1:13" ht="12.75">
      <c r="A64" s="207" t="s">
        <v>207</v>
      </c>
      <c r="B64" s="208"/>
      <c r="C64" s="208"/>
      <c r="D64" s="208"/>
      <c r="E64" s="208"/>
      <c r="F64" s="208"/>
      <c r="G64" s="208"/>
      <c r="H64" s="209"/>
      <c r="I64" s="1">
        <v>58</v>
      </c>
      <c r="J64" s="42">
        <v>14452979</v>
      </c>
      <c r="K64" s="42">
        <v>19472807</v>
      </c>
      <c r="L64" s="38"/>
      <c r="M64" s="38"/>
    </row>
    <row r="65" spans="1:13" ht="12.75">
      <c r="A65" s="204" t="s">
        <v>56</v>
      </c>
      <c r="B65" s="205"/>
      <c r="C65" s="205"/>
      <c r="D65" s="205"/>
      <c r="E65" s="205"/>
      <c r="F65" s="205"/>
      <c r="G65" s="205"/>
      <c r="H65" s="206"/>
      <c r="I65" s="1">
        <v>59</v>
      </c>
      <c r="J65" s="42">
        <v>4549011</v>
      </c>
      <c r="K65" s="42">
        <v>10082507</v>
      </c>
      <c r="L65" s="38"/>
      <c r="M65" s="38"/>
    </row>
    <row r="66" spans="1:13" ht="12.75">
      <c r="A66" s="204" t="s">
        <v>241</v>
      </c>
      <c r="B66" s="205"/>
      <c r="C66" s="205"/>
      <c r="D66" s="205"/>
      <c r="E66" s="205"/>
      <c r="F66" s="205"/>
      <c r="G66" s="205"/>
      <c r="H66" s="206"/>
      <c r="I66" s="1">
        <v>60</v>
      </c>
      <c r="J66" s="23">
        <f>J7+J8+J40+J65</f>
        <v>2579268813</v>
      </c>
      <c r="K66" s="23">
        <f>K7+K8+K40+K65</f>
        <v>2871703015</v>
      </c>
      <c r="L66" s="38"/>
      <c r="M66" s="38"/>
    </row>
    <row r="67" spans="1:13" ht="12.75">
      <c r="A67" s="210" t="s">
        <v>91</v>
      </c>
      <c r="B67" s="211"/>
      <c r="C67" s="211"/>
      <c r="D67" s="211"/>
      <c r="E67" s="211"/>
      <c r="F67" s="211"/>
      <c r="G67" s="211"/>
      <c r="H67" s="212"/>
      <c r="I67" s="4">
        <v>61</v>
      </c>
      <c r="J67" s="33"/>
      <c r="K67" s="33"/>
      <c r="L67" s="38"/>
      <c r="M67" s="38"/>
    </row>
    <row r="68" spans="1:13" ht="12.75">
      <c r="A68" s="213" t="s">
        <v>58</v>
      </c>
      <c r="B68" s="214"/>
      <c r="C68" s="214"/>
      <c r="D68" s="214"/>
      <c r="E68" s="214"/>
      <c r="F68" s="214"/>
      <c r="G68" s="214"/>
      <c r="H68" s="214"/>
      <c r="I68" s="214"/>
      <c r="J68" s="214"/>
      <c r="K68" s="215"/>
      <c r="L68" s="38"/>
      <c r="M68" s="38"/>
    </row>
    <row r="69" spans="1:13" ht="12.75">
      <c r="A69" s="201" t="s">
        <v>191</v>
      </c>
      <c r="B69" s="202"/>
      <c r="C69" s="202"/>
      <c r="D69" s="202"/>
      <c r="E69" s="202"/>
      <c r="F69" s="202"/>
      <c r="G69" s="202"/>
      <c r="H69" s="203"/>
      <c r="I69" s="3">
        <v>62</v>
      </c>
      <c r="J69" s="24">
        <f>J70+J71+J72+J78+J79+J82+J85</f>
        <v>1364835291</v>
      </c>
      <c r="K69" s="24">
        <f>K70+K71+K72+K78+K79+K82+K85</f>
        <v>1666229347</v>
      </c>
      <c r="L69" s="38"/>
      <c r="M69" s="38"/>
    </row>
    <row r="70" spans="1:13" ht="12.75">
      <c r="A70" s="207" t="s">
        <v>141</v>
      </c>
      <c r="B70" s="208"/>
      <c r="C70" s="208"/>
      <c r="D70" s="208"/>
      <c r="E70" s="208"/>
      <c r="F70" s="208"/>
      <c r="G70" s="208"/>
      <c r="H70" s="209"/>
      <c r="I70" s="1">
        <v>63</v>
      </c>
      <c r="J70" s="6">
        <v>1164040520</v>
      </c>
      <c r="K70" s="6">
        <v>1277985565</v>
      </c>
      <c r="L70" s="38"/>
      <c r="M70" s="38"/>
    </row>
    <row r="71" spans="1:13" ht="12.75">
      <c r="A71" s="207" t="s">
        <v>142</v>
      </c>
      <c r="B71" s="208"/>
      <c r="C71" s="208"/>
      <c r="D71" s="208"/>
      <c r="E71" s="208"/>
      <c r="F71" s="208"/>
      <c r="G71" s="208"/>
      <c r="H71" s="209"/>
      <c r="I71" s="1">
        <v>64</v>
      </c>
      <c r="J71" s="6"/>
      <c r="K71" s="6"/>
      <c r="L71" s="38"/>
      <c r="M71" s="38"/>
    </row>
    <row r="72" spans="1:13" ht="12.75">
      <c r="A72" s="207" t="s">
        <v>143</v>
      </c>
      <c r="B72" s="208"/>
      <c r="C72" s="208"/>
      <c r="D72" s="208"/>
      <c r="E72" s="208"/>
      <c r="F72" s="208"/>
      <c r="G72" s="208"/>
      <c r="H72" s="209"/>
      <c r="I72" s="1">
        <v>65</v>
      </c>
      <c r="J72" s="23">
        <f>J73+J74-J75+J76+J77</f>
        <v>20101299</v>
      </c>
      <c r="K72" s="23">
        <f>K73+K74-K75+K76+K77</f>
        <v>26628148</v>
      </c>
      <c r="L72" s="38"/>
      <c r="M72" s="38"/>
    </row>
    <row r="73" spans="1:13" ht="12.75">
      <c r="A73" s="207" t="s">
        <v>144</v>
      </c>
      <c r="B73" s="208"/>
      <c r="C73" s="208"/>
      <c r="D73" s="208"/>
      <c r="E73" s="208"/>
      <c r="F73" s="208"/>
      <c r="G73" s="208"/>
      <c r="H73" s="209"/>
      <c r="I73" s="1">
        <v>66</v>
      </c>
      <c r="J73" s="6">
        <v>3661688</v>
      </c>
      <c r="K73" s="6">
        <v>10188537</v>
      </c>
      <c r="L73" s="38"/>
      <c r="M73" s="38"/>
    </row>
    <row r="74" spans="1:13" ht="12.75">
      <c r="A74" s="207" t="s">
        <v>145</v>
      </c>
      <c r="B74" s="208"/>
      <c r="C74" s="208"/>
      <c r="D74" s="208"/>
      <c r="E74" s="208"/>
      <c r="F74" s="208"/>
      <c r="G74" s="208"/>
      <c r="H74" s="209"/>
      <c r="I74" s="1">
        <v>67</v>
      </c>
      <c r="J74" s="6"/>
      <c r="K74" s="6"/>
      <c r="L74" s="38"/>
      <c r="M74" s="38"/>
    </row>
    <row r="75" spans="1:13" ht="12.75">
      <c r="A75" s="207" t="s">
        <v>133</v>
      </c>
      <c r="B75" s="208"/>
      <c r="C75" s="208"/>
      <c r="D75" s="208"/>
      <c r="E75" s="208"/>
      <c r="F75" s="208"/>
      <c r="G75" s="208"/>
      <c r="H75" s="209"/>
      <c r="I75" s="1">
        <v>68</v>
      </c>
      <c r="J75" s="6"/>
      <c r="K75" s="6"/>
      <c r="L75" s="38"/>
      <c r="M75" s="38"/>
    </row>
    <row r="76" spans="1:13" ht="12.75">
      <c r="A76" s="207" t="s">
        <v>134</v>
      </c>
      <c r="B76" s="208"/>
      <c r="C76" s="208"/>
      <c r="D76" s="208"/>
      <c r="E76" s="208"/>
      <c r="F76" s="208"/>
      <c r="G76" s="208"/>
      <c r="H76" s="209"/>
      <c r="I76" s="1">
        <v>69</v>
      </c>
      <c r="J76" s="6">
        <v>2228631</v>
      </c>
      <c r="K76" s="6">
        <v>2228631</v>
      </c>
      <c r="L76" s="38"/>
      <c r="M76" s="38"/>
    </row>
    <row r="77" spans="1:13" ht="12.75">
      <c r="A77" s="207" t="s">
        <v>135</v>
      </c>
      <c r="B77" s="208"/>
      <c r="C77" s="208"/>
      <c r="D77" s="208"/>
      <c r="E77" s="208"/>
      <c r="F77" s="208"/>
      <c r="G77" s="208"/>
      <c r="H77" s="209"/>
      <c r="I77" s="1">
        <v>70</v>
      </c>
      <c r="J77" s="6">
        <v>14210980</v>
      </c>
      <c r="K77" s="6">
        <v>14210980</v>
      </c>
      <c r="L77" s="38"/>
      <c r="M77" s="38"/>
    </row>
    <row r="78" spans="1:13" ht="12.75">
      <c r="A78" s="207" t="s">
        <v>136</v>
      </c>
      <c r="B78" s="208"/>
      <c r="C78" s="208"/>
      <c r="D78" s="208"/>
      <c r="E78" s="208"/>
      <c r="F78" s="208"/>
      <c r="G78" s="208"/>
      <c r="H78" s="209"/>
      <c r="I78" s="1">
        <v>71</v>
      </c>
      <c r="J78" s="6"/>
      <c r="K78" s="6"/>
      <c r="L78" s="38"/>
      <c r="M78" s="38"/>
    </row>
    <row r="79" spans="1:13" ht="12.75">
      <c r="A79" s="207" t="s">
        <v>238</v>
      </c>
      <c r="B79" s="208"/>
      <c r="C79" s="208"/>
      <c r="D79" s="208"/>
      <c r="E79" s="208"/>
      <c r="F79" s="208"/>
      <c r="G79" s="208"/>
      <c r="H79" s="209"/>
      <c r="I79" s="1">
        <v>72</v>
      </c>
      <c r="J79" s="23">
        <f>J80-J81</f>
        <v>50156495</v>
      </c>
      <c r="K79" s="23">
        <f>K80-K81</f>
        <v>60221579</v>
      </c>
      <c r="L79" s="38"/>
      <c r="M79" s="38"/>
    </row>
    <row r="80" spans="1:13" ht="12.75">
      <c r="A80" s="216" t="s">
        <v>169</v>
      </c>
      <c r="B80" s="217"/>
      <c r="C80" s="217"/>
      <c r="D80" s="217"/>
      <c r="E80" s="217"/>
      <c r="F80" s="217"/>
      <c r="G80" s="217"/>
      <c r="H80" s="218"/>
      <c r="I80" s="1">
        <v>73</v>
      </c>
      <c r="J80" s="128">
        <v>50156495</v>
      </c>
      <c r="K80" s="128">
        <v>60221579</v>
      </c>
      <c r="L80" s="38"/>
      <c r="M80" s="38"/>
    </row>
    <row r="81" spans="1:13" ht="12.75">
      <c r="A81" s="216" t="s">
        <v>170</v>
      </c>
      <c r="B81" s="217"/>
      <c r="C81" s="217"/>
      <c r="D81" s="217"/>
      <c r="E81" s="217"/>
      <c r="F81" s="217"/>
      <c r="G81" s="217"/>
      <c r="H81" s="218"/>
      <c r="I81" s="1">
        <v>74</v>
      </c>
      <c r="J81" s="128"/>
      <c r="K81" s="128"/>
      <c r="L81" s="38"/>
      <c r="M81" s="38"/>
    </row>
    <row r="82" spans="1:13" ht="12.75">
      <c r="A82" s="207" t="s">
        <v>239</v>
      </c>
      <c r="B82" s="208"/>
      <c r="C82" s="208"/>
      <c r="D82" s="208"/>
      <c r="E82" s="208"/>
      <c r="F82" s="208"/>
      <c r="G82" s="208"/>
      <c r="H82" s="209"/>
      <c r="I82" s="1">
        <v>75</v>
      </c>
      <c r="J82" s="23">
        <f>J83-J84</f>
        <v>130536977</v>
      </c>
      <c r="K82" s="23">
        <f>K83-K84</f>
        <v>301394055</v>
      </c>
      <c r="L82" s="38"/>
      <c r="M82" s="38"/>
    </row>
    <row r="83" spans="1:13" ht="12.75">
      <c r="A83" s="216" t="s">
        <v>171</v>
      </c>
      <c r="B83" s="217"/>
      <c r="C83" s="217"/>
      <c r="D83" s="217"/>
      <c r="E83" s="217"/>
      <c r="F83" s="217"/>
      <c r="G83" s="217"/>
      <c r="H83" s="218"/>
      <c r="I83" s="1">
        <v>76</v>
      </c>
      <c r="J83" s="6">
        <v>130536977</v>
      </c>
      <c r="K83" s="6">
        <v>301394055</v>
      </c>
      <c r="L83" s="38"/>
      <c r="M83" s="38"/>
    </row>
    <row r="84" spans="1:13" ht="12.75">
      <c r="A84" s="216" t="s">
        <v>172</v>
      </c>
      <c r="B84" s="217"/>
      <c r="C84" s="217"/>
      <c r="D84" s="217"/>
      <c r="E84" s="217"/>
      <c r="F84" s="217"/>
      <c r="G84" s="217"/>
      <c r="H84" s="218"/>
      <c r="I84" s="1">
        <v>77</v>
      </c>
      <c r="J84" s="128"/>
      <c r="K84" s="128"/>
      <c r="L84" s="38"/>
      <c r="M84" s="38"/>
    </row>
    <row r="85" spans="1:13" ht="12.75">
      <c r="A85" s="207" t="s">
        <v>173</v>
      </c>
      <c r="B85" s="208"/>
      <c r="C85" s="208"/>
      <c r="D85" s="208"/>
      <c r="E85" s="208"/>
      <c r="F85" s="208"/>
      <c r="G85" s="208"/>
      <c r="H85" s="209"/>
      <c r="I85" s="1">
        <v>78</v>
      </c>
      <c r="J85" s="6"/>
      <c r="K85" s="6"/>
      <c r="L85" s="38"/>
      <c r="M85" s="38"/>
    </row>
    <row r="86" spans="1:13" ht="12.75">
      <c r="A86" s="204" t="s">
        <v>19</v>
      </c>
      <c r="B86" s="205"/>
      <c r="C86" s="205"/>
      <c r="D86" s="205"/>
      <c r="E86" s="205"/>
      <c r="F86" s="205"/>
      <c r="G86" s="205"/>
      <c r="H86" s="206"/>
      <c r="I86" s="1">
        <v>79</v>
      </c>
      <c r="J86" s="23">
        <f>SUM(J87:J89)</f>
        <v>50714488</v>
      </c>
      <c r="K86" s="23">
        <f>SUM(K87:K89)</f>
        <v>41209594</v>
      </c>
      <c r="L86" s="38"/>
      <c r="M86" s="38"/>
    </row>
    <row r="87" spans="1:13" ht="12.75">
      <c r="A87" s="207" t="s">
        <v>129</v>
      </c>
      <c r="B87" s="208"/>
      <c r="C87" s="208"/>
      <c r="D87" s="208"/>
      <c r="E87" s="208"/>
      <c r="F87" s="208"/>
      <c r="G87" s="208"/>
      <c r="H87" s="209"/>
      <c r="I87" s="1">
        <v>80</v>
      </c>
      <c r="J87" s="128">
        <v>1183949</v>
      </c>
      <c r="K87" s="6">
        <v>1175947</v>
      </c>
      <c r="L87" s="38"/>
      <c r="M87" s="38"/>
    </row>
    <row r="88" spans="1:13" ht="12.75">
      <c r="A88" s="207" t="s">
        <v>130</v>
      </c>
      <c r="B88" s="208"/>
      <c r="C88" s="208"/>
      <c r="D88" s="208"/>
      <c r="E88" s="208"/>
      <c r="F88" s="208"/>
      <c r="G88" s="208"/>
      <c r="H88" s="209"/>
      <c r="I88" s="1">
        <v>81</v>
      </c>
      <c r="J88" s="128"/>
      <c r="K88" s="128"/>
      <c r="L88" s="38"/>
      <c r="M88" s="38"/>
    </row>
    <row r="89" spans="1:13" ht="12.75">
      <c r="A89" s="207" t="s">
        <v>131</v>
      </c>
      <c r="B89" s="208"/>
      <c r="C89" s="208"/>
      <c r="D89" s="208"/>
      <c r="E89" s="208"/>
      <c r="F89" s="208"/>
      <c r="G89" s="208"/>
      <c r="H89" s="209"/>
      <c r="I89" s="1">
        <v>82</v>
      </c>
      <c r="J89" s="128">
        <v>49530539</v>
      </c>
      <c r="K89" s="128">
        <v>40033647</v>
      </c>
      <c r="L89" s="38"/>
      <c r="M89" s="38"/>
    </row>
    <row r="90" spans="1:13" ht="12.75">
      <c r="A90" s="204" t="s">
        <v>20</v>
      </c>
      <c r="B90" s="205"/>
      <c r="C90" s="205"/>
      <c r="D90" s="205"/>
      <c r="E90" s="205"/>
      <c r="F90" s="205"/>
      <c r="G90" s="205"/>
      <c r="H90" s="206"/>
      <c r="I90" s="1">
        <v>83</v>
      </c>
      <c r="J90" s="23">
        <f>SUM(J91:J99)</f>
        <v>202928254</v>
      </c>
      <c r="K90" s="23">
        <f>SUM(K91:K99)</f>
        <v>201299197</v>
      </c>
      <c r="L90" s="38"/>
      <c r="M90" s="38"/>
    </row>
    <row r="91" spans="1:13" ht="12.75">
      <c r="A91" s="207" t="s">
        <v>132</v>
      </c>
      <c r="B91" s="208"/>
      <c r="C91" s="208"/>
      <c r="D91" s="208"/>
      <c r="E91" s="208"/>
      <c r="F91" s="208"/>
      <c r="G91" s="208"/>
      <c r="H91" s="209"/>
      <c r="I91" s="1">
        <v>84</v>
      </c>
      <c r="J91" s="6"/>
      <c r="K91" s="6"/>
      <c r="L91" s="38"/>
      <c r="M91" s="38"/>
    </row>
    <row r="92" spans="1:13" ht="12.75">
      <c r="A92" s="207" t="s">
        <v>243</v>
      </c>
      <c r="B92" s="208"/>
      <c r="C92" s="208"/>
      <c r="D92" s="208"/>
      <c r="E92" s="208"/>
      <c r="F92" s="208"/>
      <c r="G92" s="208"/>
      <c r="H92" s="209"/>
      <c r="I92" s="1">
        <v>85</v>
      </c>
      <c r="J92" s="6"/>
      <c r="K92" s="6"/>
      <c r="L92" s="38"/>
      <c r="M92" s="38"/>
    </row>
    <row r="93" spans="1:13" ht="12.75">
      <c r="A93" s="207" t="s">
        <v>0</v>
      </c>
      <c r="B93" s="208"/>
      <c r="C93" s="208"/>
      <c r="D93" s="208"/>
      <c r="E93" s="208"/>
      <c r="F93" s="208"/>
      <c r="G93" s="208"/>
      <c r="H93" s="209"/>
      <c r="I93" s="1">
        <v>86</v>
      </c>
      <c r="J93" s="6">
        <v>202928254</v>
      </c>
      <c r="K93" s="128">
        <v>201299197</v>
      </c>
      <c r="L93" s="38"/>
      <c r="M93" s="38"/>
    </row>
    <row r="94" spans="1:13" ht="12.75">
      <c r="A94" s="207" t="s">
        <v>244</v>
      </c>
      <c r="B94" s="208"/>
      <c r="C94" s="208"/>
      <c r="D94" s="208"/>
      <c r="E94" s="208"/>
      <c r="F94" s="208"/>
      <c r="G94" s="208"/>
      <c r="H94" s="209"/>
      <c r="I94" s="1">
        <v>87</v>
      </c>
      <c r="J94" s="6"/>
      <c r="K94" s="6"/>
      <c r="L94" s="38"/>
      <c r="M94" s="38"/>
    </row>
    <row r="95" spans="1:13" ht="12.75">
      <c r="A95" s="207" t="s">
        <v>245</v>
      </c>
      <c r="B95" s="208"/>
      <c r="C95" s="208"/>
      <c r="D95" s="208"/>
      <c r="E95" s="208"/>
      <c r="F95" s="208"/>
      <c r="G95" s="208"/>
      <c r="H95" s="209"/>
      <c r="I95" s="1">
        <v>88</v>
      </c>
      <c r="J95" s="6"/>
      <c r="K95" s="6"/>
      <c r="L95" s="38"/>
      <c r="M95" s="38"/>
    </row>
    <row r="96" spans="1:13" ht="12.75">
      <c r="A96" s="207" t="s">
        <v>246</v>
      </c>
      <c r="B96" s="208"/>
      <c r="C96" s="208"/>
      <c r="D96" s="208"/>
      <c r="E96" s="208"/>
      <c r="F96" s="208"/>
      <c r="G96" s="208"/>
      <c r="H96" s="209"/>
      <c r="I96" s="1">
        <v>89</v>
      </c>
      <c r="J96" s="6"/>
      <c r="K96" s="6"/>
      <c r="L96" s="38"/>
      <c r="M96" s="38"/>
    </row>
    <row r="97" spans="1:13" ht="12.75">
      <c r="A97" s="207" t="s">
        <v>94</v>
      </c>
      <c r="B97" s="208"/>
      <c r="C97" s="208"/>
      <c r="D97" s="208"/>
      <c r="E97" s="208"/>
      <c r="F97" s="208"/>
      <c r="G97" s="208"/>
      <c r="H97" s="209"/>
      <c r="I97" s="1">
        <v>90</v>
      </c>
      <c r="J97" s="6"/>
      <c r="K97" s="6"/>
      <c r="L97" s="38"/>
      <c r="M97" s="38"/>
    </row>
    <row r="98" spans="1:13" ht="12.75">
      <c r="A98" s="207" t="s">
        <v>92</v>
      </c>
      <c r="B98" s="208"/>
      <c r="C98" s="208"/>
      <c r="D98" s="208"/>
      <c r="E98" s="208"/>
      <c r="F98" s="208"/>
      <c r="G98" s="208"/>
      <c r="H98" s="209"/>
      <c r="I98" s="1">
        <v>91</v>
      </c>
      <c r="J98" s="6"/>
      <c r="K98" s="6"/>
      <c r="L98" s="38"/>
      <c r="M98" s="38"/>
    </row>
    <row r="99" spans="1:13" ht="12.75">
      <c r="A99" s="207" t="s">
        <v>93</v>
      </c>
      <c r="B99" s="208"/>
      <c r="C99" s="208"/>
      <c r="D99" s="208"/>
      <c r="E99" s="208"/>
      <c r="F99" s="208"/>
      <c r="G99" s="208"/>
      <c r="H99" s="209"/>
      <c r="I99" s="1">
        <v>92</v>
      </c>
      <c r="J99" s="6"/>
      <c r="K99" s="6"/>
      <c r="L99" s="38"/>
      <c r="M99" s="38"/>
    </row>
    <row r="100" spans="1:13" ht="12.75">
      <c r="A100" s="204" t="s">
        <v>21</v>
      </c>
      <c r="B100" s="205"/>
      <c r="C100" s="205"/>
      <c r="D100" s="205"/>
      <c r="E100" s="205"/>
      <c r="F100" s="205"/>
      <c r="G100" s="205"/>
      <c r="H100" s="206"/>
      <c r="I100" s="1">
        <v>93</v>
      </c>
      <c r="J100" s="23">
        <f>SUM(J101:J112)</f>
        <v>924121364</v>
      </c>
      <c r="K100" s="23">
        <f>SUM(K101:K112)</f>
        <v>908627228</v>
      </c>
      <c r="L100" s="38"/>
      <c r="M100" s="38"/>
    </row>
    <row r="101" spans="1:13" ht="12.75">
      <c r="A101" s="207" t="s">
        <v>132</v>
      </c>
      <c r="B101" s="208"/>
      <c r="C101" s="208"/>
      <c r="D101" s="208"/>
      <c r="E101" s="208"/>
      <c r="F101" s="208"/>
      <c r="G101" s="208"/>
      <c r="H101" s="209"/>
      <c r="I101" s="1">
        <v>94</v>
      </c>
      <c r="J101" s="6">
        <v>800417938</v>
      </c>
      <c r="K101" s="6">
        <v>759228086</v>
      </c>
      <c r="L101" s="38"/>
      <c r="M101" s="38"/>
    </row>
    <row r="102" spans="1:13" ht="12.75">
      <c r="A102" s="207" t="s">
        <v>243</v>
      </c>
      <c r="B102" s="208"/>
      <c r="C102" s="208"/>
      <c r="D102" s="208"/>
      <c r="E102" s="208"/>
      <c r="F102" s="208"/>
      <c r="G102" s="208"/>
      <c r="H102" s="209"/>
      <c r="I102" s="1">
        <v>95</v>
      </c>
      <c r="J102" s="6"/>
      <c r="K102" s="6">
        <v>2963276</v>
      </c>
      <c r="L102" s="38"/>
      <c r="M102" s="38"/>
    </row>
    <row r="103" spans="1:13" ht="12.75">
      <c r="A103" s="207" t="s">
        <v>0</v>
      </c>
      <c r="B103" s="208"/>
      <c r="C103" s="208"/>
      <c r="D103" s="208"/>
      <c r="E103" s="208"/>
      <c r="F103" s="208"/>
      <c r="G103" s="208"/>
      <c r="H103" s="209"/>
      <c r="I103" s="1">
        <v>96</v>
      </c>
      <c r="J103" s="6">
        <v>1555783</v>
      </c>
      <c r="K103" s="6"/>
      <c r="L103" s="38"/>
      <c r="M103" s="38"/>
    </row>
    <row r="104" spans="1:13" ht="12.75">
      <c r="A104" s="207" t="s">
        <v>244</v>
      </c>
      <c r="B104" s="208"/>
      <c r="C104" s="208"/>
      <c r="D104" s="208"/>
      <c r="E104" s="208"/>
      <c r="F104" s="208"/>
      <c r="G104" s="208"/>
      <c r="H104" s="209"/>
      <c r="I104" s="1">
        <v>97</v>
      </c>
      <c r="J104" s="6">
        <v>12397959</v>
      </c>
      <c r="K104" s="6">
        <v>17793877</v>
      </c>
      <c r="L104" s="38"/>
      <c r="M104" s="38"/>
    </row>
    <row r="105" spans="1:13" ht="12.75">
      <c r="A105" s="207" t="s">
        <v>245</v>
      </c>
      <c r="B105" s="208"/>
      <c r="C105" s="208"/>
      <c r="D105" s="208"/>
      <c r="E105" s="208"/>
      <c r="F105" s="208"/>
      <c r="G105" s="208"/>
      <c r="H105" s="209"/>
      <c r="I105" s="1">
        <v>98</v>
      </c>
      <c r="J105" s="6">
        <v>69000226</v>
      </c>
      <c r="K105" s="6">
        <v>71002475</v>
      </c>
      <c r="L105" s="38"/>
      <c r="M105" s="38"/>
    </row>
    <row r="106" spans="1:13" ht="12.75">
      <c r="A106" s="207" t="s">
        <v>246</v>
      </c>
      <c r="B106" s="208"/>
      <c r="C106" s="208"/>
      <c r="D106" s="208"/>
      <c r="E106" s="208"/>
      <c r="F106" s="208"/>
      <c r="G106" s="208"/>
      <c r="H106" s="209"/>
      <c r="I106" s="1">
        <v>99</v>
      </c>
      <c r="J106" s="6"/>
      <c r="K106" s="6"/>
      <c r="L106" s="38"/>
      <c r="M106" s="38"/>
    </row>
    <row r="107" spans="1:13" ht="12.75">
      <c r="A107" s="207" t="s">
        <v>94</v>
      </c>
      <c r="B107" s="208"/>
      <c r="C107" s="208"/>
      <c r="D107" s="208"/>
      <c r="E107" s="208"/>
      <c r="F107" s="208"/>
      <c r="G107" s="208"/>
      <c r="H107" s="209"/>
      <c r="I107" s="1">
        <v>100</v>
      </c>
      <c r="J107" s="6"/>
      <c r="K107" s="6"/>
      <c r="L107" s="38"/>
      <c r="M107" s="38"/>
    </row>
    <row r="108" spans="1:13" ht="12.75">
      <c r="A108" s="207" t="s">
        <v>95</v>
      </c>
      <c r="B108" s="208"/>
      <c r="C108" s="208"/>
      <c r="D108" s="208"/>
      <c r="E108" s="208"/>
      <c r="F108" s="208"/>
      <c r="G108" s="208"/>
      <c r="H108" s="209"/>
      <c r="I108" s="1">
        <v>101</v>
      </c>
      <c r="J108" s="6">
        <v>23032237</v>
      </c>
      <c r="K108" s="6">
        <v>26629634</v>
      </c>
      <c r="L108" s="38"/>
      <c r="M108" s="38"/>
    </row>
    <row r="109" spans="1:13" ht="12.75">
      <c r="A109" s="207" t="s">
        <v>96</v>
      </c>
      <c r="B109" s="208"/>
      <c r="C109" s="208"/>
      <c r="D109" s="208"/>
      <c r="E109" s="208"/>
      <c r="F109" s="208"/>
      <c r="G109" s="208"/>
      <c r="H109" s="209"/>
      <c r="I109" s="1">
        <v>102</v>
      </c>
      <c r="J109" s="6">
        <v>15127990</v>
      </c>
      <c r="K109" s="6">
        <v>30405612</v>
      </c>
      <c r="L109" s="38"/>
      <c r="M109" s="38"/>
    </row>
    <row r="110" spans="1:13" ht="12.75">
      <c r="A110" s="207" t="s">
        <v>99</v>
      </c>
      <c r="B110" s="208"/>
      <c r="C110" s="208"/>
      <c r="D110" s="208"/>
      <c r="E110" s="208"/>
      <c r="F110" s="208"/>
      <c r="G110" s="208"/>
      <c r="H110" s="209"/>
      <c r="I110" s="1">
        <v>103</v>
      </c>
      <c r="J110" s="6"/>
      <c r="K110" s="6"/>
      <c r="L110" s="38"/>
      <c r="M110" s="38"/>
    </row>
    <row r="111" spans="1:13" ht="12.75">
      <c r="A111" s="207" t="s">
        <v>97</v>
      </c>
      <c r="B111" s="208"/>
      <c r="C111" s="208"/>
      <c r="D111" s="208"/>
      <c r="E111" s="208"/>
      <c r="F111" s="208"/>
      <c r="G111" s="208"/>
      <c r="H111" s="209"/>
      <c r="I111" s="1">
        <v>104</v>
      </c>
      <c r="J111" s="6"/>
      <c r="K111" s="6"/>
      <c r="L111" s="38"/>
      <c r="M111" s="38"/>
    </row>
    <row r="112" spans="1:13" ht="12.75">
      <c r="A112" s="207" t="s">
        <v>98</v>
      </c>
      <c r="B112" s="208"/>
      <c r="C112" s="208"/>
      <c r="D112" s="208"/>
      <c r="E112" s="208"/>
      <c r="F112" s="208"/>
      <c r="G112" s="208"/>
      <c r="H112" s="209"/>
      <c r="I112" s="1">
        <v>105</v>
      </c>
      <c r="J112" s="6">
        <v>2589231</v>
      </c>
      <c r="K112" s="6">
        <v>604268</v>
      </c>
      <c r="L112" s="38"/>
      <c r="M112" s="38"/>
    </row>
    <row r="113" spans="1:13" ht="12.75">
      <c r="A113" s="204" t="s">
        <v>1</v>
      </c>
      <c r="B113" s="205"/>
      <c r="C113" s="205"/>
      <c r="D113" s="205"/>
      <c r="E113" s="205"/>
      <c r="F113" s="205"/>
      <c r="G113" s="205"/>
      <c r="H113" s="206"/>
      <c r="I113" s="1">
        <v>106</v>
      </c>
      <c r="J113" s="42">
        <v>36669416</v>
      </c>
      <c r="K113" s="42">
        <v>54337649</v>
      </c>
      <c r="L113" s="38"/>
      <c r="M113" s="38"/>
    </row>
    <row r="114" spans="1:13" ht="12.75">
      <c r="A114" s="204" t="s">
        <v>25</v>
      </c>
      <c r="B114" s="205"/>
      <c r="C114" s="205"/>
      <c r="D114" s="205"/>
      <c r="E114" s="205"/>
      <c r="F114" s="205"/>
      <c r="G114" s="205"/>
      <c r="H114" s="206"/>
      <c r="I114" s="1">
        <v>107</v>
      </c>
      <c r="J114" s="23">
        <f>J69+J86+J90+J100+J113</f>
        <v>2579268813</v>
      </c>
      <c r="K114" s="23">
        <f>K69+K86+K90+K100+K113</f>
        <v>2871703015</v>
      </c>
      <c r="L114" s="38"/>
      <c r="M114" s="38"/>
    </row>
    <row r="115" spans="1:13" ht="12.75">
      <c r="A115" s="224" t="s">
        <v>57</v>
      </c>
      <c r="B115" s="225"/>
      <c r="C115" s="225"/>
      <c r="D115" s="225"/>
      <c r="E115" s="225"/>
      <c r="F115" s="225"/>
      <c r="G115" s="225"/>
      <c r="H115" s="226"/>
      <c r="I115" s="2">
        <v>108</v>
      </c>
      <c r="J115" s="33"/>
      <c r="K115" s="33"/>
      <c r="L115" s="38"/>
      <c r="M115" s="38"/>
    </row>
    <row r="116" spans="1:13" ht="12.75">
      <c r="A116" s="213" t="s">
        <v>309</v>
      </c>
      <c r="B116" s="227"/>
      <c r="C116" s="227"/>
      <c r="D116" s="227"/>
      <c r="E116" s="227"/>
      <c r="F116" s="227"/>
      <c r="G116" s="227"/>
      <c r="H116" s="227"/>
      <c r="I116" s="228"/>
      <c r="J116" s="228"/>
      <c r="K116" s="229"/>
      <c r="L116" s="38"/>
      <c r="M116" s="38"/>
    </row>
    <row r="117" spans="1:13" ht="12.75">
      <c r="A117" s="201" t="s">
        <v>186</v>
      </c>
      <c r="B117" s="202"/>
      <c r="C117" s="202"/>
      <c r="D117" s="202"/>
      <c r="E117" s="202"/>
      <c r="F117" s="202"/>
      <c r="G117" s="202"/>
      <c r="H117" s="202"/>
      <c r="I117" s="230"/>
      <c r="J117" s="230"/>
      <c r="K117" s="231"/>
      <c r="L117" s="38"/>
      <c r="M117" s="38"/>
    </row>
    <row r="118" spans="1:13" ht="12.75">
      <c r="A118" s="207" t="s">
        <v>8</v>
      </c>
      <c r="B118" s="208"/>
      <c r="C118" s="208"/>
      <c r="D118" s="208"/>
      <c r="E118" s="208"/>
      <c r="F118" s="208"/>
      <c r="G118" s="208"/>
      <c r="H118" s="209"/>
      <c r="I118" s="1">
        <v>109</v>
      </c>
      <c r="J118" s="6"/>
      <c r="K118" s="6"/>
      <c r="L118" s="38"/>
      <c r="M118" s="38"/>
    </row>
    <row r="119" spans="1:13" ht="12.75">
      <c r="A119" s="219" t="s">
        <v>9</v>
      </c>
      <c r="B119" s="220"/>
      <c r="C119" s="220"/>
      <c r="D119" s="220"/>
      <c r="E119" s="220"/>
      <c r="F119" s="220"/>
      <c r="G119" s="220"/>
      <c r="H119" s="221"/>
      <c r="I119" s="4">
        <v>110</v>
      </c>
      <c r="J119" s="33"/>
      <c r="K119" s="33"/>
      <c r="L119" s="38"/>
      <c r="M119" s="38"/>
    </row>
    <row r="120" spans="1:13" ht="12.75">
      <c r="A120" s="222" t="s">
        <v>310</v>
      </c>
      <c r="B120" s="223"/>
      <c r="C120" s="223"/>
      <c r="D120" s="223"/>
      <c r="E120" s="223"/>
      <c r="F120" s="223"/>
      <c r="G120" s="223"/>
      <c r="H120" s="223"/>
      <c r="I120" s="223"/>
      <c r="J120" s="223"/>
      <c r="K120" s="223"/>
      <c r="L120" s="38"/>
      <c r="M120" s="38"/>
    </row>
    <row r="121" spans="1:12" ht="12.75">
      <c r="A121" s="222"/>
      <c r="B121" s="223"/>
      <c r="C121" s="223"/>
      <c r="D121" s="223"/>
      <c r="E121" s="223"/>
      <c r="F121" s="223"/>
      <c r="G121" s="223"/>
      <c r="H121" s="223"/>
      <c r="I121" s="223"/>
      <c r="J121" s="223"/>
      <c r="K121" s="223"/>
      <c r="L121" s="38"/>
    </row>
    <row r="122" spans="10:12" ht="12.75">
      <c r="J122" s="38"/>
      <c r="K122" s="38"/>
      <c r="L122" s="38"/>
    </row>
    <row r="123" ht="12.75">
      <c r="K123" s="38"/>
    </row>
    <row r="124" ht="12.75">
      <c r="J124" s="38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56 K114:K115 K61 K100 J79:J84 K7:K9 K15:K16 K26:K38 K40:K41 K49 J7:J67 J72:K77 K66:K67 K79:K82 K86 K89:K90 J70:K70 J86:J115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71"/>
  <sheetViews>
    <sheetView zoomScaleSheetLayoutView="110" zoomScalePageLayoutView="0" workbookViewId="0" topLeftCell="A31">
      <selection activeCell="A31" sqref="A1:IV16384"/>
    </sheetView>
  </sheetViews>
  <sheetFormatPr defaultColWidth="9.140625" defaultRowHeight="12.75"/>
  <cols>
    <col min="1" max="9" width="9.140625" style="20" customWidth="1"/>
    <col min="10" max="10" width="10.421875" style="20" customWidth="1"/>
    <col min="11" max="11" width="11.00390625" style="20" customWidth="1"/>
    <col min="12" max="12" width="10.57421875" style="20" customWidth="1"/>
    <col min="13" max="13" width="10.8515625" style="20" customWidth="1"/>
    <col min="14" max="14" width="11.7109375" style="20" bestFit="1" customWidth="1"/>
    <col min="15" max="15" width="9.140625" style="20" customWidth="1"/>
    <col min="16" max="16" width="11.28125" style="20" customWidth="1"/>
    <col min="17" max="17" width="11.140625" style="20" bestFit="1" customWidth="1"/>
    <col min="18" max="16384" width="9.140625" style="20" customWidth="1"/>
  </cols>
  <sheetData>
    <row r="1" spans="1:13" ht="12.75" customHeight="1">
      <c r="A1" s="189" t="s">
        <v>154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2.75" customHeight="1">
      <c r="A2" s="241" t="s">
        <v>339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12.75" customHeight="1">
      <c r="A3" s="234" t="s">
        <v>334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</row>
    <row r="4" spans="1:13" ht="23.25">
      <c r="A4" s="233" t="s">
        <v>59</v>
      </c>
      <c r="B4" s="233"/>
      <c r="C4" s="233"/>
      <c r="D4" s="233"/>
      <c r="E4" s="233"/>
      <c r="F4" s="233"/>
      <c r="G4" s="233"/>
      <c r="H4" s="233"/>
      <c r="I4" s="13" t="s">
        <v>279</v>
      </c>
      <c r="J4" s="232" t="s">
        <v>318</v>
      </c>
      <c r="K4" s="232"/>
      <c r="L4" s="232" t="s">
        <v>319</v>
      </c>
      <c r="M4" s="232"/>
    </row>
    <row r="5" spans="1:13" ht="22.5">
      <c r="A5" s="233"/>
      <c r="B5" s="233"/>
      <c r="C5" s="233"/>
      <c r="D5" s="233"/>
      <c r="E5" s="233"/>
      <c r="F5" s="233"/>
      <c r="G5" s="233"/>
      <c r="H5" s="233"/>
      <c r="I5" s="13"/>
      <c r="J5" s="29" t="s">
        <v>313</v>
      </c>
      <c r="K5" s="29" t="s">
        <v>314</v>
      </c>
      <c r="L5" s="29" t="s">
        <v>313</v>
      </c>
      <c r="M5" s="29" t="s">
        <v>314</v>
      </c>
    </row>
    <row r="6" spans="1:13" ht="12.75">
      <c r="A6" s="232">
        <v>1</v>
      </c>
      <c r="B6" s="232"/>
      <c r="C6" s="232"/>
      <c r="D6" s="232"/>
      <c r="E6" s="232"/>
      <c r="F6" s="232"/>
      <c r="G6" s="232"/>
      <c r="H6" s="232"/>
      <c r="I6" s="35">
        <v>2</v>
      </c>
      <c r="J6" s="29">
        <v>3</v>
      </c>
      <c r="K6" s="29">
        <v>4</v>
      </c>
      <c r="L6" s="29">
        <v>5</v>
      </c>
      <c r="M6" s="29">
        <v>6</v>
      </c>
    </row>
    <row r="7" spans="1:17" ht="12.75">
      <c r="A7" s="201" t="s">
        <v>26</v>
      </c>
      <c r="B7" s="202"/>
      <c r="C7" s="202"/>
      <c r="D7" s="202"/>
      <c r="E7" s="202"/>
      <c r="F7" s="202"/>
      <c r="G7" s="202"/>
      <c r="H7" s="203"/>
      <c r="I7" s="3">
        <v>111</v>
      </c>
      <c r="J7" s="24">
        <f>SUM(J8:J9)</f>
        <v>891738354</v>
      </c>
      <c r="K7" s="24">
        <f>SUM(K8:K9)</f>
        <v>608839430</v>
      </c>
      <c r="L7" s="24">
        <f>SUM(L8:L9)</f>
        <v>1000983107</v>
      </c>
      <c r="M7" s="24">
        <f>SUM(M8:M9)</f>
        <v>685436274</v>
      </c>
      <c r="N7" s="38"/>
      <c r="O7" s="38"/>
      <c r="P7" s="38"/>
      <c r="Q7" s="38"/>
    </row>
    <row r="8" spans="1:17" ht="12.75">
      <c r="A8" s="204" t="s">
        <v>152</v>
      </c>
      <c r="B8" s="205"/>
      <c r="C8" s="205"/>
      <c r="D8" s="205"/>
      <c r="E8" s="205"/>
      <c r="F8" s="205"/>
      <c r="G8" s="205"/>
      <c r="H8" s="206"/>
      <c r="I8" s="1">
        <v>112</v>
      </c>
      <c r="J8" s="128">
        <v>874450304</v>
      </c>
      <c r="K8" s="128">
        <v>624014563</v>
      </c>
      <c r="L8" s="127">
        <v>977761516</v>
      </c>
      <c r="M8" s="127">
        <v>693562837</v>
      </c>
      <c r="N8" s="38"/>
      <c r="O8" s="38"/>
      <c r="P8" s="38"/>
      <c r="Q8" s="38"/>
    </row>
    <row r="9" spans="1:17" ht="12.75">
      <c r="A9" s="204" t="s">
        <v>103</v>
      </c>
      <c r="B9" s="205"/>
      <c r="C9" s="205"/>
      <c r="D9" s="205"/>
      <c r="E9" s="205"/>
      <c r="F9" s="205"/>
      <c r="G9" s="205"/>
      <c r="H9" s="206"/>
      <c r="I9" s="1">
        <v>113</v>
      </c>
      <c r="J9" s="128">
        <v>17288050</v>
      </c>
      <c r="K9" s="127">
        <v>-15175133</v>
      </c>
      <c r="L9" s="127">
        <v>23221591</v>
      </c>
      <c r="M9" s="127">
        <v>-8126563</v>
      </c>
      <c r="N9" s="38"/>
      <c r="O9" s="38"/>
      <c r="P9" s="38"/>
      <c r="Q9" s="38"/>
    </row>
    <row r="10" spans="1:17" ht="12.75">
      <c r="A10" s="204" t="s">
        <v>12</v>
      </c>
      <c r="B10" s="205"/>
      <c r="C10" s="205"/>
      <c r="D10" s="205"/>
      <c r="E10" s="205"/>
      <c r="F10" s="205"/>
      <c r="G10" s="205"/>
      <c r="H10" s="206"/>
      <c r="I10" s="1">
        <v>114</v>
      </c>
      <c r="J10" s="23">
        <f>J11+J12+J16+J20+J21+J22+J25+J26</f>
        <v>578208121</v>
      </c>
      <c r="K10" s="23">
        <f>K11+K12+K16+K20+K21+K22+K25+K26</f>
        <v>285511934</v>
      </c>
      <c r="L10" s="23">
        <f>L11+L12+L16+L20+L21+L22+L25+L26</f>
        <v>649719961</v>
      </c>
      <c r="M10" s="23">
        <f>M11+M12+M16+M20+M21+M22+M25+M26</f>
        <v>326971406</v>
      </c>
      <c r="N10" s="38"/>
      <c r="O10" s="38"/>
      <c r="P10" s="38"/>
      <c r="Q10" s="38"/>
    </row>
    <row r="11" spans="1:17" ht="12.75">
      <c r="A11" s="204" t="s">
        <v>104</v>
      </c>
      <c r="B11" s="205"/>
      <c r="C11" s="205"/>
      <c r="D11" s="205"/>
      <c r="E11" s="205"/>
      <c r="F11" s="205"/>
      <c r="G11" s="205"/>
      <c r="H11" s="206"/>
      <c r="I11" s="1">
        <v>115</v>
      </c>
      <c r="J11" s="6"/>
      <c r="K11" s="6"/>
      <c r="L11" s="6"/>
      <c r="M11" s="6"/>
      <c r="N11" s="38"/>
      <c r="O11" s="38"/>
      <c r="P11" s="38"/>
      <c r="Q11" s="38"/>
    </row>
    <row r="12" spans="1:17" ht="12.75">
      <c r="A12" s="204" t="s">
        <v>22</v>
      </c>
      <c r="B12" s="205"/>
      <c r="C12" s="205"/>
      <c r="D12" s="205"/>
      <c r="E12" s="205"/>
      <c r="F12" s="205"/>
      <c r="G12" s="205"/>
      <c r="H12" s="206"/>
      <c r="I12" s="1">
        <v>116</v>
      </c>
      <c r="J12" s="23">
        <f>SUM(J13:J15)</f>
        <v>229108618</v>
      </c>
      <c r="K12" s="23">
        <f>SUM(K13:K15)</f>
        <v>127324718</v>
      </c>
      <c r="L12" s="23">
        <f>SUM(L13:L15)</f>
        <v>253884572</v>
      </c>
      <c r="M12" s="23">
        <f>SUM(M13:M15)</f>
        <v>145262536</v>
      </c>
      <c r="N12" s="38"/>
      <c r="O12" s="38"/>
      <c r="P12" s="38"/>
      <c r="Q12" s="38"/>
    </row>
    <row r="13" spans="1:17" ht="12.75">
      <c r="A13" s="207" t="s">
        <v>146</v>
      </c>
      <c r="B13" s="208"/>
      <c r="C13" s="208"/>
      <c r="D13" s="208"/>
      <c r="E13" s="208"/>
      <c r="F13" s="208"/>
      <c r="G13" s="208"/>
      <c r="H13" s="209"/>
      <c r="I13" s="1">
        <v>117</v>
      </c>
      <c r="J13" s="128">
        <v>119772661</v>
      </c>
      <c r="K13" s="128">
        <v>70452883</v>
      </c>
      <c r="L13" s="127">
        <v>136206257</v>
      </c>
      <c r="M13" s="127">
        <v>78834634</v>
      </c>
      <c r="N13" s="38"/>
      <c r="O13" s="38"/>
      <c r="P13" s="38"/>
      <c r="Q13" s="38"/>
    </row>
    <row r="14" spans="1:17" ht="12.75">
      <c r="A14" s="207" t="s">
        <v>147</v>
      </c>
      <c r="B14" s="208"/>
      <c r="C14" s="208"/>
      <c r="D14" s="208"/>
      <c r="E14" s="208"/>
      <c r="F14" s="208"/>
      <c r="G14" s="208"/>
      <c r="H14" s="209"/>
      <c r="I14" s="1">
        <v>118</v>
      </c>
      <c r="J14" s="128">
        <v>7069916</v>
      </c>
      <c r="K14" s="128">
        <v>3688602</v>
      </c>
      <c r="L14" s="127">
        <v>3785387</v>
      </c>
      <c r="M14" s="127">
        <v>3191117</v>
      </c>
      <c r="N14" s="38"/>
      <c r="O14" s="38"/>
      <c r="P14" s="38"/>
      <c r="Q14" s="38"/>
    </row>
    <row r="15" spans="1:17" ht="12.75">
      <c r="A15" s="207" t="s">
        <v>61</v>
      </c>
      <c r="B15" s="208"/>
      <c r="C15" s="208"/>
      <c r="D15" s="208"/>
      <c r="E15" s="208"/>
      <c r="F15" s="208"/>
      <c r="G15" s="208"/>
      <c r="H15" s="209"/>
      <c r="I15" s="1">
        <v>119</v>
      </c>
      <c r="J15" s="128">
        <v>102266041</v>
      </c>
      <c r="K15" s="128">
        <v>53183233</v>
      </c>
      <c r="L15" s="127">
        <v>113892928</v>
      </c>
      <c r="M15" s="127">
        <v>63236785</v>
      </c>
      <c r="N15" s="38"/>
      <c r="O15" s="38"/>
      <c r="P15" s="38"/>
      <c r="Q15" s="38"/>
    </row>
    <row r="16" spans="1:17" ht="12.75">
      <c r="A16" s="204" t="s">
        <v>23</v>
      </c>
      <c r="B16" s="205"/>
      <c r="C16" s="205"/>
      <c r="D16" s="205"/>
      <c r="E16" s="205"/>
      <c r="F16" s="205"/>
      <c r="G16" s="205"/>
      <c r="H16" s="206"/>
      <c r="I16" s="1">
        <v>120</v>
      </c>
      <c r="J16" s="23">
        <f>SUM(J17:J19)</f>
        <v>136142604</v>
      </c>
      <c r="K16" s="23">
        <f>SUM(K17:K19)</f>
        <v>65295985</v>
      </c>
      <c r="L16" s="23">
        <f>SUM(L17:L19)</f>
        <v>159109943</v>
      </c>
      <c r="M16" s="23">
        <f>SUM(M17:M19)</f>
        <v>76243779</v>
      </c>
      <c r="N16" s="38"/>
      <c r="O16" s="38"/>
      <c r="P16" s="38"/>
      <c r="Q16" s="38"/>
    </row>
    <row r="17" spans="1:17" ht="12.75">
      <c r="A17" s="207" t="s">
        <v>62</v>
      </c>
      <c r="B17" s="208"/>
      <c r="C17" s="208"/>
      <c r="D17" s="208"/>
      <c r="E17" s="208"/>
      <c r="F17" s="208"/>
      <c r="G17" s="208"/>
      <c r="H17" s="209"/>
      <c r="I17" s="1">
        <v>121</v>
      </c>
      <c r="J17" s="128">
        <v>82928776</v>
      </c>
      <c r="K17" s="128">
        <v>40034795</v>
      </c>
      <c r="L17" s="127">
        <v>97162437</v>
      </c>
      <c r="M17" s="127">
        <v>46416118</v>
      </c>
      <c r="N17" s="38"/>
      <c r="O17" s="38"/>
      <c r="P17" s="38"/>
      <c r="Q17" s="38"/>
    </row>
    <row r="18" spans="1:17" ht="12.75">
      <c r="A18" s="207" t="s">
        <v>63</v>
      </c>
      <c r="B18" s="208"/>
      <c r="C18" s="208"/>
      <c r="D18" s="208"/>
      <c r="E18" s="208"/>
      <c r="F18" s="208"/>
      <c r="G18" s="208"/>
      <c r="H18" s="209"/>
      <c r="I18" s="1">
        <v>122</v>
      </c>
      <c r="J18" s="128">
        <v>33842114</v>
      </c>
      <c r="K18" s="128">
        <v>16049142</v>
      </c>
      <c r="L18" s="127">
        <v>39408195</v>
      </c>
      <c r="M18" s="127">
        <v>19098915</v>
      </c>
      <c r="N18" s="38"/>
      <c r="O18" s="38"/>
      <c r="P18" s="38"/>
      <c r="Q18" s="38"/>
    </row>
    <row r="19" spans="1:17" ht="12.75">
      <c r="A19" s="207" t="s">
        <v>64</v>
      </c>
      <c r="B19" s="208"/>
      <c r="C19" s="208"/>
      <c r="D19" s="208"/>
      <c r="E19" s="208"/>
      <c r="F19" s="208"/>
      <c r="G19" s="208"/>
      <c r="H19" s="209"/>
      <c r="I19" s="1">
        <v>123</v>
      </c>
      <c r="J19" s="128">
        <v>19371714</v>
      </c>
      <c r="K19" s="128">
        <v>9212048</v>
      </c>
      <c r="L19" s="127">
        <v>22539311</v>
      </c>
      <c r="M19" s="127">
        <v>10728746</v>
      </c>
      <c r="N19" s="38"/>
      <c r="O19" s="38"/>
      <c r="P19" s="38"/>
      <c r="Q19" s="38"/>
    </row>
    <row r="20" spans="1:17" ht="12.75">
      <c r="A20" s="204" t="s">
        <v>105</v>
      </c>
      <c r="B20" s="205"/>
      <c r="C20" s="205"/>
      <c r="D20" s="205"/>
      <c r="E20" s="205"/>
      <c r="F20" s="205"/>
      <c r="G20" s="205"/>
      <c r="H20" s="206"/>
      <c r="I20" s="1">
        <v>124</v>
      </c>
      <c r="J20" s="128">
        <v>99061586</v>
      </c>
      <c r="K20" s="128">
        <v>31910455</v>
      </c>
      <c r="L20" s="127">
        <v>111848935</v>
      </c>
      <c r="M20" s="127">
        <v>37477590</v>
      </c>
      <c r="N20" s="38"/>
      <c r="O20" s="38"/>
      <c r="P20" s="38"/>
      <c r="Q20" s="38"/>
    </row>
    <row r="21" spans="1:17" ht="12.75">
      <c r="A21" s="204" t="s">
        <v>106</v>
      </c>
      <c r="B21" s="205"/>
      <c r="C21" s="205"/>
      <c r="D21" s="205"/>
      <c r="E21" s="205"/>
      <c r="F21" s="205"/>
      <c r="G21" s="205"/>
      <c r="H21" s="206"/>
      <c r="I21" s="1">
        <v>125</v>
      </c>
      <c r="J21" s="128">
        <v>103521235</v>
      </c>
      <c r="K21" s="128">
        <v>56558683</v>
      </c>
      <c r="L21" s="127">
        <v>111158668</v>
      </c>
      <c r="M21" s="127">
        <v>59531603</v>
      </c>
      <c r="N21" s="38"/>
      <c r="O21" s="38"/>
      <c r="P21" s="38"/>
      <c r="Q21" s="38"/>
    </row>
    <row r="22" spans="1:17" ht="12.75">
      <c r="A22" s="204" t="s">
        <v>24</v>
      </c>
      <c r="B22" s="205"/>
      <c r="C22" s="205"/>
      <c r="D22" s="205"/>
      <c r="E22" s="205"/>
      <c r="F22" s="205"/>
      <c r="G22" s="205"/>
      <c r="H22" s="206"/>
      <c r="I22" s="1">
        <v>126</v>
      </c>
      <c r="J22" s="23">
        <f>SUM(J23:J24)</f>
        <v>28306</v>
      </c>
      <c r="K22" s="23">
        <f>SUM(K23:K24)</f>
        <v>0</v>
      </c>
      <c r="L22" s="23">
        <f>SUM(L23:L24)</f>
        <v>34052</v>
      </c>
      <c r="M22" s="23">
        <f>SUM(M23:M24)</f>
        <v>34052</v>
      </c>
      <c r="N22" s="38"/>
      <c r="O22" s="38"/>
      <c r="P22" s="38"/>
      <c r="Q22" s="38"/>
    </row>
    <row r="23" spans="1:17" ht="12.75">
      <c r="A23" s="207" t="s">
        <v>137</v>
      </c>
      <c r="B23" s="208"/>
      <c r="C23" s="208"/>
      <c r="D23" s="208"/>
      <c r="E23" s="208"/>
      <c r="F23" s="208"/>
      <c r="G23" s="208"/>
      <c r="H23" s="209"/>
      <c r="I23" s="1">
        <v>127</v>
      </c>
      <c r="J23" s="127"/>
      <c r="K23" s="127"/>
      <c r="L23" s="127"/>
      <c r="M23" s="127"/>
      <c r="N23" s="38"/>
      <c r="O23" s="38"/>
      <c r="P23" s="38"/>
      <c r="Q23" s="38"/>
    </row>
    <row r="24" spans="1:17" ht="12.75">
      <c r="A24" s="207" t="s">
        <v>138</v>
      </c>
      <c r="B24" s="208"/>
      <c r="C24" s="208"/>
      <c r="D24" s="208"/>
      <c r="E24" s="208"/>
      <c r="F24" s="208"/>
      <c r="G24" s="208"/>
      <c r="H24" s="209"/>
      <c r="I24" s="1">
        <v>128</v>
      </c>
      <c r="J24" s="127">
        <v>28306</v>
      </c>
      <c r="K24" s="127"/>
      <c r="L24" s="127">
        <v>34052</v>
      </c>
      <c r="M24" s="127">
        <v>34052</v>
      </c>
      <c r="N24" s="38"/>
      <c r="O24" s="38"/>
      <c r="P24" s="38"/>
      <c r="Q24" s="38"/>
    </row>
    <row r="25" spans="1:17" ht="12.75">
      <c r="A25" s="204" t="s">
        <v>107</v>
      </c>
      <c r="B25" s="205"/>
      <c r="C25" s="205"/>
      <c r="D25" s="205"/>
      <c r="E25" s="205"/>
      <c r="F25" s="205"/>
      <c r="G25" s="205"/>
      <c r="H25" s="206"/>
      <c r="I25" s="1">
        <v>129</v>
      </c>
      <c r="J25" s="127"/>
      <c r="K25" s="127"/>
      <c r="L25" s="127"/>
      <c r="M25" s="127"/>
      <c r="N25" s="38"/>
      <c r="O25" s="38"/>
      <c r="P25" s="38"/>
      <c r="Q25" s="38"/>
    </row>
    <row r="26" spans="1:17" ht="12.75">
      <c r="A26" s="204" t="s">
        <v>50</v>
      </c>
      <c r="B26" s="205"/>
      <c r="C26" s="205"/>
      <c r="D26" s="205"/>
      <c r="E26" s="205"/>
      <c r="F26" s="205"/>
      <c r="G26" s="205"/>
      <c r="H26" s="206"/>
      <c r="I26" s="1">
        <v>130</v>
      </c>
      <c r="J26" s="127">
        <v>10345772</v>
      </c>
      <c r="K26" s="128">
        <v>4422093</v>
      </c>
      <c r="L26" s="127">
        <v>13683791</v>
      </c>
      <c r="M26" s="128">
        <v>8421846</v>
      </c>
      <c r="N26" s="38"/>
      <c r="O26" s="38"/>
      <c r="P26" s="38"/>
      <c r="Q26" s="38"/>
    </row>
    <row r="27" spans="1:17" ht="12.75">
      <c r="A27" s="204" t="s">
        <v>213</v>
      </c>
      <c r="B27" s="205"/>
      <c r="C27" s="205"/>
      <c r="D27" s="205"/>
      <c r="E27" s="205"/>
      <c r="F27" s="205"/>
      <c r="G27" s="205"/>
      <c r="H27" s="206"/>
      <c r="I27" s="1">
        <v>131</v>
      </c>
      <c r="J27" s="23">
        <f>SUM(J28:J32)</f>
        <v>3217572</v>
      </c>
      <c r="K27" s="23">
        <f>SUM(K28:K32)</f>
        <v>1547179</v>
      </c>
      <c r="L27" s="23">
        <f>SUM(L28:L32)</f>
        <v>4769459</v>
      </c>
      <c r="M27" s="23">
        <f>SUM(M28:M32)</f>
        <v>-635867</v>
      </c>
      <c r="N27" s="38"/>
      <c r="O27" s="38"/>
      <c r="P27" s="38"/>
      <c r="Q27" s="38"/>
    </row>
    <row r="28" spans="1:17" ht="12.75">
      <c r="A28" s="204" t="s">
        <v>227</v>
      </c>
      <c r="B28" s="205"/>
      <c r="C28" s="205"/>
      <c r="D28" s="205"/>
      <c r="E28" s="205"/>
      <c r="F28" s="205"/>
      <c r="G28" s="205"/>
      <c r="H28" s="206"/>
      <c r="I28" s="1">
        <v>132</v>
      </c>
      <c r="J28" s="127">
        <v>414760</v>
      </c>
      <c r="K28" s="128">
        <v>138530</v>
      </c>
      <c r="L28" s="127">
        <v>409638</v>
      </c>
      <c r="M28" s="128">
        <v>138012</v>
      </c>
      <c r="N28" s="38"/>
      <c r="O28" s="38"/>
      <c r="P28" s="38"/>
      <c r="Q28" s="38"/>
    </row>
    <row r="29" spans="1:17" ht="12.75">
      <c r="A29" s="204" t="s">
        <v>155</v>
      </c>
      <c r="B29" s="205"/>
      <c r="C29" s="205"/>
      <c r="D29" s="205"/>
      <c r="E29" s="205"/>
      <c r="F29" s="205"/>
      <c r="G29" s="205"/>
      <c r="H29" s="206"/>
      <c r="I29" s="1">
        <v>133</v>
      </c>
      <c r="J29" s="127">
        <v>2802812</v>
      </c>
      <c r="K29" s="128">
        <v>1408649</v>
      </c>
      <c r="L29" s="127">
        <v>4359821</v>
      </c>
      <c r="M29" s="127">
        <v>-773879</v>
      </c>
      <c r="N29" s="38"/>
      <c r="O29" s="38"/>
      <c r="P29" s="38"/>
      <c r="Q29" s="38"/>
    </row>
    <row r="30" spans="1:17" ht="12.75">
      <c r="A30" s="204" t="s">
        <v>139</v>
      </c>
      <c r="B30" s="205"/>
      <c r="C30" s="205"/>
      <c r="D30" s="205"/>
      <c r="E30" s="205"/>
      <c r="F30" s="205"/>
      <c r="G30" s="205"/>
      <c r="H30" s="206"/>
      <c r="I30" s="1">
        <v>134</v>
      </c>
      <c r="J30" s="6"/>
      <c r="K30" s="6"/>
      <c r="L30" s="6"/>
      <c r="M30" s="6"/>
      <c r="N30" s="38"/>
      <c r="O30" s="38"/>
      <c r="P30" s="38"/>
      <c r="Q30" s="38"/>
    </row>
    <row r="31" spans="1:17" ht="12.75">
      <c r="A31" s="204" t="s">
        <v>223</v>
      </c>
      <c r="B31" s="205"/>
      <c r="C31" s="205"/>
      <c r="D31" s="205"/>
      <c r="E31" s="205"/>
      <c r="F31" s="205"/>
      <c r="G31" s="205"/>
      <c r="H31" s="206"/>
      <c r="I31" s="1">
        <v>135</v>
      </c>
      <c r="J31" s="6"/>
      <c r="K31" s="6"/>
      <c r="L31" s="6"/>
      <c r="M31" s="6"/>
      <c r="N31" s="38"/>
      <c r="O31" s="38"/>
      <c r="P31" s="38"/>
      <c r="Q31" s="38"/>
    </row>
    <row r="32" spans="1:17" ht="12.75">
      <c r="A32" s="204" t="s">
        <v>140</v>
      </c>
      <c r="B32" s="205"/>
      <c r="C32" s="205"/>
      <c r="D32" s="205"/>
      <c r="E32" s="205"/>
      <c r="F32" s="205"/>
      <c r="G32" s="205"/>
      <c r="H32" s="206"/>
      <c r="I32" s="1">
        <v>136</v>
      </c>
      <c r="J32" s="6"/>
      <c r="K32" s="6"/>
      <c r="L32" s="6"/>
      <c r="M32" s="6"/>
      <c r="N32" s="38"/>
      <c r="O32" s="38"/>
      <c r="P32" s="38"/>
      <c r="Q32" s="38"/>
    </row>
    <row r="33" spans="1:17" ht="12.75">
      <c r="A33" s="204" t="s">
        <v>214</v>
      </c>
      <c r="B33" s="205"/>
      <c r="C33" s="205"/>
      <c r="D33" s="205"/>
      <c r="E33" s="205"/>
      <c r="F33" s="205"/>
      <c r="G33" s="205"/>
      <c r="H33" s="206"/>
      <c r="I33" s="1">
        <v>137</v>
      </c>
      <c r="J33" s="23">
        <f>SUM(J34:J37)</f>
        <v>31999195</v>
      </c>
      <c r="K33" s="23">
        <f>SUM(K34:K37)</f>
        <v>10710800</v>
      </c>
      <c r="L33" s="23">
        <f>SUM(L34:L37)</f>
        <v>37097889</v>
      </c>
      <c r="M33" s="23">
        <f>SUM(M34:M37)</f>
        <v>11638910</v>
      </c>
      <c r="N33" s="38"/>
      <c r="O33" s="38"/>
      <c r="P33" s="38"/>
      <c r="Q33" s="38"/>
    </row>
    <row r="34" spans="1:17" ht="12.75">
      <c r="A34" s="204" t="s">
        <v>66</v>
      </c>
      <c r="B34" s="205"/>
      <c r="C34" s="205"/>
      <c r="D34" s="205"/>
      <c r="E34" s="205"/>
      <c r="F34" s="205"/>
      <c r="G34" s="205"/>
      <c r="H34" s="206"/>
      <c r="I34" s="1">
        <v>138</v>
      </c>
      <c r="J34" s="127">
        <v>26299940</v>
      </c>
      <c r="K34" s="128">
        <v>7436445</v>
      </c>
      <c r="L34" s="127">
        <v>31021995</v>
      </c>
      <c r="M34" s="128">
        <v>9487004</v>
      </c>
      <c r="N34" s="38"/>
      <c r="O34" s="38"/>
      <c r="P34" s="38"/>
      <c r="Q34" s="38"/>
    </row>
    <row r="35" spans="1:17" ht="12.75">
      <c r="A35" s="204" t="s">
        <v>65</v>
      </c>
      <c r="B35" s="205"/>
      <c r="C35" s="205"/>
      <c r="D35" s="205"/>
      <c r="E35" s="205"/>
      <c r="F35" s="205"/>
      <c r="G35" s="205"/>
      <c r="H35" s="206"/>
      <c r="I35" s="1">
        <v>139</v>
      </c>
      <c r="J35" s="127">
        <v>5699255</v>
      </c>
      <c r="K35" s="128">
        <v>3274355</v>
      </c>
      <c r="L35" s="127">
        <v>6075894</v>
      </c>
      <c r="M35" s="128">
        <v>2151906</v>
      </c>
      <c r="N35" s="38"/>
      <c r="O35" s="38"/>
      <c r="P35" s="38"/>
      <c r="Q35" s="38"/>
    </row>
    <row r="36" spans="1:17" ht="12.75">
      <c r="A36" s="204" t="s">
        <v>224</v>
      </c>
      <c r="B36" s="205"/>
      <c r="C36" s="205"/>
      <c r="D36" s="205"/>
      <c r="E36" s="205"/>
      <c r="F36" s="205"/>
      <c r="G36" s="205"/>
      <c r="H36" s="206"/>
      <c r="I36" s="1">
        <v>140</v>
      </c>
      <c r="J36" s="6"/>
      <c r="K36" s="6"/>
      <c r="L36" s="6"/>
      <c r="M36" s="6"/>
      <c r="N36" s="38"/>
      <c r="O36" s="38"/>
      <c r="P36" s="38"/>
      <c r="Q36" s="38"/>
    </row>
    <row r="37" spans="1:17" ht="12.75">
      <c r="A37" s="204" t="s">
        <v>67</v>
      </c>
      <c r="B37" s="205"/>
      <c r="C37" s="205"/>
      <c r="D37" s="205"/>
      <c r="E37" s="205"/>
      <c r="F37" s="205"/>
      <c r="G37" s="205"/>
      <c r="H37" s="206"/>
      <c r="I37" s="1">
        <v>141</v>
      </c>
      <c r="J37" s="6"/>
      <c r="K37" s="6"/>
      <c r="L37" s="6"/>
      <c r="M37" s="6"/>
      <c r="N37" s="38"/>
      <c r="O37" s="38"/>
      <c r="P37" s="38"/>
      <c r="Q37" s="38"/>
    </row>
    <row r="38" spans="1:17" ht="12.75">
      <c r="A38" s="204" t="s">
        <v>195</v>
      </c>
      <c r="B38" s="205"/>
      <c r="C38" s="205"/>
      <c r="D38" s="205"/>
      <c r="E38" s="205"/>
      <c r="F38" s="205"/>
      <c r="G38" s="205"/>
      <c r="H38" s="206"/>
      <c r="I38" s="1">
        <v>142</v>
      </c>
      <c r="J38" s="6"/>
      <c r="K38" s="6"/>
      <c r="L38" s="6"/>
      <c r="M38" s="6"/>
      <c r="N38" s="38"/>
      <c r="O38" s="38"/>
      <c r="P38" s="38"/>
      <c r="Q38" s="38"/>
    </row>
    <row r="39" spans="1:17" ht="12.75">
      <c r="A39" s="204" t="s">
        <v>196</v>
      </c>
      <c r="B39" s="205"/>
      <c r="C39" s="205"/>
      <c r="D39" s="205"/>
      <c r="E39" s="205"/>
      <c r="F39" s="205"/>
      <c r="G39" s="205"/>
      <c r="H39" s="206"/>
      <c r="I39" s="1">
        <v>143</v>
      </c>
      <c r="J39" s="6"/>
      <c r="K39" s="6"/>
      <c r="L39" s="6"/>
      <c r="M39" s="6"/>
      <c r="N39" s="38"/>
      <c r="O39" s="38"/>
      <c r="P39" s="38"/>
      <c r="Q39" s="38"/>
    </row>
    <row r="40" spans="1:17" ht="12.75">
      <c r="A40" s="204" t="s">
        <v>225</v>
      </c>
      <c r="B40" s="205"/>
      <c r="C40" s="205"/>
      <c r="D40" s="205"/>
      <c r="E40" s="205"/>
      <c r="F40" s="205"/>
      <c r="G40" s="205"/>
      <c r="H40" s="206"/>
      <c r="I40" s="1">
        <v>144</v>
      </c>
      <c r="J40" s="6"/>
      <c r="K40" s="6"/>
      <c r="L40" s="6"/>
      <c r="M40" s="6"/>
      <c r="N40" s="38"/>
      <c r="O40" s="38"/>
      <c r="P40" s="38"/>
      <c r="Q40" s="38"/>
    </row>
    <row r="41" spans="1:17" ht="12.75">
      <c r="A41" s="204" t="s">
        <v>226</v>
      </c>
      <c r="B41" s="205"/>
      <c r="C41" s="205"/>
      <c r="D41" s="205"/>
      <c r="E41" s="205"/>
      <c r="F41" s="205"/>
      <c r="G41" s="205"/>
      <c r="H41" s="206"/>
      <c r="I41" s="1">
        <v>145</v>
      </c>
      <c r="J41" s="6"/>
      <c r="K41" s="6"/>
      <c r="L41" s="6"/>
      <c r="M41" s="6"/>
      <c r="N41" s="38"/>
      <c r="O41" s="38"/>
      <c r="P41" s="38"/>
      <c r="Q41" s="38"/>
    </row>
    <row r="42" spans="1:17" ht="12.75">
      <c r="A42" s="204" t="s">
        <v>215</v>
      </c>
      <c r="B42" s="205"/>
      <c r="C42" s="205"/>
      <c r="D42" s="205"/>
      <c r="E42" s="205"/>
      <c r="F42" s="205"/>
      <c r="G42" s="205"/>
      <c r="H42" s="206"/>
      <c r="I42" s="1">
        <v>146</v>
      </c>
      <c r="J42" s="23">
        <f>J7+J27+J38+J40</f>
        <v>894955926</v>
      </c>
      <c r="K42" s="23">
        <f>K7+K27+K38+K40</f>
        <v>610386609</v>
      </c>
      <c r="L42" s="23">
        <f>L7+L27+L38+L40</f>
        <v>1005752566</v>
      </c>
      <c r="M42" s="23">
        <f>M7+M27+M38+M40</f>
        <v>684800407</v>
      </c>
      <c r="N42" s="38"/>
      <c r="O42" s="38"/>
      <c r="P42" s="38"/>
      <c r="Q42" s="38"/>
    </row>
    <row r="43" spans="1:17" ht="12.75">
      <c r="A43" s="204" t="s">
        <v>216</v>
      </c>
      <c r="B43" s="205"/>
      <c r="C43" s="205"/>
      <c r="D43" s="205"/>
      <c r="E43" s="205"/>
      <c r="F43" s="205"/>
      <c r="G43" s="205"/>
      <c r="H43" s="206"/>
      <c r="I43" s="1">
        <v>147</v>
      </c>
      <c r="J43" s="23">
        <f>J10+J33+J39+J41</f>
        <v>610207316</v>
      </c>
      <c r="K43" s="23">
        <f>K10+K33+K39+K41</f>
        <v>296222734</v>
      </c>
      <c r="L43" s="23">
        <f>L10+L33+L39+L41</f>
        <v>686817850</v>
      </c>
      <c r="M43" s="23">
        <f>M10+M33+M39+M41</f>
        <v>338610316</v>
      </c>
      <c r="N43" s="38"/>
      <c r="O43" s="38"/>
      <c r="P43" s="38"/>
      <c r="Q43" s="38"/>
    </row>
    <row r="44" spans="1:17" ht="12.75">
      <c r="A44" s="204" t="s">
        <v>236</v>
      </c>
      <c r="B44" s="205"/>
      <c r="C44" s="205"/>
      <c r="D44" s="205"/>
      <c r="E44" s="205"/>
      <c r="F44" s="205"/>
      <c r="G44" s="205"/>
      <c r="H44" s="206"/>
      <c r="I44" s="1">
        <v>148</v>
      </c>
      <c r="J44" s="23">
        <f>J42-J43</f>
        <v>284748610</v>
      </c>
      <c r="K44" s="23">
        <f>K42-K43</f>
        <v>314163875</v>
      </c>
      <c r="L44" s="23">
        <f>L42-L43</f>
        <v>318934716</v>
      </c>
      <c r="M44" s="23">
        <f>M42-M43</f>
        <v>346190091</v>
      </c>
      <c r="N44" s="38"/>
      <c r="O44" s="38"/>
      <c r="P44" s="38"/>
      <c r="Q44" s="38"/>
    </row>
    <row r="45" spans="1:17" ht="12.75">
      <c r="A45" s="216" t="s">
        <v>218</v>
      </c>
      <c r="B45" s="217"/>
      <c r="C45" s="217"/>
      <c r="D45" s="217"/>
      <c r="E45" s="217"/>
      <c r="F45" s="217"/>
      <c r="G45" s="217"/>
      <c r="H45" s="218"/>
      <c r="I45" s="1">
        <v>149</v>
      </c>
      <c r="J45" s="23">
        <f>IF(J42&gt;J43,J42-J43,0)</f>
        <v>284748610</v>
      </c>
      <c r="K45" s="23">
        <f>IF(K42&gt;K43,K42-K43,0)</f>
        <v>314163875</v>
      </c>
      <c r="L45" s="23">
        <f>IF(L42&gt;L43,L42-L43,0)</f>
        <v>318934716</v>
      </c>
      <c r="M45" s="23">
        <f>IF(M42&gt;M43,M42-M43,0)</f>
        <v>346190091</v>
      </c>
      <c r="N45" s="38"/>
      <c r="O45" s="38"/>
      <c r="P45" s="38"/>
      <c r="Q45" s="38"/>
    </row>
    <row r="46" spans="1:17" ht="12.75">
      <c r="A46" s="216" t="s">
        <v>219</v>
      </c>
      <c r="B46" s="217"/>
      <c r="C46" s="217"/>
      <c r="D46" s="217"/>
      <c r="E46" s="217"/>
      <c r="F46" s="217"/>
      <c r="G46" s="217"/>
      <c r="H46" s="218"/>
      <c r="I46" s="1">
        <v>150</v>
      </c>
      <c r="J46" s="23">
        <f>IF(J43&gt;J42,J43-J42,0)</f>
        <v>0</v>
      </c>
      <c r="K46" s="23">
        <f>IF(K43&gt;K42,K43-K42,0)</f>
        <v>0</v>
      </c>
      <c r="L46" s="23">
        <f>IF(L43&gt;L42,L43-L42,0)</f>
        <v>0</v>
      </c>
      <c r="M46" s="23">
        <f>IF(M43&gt;M42,M43-M42,0)</f>
        <v>0</v>
      </c>
      <c r="N46" s="38"/>
      <c r="O46" s="38"/>
      <c r="P46" s="38"/>
      <c r="Q46" s="38"/>
    </row>
    <row r="47" spans="1:17" ht="12.75">
      <c r="A47" s="204" t="s">
        <v>217</v>
      </c>
      <c r="B47" s="205"/>
      <c r="C47" s="205"/>
      <c r="D47" s="205"/>
      <c r="E47" s="205"/>
      <c r="F47" s="205"/>
      <c r="G47" s="205"/>
      <c r="H47" s="206"/>
      <c r="I47" s="1">
        <v>151</v>
      </c>
      <c r="J47" s="127">
        <v>19599437</v>
      </c>
      <c r="K47" s="128">
        <v>7192539</v>
      </c>
      <c r="L47" s="127">
        <v>17540661</v>
      </c>
      <c r="M47" s="128">
        <v>5174061</v>
      </c>
      <c r="N47" s="38"/>
      <c r="O47" s="38"/>
      <c r="P47" s="38"/>
      <c r="Q47" s="38"/>
    </row>
    <row r="48" spans="1:17" ht="12.75">
      <c r="A48" s="204" t="s">
        <v>237</v>
      </c>
      <c r="B48" s="205"/>
      <c r="C48" s="205"/>
      <c r="D48" s="205"/>
      <c r="E48" s="205"/>
      <c r="F48" s="205"/>
      <c r="G48" s="205"/>
      <c r="H48" s="206"/>
      <c r="I48" s="1">
        <v>152</v>
      </c>
      <c r="J48" s="23">
        <f>J44-J47</f>
        <v>265149173</v>
      </c>
      <c r="K48" s="23">
        <f>K44-K47</f>
        <v>306971336</v>
      </c>
      <c r="L48" s="23">
        <f>L44-L47</f>
        <v>301394055</v>
      </c>
      <c r="M48" s="23">
        <f>M44-M47</f>
        <v>341016030</v>
      </c>
      <c r="N48" s="38"/>
      <c r="O48" s="38"/>
      <c r="P48" s="38"/>
      <c r="Q48" s="38"/>
    </row>
    <row r="49" spans="1:17" ht="12.75">
      <c r="A49" s="216" t="s">
        <v>192</v>
      </c>
      <c r="B49" s="217"/>
      <c r="C49" s="217"/>
      <c r="D49" s="217"/>
      <c r="E49" s="217"/>
      <c r="F49" s="217"/>
      <c r="G49" s="217"/>
      <c r="H49" s="218"/>
      <c r="I49" s="1">
        <v>153</v>
      </c>
      <c r="J49" s="23">
        <f>IF(J48&gt;0,J48,0)</f>
        <v>265149173</v>
      </c>
      <c r="K49" s="23">
        <f>IF(K48&gt;0,K48,0)</f>
        <v>306971336</v>
      </c>
      <c r="L49" s="23">
        <f>IF(L48&gt;0,L48,0)</f>
        <v>301394055</v>
      </c>
      <c r="M49" s="23">
        <f>IF(M48&gt;0,M48,0)</f>
        <v>341016030</v>
      </c>
      <c r="N49" s="38"/>
      <c r="O49" s="38"/>
      <c r="P49" s="38"/>
      <c r="Q49" s="38"/>
    </row>
    <row r="50" spans="1:17" ht="12.75">
      <c r="A50" s="235" t="s">
        <v>220</v>
      </c>
      <c r="B50" s="236"/>
      <c r="C50" s="236"/>
      <c r="D50" s="236"/>
      <c r="E50" s="236"/>
      <c r="F50" s="236"/>
      <c r="G50" s="236"/>
      <c r="H50" s="237"/>
      <c r="I50" s="2">
        <v>154</v>
      </c>
      <c r="J50" s="25">
        <f>IF(J48&lt;0,-J48,0)</f>
        <v>0</v>
      </c>
      <c r="K50" s="25">
        <f>IF(K48&lt;0,-K48,0)</f>
        <v>0</v>
      </c>
      <c r="L50" s="25">
        <f>IF(L48&lt;0,-L48,0)</f>
        <v>0</v>
      </c>
      <c r="M50" s="25">
        <f>IF(M48&lt;0,-M48,0)</f>
        <v>0</v>
      </c>
      <c r="N50" s="38"/>
      <c r="O50" s="38"/>
      <c r="P50" s="38"/>
      <c r="Q50" s="38"/>
    </row>
    <row r="51" spans="1:17" ht="12.75" customHeight="1">
      <c r="A51" s="213" t="s">
        <v>311</v>
      </c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38"/>
      <c r="O51" s="38"/>
      <c r="P51" s="38"/>
      <c r="Q51" s="38"/>
    </row>
    <row r="52" spans="1:17" ht="12.75" customHeight="1">
      <c r="A52" s="201" t="s">
        <v>187</v>
      </c>
      <c r="B52" s="202"/>
      <c r="C52" s="202"/>
      <c r="D52" s="202"/>
      <c r="E52" s="202"/>
      <c r="F52" s="202"/>
      <c r="G52" s="202"/>
      <c r="H52" s="202"/>
      <c r="I52" s="28"/>
      <c r="J52" s="28"/>
      <c r="K52" s="28"/>
      <c r="L52" s="28"/>
      <c r="M52" s="31"/>
      <c r="N52" s="38"/>
      <c r="O52" s="38"/>
      <c r="P52" s="38"/>
      <c r="Q52" s="38"/>
    </row>
    <row r="53" spans="1:17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6"/>
      <c r="K53" s="6"/>
      <c r="L53" s="6"/>
      <c r="M53" s="6"/>
      <c r="N53" s="38"/>
      <c r="O53" s="38"/>
      <c r="P53" s="38"/>
      <c r="Q53" s="38"/>
    </row>
    <row r="54" spans="1:17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33"/>
      <c r="K54" s="33"/>
      <c r="L54" s="33"/>
      <c r="M54" s="33"/>
      <c r="N54" s="38"/>
      <c r="O54" s="38"/>
      <c r="P54" s="38"/>
      <c r="Q54" s="38"/>
    </row>
    <row r="55" spans="1:17" ht="12.75" customHeight="1">
      <c r="A55" s="213" t="s">
        <v>189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38"/>
      <c r="O55" s="38"/>
      <c r="P55" s="38"/>
      <c r="Q55" s="38"/>
    </row>
    <row r="56" spans="1:17" ht="12.75">
      <c r="A56" s="201" t="s">
        <v>204</v>
      </c>
      <c r="B56" s="202"/>
      <c r="C56" s="202"/>
      <c r="D56" s="202"/>
      <c r="E56" s="202"/>
      <c r="F56" s="202"/>
      <c r="G56" s="202"/>
      <c r="H56" s="203"/>
      <c r="I56" s="34">
        <v>157</v>
      </c>
      <c r="J56" s="32">
        <f>+J48</f>
        <v>265149173</v>
      </c>
      <c r="K56" s="32">
        <f>+K48</f>
        <v>306971336</v>
      </c>
      <c r="L56" s="32">
        <f>+L48</f>
        <v>301394055</v>
      </c>
      <c r="M56" s="32">
        <f>+M48</f>
        <v>341016030</v>
      </c>
      <c r="N56" s="38"/>
      <c r="O56" s="38"/>
      <c r="P56" s="38"/>
      <c r="Q56" s="38"/>
    </row>
    <row r="57" spans="1:17" ht="12.75">
      <c r="A57" s="204" t="s">
        <v>221</v>
      </c>
      <c r="B57" s="205"/>
      <c r="C57" s="205"/>
      <c r="D57" s="205"/>
      <c r="E57" s="205"/>
      <c r="F57" s="205"/>
      <c r="G57" s="205"/>
      <c r="H57" s="206"/>
      <c r="I57" s="1">
        <v>158</v>
      </c>
      <c r="J57" s="23">
        <f>SUM(J58:J64)</f>
        <v>0</v>
      </c>
      <c r="K57" s="23">
        <f>SUM(K58:K64)</f>
        <v>0</v>
      </c>
      <c r="L57" s="23">
        <f>SUM(L58:L64)</f>
        <v>0</v>
      </c>
      <c r="M57" s="23">
        <f>SUM(M58:M64)</f>
        <v>0</v>
      </c>
      <c r="N57" s="38"/>
      <c r="O57" s="38"/>
      <c r="P57" s="38"/>
      <c r="Q57" s="38"/>
    </row>
    <row r="58" spans="1:17" ht="12.75">
      <c r="A58" s="204" t="s">
        <v>228</v>
      </c>
      <c r="B58" s="205"/>
      <c r="C58" s="205"/>
      <c r="D58" s="205"/>
      <c r="E58" s="205"/>
      <c r="F58" s="205"/>
      <c r="G58" s="205"/>
      <c r="H58" s="206"/>
      <c r="I58" s="1">
        <v>159</v>
      </c>
      <c r="J58" s="6"/>
      <c r="K58" s="6"/>
      <c r="L58" s="6"/>
      <c r="M58" s="6"/>
      <c r="N58" s="38"/>
      <c r="O58" s="38"/>
      <c r="P58" s="38"/>
      <c r="Q58" s="38"/>
    </row>
    <row r="59" spans="1:17" ht="12.75">
      <c r="A59" s="204" t="s">
        <v>229</v>
      </c>
      <c r="B59" s="205"/>
      <c r="C59" s="205"/>
      <c r="D59" s="205"/>
      <c r="E59" s="205"/>
      <c r="F59" s="205"/>
      <c r="G59" s="205"/>
      <c r="H59" s="206"/>
      <c r="I59" s="1">
        <v>160</v>
      </c>
      <c r="J59" s="6"/>
      <c r="K59" s="6"/>
      <c r="L59" s="6"/>
      <c r="M59" s="6"/>
      <c r="N59" s="38"/>
      <c r="O59" s="38"/>
      <c r="P59" s="38"/>
      <c r="Q59" s="38"/>
    </row>
    <row r="60" spans="1:17" ht="12.75">
      <c r="A60" s="204" t="s">
        <v>45</v>
      </c>
      <c r="B60" s="205"/>
      <c r="C60" s="205"/>
      <c r="D60" s="205"/>
      <c r="E60" s="205"/>
      <c r="F60" s="205"/>
      <c r="G60" s="205"/>
      <c r="H60" s="206"/>
      <c r="I60" s="1">
        <v>161</v>
      </c>
      <c r="J60" s="6"/>
      <c r="K60" s="6"/>
      <c r="L60" s="6"/>
      <c r="M60" s="6"/>
      <c r="N60" s="38"/>
      <c r="O60" s="38"/>
      <c r="P60" s="38"/>
      <c r="Q60" s="38"/>
    </row>
    <row r="61" spans="1:17" ht="12.75">
      <c r="A61" s="204" t="s">
        <v>230</v>
      </c>
      <c r="B61" s="205"/>
      <c r="C61" s="205"/>
      <c r="D61" s="205"/>
      <c r="E61" s="205"/>
      <c r="F61" s="205"/>
      <c r="G61" s="205"/>
      <c r="H61" s="206"/>
      <c r="I61" s="1">
        <v>162</v>
      </c>
      <c r="J61" s="6"/>
      <c r="K61" s="6"/>
      <c r="L61" s="6"/>
      <c r="M61" s="6"/>
      <c r="N61" s="38"/>
      <c r="O61" s="38"/>
      <c r="P61" s="38"/>
      <c r="Q61" s="38"/>
    </row>
    <row r="62" spans="1:17" ht="12.75">
      <c r="A62" s="204" t="s">
        <v>231</v>
      </c>
      <c r="B62" s="205"/>
      <c r="C62" s="205"/>
      <c r="D62" s="205"/>
      <c r="E62" s="205"/>
      <c r="F62" s="205"/>
      <c r="G62" s="205"/>
      <c r="H62" s="206"/>
      <c r="I62" s="1">
        <v>163</v>
      </c>
      <c r="J62" s="6"/>
      <c r="K62" s="6"/>
      <c r="L62" s="6"/>
      <c r="M62" s="6"/>
      <c r="N62" s="38"/>
      <c r="O62" s="38"/>
      <c r="P62" s="38"/>
      <c r="Q62" s="38"/>
    </row>
    <row r="63" spans="1:17" ht="12.75">
      <c r="A63" s="204" t="s">
        <v>232</v>
      </c>
      <c r="B63" s="205"/>
      <c r="C63" s="205"/>
      <c r="D63" s="205"/>
      <c r="E63" s="205"/>
      <c r="F63" s="205"/>
      <c r="G63" s="205"/>
      <c r="H63" s="206"/>
      <c r="I63" s="1">
        <v>164</v>
      </c>
      <c r="J63" s="6"/>
      <c r="K63" s="6"/>
      <c r="L63" s="6"/>
      <c r="M63" s="6"/>
      <c r="N63" s="38"/>
      <c r="O63" s="38"/>
      <c r="P63" s="38"/>
      <c r="Q63" s="38"/>
    </row>
    <row r="64" spans="1:17" ht="12.75">
      <c r="A64" s="204" t="s">
        <v>233</v>
      </c>
      <c r="B64" s="205"/>
      <c r="C64" s="205"/>
      <c r="D64" s="205"/>
      <c r="E64" s="205"/>
      <c r="F64" s="205"/>
      <c r="G64" s="205"/>
      <c r="H64" s="206"/>
      <c r="I64" s="1">
        <v>165</v>
      </c>
      <c r="J64" s="6"/>
      <c r="K64" s="6"/>
      <c r="L64" s="6"/>
      <c r="M64" s="6"/>
      <c r="N64" s="38"/>
      <c r="O64" s="38"/>
      <c r="P64" s="38"/>
      <c r="Q64" s="38"/>
    </row>
    <row r="65" spans="1:17" ht="12.75">
      <c r="A65" s="204" t="s">
        <v>222</v>
      </c>
      <c r="B65" s="205"/>
      <c r="C65" s="205"/>
      <c r="D65" s="205"/>
      <c r="E65" s="205"/>
      <c r="F65" s="205"/>
      <c r="G65" s="205"/>
      <c r="H65" s="206"/>
      <c r="I65" s="1">
        <v>166</v>
      </c>
      <c r="J65" s="6"/>
      <c r="K65" s="6"/>
      <c r="L65" s="6"/>
      <c r="M65" s="6"/>
      <c r="N65" s="38"/>
      <c r="O65" s="38"/>
      <c r="P65" s="38"/>
      <c r="Q65" s="38"/>
    </row>
    <row r="66" spans="1:17" ht="12.75">
      <c r="A66" s="204" t="s">
        <v>193</v>
      </c>
      <c r="B66" s="205"/>
      <c r="C66" s="205"/>
      <c r="D66" s="205"/>
      <c r="E66" s="205"/>
      <c r="F66" s="205"/>
      <c r="G66" s="205"/>
      <c r="H66" s="206"/>
      <c r="I66" s="1">
        <v>167</v>
      </c>
      <c r="J66" s="23">
        <f>J57-J65</f>
        <v>0</v>
      </c>
      <c r="K66" s="23">
        <f>K57-K65</f>
        <v>0</v>
      </c>
      <c r="L66" s="23">
        <f>L57-L65</f>
        <v>0</v>
      </c>
      <c r="M66" s="23">
        <f>M57-M65</f>
        <v>0</v>
      </c>
      <c r="N66" s="38"/>
      <c r="O66" s="38"/>
      <c r="P66" s="38"/>
      <c r="Q66" s="38"/>
    </row>
    <row r="67" spans="1:17" ht="12.75">
      <c r="A67" s="204" t="s">
        <v>194</v>
      </c>
      <c r="B67" s="205"/>
      <c r="C67" s="205"/>
      <c r="D67" s="205"/>
      <c r="E67" s="205"/>
      <c r="F67" s="205"/>
      <c r="G67" s="205"/>
      <c r="H67" s="206"/>
      <c r="I67" s="1">
        <v>168</v>
      </c>
      <c r="J67" s="25">
        <f>J56+J66</f>
        <v>265149173</v>
      </c>
      <c r="K67" s="25">
        <f>K56+K66</f>
        <v>306971336</v>
      </c>
      <c r="L67" s="25">
        <f>L56+L66</f>
        <v>301394055</v>
      </c>
      <c r="M67" s="25">
        <f>M56+M66</f>
        <v>341016030</v>
      </c>
      <c r="N67" s="38"/>
      <c r="O67" s="38"/>
      <c r="P67" s="38"/>
      <c r="Q67" s="38"/>
    </row>
    <row r="68" spans="1:17" ht="12.75" customHeight="1">
      <c r="A68" s="245" t="s">
        <v>312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38"/>
      <c r="O68" s="38"/>
      <c r="P68" s="38"/>
      <c r="Q68" s="38"/>
    </row>
    <row r="69" spans="1:17" ht="12.75" customHeight="1">
      <c r="A69" s="247" t="s">
        <v>188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38"/>
      <c r="O69" s="38"/>
      <c r="P69" s="38"/>
      <c r="Q69" s="38"/>
    </row>
    <row r="70" spans="1:17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6"/>
      <c r="K70" s="6"/>
      <c r="L70" s="6"/>
      <c r="M70" s="6"/>
      <c r="N70" s="38"/>
      <c r="O70" s="38"/>
      <c r="P70" s="38"/>
      <c r="Q70" s="38"/>
    </row>
    <row r="71" spans="1:17" ht="12.75">
      <c r="A71" s="242" t="s">
        <v>235</v>
      </c>
      <c r="B71" s="243"/>
      <c r="C71" s="243"/>
      <c r="D71" s="243"/>
      <c r="E71" s="243"/>
      <c r="F71" s="243"/>
      <c r="G71" s="243"/>
      <c r="H71" s="244"/>
      <c r="I71" s="4">
        <v>170</v>
      </c>
      <c r="J71" s="33"/>
      <c r="K71" s="33"/>
      <c r="L71" s="33"/>
      <c r="M71" s="33"/>
      <c r="N71" s="38"/>
      <c r="O71" s="38"/>
      <c r="P71" s="38"/>
      <c r="Q71" s="3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K56:M57 J70:L71 J53:L54 J56:J67 K66:M67 K58:L65 L47:M47 J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zoomScaleSheetLayoutView="110" zoomScalePageLayoutView="0" workbookViewId="0" topLeftCell="A22">
      <selection activeCell="L32" sqref="L32"/>
    </sheetView>
  </sheetViews>
  <sheetFormatPr defaultColWidth="9.140625" defaultRowHeight="12.75"/>
  <cols>
    <col min="1" max="9" width="9.140625" style="20" customWidth="1"/>
    <col min="10" max="11" width="11.140625" style="20" customWidth="1"/>
    <col min="12" max="12" width="15.00390625" style="30" bestFit="1" customWidth="1"/>
    <col min="13" max="16384" width="9.140625" style="20" customWidth="1"/>
  </cols>
  <sheetData>
    <row r="1" spans="1:11" ht="12.75" customHeight="1">
      <c r="A1" s="252" t="s">
        <v>164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 customHeight="1">
      <c r="A2" s="253" t="s">
        <v>339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.75">
      <c r="A3" s="249" t="s">
        <v>334</v>
      </c>
      <c r="B3" s="250"/>
      <c r="C3" s="250"/>
      <c r="D3" s="250"/>
      <c r="E3" s="250"/>
      <c r="F3" s="250"/>
      <c r="G3" s="250"/>
      <c r="H3" s="250"/>
      <c r="I3" s="250"/>
      <c r="J3" s="250"/>
      <c r="K3" s="251"/>
    </row>
    <row r="4" spans="1:11" ht="23.25">
      <c r="A4" s="254" t="s">
        <v>59</v>
      </c>
      <c r="B4" s="254"/>
      <c r="C4" s="254"/>
      <c r="D4" s="254"/>
      <c r="E4" s="254"/>
      <c r="F4" s="254"/>
      <c r="G4" s="254"/>
      <c r="H4" s="254"/>
      <c r="I4" s="17" t="s">
        <v>279</v>
      </c>
      <c r="J4" s="18" t="s">
        <v>318</v>
      </c>
      <c r="K4" s="18" t="s">
        <v>319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36">
        <v>2</v>
      </c>
      <c r="J5" s="37" t="s">
        <v>283</v>
      </c>
      <c r="K5" s="37" t="s">
        <v>284</v>
      </c>
    </row>
    <row r="6" spans="1:11" ht="12.75">
      <c r="A6" s="213" t="s">
        <v>156</v>
      </c>
      <c r="B6" s="227"/>
      <c r="C6" s="227"/>
      <c r="D6" s="227"/>
      <c r="E6" s="227"/>
      <c r="F6" s="227"/>
      <c r="G6" s="227"/>
      <c r="H6" s="227"/>
      <c r="I6" s="256"/>
      <c r="J6" s="256"/>
      <c r="K6" s="257"/>
    </row>
    <row r="7" spans="1:13" ht="12.75">
      <c r="A7" s="207" t="s">
        <v>40</v>
      </c>
      <c r="B7" s="208"/>
      <c r="C7" s="208"/>
      <c r="D7" s="208"/>
      <c r="E7" s="208"/>
      <c r="F7" s="208"/>
      <c r="G7" s="208"/>
      <c r="H7" s="208"/>
      <c r="I7" s="1">
        <v>1</v>
      </c>
      <c r="J7" s="6">
        <v>284748610</v>
      </c>
      <c r="K7" s="6">
        <v>318934716</v>
      </c>
      <c r="M7" s="38"/>
    </row>
    <row r="8" spans="1:13" ht="12.75">
      <c r="A8" s="207" t="s">
        <v>41</v>
      </c>
      <c r="B8" s="208"/>
      <c r="C8" s="208"/>
      <c r="D8" s="208"/>
      <c r="E8" s="208"/>
      <c r="F8" s="208"/>
      <c r="G8" s="208"/>
      <c r="H8" s="208"/>
      <c r="I8" s="1">
        <v>2</v>
      </c>
      <c r="J8" s="6">
        <v>99061586</v>
      </c>
      <c r="K8" s="6">
        <v>111848935</v>
      </c>
      <c r="M8" s="38"/>
    </row>
    <row r="9" spans="1:13" ht="12.75">
      <c r="A9" s="207" t="s">
        <v>42</v>
      </c>
      <c r="B9" s="208"/>
      <c r="C9" s="208"/>
      <c r="D9" s="208"/>
      <c r="E9" s="208"/>
      <c r="F9" s="208"/>
      <c r="G9" s="208"/>
      <c r="H9" s="208"/>
      <c r="I9" s="1">
        <v>3</v>
      </c>
      <c r="J9" s="6">
        <v>48833386</v>
      </c>
      <c r="K9" s="6">
        <v>23603425</v>
      </c>
      <c r="M9" s="38"/>
    </row>
    <row r="10" spans="1:13" ht="12.75">
      <c r="A10" s="207" t="s">
        <v>43</v>
      </c>
      <c r="B10" s="208"/>
      <c r="C10" s="208"/>
      <c r="D10" s="208"/>
      <c r="E10" s="208"/>
      <c r="F10" s="208"/>
      <c r="G10" s="208"/>
      <c r="H10" s="208"/>
      <c r="I10" s="1">
        <v>4</v>
      </c>
      <c r="J10" s="6"/>
      <c r="K10" s="6"/>
      <c r="M10" s="38"/>
    </row>
    <row r="11" spans="1:13" ht="12.75">
      <c r="A11" s="207" t="s">
        <v>44</v>
      </c>
      <c r="B11" s="208"/>
      <c r="C11" s="208"/>
      <c r="D11" s="208"/>
      <c r="E11" s="208"/>
      <c r="F11" s="208"/>
      <c r="G11" s="208"/>
      <c r="H11" s="208"/>
      <c r="I11" s="1">
        <v>5</v>
      </c>
      <c r="J11" s="6"/>
      <c r="K11" s="6">
        <v>0</v>
      </c>
      <c r="M11" s="38"/>
    </row>
    <row r="12" spans="1:13" ht="12.75">
      <c r="A12" s="207" t="s">
        <v>51</v>
      </c>
      <c r="B12" s="208"/>
      <c r="C12" s="208"/>
      <c r="D12" s="208"/>
      <c r="E12" s="208"/>
      <c r="F12" s="208"/>
      <c r="G12" s="208"/>
      <c r="H12" s="208"/>
      <c r="I12" s="1">
        <v>6</v>
      </c>
      <c r="J12" s="6">
        <v>17332391</v>
      </c>
      <c r="K12" s="6">
        <v>17668233</v>
      </c>
      <c r="M12" s="38"/>
    </row>
    <row r="13" spans="1:13" ht="12.75">
      <c r="A13" s="204" t="s">
        <v>157</v>
      </c>
      <c r="B13" s="205"/>
      <c r="C13" s="205"/>
      <c r="D13" s="205"/>
      <c r="E13" s="205"/>
      <c r="F13" s="205"/>
      <c r="G13" s="205"/>
      <c r="H13" s="205"/>
      <c r="I13" s="1">
        <v>7</v>
      </c>
      <c r="J13" s="23">
        <f>SUM(J7:J12)</f>
        <v>449975973</v>
      </c>
      <c r="K13" s="23">
        <f>SUM(K7:K12)</f>
        <v>472055309</v>
      </c>
      <c r="M13" s="38"/>
    </row>
    <row r="14" spans="1:13" ht="12.75">
      <c r="A14" s="207" t="s">
        <v>52</v>
      </c>
      <c r="B14" s="208"/>
      <c r="C14" s="208"/>
      <c r="D14" s="208"/>
      <c r="E14" s="208"/>
      <c r="F14" s="208"/>
      <c r="G14" s="208"/>
      <c r="H14" s="208"/>
      <c r="I14" s="1">
        <v>8</v>
      </c>
      <c r="J14" s="6"/>
      <c r="K14" s="6"/>
      <c r="M14" s="38"/>
    </row>
    <row r="15" spans="1:13" ht="12.75">
      <c r="A15" s="207" t="s">
        <v>53</v>
      </c>
      <c r="B15" s="208"/>
      <c r="C15" s="208"/>
      <c r="D15" s="208"/>
      <c r="E15" s="208"/>
      <c r="F15" s="208"/>
      <c r="G15" s="208"/>
      <c r="H15" s="208"/>
      <c r="I15" s="1">
        <v>9</v>
      </c>
      <c r="J15" s="6">
        <v>48129134</v>
      </c>
      <c r="K15" s="6">
        <v>15111728</v>
      </c>
      <c r="M15" s="38"/>
    </row>
    <row r="16" spans="1:13" ht="12.75">
      <c r="A16" s="207" t="s">
        <v>54</v>
      </c>
      <c r="B16" s="208"/>
      <c r="C16" s="208"/>
      <c r="D16" s="208"/>
      <c r="E16" s="208"/>
      <c r="F16" s="208"/>
      <c r="G16" s="208"/>
      <c r="H16" s="208"/>
      <c r="I16" s="1">
        <v>10</v>
      </c>
      <c r="J16" s="6">
        <v>2127978</v>
      </c>
      <c r="K16" s="6">
        <v>2032074</v>
      </c>
      <c r="M16" s="38"/>
    </row>
    <row r="17" spans="1:13" ht="12.75">
      <c r="A17" s="207" t="s">
        <v>55</v>
      </c>
      <c r="B17" s="208"/>
      <c r="C17" s="208"/>
      <c r="D17" s="208"/>
      <c r="E17" s="208"/>
      <c r="F17" s="208"/>
      <c r="G17" s="208"/>
      <c r="H17" s="208"/>
      <c r="I17" s="1">
        <v>11</v>
      </c>
      <c r="J17" s="6">
        <v>19221024</v>
      </c>
      <c r="K17" s="6">
        <v>19153646</v>
      </c>
      <c r="M17" s="38"/>
    </row>
    <row r="18" spans="1:13" ht="12.75">
      <c r="A18" s="204" t="s">
        <v>158</v>
      </c>
      <c r="B18" s="205"/>
      <c r="C18" s="205"/>
      <c r="D18" s="205"/>
      <c r="E18" s="205"/>
      <c r="F18" s="205"/>
      <c r="G18" s="205"/>
      <c r="H18" s="205"/>
      <c r="I18" s="1">
        <v>12</v>
      </c>
      <c r="J18" s="23">
        <f>SUM(J14:J17)</f>
        <v>69478136</v>
      </c>
      <c r="K18" s="23">
        <f>SUM(K14:K17)</f>
        <v>36297448</v>
      </c>
      <c r="M18" s="38"/>
    </row>
    <row r="19" spans="1:13" ht="12.75">
      <c r="A19" s="204" t="s">
        <v>36</v>
      </c>
      <c r="B19" s="205"/>
      <c r="C19" s="205"/>
      <c r="D19" s="205"/>
      <c r="E19" s="205"/>
      <c r="F19" s="205"/>
      <c r="G19" s="205"/>
      <c r="H19" s="205"/>
      <c r="I19" s="1">
        <v>13</v>
      </c>
      <c r="J19" s="23">
        <f>IF(J13&gt;J18,J13-J18,0)</f>
        <v>380497837</v>
      </c>
      <c r="K19" s="23">
        <f>IF(K13&gt;K18,K13-K18,0)</f>
        <v>435757861</v>
      </c>
      <c r="M19" s="38"/>
    </row>
    <row r="20" spans="1:13" ht="12.75">
      <c r="A20" s="204" t="s">
        <v>37</v>
      </c>
      <c r="B20" s="205"/>
      <c r="C20" s="205"/>
      <c r="D20" s="205"/>
      <c r="E20" s="205"/>
      <c r="F20" s="205"/>
      <c r="G20" s="205"/>
      <c r="H20" s="205"/>
      <c r="I20" s="1">
        <v>14</v>
      </c>
      <c r="J20" s="23">
        <f>IF(J18&gt;J13,J18-J13,0)</f>
        <v>0</v>
      </c>
      <c r="K20" s="23">
        <f>IF(K18&gt;K13,K18-K13,0)</f>
        <v>0</v>
      </c>
      <c r="M20" s="38"/>
    </row>
    <row r="21" spans="1:13" ht="12.75">
      <c r="A21" s="213" t="s">
        <v>159</v>
      </c>
      <c r="B21" s="227"/>
      <c r="C21" s="227"/>
      <c r="D21" s="227"/>
      <c r="E21" s="227"/>
      <c r="F21" s="227"/>
      <c r="G21" s="227"/>
      <c r="H21" s="227"/>
      <c r="I21" s="256"/>
      <c r="J21" s="256"/>
      <c r="K21" s="257"/>
      <c r="M21" s="38"/>
    </row>
    <row r="22" spans="1:13" ht="12.75">
      <c r="A22" s="207" t="s">
        <v>178</v>
      </c>
      <c r="B22" s="208"/>
      <c r="C22" s="208"/>
      <c r="D22" s="208"/>
      <c r="E22" s="208"/>
      <c r="F22" s="208"/>
      <c r="G22" s="208"/>
      <c r="H22" s="208"/>
      <c r="I22" s="1">
        <v>15</v>
      </c>
      <c r="J22" s="6">
        <v>127499</v>
      </c>
      <c r="K22" s="6">
        <v>80756</v>
      </c>
      <c r="M22" s="38"/>
    </row>
    <row r="23" spans="1:13" ht="12.75">
      <c r="A23" s="207" t="s">
        <v>179</v>
      </c>
      <c r="B23" s="208"/>
      <c r="C23" s="208"/>
      <c r="D23" s="208"/>
      <c r="E23" s="208"/>
      <c r="F23" s="208"/>
      <c r="G23" s="208"/>
      <c r="H23" s="208"/>
      <c r="I23" s="1">
        <v>16</v>
      </c>
      <c r="J23" s="6"/>
      <c r="K23" s="6"/>
      <c r="M23" s="38"/>
    </row>
    <row r="24" spans="1:13" ht="12.75">
      <c r="A24" s="207" t="s">
        <v>180</v>
      </c>
      <c r="B24" s="208"/>
      <c r="C24" s="208"/>
      <c r="D24" s="208"/>
      <c r="E24" s="208"/>
      <c r="F24" s="208"/>
      <c r="G24" s="208"/>
      <c r="H24" s="208"/>
      <c r="I24" s="1">
        <v>17</v>
      </c>
      <c r="J24" s="6">
        <v>1386123</v>
      </c>
      <c r="K24" s="6">
        <v>714742</v>
      </c>
      <c r="M24" s="38"/>
    </row>
    <row r="25" spans="1:13" ht="12.75">
      <c r="A25" s="207" t="s">
        <v>181</v>
      </c>
      <c r="B25" s="208"/>
      <c r="C25" s="208"/>
      <c r="D25" s="208"/>
      <c r="E25" s="208"/>
      <c r="F25" s="208"/>
      <c r="G25" s="208"/>
      <c r="H25" s="208"/>
      <c r="I25" s="1">
        <v>18</v>
      </c>
      <c r="J25" s="6">
        <v>19970</v>
      </c>
      <c r="K25" s="6">
        <v>54197</v>
      </c>
      <c r="M25" s="38"/>
    </row>
    <row r="26" spans="1:13" ht="12.75">
      <c r="A26" s="207" t="s">
        <v>182</v>
      </c>
      <c r="B26" s="208"/>
      <c r="C26" s="208"/>
      <c r="D26" s="208"/>
      <c r="E26" s="208"/>
      <c r="F26" s="208"/>
      <c r="G26" s="208"/>
      <c r="H26" s="208"/>
      <c r="I26" s="1">
        <v>19</v>
      </c>
      <c r="J26" s="6"/>
      <c r="K26" s="6">
        <v>1605</v>
      </c>
      <c r="M26" s="38"/>
    </row>
    <row r="27" spans="1:13" ht="12.75">
      <c r="A27" s="204" t="s">
        <v>168</v>
      </c>
      <c r="B27" s="205"/>
      <c r="C27" s="205"/>
      <c r="D27" s="205"/>
      <c r="E27" s="205"/>
      <c r="F27" s="205"/>
      <c r="G27" s="205"/>
      <c r="H27" s="205"/>
      <c r="I27" s="1">
        <v>20</v>
      </c>
      <c r="J27" s="23">
        <f>SUM(J22:J26)</f>
        <v>1533592</v>
      </c>
      <c r="K27" s="23">
        <f>SUM(K22:K26)</f>
        <v>851300</v>
      </c>
      <c r="M27" s="38"/>
    </row>
    <row r="28" spans="1:13" ht="12.75">
      <c r="A28" s="207" t="s">
        <v>115</v>
      </c>
      <c r="B28" s="208"/>
      <c r="C28" s="208"/>
      <c r="D28" s="208"/>
      <c r="E28" s="208"/>
      <c r="F28" s="208"/>
      <c r="G28" s="208"/>
      <c r="H28" s="208"/>
      <c r="I28" s="1">
        <v>21</v>
      </c>
      <c r="J28" s="6">
        <v>339954476</v>
      </c>
      <c r="K28" s="6">
        <v>381811452</v>
      </c>
      <c r="M28" s="38"/>
    </row>
    <row r="29" spans="1:13" ht="12.75">
      <c r="A29" s="207" t="s">
        <v>116</v>
      </c>
      <c r="B29" s="208"/>
      <c r="C29" s="208"/>
      <c r="D29" s="208"/>
      <c r="E29" s="208"/>
      <c r="F29" s="208"/>
      <c r="G29" s="208"/>
      <c r="H29" s="208"/>
      <c r="I29" s="1">
        <v>22</v>
      </c>
      <c r="J29" s="6"/>
      <c r="K29" s="6">
        <v>408750</v>
      </c>
      <c r="M29" s="38"/>
    </row>
    <row r="30" spans="1:13" ht="12.75">
      <c r="A30" s="207" t="s">
        <v>16</v>
      </c>
      <c r="B30" s="208"/>
      <c r="C30" s="208"/>
      <c r="D30" s="208"/>
      <c r="E30" s="208"/>
      <c r="F30" s="208"/>
      <c r="G30" s="208"/>
      <c r="H30" s="208"/>
      <c r="I30" s="1">
        <v>23</v>
      </c>
      <c r="J30" s="6"/>
      <c r="K30" s="6">
        <v>8642513</v>
      </c>
      <c r="M30" s="38"/>
    </row>
    <row r="31" spans="1:13" ht="12.75">
      <c r="A31" s="204" t="s">
        <v>5</v>
      </c>
      <c r="B31" s="205"/>
      <c r="C31" s="205"/>
      <c r="D31" s="205"/>
      <c r="E31" s="205"/>
      <c r="F31" s="205"/>
      <c r="G31" s="205"/>
      <c r="H31" s="205"/>
      <c r="I31" s="1">
        <v>24</v>
      </c>
      <c r="J31" s="23">
        <f>SUM(J28:J30)</f>
        <v>339954476</v>
      </c>
      <c r="K31" s="23">
        <f>SUM(K28:K30)</f>
        <v>390862715</v>
      </c>
      <c r="M31" s="38"/>
    </row>
    <row r="32" spans="1:13" ht="12.75">
      <c r="A32" s="204" t="s">
        <v>38</v>
      </c>
      <c r="B32" s="205"/>
      <c r="C32" s="205"/>
      <c r="D32" s="205"/>
      <c r="E32" s="205"/>
      <c r="F32" s="205"/>
      <c r="G32" s="205"/>
      <c r="H32" s="205"/>
      <c r="I32" s="1">
        <v>25</v>
      </c>
      <c r="J32" s="23">
        <f>IF(J27&gt;J31,J27-J31,0)</f>
        <v>0</v>
      </c>
      <c r="K32" s="23">
        <f>IF(K27&gt;K31,K27-K31,0)</f>
        <v>0</v>
      </c>
      <c r="M32" s="38"/>
    </row>
    <row r="33" spans="1:13" ht="12.75">
      <c r="A33" s="204" t="s">
        <v>39</v>
      </c>
      <c r="B33" s="205"/>
      <c r="C33" s="205"/>
      <c r="D33" s="205"/>
      <c r="E33" s="205"/>
      <c r="F33" s="205"/>
      <c r="G33" s="205"/>
      <c r="H33" s="205"/>
      <c r="I33" s="1">
        <v>26</v>
      </c>
      <c r="J33" s="23">
        <f>IF(J31&gt;J27,J31-J27,0)</f>
        <v>338420884</v>
      </c>
      <c r="K33" s="23">
        <f>IF(K31&gt;K27,K31-K27,0)</f>
        <v>390011415</v>
      </c>
      <c r="M33" s="38"/>
    </row>
    <row r="34" spans="1:13" ht="12.75">
      <c r="A34" s="213" t="s">
        <v>160</v>
      </c>
      <c r="B34" s="227"/>
      <c r="C34" s="227"/>
      <c r="D34" s="227"/>
      <c r="E34" s="227"/>
      <c r="F34" s="227"/>
      <c r="G34" s="227"/>
      <c r="H34" s="227"/>
      <c r="I34" s="256"/>
      <c r="J34" s="256"/>
      <c r="K34" s="257"/>
      <c r="M34" s="38"/>
    </row>
    <row r="35" spans="1:13" ht="12.75">
      <c r="A35" s="207" t="s">
        <v>174</v>
      </c>
      <c r="B35" s="208"/>
      <c r="C35" s="208"/>
      <c r="D35" s="208"/>
      <c r="E35" s="208"/>
      <c r="F35" s="208"/>
      <c r="G35" s="208"/>
      <c r="H35" s="208"/>
      <c r="I35" s="1">
        <v>27</v>
      </c>
      <c r="J35" s="6"/>
      <c r="K35" s="6"/>
      <c r="M35" s="38"/>
    </row>
    <row r="36" spans="1:13" ht="12.75">
      <c r="A36" s="207" t="s">
        <v>29</v>
      </c>
      <c r="B36" s="208"/>
      <c r="C36" s="208"/>
      <c r="D36" s="208"/>
      <c r="E36" s="208"/>
      <c r="F36" s="208"/>
      <c r="G36" s="208"/>
      <c r="H36" s="208"/>
      <c r="I36" s="1">
        <v>28</v>
      </c>
      <c r="J36" s="6">
        <v>535264376</v>
      </c>
      <c r="K36" s="6">
        <v>381504139</v>
      </c>
      <c r="M36" s="38"/>
    </row>
    <row r="37" spans="1:13" ht="12.75">
      <c r="A37" s="207" t="s">
        <v>30</v>
      </c>
      <c r="B37" s="208"/>
      <c r="C37" s="208"/>
      <c r="D37" s="208"/>
      <c r="E37" s="208"/>
      <c r="F37" s="208"/>
      <c r="G37" s="208"/>
      <c r="H37" s="208"/>
      <c r="I37" s="1">
        <v>29</v>
      </c>
      <c r="J37" s="6"/>
      <c r="K37" s="6"/>
      <c r="M37" s="38"/>
    </row>
    <row r="38" spans="1:13" ht="12.75">
      <c r="A38" s="204" t="s">
        <v>68</v>
      </c>
      <c r="B38" s="205"/>
      <c r="C38" s="205"/>
      <c r="D38" s="205"/>
      <c r="E38" s="205"/>
      <c r="F38" s="205"/>
      <c r="G38" s="205"/>
      <c r="H38" s="205"/>
      <c r="I38" s="1">
        <v>30</v>
      </c>
      <c r="J38" s="23">
        <f>SUM(J35:J37)</f>
        <v>535264376</v>
      </c>
      <c r="K38" s="23">
        <f>SUM(K35:K37)</f>
        <v>381504139</v>
      </c>
      <c r="M38" s="38"/>
    </row>
    <row r="39" spans="1:13" ht="12.75">
      <c r="A39" s="207" t="s">
        <v>31</v>
      </c>
      <c r="B39" s="208"/>
      <c r="C39" s="208"/>
      <c r="D39" s="208"/>
      <c r="E39" s="208"/>
      <c r="F39" s="208"/>
      <c r="G39" s="208"/>
      <c r="H39" s="208"/>
      <c r="I39" s="1">
        <v>31</v>
      </c>
      <c r="J39" s="6">
        <v>557556386</v>
      </c>
      <c r="K39" s="6">
        <v>422230757</v>
      </c>
      <c r="M39" s="38"/>
    </row>
    <row r="40" spans="1:13" ht="12.75">
      <c r="A40" s="207" t="s">
        <v>32</v>
      </c>
      <c r="B40" s="208"/>
      <c r="C40" s="208"/>
      <c r="D40" s="208"/>
      <c r="E40" s="208"/>
      <c r="F40" s="208"/>
      <c r="G40" s="208"/>
      <c r="H40" s="208"/>
      <c r="I40" s="1">
        <v>32</v>
      </c>
      <c r="J40" s="6"/>
      <c r="K40" s="6"/>
      <c r="M40" s="38"/>
    </row>
    <row r="41" spans="1:13" ht="12.75">
      <c r="A41" s="207" t="s">
        <v>33</v>
      </c>
      <c r="B41" s="208"/>
      <c r="C41" s="208"/>
      <c r="D41" s="208"/>
      <c r="E41" s="208"/>
      <c r="F41" s="208"/>
      <c r="G41" s="208"/>
      <c r="H41" s="208"/>
      <c r="I41" s="1">
        <v>33</v>
      </c>
      <c r="J41" s="6"/>
      <c r="K41" s="6"/>
      <c r="M41" s="38"/>
    </row>
    <row r="42" spans="1:13" ht="12.75">
      <c r="A42" s="207" t="s">
        <v>34</v>
      </c>
      <c r="B42" s="208"/>
      <c r="C42" s="208"/>
      <c r="D42" s="208"/>
      <c r="E42" s="208"/>
      <c r="F42" s="208"/>
      <c r="G42" s="208"/>
      <c r="H42" s="208"/>
      <c r="I42" s="1">
        <v>34</v>
      </c>
      <c r="J42" s="6"/>
      <c r="K42" s="6"/>
      <c r="M42" s="38"/>
    </row>
    <row r="43" spans="1:13" ht="12.75">
      <c r="A43" s="207" t="s">
        <v>35</v>
      </c>
      <c r="B43" s="208"/>
      <c r="C43" s="208"/>
      <c r="D43" s="208"/>
      <c r="E43" s="208"/>
      <c r="F43" s="208"/>
      <c r="G43" s="208"/>
      <c r="H43" s="208"/>
      <c r="I43" s="1">
        <v>35</v>
      </c>
      <c r="J43" s="6"/>
      <c r="K43" s="6"/>
      <c r="M43" s="38"/>
    </row>
    <row r="44" spans="1:13" ht="12.75">
      <c r="A44" s="204" t="s">
        <v>69</v>
      </c>
      <c r="B44" s="205"/>
      <c r="C44" s="205"/>
      <c r="D44" s="205"/>
      <c r="E44" s="205"/>
      <c r="F44" s="205"/>
      <c r="G44" s="205"/>
      <c r="H44" s="205"/>
      <c r="I44" s="1">
        <v>36</v>
      </c>
      <c r="J44" s="23">
        <f>SUM(J39:J43)</f>
        <v>557556386</v>
      </c>
      <c r="K44" s="23">
        <f>SUM(K39:K43)</f>
        <v>422230757</v>
      </c>
      <c r="M44" s="38"/>
    </row>
    <row r="45" spans="1:13" ht="12.75">
      <c r="A45" s="204" t="s">
        <v>17</v>
      </c>
      <c r="B45" s="205"/>
      <c r="C45" s="205"/>
      <c r="D45" s="205"/>
      <c r="E45" s="205"/>
      <c r="F45" s="205"/>
      <c r="G45" s="205"/>
      <c r="H45" s="205"/>
      <c r="I45" s="1">
        <v>37</v>
      </c>
      <c r="J45" s="23">
        <f>IF(J38&gt;J44,J38-J44,0)</f>
        <v>0</v>
      </c>
      <c r="K45" s="23">
        <f>IF(K38&gt;K44,K38-K44,0)</f>
        <v>0</v>
      </c>
      <c r="M45" s="38"/>
    </row>
    <row r="46" spans="1:13" ht="12.75">
      <c r="A46" s="204" t="s">
        <v>18</v>
      </c>
      <c r="B46" s="205"/>
      <c r="C46" s="205"/>
      <c r="D46" s="205"/>
      <c r="E46" s="205"/>
      <c r="F46" s="205"/>
      <c r="G46" s="205"/>
      <c r="H46" s="205"/>
      <c r="I46" s="1">
        <v>38</v>
      </c>
      <c r="J46" s="23">
        <f>IF(J44&gt;J38,J44-J38,0)</f>
        <v>22292010</v>
      </c>
      <c r="K46" s="23">
        <f>IF(K44&gt;K38,K44-K38,0)</f>
        <v>40726618</v>
      </c>
      <c r="M46" s="38"/>
    </row>
    <row r="47" spans="1:13" ht="12.75">
      <c r="A47" s="207" t="s">
        <v>70</v>
      </c>
      <c r="B47" s="208"/>
      <c r="C47" s="208"/>
      <c r="D47" s="208"/>
      <c r="E47" s="208"/>
      <c r="F47" s="208"/>
      <c r="G47" s="208"/>
      <c r="H47" s="208"/>
      <c r="I47" s="1">
        <v>39</v>
      </c>
      <c r="J47" s="23">
        <f>IF(J19-J20+J32-J33+J45-J46&gt;0,J19-J20+J32-J33+J45-J46,0)</f>
        <v>19784943</v>
      </c>
      <c r="K47" s="23">
        <f>IF(K19-K20+K32-K33+K45-K46&gt;0,K19-K20+K32-K33+K45-K46,0)</f>
        <v>5019828</v>
      </c>
      <c r="M47" s="38"/>
    </row>
    <row r="48" spans="1:13" ht="12.75">
      <c r="A48" s="207" t="s">
        <v>71</v>
      </c>
      <c r="B48" s="208"/>
      <c r="C48" s="208"/>
      <c r="D48" s="208"/>
      <c r="E48" s="208"/>
      <c r="F48" s="208"/>
      <c r="G48" s="208"/>
      <c r="H48" s="208"/>
      <c r="I48" s="1">
        <v>40</v>
      </c>
      <c r="J48" s="23">
        <f>IF(J20-J19+J33-J32+J46-J45&gt;0,J20-J19+J33-J32+J46-J45,0)</f>
        <v>0</v>
      </c>
      <c r="K48" s="23">
        <f>IF(K20-K19+K33-K32+K46-K45&gt;0,K20-K19+K33-K32+K46-K45,0)</f>
        <v>0</v>
      </c>
      <c r="M48" s="38"/>
    </row>
    <row r="49" spans="1:13" ht="12.75">
      <c r="A49" s="207" t="s">
        <v>161</v>
      </c>
      <c r="B49" s="208"/>
      <c r="C49" s="208"/>
      <c r="D49" s="208"/>
      <c r="E49" s="208"/>
      <c r="F49" s="208"/>
      <c r="G49" s="208"/>
      <c r="H49" s="208"/>
      <c r="I49" s="1">
        <v>41</v>
      </c>
      <c r="J49" s="6">
        <v>8470823</v>
      </c>
      <c r="K49" s="6">
        <v>14452979</v>
      </c>
      <c r="M49" s="38"/>
    </row>
    <row r="50" spans="1:13" ht="12.75">
      <c r="A50" s="207" t="s">
        <v>175</v>
      </c>
      <c r="B50" s="208"/>
      <c r="C50" s="208"/>
      <c r="D50" s="208"/>
      <c r="E50" s="208"/>
      <c r="F50" s="208"/>
      <c r="G50" s="208"/>
      <c r="H50" s="208"/>
      <c r="I50" s="1">
        <v>42</v>
      </c>
      <c r="J50" s="6">
        <f>+J47</f>
        <v>19784943</v>
      </c>
      <c r="K50" s="6">
        <f>+K47</f>
        <v>5019828</v>
      </c>
      <c r="M50" s="38"/>
    </row>
    <row r="51" spans="1:13" ht="12.75">
      <c r="A51" s="207" t="s">
        <v>176</v>
      </c>
      <c r="B51" s="208"/>
      <c r="C51" s="208"/>
      <c r="D51" s="208"/>
      <c r="E51" s="208"/>
      <c r="F51" s="208"/>
      <c r="G51" s="208"/>
      <c r="H51" s="208"/>
      <c r="I51" s="1">
        <v>43</v>
      </c>
      <c r="J51" s="6">
        <f>+J48</f>
        <v>0</v>
      </c>
      <c r="K51" s="6">
        <f>+K48</f>
        <v>0</v>
      </c>
      <c r="M51" s="38"/>
    </row>
    <row r="52" spans="1:13" ht="12.75">
      <c r="A52" s="219" t="s">
        <v>177</v>
      </c>
      <c r="B52" s="220"/>
      <c r="C52" s="220"/>
      <c r="D52" s="220"/>
      <c r="E52" s="220"/>
      <c r="F52" s="220"/>
      <c r="G52" s="220"/>
      <c r="H52" s="220"/>
      <c r="I52" s="4">
        <v>44</v>
      </c>
      <c r="J52" s="26">
        <f>J49+J50-J51</f>
        <v>28255766</v>
      </c>
      <c r="K52" s="25">
        <f>K49+K50-K51</f>
        <v>19472807</v>
      </c>
      <c r="M52" s="38"/>
    </row>
    <row r="54" spans="10:11" ht="12.75">
      <c r="J54" s="38"/>
      <c r="K54" s="38"/>
    </row>
    <row r="55" ht="12.75">
      <c r="K55" s="38"/>
    </row>
    <row r="56" ht="12.75">
      <c r="K56" s="38"/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7:K12 J39:K43 J28:K30 J22:K26 J35:K37 J14:K1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52:K52 J38:K38 J31:K33 J13:K13 J44:K48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1" sqref="A1:IV16384"/>
    </sheetView>
  </sheetViews>
  <sheetFormatPr defaultColWidth="9.140625" defaultRowHeight="12.75"/>
  <cols>
    <col min="1" max="16384" width="9.140625" style="10" customWidth="1"/>
  </cols>
  <sheetData>
    <row r="1" spans="1:11" ht="12.75" customHeight="1">
      <c r="A1" s="252" t="s">
        <v>197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 customHeight="1">
      <c r="A2" s="259" t="s">
        <v>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8" t="s">
        <v>7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</row>
    <row r="4" spans="1:11" ht="33.75">
      <c r="A4" s="254" t="s">
        <v>59</v>
      </c>
      <c r="B4" s="254"/>
      <c r="C4" s="254"/>
      <c r="D4" s="254"/>
      <c r="E4" s="254"/>
      <c r="F4" s="254"/>
      <c r="G4" s="254"/>
      <c r="H4" s="254"/>
      <c r="I4" s="17" t="s">
        <v>279</v>
      </c>
      <c r="J4" s="18" t="s">
        <v>318</v>
      </c>
      <c r="K4" s="18" t="s">
        <v>319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21">
        <v>2</v>
      </c>
      <c r="J5" s="22" t="s">
        <v>283</v>
      </c>
      <c r="K5" s="22" t="s">
        <v>284</v>
      </c>
    </row>
    <row r="6" spans="1:11" ht="12.75">
      <c r="A6" s="213" t="s">
        <v>156</v>
      </c>
      <c r="B6" s="227"/>
      <c r="C6" s="227"/>
      <c r="D6" s="227"/>
      <c r="E6" s="227"/>
      <c r="F6" s="227"/>
      <c r="G6" s="227"/>
      <c r="H6" s="227"/>
      <c r="I6" s="256"/>
      <c r="J6" s="256"/>
      <c r="K6" s="257"/>
    </row>
    <row r="7" spans="1:11" ht="12.75">
      <c r="A7" s="207" t="s">
        <v>199</v>
      </c>
      <c r="B7" s="208"/>
      <c r="C7" s="208"/>
      <c r="D7" s="208"/>
      <c r="E7" s="208"/>
      <c r="F7" s="208"/>
      <c r="G7" s="208"/>
      <c r="H7" s="208"/>
      <c r="I7" s="1">
        <v>1</v>
      </c>
      <c r="J7" s="5"/>
      <c r="K7" s="6"/>
    </row>
    <row r="8" spans="1:11" ht="12.75">
      <c r="A8" s="207" t="s">
        <v>119</v>
      </c>
      <c r="B8" s="208"/>
      <c r="C8" s="208"/>
      <c r="D8" s="208"/>
      <c r="E8" s="208"/>
      <c r="F8" s="208"/>
      <c r="G8" s="208"/>
      <c r="H8" s="208"/>
      <c r="I8" s="1">
        <v>2</v>
      </c>
      <c r="J8" s="5"/>
      <c r="K8" s="6"/>
    </row>
    <row r="9" spans="1:11" ht="12.75">
      <c r="A9" s="207" t="s">
        <v>120</v>
      </c>
      <c r="B9" s="208"/>
      <c r="C9" s="208"/>
      <c r="D9" s="208"/>
      <c r="E9" s="208"/>
      <c r="F9" s="208"/>
      <c r="G9" s="208"/>
      <c r="H9" s="208"/>
      <c r="I9" s="1">
        <v>3</v>
      </c>
      <c r="J9" s="5"/>
      <c r="K9" s="6"/>
    </row>
    <row r="10" spans="1:11" ht="12.75">
      <c r="A10" s="207" t="s">
        <v>121</v>
      </c>
      <c r="B10" s="208"/>
      <c r="C10" s="208"/>
      <c r="D10" s="208"/>
      <c r="E10" s="208"/>
      <c r="F10" s="208"/>
      <c r="G10" s="208"/>
      <c r="H10" s="208"/>
      <c r="I10" s="1">
        <v>4</v>
      </c>
      <c r="J10" s="5"/>
      <c r="K10" s="6"/>
    </row>
    <row r="11" spans="1:11" ht="12.75">
      <c r="A11" s="207" t="s">
        <v>122</v>
      </c>
      <c r="B11" s="208"/>
      <c r="C11" s="208"/>
      <c r="D11" s="208"/>
      <c r="E11" s="208"/>
      <c r="F11" s="208"/>
      <c r="G11" s="208"/>
      <c r="H11" s="208"/>
      <c r="I11" s="1">
        <v>5</v>
      </c>
      <c r="J11" s="5"/>
      <c r="K11" s="6"/>
    </row>
    <row r="12" spans="1:11" ht="12.75">
      <c r="A12" s="204" t="s">
        <v>198</v>
      </c>
      <c r="B12" s="205"/>
      <c r="C12" s="205"/>
      <c r="D12" s="205"/>
      <c r="E12" s="205"/>
      <c r="F12" s="205"/>
      <c r="G12" s="205"/>
      <c r="H12" s="205"/>
      <c r="I12" s="1">
        <v>6</v>
      </c>
      <c r="J12" s="15">
        <f>SUM(J7:J11)</f>
        <v>0</v>
      </c>
      <c r="K12" s="11">
        <f>SUM(K7:K11)</f>
        <v>0</v>
      </c>
    </row>
    <row r="13" spans="1:11" ht="12.75">
      <c r="A13" s="207" t="s">
        <v>123</v>
      </c>
      <c r="B13" s="208"/>
      <c r="C13" s="208"/>
      <c r="D13" s="208"/>
      <c r="E13" s="208"/>
      <c r="F13" s="208"/>
      <c r="G13" s="208"/>
      <c r="H13" s="208"/>
      <c r="I13" s="1">
        <v>7</v>
      </c>
      <c r="J13" s="5"/>
      <c r="K13" s="6"/>
    </row>
    <row r="14" spans="1:11" ht="12.75">
      <c r="A14" s="207" t="s">
        <v>124</v>
      </c>
      <c r="B14" s="208"/>
      <c r="C14" s="208"/>
      <c r="D14" s="208"/>
      <c r="E14" s="208"/>
      <c r="F14" s="208"/>
      <c r="G14" s="208"/>
      <c r="H14" s="208"/>
      <c r="I14" s="1">
        <v>8</v>
      </c>
      <c r="J14" s="5"/>
      <c r="K14" s="6"/>
    </row>
    <row r="15" spans="1:11" ht="12.75">
      <c r="A15" s="207" t="s">
        <v>125</v>
      </c>
      <c r="B15" s="208"/>
      <c r="C15" s="208"/>
      <c r="D15" s="208"/>
      <c r="E15" s="208"/>
      <c r="F15" s="208"/>
      <c r="G15" s="208"/>
      <c r="H15" s="208"/>
      <c r="I15" s="1">
        <v>9</v>
      </c>
      <c r="J15" s="5"/>
      <c r="K15" s="6"/>
    </row>
    <row r="16" spans="1:11" ht="12.75">
      <c r="A16" s="207" t="s">
        <v>126</v>
      </c>
      <c r="B16" s="208"/>
      <c r="C16" s="208"/>
      <c r="D16" s="208"/>
      <c r="E16" s="208"/>
      <c r="F16" s="208"/>
      <c r="G16" s="208"/>
      <c r="H16" s="208"/>
      <c r="I16" s="1">
        <v>10</v>
      </c>
      <c r="J16" s="5"/>
      <c r="K16" s="6"/>
    </row>
    <row r="17" spans="1:11" ht="12.75">
      <c r="A17" s="207" t="s">
        <v>127</v>
      </c>
      <c r="B17" s="208"/>
      <c r="C17" s="208"/>
      <c r="D17" s="208"/>
      <c r="E17" s="208"/>
      <c r="F17" s="208"/>
      <c r="G17" s="208"/>
      <c r="H17" s="208"/>
      <c r="I17" s="1">
        <v>11</v>
      </c>
      <c r="J17" s="5"/>
      <c r="K17" s="6"/>
    </row>
    <row r="18" spans="1:11" ht="12.75">
      <c r="A18" s="207" t="s">
        <v>128</v>
      </c>
      <c r="B18" s="208"/>
      <c r="C18" s="208"/>
      <c r="D18" s="208"/>
      <c r="E18" s="208"/>
      <c r="F18" s="208"/>
      <c r="G18" s="208"/>
      <c r="H18" s="208"/>
      <c r="I18" s="1">
        <v>12</v>
      </c>
      <c r="J18" s="5"/>
      <c r="K18" s="6"/>
    </row>
    <row r="19" spans="1:11" ht="12.75">
      <c r="A19" s="204" t="s">
        <v>47</v>
      </c>
      <c r="B19" s="205"/>
      <c r="C19" s="205"/>
      <c r="D19" s="205"/>
      <c r="E19" s="205"/>
      <c r="F19" s="205"/>
      <c r="G19" s="205"/>
      <c r="H19" s="205"/>
      <c r="I19" s="1">
        <v>13</v>
      </c>
      <c r="J19" s="15">
        <f>SUM(J13:J18)</f>
        <v>0</v>
      </c>
      <c r="K19" s="11">
        <f>SUM(K13:K18)</f>
        <v>0</v>
      </c>
    </row>
    <row r="20" spans="1:11" ht="12.75">
      <c r="A20" s="204" t="s">
        <v>108</v>
      </c>
      <c r="B20" s="261"/>
      <c r="C20" s="261"/>
      <c r="D20" s="261"/>
      <c r="E20" s="261"/>
      <c r="F20" s="261"/>
      <c r="G20" s="261"/>
      <c r="H20" s="262"/>
      <c r="I20" s="1">
        <v>14</v>
      </c>
      <c r="J20" s="15">
        <f>IF(J12&gt;J19,J12-J19,0)</f>
        <v>0</v>
      </c>
      <c r="K20" s="11">
        <f>IF(K12&gt;K19,K12-K19,0)</f>
        <v>0</v>
      </c>
    </row>
    <row r="21" spans="1:11" ht="12.75">
      <c r="A21" s="210" t="s">
        <v>109</v>
      </c>
      <c r="B21" s="263"/>
      <c r="C21" s="263"/>
      <c r="D21" s="263"/>
      <c r="E21" s="263"/>
      <c r="F21" s="263"/>
      <c r="G21" s="263"/>
      <c r="H21" s="264"/>
      <c r="I21" s="1">
        <v>15</v>
      </c>
      <c r="J21" s="15">
        <f>IF(J19&gt;J12,J19-J12,0)</f>
        <v>0</v>
      </c>
      <c r="K21" s="11">
        <f>IF(K19&gt;K12,K19-K12,0)</f>
        <v>0</v>
      </c>
    </row>
    <row r="22" spans="1:11" ht="12.75">
      <c r="A22" s="213" t="s">
        <v>159</v>
      </c>
      <c r="B22" s="227"/>
      <c r="C22" s="227"/>
      <c r="D22" s="227"/>
      <c r="E22" s="227"/>
      <c r="F22" s="227"/>
      <c r="G22" s="227"/>
      <c r="H22" s="227"/>
      <c r="I22" s="256"/>
      <c r="J22" s="256"/>
      <c r="K22" s="257"/>
    </row>
    <row r="23" spans="1:11" ht="12.75">
      <c r="A23" s="207" t="s">
        <v>165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/>
      <c r="K23" s="6"/>
    </row>
    <row r="24" spans="1:11" ht="12.75">
      <c r="A24" s="207" t="s">
        <v>166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/>
      <c r="K24" s="6"/>
    </row>
    <row r="25" spans="1:11" ht="12.75">
      <c r="A25" s="207" t="s">
        <v>320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/>
      <c r="K25" s="6"/>
    </row>
    <row r="26" spans="1:11" ht="12.75">
      <c r="A26" s="207" t="s">
        <v>321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/>
      <c r="K26" s="6"/>
    </row>
    <row r="27" spans="1:11" ht="12.75">
      <c r="A27" s="207" t="s">
        <v>167</v>
      </c>
      <c r="B27" s="208"/>
      <c r="C27" s="208"/>
      <c r="D27" s="208"/>
      <c r="E27" s="208"/>
      <c r="F27" s="208"/>
      <c r="G27" s="208"/>
      <c r="H27" s="208"/>
      <c r="I27" s="1">
        <v>20</v>
      </c>
      <c r="J27" s="5"/>
      <c r="K27" s="6"/>
    </row>
    <row r="28" spans="1:11" ht="12.75">
      <c r="A28" s="204" t="s">
        <v>114</v>
      </c>
      <c r="B28" s="205"/>
      <c r="C28" s="205"/>
      <c r="D28" s="205"/>
      <c r="E28" s="205"/>
      <c r="F28" s="205"/>
      <c r="G28" s="205"/>
      <c r="H28" s="205"/>
      <c r="I28" s="1">
        <v>21</v>
      </c>
      <c r="J28" s="15">
        <f>SUM(J23:J27)</f>
        <v>0</v>
      </c>
      <c r="K28" s="11">
        <f>SUM(K23:K27)</f>
        <v>0</v>
      </c>
    </row>
    <row r="29" spans="1:11" ht="12.75">
      <c r="A29" s="207" t="s">
        <v>2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/>
      <c r="K29" s="6"/>
    </row>
    <row r="30" spans="1:11" ht="12.75">
      <c r="A30" s="207" t="s">
        <v>3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/>
      <c r="K30" s="6"/>
    </row>
    <row r="31" spans="1:11" ht="12.75">
      <c r="A31" s="207" t="s">
        <v>4</v>
      </c>
      <c r="B31" s="208"/>
      <c r="C31" s="208"/>
      <c r="D31" s="208"/>
      <c r="E31" s="208"/>
      <c r="F31" s="208"/>
      <c r="G31" s="208"/>
      <c r="H31" s="208"/>
      <c r="I31" s="1">
        <v>24</v>
      </c>
      <c r="J31" s="5"/>
      <c r="K31" s="6"/>
    </row>
    <row r="32" spans="1:11" ht="12.75">
      <c r="A32" s="204" t="s">
        <v>48</v>
      </c>
      <c r="B32" s="205"/>
      <c r="C32" s="205"/>
      <c r="D32" s="205"/>
      <c r="E32" s="205"/>
      <c r="F32" s="205"/>
      <c r="G32" s="205"/>
      <c r="H32" s="205"/>
      <c r="I32" s="1">
        <v>25</v>
      </c>
      <c r="J32" s="15">
        <f>SUM(J29:J31)</f>
        <v>0</v>
      </c>
      <c r="K32" s="11">
        <f>SUM(K29:K31)</f>
        <v>0</v>
      </c>
    </row>
    <row r="33" spans="1:11" ht="12.75">
      <c r="A33" s="204" t="s">
        <v>110</v>
      </c>
      <c r="B33" s="205"/>
      <c r="C33" s="205"/>
      <c r="D33" s="205"/>
      <c r="E33" s="205"/>
      <c r="F33" s="205"/>
      <c r="G33" s="205"/>
      <c r="H33" s="205"/>
      <c r="I33" s="1">
        <v>26</v>
      </c>
      <c r="J33" s="15">
        <f>IF(J28&gt;J32,J28-J32,0)</f>
        <v>0</v>
      </c>
      <c r="K33" s="11">
        <f>IF(K28&gt;K32,K28-K32,0)</f>
        <v>0</v>
      </c>
    </row>
    <row r="34" spans="1:11" ht="12.75">
      <c r="A34" s="204" t="s">
        <v>111</v>
      </c>
      <c r="B34" s="205"/>
      <c r="C34" s="205"/>
      <c r="D34" s="205"/>
      <c r="E34" s="205"/>
      <c r="F34" s="205"/>
      <c r="G34" s="205"/>
      <c r="H34" s="205"/>
      <c r="I34" s="1">
        <v>27</v>
      </c>
      <c r="J34" s="15">
        <f>IF(J32&gt;J28,J32-J28,0)</f>
        <v>0</v>
      </c>
      <c r="K34" s="11">
        <f>IF(K32&gt;K28,K32-K28,0)</f>
        <v>0</v>
      </c>
    </row>
    <row r="35" spans="1:11" ht="12.75">
      <c r="A35" s="213" t="s">
        <v>160</v>
      </c>
      <c r="B35" s="227"/>
      <c r="C35" s="227"/>
      <c r="D35" s="227"/>
      <c r="E35" s="227"/>
      <c r="F35" s="227"/>
      <c r="G35" s="227"/>
      <c r="H35" s="227"/>
      <c r="I35" s="256">
        <v>0</v>
      </c>
      <c r="J35" s="256"/>
      <c r="K35" s="257"/>
    </row>
    <row r="36" spans="1:11" ht="12.75">
      <c r="A36" s="207" t="s">
        <v>174</v>
      </c>
      <c r="B36" s="208"/>
      <c r="C36" s="208"/>
      <c r="D36" s="208"/>
      <c r="E36" s="208"/>
      <c r="F36" s="208"/>
      <c r="G36" s="208"/>
      <c r="H36" s="208"/>
      <c r="I36" s="1">
        <v>28</v>
      </c>
      <c r="J36" s="5"/>
      <c r="K36" s="6"/>
    </row>
    <row r="37" spans="1:11" ht="12.75">
      <c r="A37" s="207" t="s">
        <v>29</v>
      </c>
      <c r="B37" s="208"/>
      <c r="C37" s="208"/>
      <c r="D37" s="208"/>
      <c r="E37" s="208"/>
      <c r="F37" s="208"/>
      <c r="G37" s="208"/>
      <c r="H37" s="208"/>
      <c r="I37" s="1">
        <v>29</v>
      </c>
      <c r="J37" s="5"/>
      <c r="K37" s="6"/>
    </row>
    <row r="38" spans="1:11" ht="12.75">
      <c r="A38" s="207" t="s">
        <v>30</v>
      </c>
      <c r="B38" s="208"/>
      <c r="C38" s="208"/>
      <c r="D38" s="208"/>
      <c r="E38" s="208"/>
      <c r="F38" s="208"/>
      <c r="G38" s="208"/>
      <c r="H38" s="208"/>
      <c r="I38" s="1">
        <v>30</v>
      </c>
      <c r="J38" s="5"/>
      <c r="K38" s="6"/>
    </row>
    <row r="39" spans="1:11" ht="12.75">
      <c r="A39" s="204" t="s">
        <v>49</v>
      </c>
      <c r="B39" s="205"/>
      <c r="C39" s="205"/>
      <c r="D39" s="205"/>
      <c r="E39" s="205"/>
      <c r="F39" s="205"/>
      <c r="G39" s="205"/>
      <c r="H39" s="205"/>
      <c r="I39" s="1">
        <v>31</v>
      </c>
      <c r="J39" s="15">
        <f>SUM(J36:J38)</f>
        <v>0</v>
      </c>
      <c r="K39" s="11">
        <f>SUM(K36:K38)</f>
        <v>0</v>
      </c>
    </row>
    <row r="40" spans="1:11" ht="12.75">
      <c r="A40" s="207" t="s">
        <v>31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/>
      <c r="K40" s="6"/>
    </row>
    <row r="41" spans="1:11" ht="12.75">
      <c r="A41" s="207" t="s">
        <v>32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/>
      <c r="K41" s="6"/>
    </row>
    <row r="42" spans="1:11" ht="12.75">
      <c r="A42" s="207" t="s">
        <v>33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/>
      <c r="K42" s="6"/>
    </row>
    <row r="43" spans="1:11" ht="12.75">
      <c r="A43" s="207" t="s">
        <v>34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/>
      <c r="K43" s="6"/>
    </row>
    <row r="44" spans="1:11" ht="12.75">
      <c r="A44" s="207" t="s">
        <v>35</v>
      </c>
      <c r="B44" s="208"/>
      <c r="C44" s="208"/>
      <c r="D44" s="208"/>
      <c r="E44" s="208"/>
      <c r="F44" s="208"/>
      <c r="G44" s="208"/>
      <c r="H44" s="208"/>
      <c r="I44" s="1">
        <v>36</v>
      </c>
      <c r="J44" s="5"/>
      <c r="K44" s="6"/>
    </row>
    <row r="45" spans="1:11" ht="12.75">
      <c r="A45" s="204" t="s">
        <v>148</v>
      </c>
      <c r="B45" s="205"/>
      <c r="C45" s="205"/>
      <c r="D45" s="205"/>
      <c r="E45" s="205"/>
      <c r="F45" s="205"/>
      <c r="G45" s="205"/>
      <c r="H45" s="205"/>
      <c r="I45" s="1">
        <v>37</v>
      </c>
      <c r="J45" s="15">
        <f>SUM(J40:J44)</f>
        <v>0</v>
      </c>
      <c r="K45" s="11">
        <f>SUM(K40:K44)</f>
        <v>0</v>
      </c>
    </row>
    <row r="46" spans="1:11" ht="12.75">
      <c r="A46" s="204" t="s">
        <v>162</v>
      </c>
      <c r="B46" s="205"/>
      <c r="C46" s="205"/>
      <c r="D46" s="205"/>
      <c r="E46" s="205"/>
      <c r="F46" s="205"/>
      <c r="G46" s="205"/>
      <c r="H46" s="205"/>
      <c r="I46" s="1">
        <v>38</v>
      </c>
      <c r="J46" s="15">
        <f>IF(J39&gt;J45,J39-J45,0)</f>
        <v>0</v>
      </c>
      <c r="K46" s="11">
        <f>IF(K39&gt;K45,K39-K45,0)</f>
        <v>0</v>
      </c>
    </row>
    <row r="47" spans="1:11" ht="12.75">
      <c r="A47" s="204" t="s">
        <v>163</v>
      </c>
      <c r="B47" s="205"/>
      <c r="C47" s="205"/>
      <c r="D47" s="205"/>
      <c r="E47" s="205"/>
      <c r="F47" s="205"/>
      <c r="G47" s="205"/>
      <c r="H47" s="205"/>
      <c r="I47" s="1">
        <v>39</v>
      </c>
      <c r="J47" s="15">
        <f>IF(J45&gt;J39,J45-J39,0)</f>
        <v>0</v>
      </c>
      <c r="K47" s="11">
        <f>IF(K45&gt;K39,K45-K39,0)</f>
        <v>0</v>
      </c>
    </row>
    <row r="48" spans="1:11" ht="12.75">
      <c r="A48" s="204" t="s">
        <v>149</v>
      </c>
      <c r="B48" s="205"/>
      <c r="C48" s="205"/>
      <c r="D48" s="205"/>
      <c r="E48" s="205"/>
      <c r="F48" s="205"/>
      <c r="G48" s="205"/>
      <c r="H48" s="205"/>
      <c r="I48" s="1">
        <v>40</v>
      </c>
      <c r="J48" s="15">
        <f>IF(J20-J21+J33-J34+J46-J47&gt;0,J20-J21+J33-J34+J46-J47,0)</f>
        <v>0</v>
      </c>
      <c r="K48" s="11">
        <f>IF(K20-K21+K33-K34+K46-K47&gt;0,K20-K21+K33-K34+K46-K47,0)</f>
        <v>0</v>
      </c>
    </row>
    <row r="49" spans="1:11" ht="12.75">
      <c r="A49" s="204" t="s">
        <v>15</v>
      </c>
      <c r="B49" s="205"/>
      <c r="C49" s="205"/>
      <c r="D49" s="205"/>
      <c r="E49" s="205"/>
      <c r="F49" s="205"/>
      <c r="G49" s="205"/>
      <c r="H49" s="205"/>
      <c r="I49" s="1">
        <v>41</v>
      </c>
      <c r="J49" s="15">
        <f>IF(J21-J20+J34-J33+J47-J46&gt;0,J21-J20+J34-J33+J47-J46,0)</f>
        <v>0</v>
      </c>
      <c r="K49" s="11">
        <f>IF(K21-K20+K34-K33+K47-K46&gt;0,K21-K20+K34-K33+K47-K46,0)</f>
        <v>0</v>
      </c>
    </row>
    <row r="50" spans="1:11" ht="12.75">
      <c r="A50" s="204" t="s">
        <v>161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/>
      <c r="K50" s="6"/>
    </row>
    <row r="51" spans="1:11" ht="12.75">
      <c r="A51" s="204" t="s">
        <v>175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/>
      <c r="K51" s="6"/>
    </row>
    <row r="52" spans="1:11" ht="12.75">
      <c r="A52" s="204" t="s">
        <v>176</v>
      </c>
      <c r="B52" s="205"/>
      <c r="C52" s="205"/>
      <c r="D52" s="205"/>
      <c r="E52" s="205"/>
      <c r="F52" s="205"/>
      <c r="G52" s="205"/>
      <c r="H52" s="205"/>
      <c r="I52" s="1">
        <v>44</v>
      </c>
      <c r="J52" s="5"/>
      <c r="K52" s="6"/>
    </row>
    <row r="53" spans="1:11" ht="12.75">
      <c r="A53" s="210" t="s">
        <v>177</v>
      </c>
      <c r="B53" s="211"/>
      <c r="C53" s="211"/>
      <c r="D53" s="211"/>
      <c r="E53" s="211"/>
      <c r="F53" s="211"/>
      <c r="G53" s="211"/>
      <c r="H53" s="211"/>
      <c r="I53" s="4">
        <v>45</v>
      </c>
      <c r="J53" s="16">
        <f>J50+J51-J52</f>
        <v>0</v>
      </c>
      <c r="K53" s="14">
        <f>K50+K51-K52</f>
        <v>0</v>
      </c>
    </row>
    <row r="54" spans="1:11" ht="12.75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0"/>
    </row>
  </sheetData>
  <sheetProtection/>
  <mergeCells count="53"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K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K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zoomScaleSheetLayoutView="125" zoomScalePageLayoutView="0" workbookViewId="0" topLeftCell="A1">
      <selection activeCell="A31" sqref="A1:IV16384"/>
    </sheetView>
  </sheetViews>
  <sheetFormatPr defaultColWidth="9.140625" defaultRowHeight="12.75"/>
  <cols>
    <col min="1" max="4" width="9.140625" style="20" customWidth="1"/>
    <col min="5" max="5" width="10.140625" style="20" bestFit="1" customWidth="1"/>
    <col min="6" max="9" width="9.140625" style="20" customWidth="1"/>
    <col min="10" max="10" width="10.57421875" style="20" customWidth="1"/>
    <col min="11" max="11" width="11.140625" style="20" customWidth="1"/>
    <col min="12" max="12" width="13.421875" style="20" bestFit="1" customWidth="1"/>
    <col min="13" max="13" width="10.140625" style="20" bestFit="1" customWidth="1"/>
    <col min="14" max="16384" width="9.140625" style="20" customWidth="1"/>
  </cols>
  <sheetData>
    <row r="1" spans="1:12" ht="12.75">
      <c r="A1" s="269" t="s">
        <v>281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87"/>
    </row>
    <row r="2" spans="1:12" ht="15.75">
      <c r="A2" s="50"/>
      <c r="B2" s="49"/>
      <c r="C2" s="271" t="s">
        <v>282</v>
      </c>
      <c r="D2" s="271"/>
      <c r="E2" s="47">
        <v>42736</v>
      </c>
      <c r="F2" s="48" t="s">
        <v>250</v>
      </c>
      <c r="G2" s="272">
        <v>43008</v>
      </c>
      <c r="H2" s="273"/>
      <c r="I2" s="49"/>
      <c r="J2" s="49"/>
      <c r="K2" s="49"/>
      <c r="L2" s="88"/>
    </row>
    <row r="3" spans="1:11" ht="23.25">
      <c r="A3" s="254" t="s">
        <v>59</v>
      </c>
      <c r="B3" s="254"/>
      <c r="C3" s="254"/>
      <c r="D3" s="254"/>
      <c r="E3" s="254"/>
      <c r="F3" s="254"/>
      <c r="G3" s="254"/>
      <c r="H3" s="254"/>
      <c r="I3" s="17" t="s">
        <v>279</v>
      </c>
      <c r="J3" s="18" t="s">
        <v>150</v>
      </c>
      <c r="K3" s="18" t="s">
        <v>151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46">
        <v>2</v>
      </c>
      <c r="J4" s="37" t="s">
        <v>283</v>
      </c>
      <c r="K4" s="37" t="s">
        <v>284</v>
      </c>
    </row>
    <row r="5" spans="1:12" ht="12.75">
      <c r="A5" s="207" t="s">
        <v>285</v>
      </c>
      <c r="B5" s="208"/>
      <c r="C5" s="208"/>
      <c r="D5" s="208"/>
      <c r="E5" s="208"/>
      <c r="F5" s="208"/>
      <c r="G5" s="208"/>
      <c r="H5" s="208"/>
      <c r="I5" s="1">
        <v>1</v>
      </c>
      <c r="J5" s="32">
        <v>1164040520</v>
      </c>
      <c r="K5" s="6">
        <v>1277985565</v>
      </c>
      <c r="L5" s="38"/>
    </row>
    <row r="6" spans="1:12" ht="12.75">
      <c r="A6" s="207" t="s">
        <v>286</v>
      </c>
      <c r="B6" s="208"/>
      <c r="C6" s="208"/>
      <c r="D6" s="208"/>
      <c r="E6" s="208"/>
      <c r="F6" s="208"/>
      <c r="G6" s="208"/>
      <c r="H6" s="208"/>
      <c r="I6" s="1">
        <v>2</v>
      </c>
      <c r="J6" s="6"/>
      <c r="K6" s="6"/>
      <c r="L6" s="38"/>
    </row>
    <row r="7" spans="1:13" ht="12.75">
      <c r="A7" s="207" t="s">
        <v>287</v>
      </c>
      <c r="B7" s="208"/>
      <c r="C7" s="208"/>
      <c r="D7" s="208"/>
      <c r="E7" s="208"/>
      <c r="F7" s="208"/>
      <c r="G7" s="208"/>
      <c r="H7" s="208"/>
      <c r="I7" s="1">
        <v>3</v>
      </c>
      <c r="J7" s="6">
        <v>20101299</v>
      </c>
      <c r="K7" s="11">
        <v>26628148</v>
      </c>
      <c r="L7" s="38"/>
      <c r="M7" s="38"/>
    </row>
    <row r="8" spans="1:12" ht="12.75">
      <c r="A8" s="207" t="s">
        <v>288</v>
      </c>
      <c r="B8" s="208"/>
      <c r="C8" s="208"/>
      <c r="D8" s="208"/>
      <c r="E8" s="208"/>
      <c r="F8" s="208"/>
      <c r="G8" s="208"/>
      <c r="H8" s="208"/>
      <c r="I8" s="1">
        <v>4</v>
      </c>
      <c r="J8" s="6">
        <v>50156495</v>
      </c>
      <c r="K8" s="129">
        <v>60221579</v>
      </c>
      <c r="L8" s="38"/>
    </row>
    <row r="9" spans="1:12" ht="12.75">
      <c r="A9" s="207" t="s">
        <v>289</v>
      </c>
      <c r="B9" s="208"/>
      <c r="C9" s="208"/>
      <c r="D9" s="208"/>
      <c r="E9" s="208"/>
      <c r="F9" s="208"/>
      <c r="G9" s="208"/>
      <c r="H9" s="208"/>
      <c r="I9" s="1">
        <v>5</v>
      </c>
      <c r="J9" s="6">
        <v>130536977</v>
      </c>
      <c r="K9" s="6">
        <v>301394055</v>
      </c>
      <c r="L9" s="38"/>
    </row>
    <row r="10" spans="1:12" ht="12.75">
      <c r="A10" s="207" t="s">
        <v>290</v>
      </c>
      <c r="B10" s="208"/>
      <c r="C10" s="208"/>
      <c r="D10" s="208"/>
      <c r="E10" s="208"/>
      <c r="F10" s="208"/>
      <c r="G10" s="208"/>
      <c r="H10" s="208"/>
      <c r="I10" s="1">
        <v>6</v>
      </c>
      <c r="J10" s="6"/>
      <c r="K10" s="6"/>
      <c r="L10" s="38"/>
    </row>
    <row r="11" spans="1:12" ht="12.75">
      <c r="A11" s="207" t="s">
        <v>291</v>
      </c>
      <c r="B11" s="208"/>
      <c r="C11" s="208"/>
      <c r="D11" s="208"/>
      <c r="E11" s="208"/>
      <c r="F11" s="208"/>
      <c r="G11" s="208"/>
      <c r="H11" s="208"/>
      <c r="I11" s="1">
        <v>7</v>
      </c>
      <c r="J11" s="6"/>
      <c r="K11" s="6"/>
      <c r="L11" s="38"/>
    </row>
    <row r="12" spans="1:12" ht="12.75">
      <c r="A12" s="207" t="s">
        <v>292</v>
      </c>
      <c r="B12" s="208"/>
      <c r="C12" s="208"/>
      <c r="D12" s="208"/>
      <c r="E12" s="208"/>
      <c r="F12" s="208"/>
      <c r="G12" s="208"/>
      <c r="H12" s="208"/>
      <c r="I12" s="1">
        <v>8</v>
      </c>
      <c r="J12" s="6"/>
      <c r="K12" s="6"/>
      <c r="L12" s="38"/>
    </row>
    <row r="13" spans="1:12" ht="12.75">
      <c r="A13" s="207" t="s">
        <v>293</v>
      </c>
      <c r="B13" s="208"/>
      <c r="C13" s="208"/>
      <c r="D13" s="208"/>
      <c r="E13" s="208"/>
      <c r="F13" s="208"/>
      <c r="G13" s="208"/>
      <c r="H13" s="208"/>
      <c r="I13" s="1">
        <v>9</v>
      </c>
      <c r="J13" s="6"/>
      <c r="K13" s="6"/>
      <c r="L13" s="38"/>
    </row>
    <row r="14" spans="1:12" ht="12.75">
      <c r="A14" s="204" t="s">
        <v>294</v>
      </c>
      <c r="B14" s="205"/>
      <c r="C14" s="205"/>
      <c r="D14" s="205"/>
      <c r="E14" s="205"/>
      <c r="F14" s="205"/>
      <c r="G14" s="205"/>
      <c r="H14" s="205"/>
      <c r="I14" s="1">
        <v>10</v>
      </c>
      <c r="J14" s="23">
        <f>SUM(J5:J13)</f>
        <v>1364835291</v>
      </c>
      <c r="K14" s="23">
        <f>SUM(K5:K13)</f>
        <v>1666229347</v>
      </c>
      <c r="L14" s="38"/>
    </row>
    <row r="15" spans="1:12" ht="12.75">
      <c r="A15" s="207" t="s">
        <v>295</v>
      </c>
      <c r="B15" s="208"/>
      <c r="C15" s="208"/>
      <c r="D15" s="208"/>
      <c r="E15" s="208"/>
      <c r="F15" s="208"/>
      <c r="G15" s="208"/>
      <c r="H15" s="208"/>
      <c r="I15" s="1">
        <v>11</v>
      </c>
      <c r="J15" s="6"/>
      <c r="K15" s="6"/>
      <c r="L15" s="38"/>
    </row>
    <row r="16" spans="1:12" ht="12.75">
      <c r="A16" s="207" t="s">
        <v>296</v>
      </c>
      <c r="B16" s="208"/>
      <c r="C16" s="208"/>
      <c r="D16" s="208"/>
      <c r="E16" s="208"/>
      <c r="F16" s="208"/>
      <c r="G16" s="208"/>
      <c r="H16" s="208"/>
      <c r="I16" s="1">
        <v>12</v>
      </c>
      <c r="J16" s="6"/>
      <c r="K16" s="6"/>
      <c r="L16" s="38"/>
    </row>
    <row r="17" spans="1:12" ht="12.75">
      <c r="A17" s="207" t="s">
        <v>297</v>
      </c>
      <c r="B17" s="208"/>
      <c r="C17" s="208"/>
      <c r="D17" s="208"/>
      <c r="E17" s="208"/>
      <c r="F17" s="208"/>
      <c r="G17" s="208"/>
      <c r="H17" s="208"/>
      <c r="I17" s="1">
        <v>13</v>
      </c>
      <c r="J17" s="6"/>
      <c r="K17" s="6"/>
      <c r="L17" s="38"/>
    </row>
    <row r="18" spans="1:12" ht="12.75">
      <c r="A18" s="207" t="s">
        <v>298</v>
      </c>
      <c r="B18" s="208"/>
      <c r="C18" s="208"/>
      <c r="D18" s="208"/>
      <c r="E18" s="208"/>
      <c r="F18" s="208"/>
      <c r="G18" s="208"/>
      <c r="H18" s="208"/>
      <c r="I18" s="1">
        <v>14</v>
      </c>
      <c r="J18" s="6"/>
      <c r="K18" s="6"/>
      <c r="L18" s="38"/>
    </row>
    <row r="19" spans="1:12" ht="12.75">
      <c r="A19" s="207" t="s">
        <v>299</v>
      </c>
      <c r="B19" s="208"/>
      <c r="C19" s="208"/>
      <c r="D19" s="208"/>
      <c r="E19" s="208"/>
      <c r="F19" s="208"/>
      <c r="G19" s="208"/>
      <c r="H19" s="208"/>
      <c r="I19" s="1">
        <v>15</v>
      </c>
      <c r="J19" s="6"/>
      <c r="K19" s="6"/>
      <c r="L19" s="38"/>
    </row>
    <row r="20" spans="1:12" ht="12.75">
      <c r="A20" s="207" t="s">
        <v>300</v>
      </c>
      <c r="B20" s="208"/>
      <c r="C20" s="208"/>
      <c r="D20" s="208"/>
      <c r="E20" s="208"/>
      <c r="F20" s="208"/>
      <c r="G20" s="208"/>
      <c r="H20" s="208"/>
      <c r="I20" s="1">
        <v>16</v>
      </c>
      <c r="J20" s="6"/>
      <c r="K20" s="6"/>
      <c r="L20" s="38"/>
    </row>
    <row r="21" spans="1:12" ht="12.75">
      <c r="A21" s="204" t="s">
        <v>301</v>
      </c>
      <c r="B21" s="205"/>
      <c r="C21" s="205"/>
      <c r="D21" s="205"/>
      <c r="E21" s="205"/>
      <c r="F21" s="205"/>
      <c r="G21" s="205"/>
      <c r="H21" s="205"/>
      <c r="I21" s="1">
        <v>17</v>
      </c>
      <c r="J21" s="25">
        <f>SUM(J15:J20)</f>
        <v>0</v>
      </c>
      <c r="K21" s="25">
        <f>SUM(K15:K20)</f>
        <v>0</v>
      </c>
      <c r="L21" s="38"/>
    </row>
    <row r="22" spans="1:12" ht="12.75">
      <c r="A22" s="213"/>
      <c r="B22" s="227"/>
      <c r="C22" s="227"/>
      <c r="D22" s="227"/>
      <c r="E22" s="227"/>
      <c r="F22" s="227"/>
      <c r="G22" s="227"/>
      <c r="H22" s="227"/>
      <c r="I22" s="256"/>
      <c r="J22" s="256"/>
      <c r="K22" s="257"/>
      <c r="L22" s="38"/>
    </row>
    <row r="23" spans="1:12" ht="12.75">
      <c r="A23" s="265" t="s">
        <v>302</v>
      </c>
      <c r="B23" s="266"/>
      <c r="C23" s="266"/>
      <c r="D23" s="266"/>
      <c r="E23" s="266"/>
      <c r="F23" s="266"/>
      <c r="G23" s="266"/>
      <c r="H23" s="266"/>
      <c r="I23" s="34">
        <v>18</v>
      </c>
      <c r="J23" s="32"/>
      <c r="K23" s="32"/>
      <c r="L23" s="38"/>
    </row>
    <row r="24" spans="1:12" ht="17.25" customHeight="1">
      <c r="A24" s="219" t="s">
        <v>303</v>
      </c>
      <c r="B24" s="220"/>
      <c r="C24" s="220"/>
      <c r="D24" s="220"/>
      <c r="E24" s="220"/>
      <c r="F24" s="220"/>
      <c r="G24" s="220"/>
      <c r="H24" s="220"/>
      <c r="I24" s="4">
        <v>19</v>
      </c>
      <c r="J24" s="14"/>
      <c r="K24" s="14"/>
      <c r="L24" s="38"/>
    </row>
    <row r="25" spans="1:12" ht="30" customHeight="1">
      <c r="A25" s="267" t="s">
        <v>304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38"/>
    </row>
    <row r="26" spans="10:11" ht="12.75">
      <c r="J26" s="38"/>
      <c r="K26" s="38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E33" sqref="E33"/>
    </sheetView>
  </sheetViews>
  <sheetFormatPr defaultColWidth="9.140625" defaultRowHeight="12.75"/>
  <sheetData>
    <row r="1" spans="1:10" ht="12.7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5.75">
      <c r="A2" s="275" t="s">
        <v>280</v>
      </c>
      <c r="B2" s="275"/>
      <c r="C2" s="275"/>
      <c r="D2" s="275"/>
      <c r="E2" s="275"/>
      <c r="F2" s="275"/>
      <c r="G2" s="275"/>
      <c r="H2" s="275"/>
      <c r="I2" s="275"/>
      <c r="J2" s="275"/>
    </row>
    <row r="3" spans="1:10" ht="12.7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2.75" customHeight="1">
      <c r="A4" s="276" t="s">
        <v>315</v>
      </c>
      <c r="B4" s="276"/>
      <c r="C4" s="276"/>
      <c r="D4" s="276"/>
      <c r="E4" s="276"/>
      <c r="F4" s="276"/>
      <c r="G4" s="276"/>
      <c r="H4" s="276"/>
      <c r="I4" s="276"/>
      <c r="J4" s="276"/>
    </row>
    <row r="5" spans="1:10" ht="12.75" customHeight="1">
      <c r="A5" s="276"/>
      <c r="B5" s="276"/>
      <c r="C5" s="276"/>
      <c r="D5" s="276"/>
      <c r="E5" s="276"/>
      <c r="F5" s="276"/>
      <c r="G5" s="276"/>
      <c r="H5" s="276"/>
      <c r="I5" s="276"/>
      <c r="J5" s="276"/>
    </row>
    <row r="6" spans="1:10" ht="12.75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</row>
    <row r="7" spans="1:10" ht="12.75" customHeight="1">
      <c r="A7" s="276"/>
      <c r="B7" s="276"/>
      <c r="C7" s="276"/>
      <c r="D7" s="276"/>
      <c r="E7" s="276"/>
      <c r="F7" s="276"/>
      <c r="G7" s="276"/>
      <c r="H7" s="276"/>
      <c r="I7" s="276"/>
      <c r="J7" s="276"/>
    </row>
    <row r="8" spans="1:10" ht="12.75" customHeight="1">
      <c r="A8" s="276"/>
      <c r="B8" s="276"/>
      <c r="C8" s="276"/>
      <c r="D8" s="276"/>
      <c r="E8" s="276"/>
      <c r="F8" s="276"/>
      <c r="G8" s="276"/>
      <c r="H8" s="276"/>
      <c r="I8" s="276"/>
      <c r="J8" s="276"/>
    </row>
    <row r="9" spans="1:10" ht="12.75" customHeight="1">
      <c r="A9" s="276"/>
      <c r="B9" s="276"/>
      <c r="C9" s="276"/>
      <c r="D9" s="276"/>
      <c r="E9" s="276"/>
      <c r="F9" s="276"/>
      <c r="G9" s="276"/>
      <c r="H9" s="276"/>
      <c r="I9" s="276"/>
      <c r="J9" s="276"/>
    </row>
    <row r="10" spans="1:10" ht="12.75" customHeight="1">
      <c r="A10" s="276"/>
      <c r="B10" s="276"/>
      <c r="C10" s="276"/>
      <c r="D10" s="276"/>
      <c r="E10" s="276"/>
      <c r="F10" s="276"/>
      <c r="G10" s="276"/>
      <c r="H10" s="276"/>
      <c r="I10" s="276"/>
      <c r="J10" s="276"/>
    </row>
    <row r="11" spans="1:10" ht="12.75">
      <c r="A11" s="277"/>
      <c r="B11" s="277"/>
      <c r="C11" s="277"/>
      <c r="D11" s="277"/>
      <c r="E11" s="277"/>
      <c r="F11" s="277"/>
      <c r="G11" s="277"/>
      <c r="H11" s="277"/>
      <c r="I11" s="277"/>
      <c r="J11" s="277"/>
    </row>
    <row r="12" spans="1:10" ht="12.7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12.7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12.7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12.75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2.7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12.7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2.7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12.7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2.7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2.7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2.7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2.7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2.7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2.7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>
      <c r="A26" s="8"/>
      <c r="B26" s="8"/>
      <c r="C26" s="8"/>
      <c r="D26" s="8"/>
      <c r="E26" s="8"/>
      <c r="F26" s="8"/>
      <c r="G26" s="8"/>
      <c r="H26" s="8"/>
      <c r="I26" s="9"/>
      <c r="J26" s="8"/>
    </row>
    <row r="27" spans="1:10" ht="12.7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2.75">
      <c r="A28" s="8"/>
      <c r="B28" s="8"/>
      <c r="C28" s="8"/>
      <c r="D28" s="8"/>
      <c r="E28" s="8"/>
      <c r="F28" s="8"/>
      <c r="G28" s="8"/>
      <c r="H28" s="8"/>
      <c r="I28" s="8"/>
      <c r="J28" s="8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Melita Vucelić</cp:lastModifiedBy>
  <cp:lastPrinted>2017-10-20T13:42:26Z</cp:lastPrinted>
  <dcterms:created xsi:type="dcterms:W3CDTF">2008-10-17T11:51:54Z</dcterms:created>
  <dcterms:modified xsi:type="dcterms:W3CDTF">2017-10-25T12:20:38Z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