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<sst xmlns="http://schemas.openxmlformats.org/spreadsheetml/2006/main" count="394" uniqueCount="347">
  <si>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</si>
  <si>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</si>
  <si>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</si>
  <si>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</si>
  <si>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</si>
  <si>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</si>
  <si>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</si>
  <si>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</si>
  <si>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</si>
  <si>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</si>
  <si>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</si>
  <si>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</si>
  <si>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</si>
  <si>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</si>
  <si>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</si>
  <si>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</si>
  <si>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</si>
  <si>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</si>
  <si>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</si>
  <si>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</si>
  <si>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</si>
  <si>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</si>
  <si>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</si>
  <si>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</si>
  <si>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</si>
  <si>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</si>
  <si>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</si>
  <si>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</si>
  <si>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</si>
  <si>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</si>
  <si>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</si>
  <si>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</si>
  <si>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</si>
  <si>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</si>
  <si>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</si>
  <si>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</si>
  <si>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</si>
  <si>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</si>
  <si>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</si>
  <si>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</si>
  <si>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</si>
  <si>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</si>
  <si>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</si>
  <si>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</si>
  <si>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</si>
  <si>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</si>
  <si>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</si>
  <si>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</si>
  <si>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</si>
  <si>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</si>
  <si>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</si>
  <si>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</si>
  <si>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</si>
  <si>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</si>
  <si>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</si>
  <si>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</si>
  <si>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</si>
  <si>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</si>
  <si>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</si>
  <si>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</si>
  <si>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</si>
  <si>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</si>
  <si>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</si>
  <si>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</si>
  <si>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</si>
  <si>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</si>
  <si>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</si>
  <si>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</si>
  <si>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</si>
  <si>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</si>
  <si>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</si>
  <si>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</si>
  <si>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</si>
  <si>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</si>
  <si>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</si>
  <si>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</si>
  <si>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</si>
  <si>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</si>
  <si>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</si>
  <si>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</si>
  <si>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</si>
  <si>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</si>
  <si>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</si>
  <si>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</si>
  <si>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</si>
  <si>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</si>
  <si>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</si>
  <si>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</si>
  <si>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</si>
  <si>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</si>
  <si>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</si>
  <si>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</si>
  <si>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</si>
  <si>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</si>
  <si>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</si>
  <si>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</si>
  <si>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</si>
  <si>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</si>
  <si>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</si>
  <si>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</si>
  <si>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</si>
  <si>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</si>
  <si>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</si>
  <si>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</si>
  <si>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</si>
  <si>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</si>
  <si>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</si>
  <si>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</si>
  <si>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</si>
  <si>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</si>
  <si>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</si>
  <si>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</si>
  <si>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</si>
  <si>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</si>
  <si>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</si>
  <si>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</si>
  <si>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</si>
  <si>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</si>
  <si>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</si>
  <si>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</si>
  <si>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</si>
  <si>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</si>
  <si>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</si>
  <si>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</si>
  <si>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</si>
  <si>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</si>
  <si>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</si>
  <si>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</si>
  <si>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</si>
  <si>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</si>
  <si>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</si>
  <si>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</si>
  <si>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</si>
  <si>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</si>
  <si>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</si>
  <si>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</si>
  <si>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</si>
  <si>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</si>
  <si>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</si>
  <si>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</si>
  <si>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</si>
  <si>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</si>
  <si>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</si>
  <si>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</si>
  <si>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</si>
  <si>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</si>
  <si>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</si>
  <si>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</si>
  <si>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</si>
  <si>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</si>
  <si>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</si>
  <si>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</si>
  <si>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</si>
  <si>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</si>
  <si>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</si>
  <si>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</si>
  <si>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</si>
  <si>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</si>
  <si>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</si>
  <si>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</si>
  <si>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</si>
  <si>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</si>
  <si>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</si>
  <si>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</si>
  <si>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</si>
  <si>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</si>
  <si>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</si>
  <si>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</si>
  <si>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</si>
  <si>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</si>
  <si>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</si>
  <si>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</si>
  <si>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</si>
  <si>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</si>
  <si>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</si>
  <si>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</si>
  <si>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</si>
  <si>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</si>
  <si>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</si>
  <si>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</si>
  <si>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</si>
  <si>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</si>
  <si>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</si>
  <si>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</si>
  <si>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</si>
  <si>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</si>
  <si>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</si>
  <si>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</si>
  <si>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</si>
  <si>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</si>
  <si>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</si>
  <si>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</si>
  <si>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</si>
  <si>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</si>
  <si>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</si>
  <si>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</si>
  <si>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</si>
  <si>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</si>
  <si>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</si>
  <si>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</si>
  <si>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</si>
  <si>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</si>
  <si>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</si>
  <si>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</si>
  <si>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</si>
  <si>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</si>
  <si>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</si>
  <si>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</si>
  <si>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</si>
  <si>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</si>
  <si>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</si>
  <si>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</si>
  <si>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</si>
  <si>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</si>
  <si>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</si>
  <si>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</si>
  <si>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</si>
  <si>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</si>
  <si>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</si>
  <si>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</si>
  <si>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</si>
  <si>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</si>
  <si>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</si>
  <si>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</si>
  <si>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</si>
  <si>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</si>
  <si>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</si>
  <si>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</si>
  <si>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</si>
  <si>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</si>
  <si>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</si>
  <si>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</si>
  <si>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</si>
  <si>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</si>
  <si>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</si>
  <si>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</si>
  <si>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</si>
  <si>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</si>
  <si>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</si>
  <si>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</si>
  <si>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</si>
  <si>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</si>
  <si>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</si>
  <si>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</si>
  <si>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</si>
  <si>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</si>
  <si>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</si>
  <si>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</si>
  <si>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</si>
  <si>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</si>
  <si>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</si>
  <si>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</si>
  <si>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</si>
  <si>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</si>
  <si>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</si>
  <si>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</si>
  <si>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</si>
  <si>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</si>
  <si>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</si>
  <si>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</si>
  <si>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</si>
  <si>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</si>
  <si>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</si>
  <si>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</si>
  <si>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</si>
  <si>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</si>
  <si>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</si>
  <si>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</si>
  <si>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</si>
  <si>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</si>
  <si>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</si>
  <si>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</si>
  <si>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</si>
  <si>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</si>
  <si>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</si>
  <si>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</si>
  <si>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</si>
  <si>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</si>
  <si>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</si>
  <si>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</si>
  <si>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</si>
  <si>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</si>
  <si>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</si>
  <si>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</si>
  <si>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</si>
  <si>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</si>
  <si>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</si>
  <si>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</si>
  <si>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</si>
  <si>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</si>
  <si>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</si>
  <si>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</si>
  <si>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</si>
  <si>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</si>
  <si>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</si>
  <si>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</si>
  <si>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</si>
  <si>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</si>
  <si>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</si>
  <si>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</si>
  <si>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</si>
  <si>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</si>
  <si>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</si>
  <si>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</si>
  <si>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</si>
  <si>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</si>
  <si>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</si>
  <si>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</si>
  <si>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</si>
  <si>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</si>
  <si>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</si>
  <si>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</si>
  <si>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</si>
  <si>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</si>
  <si>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</si>
  <si>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</si>
  <si>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</si>
  <si>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</si>
  <si>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</si>
  <si>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</si>
  <si>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</si>
  <si>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</si>
  <si>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</si>
  <si>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</si>
  <si>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</si>
  <si>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</si>
  <si>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</si>
  <si>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</si>
  <si>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</si>
  <si>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www.remisens.com</t>
  </si>
  <si>
    <t>GRAD ZAGREB</t>
  </si>
  <si>
    <t>Kamenar Biserka</t>
  </si>
  <si>
    <t>051 710-395</t>
  </si>
  <si>
    <t>051 710 404</t>
  </si>
  <si>
    <t>biserka.kamenar@remisens.com</t>
  </si>
  <si>
    <t>Šehanović Igor</t>
  </si>
  <si>
    <t>5510</t>
  </si>
  <si>
    <t>Obveznik: FTB TURIZAM d.d. ZAGREB</t>
  </si>
  <si>
    <r>
      <t xml:space="preserve">Obveznik: </t>
    </r>
    <r>
      <rPr>
        <b/>
        <u val="single"/>
        <sz val="10"/>
        <rFont val="Arial"/>
        <family val="2"/>
      </rPr>
      <t>FTB TURIZAM d.d. ZAGREB</t>
    </r>
  </si>
  <si>
    <t xml:space="preserve">Prethodna godina </t>
  </si>
  <si>
    <t>NE</t>
  </si>
  <si>
    <t>Prethodna godina 
(neto)</t>
  </si>
  <si>
    <t xml:space="preserve"> Financijski izvještaj poduzetnika </t>
  </si>
  <si>
    <r>
      <t>Obveznik: _</t>
    </r>
    <r>
      <rPr>
        <b/>
        <u val="single"/>
        <sz val="8"/>
        <rFont val="Arial"/>
        <family val="2"/>
      </rPr>
      <t>FTB TURIZAM d.d. ZAGREB</t>
    </r>
    <r>
      <rPr>
        <b/>
        <sz val="8"/>
        <rFont val="Arial"/>
        <family val="2"/>
      </rPr>
      <t>___________________________________________</t>
    </r>
  </si>
  <si>
    <r>
      <t xml:space="preserve">stanje na dan </t>
    </r>
    <r>
      <rPr>
        <b/>
        <u val="single"/>
        <sz val="10"/>
        <rFont val="Arial"/>
        <family val="2"/>
      </rPr>
      <t>31.12.2017</t>
    </r>
  </si>
  <si>
    <r>
      <t xml:space="preserve">u razdoblju  </t>
    </r>
    <r>
      <rPr>
        <b/>
        <u val="single"/>
        <sz val="10"/>
        <rFont val="Arial"/>
        <family val="2"/>
      </rPr>
      <t>01.01.2017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31.12.2017</t>
    </r>
  </si>
  <si>
    <r>
      <t xml:space="preserve">u razdoblju </t>
    </r>
    <r>
      <rPr>
        <b/>
        <u val="single"/>
        <sz val="10"/>
        <rFont val="Arial"/>
        <family val="2"/>
      </rPr>
      <t xml:space="preserve"> 01.01.2017 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31.12.2017.</t>
    </r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</si>
</sst>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;[Red]\-#,##0.00"/>
    <numFmt numFmtId="195" formatCode="#,##0.00_ ;[Red]\-#,##0.00\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3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3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33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3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19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0" borderId="19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3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Alignment="1">
      <alignment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17" xfId="0" applyFont="1" applyFill="1" applyBorder="1" applyAlignment="1" applyProtection="1">
      <alignment horizontal="center" vertical="center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49" fontId="6" fillId="35" borderId="17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center"/>
    </xf>
    <xf numFmtId="49" fontId="6" fillId="35" borderId="17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8" xfId="53" applyFont="1" applyBorder="1" applyAlignment="1" applyProtection="1">
      <alignment horizontal="right" wrapText="1"/>
      <protection hidden="1"/>
    </xf>
    <xf numFmtId="49" fontId="4" fillId="33" borderId="29" xfId="35" applyNumberFormat="1" applyFill="1" applyBorder="1" applyAlignment="1" applyProtection="1">
      <alignment horizontal="left" vertical="center"/>
      <protection hidden="1" locked="0"/>
    </xf>
    <xf numFmtId="49" fontId="2" fillId="0" borderId="22" xfId="53" applyNumberFormat="1" applyFont="1" applyBorder="1" applyAlignment="1" applyProtection="1">
      <alignment horizontal="left" vertical="center"/>
      <protection hidden="1" locked="0"/>
    </xf>
    <xf numFmtId="49" fontId="2" fillId="0" borderId="30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8" xfId="53" applyFont="1" applyBorder="1" applyAlignment="1" applyProtection="1">
      <alignment horizontal="right"/>
      <protection hidden="1"/>
    </xf>
    <xf numFmtId="49" fontId="2" fillId="33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30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3" applyNumberFormat="1" applyFont="1" applyBorder="1" applyAlignment="1" applyProtection="1">
      <alignment horizontal="center" vertical="center"/>
      <protection hidden="1" locked="0"/>
    </xf>
    <xf numFmtId="0" fontId="2" fillId="33" borderId="29" xfId="53" applyFont="1" applyFill="1" applyBorder="1" applyAlignment="1" applyProtection="1">
      <alignment horizontal="left" vertical="center"/>
      <protection hidden="1" locked="0"/>
    </xf>
    <xf numFmtId="0" fontId="3" fillId="0" borderId="22" xfId="53" applyFont="1" applyBorder="1" applyAlignment="1">
      <alignment/>
      <protection/>
    </xf>
    <xf numFmtId="0" fontId="3" fillId="0" borderId="30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2" xfId="53" applyFont="1" applyBorder="1" applyAlignment="1" applyProtection="1">
      <alignment horizontal="left" vertical="center"/>
      <protection hidden="1" locked="0"/>
    </xf>
    <xf numFmtId="0" fontId="2" fillId="33" borderId="29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2" xfId="53" applyFont="1" applyBorder="1" applyAlignment="1">
      <alignment horizontal="left"/>
      <protection/>
    </xf>
    <xf numFmtId="0" fontId="3" fillId="0" borderId="30" xfId="53" applyFont="1" applyBorder="1" applyAlignment="1">
      <alignment horizontal="left"/>
      <protection/>
    </xf>
    <xf numFmtId="0" fontId="2" fillId="33" borderId="29" xfId="53" applyFont="1" applyFill="1" applyBorder="1" applyAlignment="1" applyProtection="1">
      <alignment horizontal="center" vertical="center"/>
      <protection hidden="1" locked="0"/>
    </xf>
    <xf numFmtId="0" fontId="3" fillId="0" borderId="22" xfId="53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33" borderId="29" xfId="35" applyFill="1" applyBorder="1" applyAlignment="1" applyProtection="1">
      <alignment/>
      <protection hidden="1" locked="0"/>
    </xf>
    <xf numFmtId="0" fontId="2" fillId="0" borderId="22" xfId="53" applyFont="1" applyBorder="1" applyAlignment="1" applyProtection="1">
      <alignment/>
      <protection hidden="1" locked="0"/>
    </xf>
    <xf numFmtId="0" fontId="2" fillId="0" borderId="30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2" xfId="53" applyFont="1" applyBorder="1" applyAlignment="1">
      <alignment horizontal="left" vertical="center"/>
      <protection/>
    </xf>
    <xf numFmtId="1" fontId="2" fillId="33" borderId="29" xfId="53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33" borderId="3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8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8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5" borderId="25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3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5" borderId="27" xfId="0" applyFont="1" applyFill="1" applyBorder="1" applyAlignment="1">
      <alignment horizontal="center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0" fontId="13" fillId="0" borderId="0" xfId="59" applyFont="1" applyAlignment="1">
      <alignment/>
      <protection/>
    </xf>
    <xf numFmtId="0" fontId="18" fillId="0" borderId="0" xfId="59" applyFont="1" applyBorder="1" applyAlignment="1">
      <alignment horizontal="justify" vertical="top" wrapText="1"/>
      <protection/>
    </xf>
    <xf numFmtId="0" fontId="12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FI-KI" xfId="52"/>
    <cellStyle name="Normal_TFI-POD" xfId="53"/>
    <cellStyle name="Obično_Knjiga2" xfId="54"/>
    <cellStyle name="Percent" xfId="55"/>
    <cellStyle name="Povezana ćelija" xfId="56"/>
    <cellStyle name="Followed Hyperlink" xfId="57"/>
    <cellStyle name="Provjera ćelije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.com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2" t="s">
        <v>255</v>
      </c>
      <c r="B1" s="142"/>
      <c r="C1" s="14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8" t="s">
        <v>256</v>
      </c>
      <c r="B2" s="178"/>
      <c r="C2" s="178"/>
      <c r="D2" s="179"/>
      <c r="E2" s="24">
        <v>42736</v>
      </c>
      <c r="F2" s="25"/>
      <c r="G2" s="26" t="s">
        <v>257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80" t="s">
        <v>342</v>
      </c>
      <c r="B4" s="180"/>
      <c r="C4" s="180"/>
      <c r="D4" s="180"/>
      <c r="E4" s="180"/>
      <c r="F4" s="180"/>
      <c r="G4" s="180"/>
      <c r="H4" s="180"/>
      <c r="I4" s="18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1" t="s">
        <v>258</v>
      </c>
      <c r="B6" s="132"/>
      <c r="C6" s="143" t="s">
        <v>322</v>
      </c>
      <c r="D6" s="144"/>
      <c r="E6" s="181"/>
      <c r="F6" s="181"/>
      <c r="G6" s="181"/>
      <c r="H6" s="181"/>
      <c r="I6" s="39"/>
      <c r="J6" s="22"/>
      <c r="K6" s="22"/>
      <c r="L6" s="22"/>
    </row>
    <row r="7" spans="1:12" ht="12.75">
      <c r="A7" s="40"/>
      <c r="B7" s="40"/>
      <c r="C7" s="31"/>
      <c r="D7" s="31"/>
      <c r="E7" s="181"/>
      <c r="F7" s="181"/>
      <c r="G7" s="181"/>
      <c r="H7" s="181"/>
      <c r="I7" s="39"/>
      <c r="J7" s="22"/>
      <c r="K7" s="22"/>
      <c r="L7" s="22"/>
    </row>
    <row r="8" spans="1:12" ht="12.75">
      <c r="A8" s="182" t="s">
        <v>259</v>
      </c>
      <c r="B8" s="183"/>
      <c r="C8" s="143" t="s">
        <v>323</v>
      </c>
      <c r="D8" s="144"/>
      <c r="E8" s="181"/>
      <c r="F8" s="181"/>
      <c r="G8" s="181"/>
      <c r="H8" s="18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4" t="s">
        <v>260</v>
      </c>
      <c r="B10" s="175"/>
      <c r="C10" s="143" t="s">
        <v>324</v>
      </c>
      <c r="D10" s="17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6"/>
      <c r="B11" s="17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1" t="s">
        <v>261</v>
      </c>
      <c r="B12" s="132"/>
      <c r="C12" s="145" t="s">
        <v>325</v>
      </c>
      <c r="D12" s="171"/>
      <c r="E12" s="171"/>
      <c r="F12" s="171"/>
      <c r="G12" s="171"/>
      <c r="H12" s="171"/>
      <c r="I12" s="13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1" t="s">
        <v>262</v>
      </c>
      <c r="B14" s="132"/>
      <c r="C14" s="172">
        <v>10000</v>
      </c>
      <c r="D14" s="173"/>
      <c r="E14" s="31"/>
      <c r="F14" s="145" t="s">
        <v>326</v>
      </c>
      <c r="G14" s="171"/>
      <c r="H14" s="171"/>
      <c r="I14" s="13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1" t="s">
        <v>263</v>
      </c>
      <c r="B16" s="132"/>
      <c r="C16" s="145" t="s">
        <v>327</v>
      </c>
      <c r="D16" s="171"/>
      <c r="E16" s="171"/>
      <c r="F16" s="171"/>
      <c r="G16" s="171"/>
      <c r="H16" s="171"/>
      <c r="I16" s="13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1" t="s">
        <v>264</v>
      </c>
      <c r="B18" s="132"/>
      <c r="C18" s="166" t="s">
        <v>328</v>
      </c>
      <c r="D18" s="167"/>
      <c r="E18" s="167"/>
      <c r="F18" s="167"/>
      <c r="G18" s="167"/>
      <c r="H18" s="167"/>
      <c r="I18" s="16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1" t="s">
        <v>265</v>
      </c>
      <c r="B20" s="132"/>
      <c r="C20" s="166" t="s">
        <v>329</v>
      </c>
      <c r="D20" s="167"/>
      <c r="E20" s="167"/>
      <c r="F20" s="167"/>
      <c r="G20" s="167"/>
      <c r="H20" s="167"/>
      <c r="I20" s="16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1" t="s">
        <v>266</v>
      </c>
      <c r="B22" s="132"/>
      <c r="C22" s="44">
        <v>133</v>
      </c>
      <c r="D22" s="145" t="s">
        <v>326</v>
      </c>
      <c r="E22" s="155"/>
      <c r="F22" s="156"/>
      <c r="G22" s="169"/>
      <c r="H22" s="17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1" t="s">
        <v>267</v>
      </c>
      <c r="B24" s="132"/>
      <c r="C24" s="44">
        <v>21</v>
      </c>
      <c r="D24" s="145" t="s">
        <v>330</v>
      </c>
      <c r="E24" s="155"/>
      <c r="F24" s="155"/>
      <c r="G24" s="156"/>
      <c r="H24" s="38" t="s">
        <v>268</v>
      </c>
      <c r="I24" s="108"/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31" t="s">
        <v>270</v>
      </c>
      <c r="B26" s="132"/>
      <c r="C26" s="48" t="s">
        <v>340</v>
      </c>
      <c r="D26" s="49"/>
      <c r="E26" s="22"/>
      <c r="F26" s="50"/>
      <c r="G26" s="131" t="s">
        <v>271</v>
      </c>
      <c r="H26" s="132"/>
      <c r="I26" s="107" t="s">
        <v>336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1"/>
      <c r="J27" s="22"/>
      <c r="K27" s="22"/>
      <c r="L27" s="22"/>
    </row>
    <row r="28" spans="1:12" ht="12.75">
      <c r="A28" s="160" t="s">
        <v>272</v>
      </c>
      <c r="B28" s="161"/>
      <c r="C28" s="162"/>
      <c r="D28" s="162"/>
      <c r="E28" s="163" t="s">
        <v>273</v>
      </c>
      <c r="F28" s="164"/>
      <c r="G28" s="164"/>
      <c r="H28" s="165" t="s">
        <v>274</v>
      </c>
      <c r="I28" s="16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2"/>
      <c r="I29" s="51"/>
      <c r="J29" s="22"/>
      <c r="K29" s="22"/>
      <c r="L29" s="22"/>
    </row>
    <row r="30" spans="1:12" ht="12.75">
      <c r="A30" s="145"/>
      <c r="B30" s="155"/>
      <c r="C30" s="155"/>
      <c r="D30" s="156"/>
      <c r="E30" s="157"/>
      <c r="F30" s="158"/>
      <c r="G30" s="159"/>
      <c r="H30" s="143"/>
      <c r="I30" s="144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5"/>
      <c r="J31" s="22"/>
      <c r="K31" s="22"/>
      <c r="L31" s="22"/>
    </row>
    <row r="32" spans="1:12" ht="12.75">
      <c r="A32" s="145"/>
      <c r="B32" s="155"/>
      <c r="C32" s="155"/>
      <c r="D32" s="156"/>
      <c r="E32" s="157"/>
      <c r="F32" s="158"/>
      <c r="G32" s="159"/>
      <c r="H32" s="143"/>
      <c r="I32" s="144"/>
      <c r="J32" s="22"/>
      <c r="K32" s="22"/>
      <c r="L32" s="22"/>
    </row>
    <row r="33" spans="1:12" ht="12.75">
      <c r="A33" s="45"/>
      <c r="B33" s="45"/>
      <c r="C33" s="43"/>
      <c r="D33" s="53"/>
      <c r="E33" s="53"/>
      <c r="F33" s="53"/>
      <c r="G33" s="54"/>
      <c r="H33" s="31"/>
      <c r="I33" s="56"/>
      <c r="J33" s="22"/>
      <c r="K33" s="22"/>
      <c r="L33" s="22"/>
    </row>
    <row r="34" spans="1:12" ht="12.75">
      <c r="A34" s="145"/>
      <c r="B34" s="155"/>
      <c r="C34" s="155"/>
      <c r="D34" s="156"/>
      <c r="E34" s="157"/>
      <c r="F34" s="158"/>
      <c r="G34" s="159"/>
      <c r="H34" s="143"/>
      <c r="I34" s="144"/>
      <c r="J34" s="22"/>
      <c r="K34" s="22"/>
      <c r="L34" s="22"/>
    </row>
    <row r="35" spans="1:12" ht="12.75">
      <c r="A35" s="45"/>
      <c r="B35" s="45"/>
      <c r="C35" s="43"/>
      <c r="D35" s="53"/>
      <c r="E35" s="53"/>
      <c r="F35" s="53"/>
      <c r="G35" s="54"/>
      <c r="H35" s="31"/>
      <c r="I35" s="56"/>
      <c r="J35" s="22"/>
      <c r="K35" s="22"/>
      <c r="L35" s="22"/>
    </row>
    <row r="36" spans="1:12" ht="12.75">
      <c r="A36" s="152"/>
      <c r="B36" s="146"/>
      <c r="C36" s="146"/>
      <c r="D36" s="147"/>
      <c r="E36" s="152"/>
      <c r="F36" s="146"/>
      <c r="G36" s="146"/>
      <c r="H36" s="143"/>
      <c r="I36" s="144"/>
      <c r="J36" s="22"/>
      <c r="K36" s="22"/>
      <c r="L36" s="22"/>
    </row>
    <row r="37" spans="1:12" ht="12.75">
      <c r="A37" s="57"/>
      <c r="B37" s="57"/>
      <c r="C37" s="148"/>
      <c r="D37" s="149"/>
      <c r="E37" s="31"/>
      <c r="F37" s="148"/>
      <c r="G37" s="149"/>
      <c r="H37" s="31"/>
      <c r="I37" s="31"/>
      <c r="J37" s="22"/>
      <c r="K37" s="22"/>
      <c r="L37" s="22"/>
    </row>
    <row r="38" spans="1:12" ht="12.75">
      <c r="A38" s="152"/>
      <c r="B38" s="146"/>
      <c r="C38" s="146"/>
      <c r="D38" s="147"/>
      <c r="E38" s="152"/>
      <c r="F38" s="146"/>
      <c r="G38" s="146"/>
      <c r="H38" s="143"/>
      <c r="I38" s="144"/>
      <c r="J38" s="22"/>
      <c r="K38" s="22"/>
      <c r="L38" s="22"/>
    </row>
    <row r="39" spans="1:12" ht="12.75">
      <c r="A39" s="57"/>
      <c r="B39" s="57"/>
      <c r="C39" s="58"/>
      <c r="D39" s="59"/>
      <c r="E39" s="31"/>
      <c r="F39" s="58"/>
      <c r="G39" s="59"/>
      <c r="H39" s="31"/>
      <c r="I39" s="31"/>
      <c r="J39" s="22"/>
      <c r="K39" s="22"/>
      <c r="L39" s="22"/>
    </row>
    <row r="40" spans="1:12" ht="12.75">
      <c r="A40" s="152"/>
      <c r="B40" s="146"/>
      <c r="C40" s="146"/>
      <c r="D40" s="147"/>
      <c r="E40" s="152"/>
      <c r="F40" s="146"/>
      <c r="G40" s="146"/>
      <c r="H40" s="143"/>
      <c r="I40" s="144"/>
      <c r="J40" s="22"/>
      <c r="K40" s="22"/>
      <c r="L40" s="22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2"/>
      <c r="K41" s="22"/>
      <c r="L41" s="22"/>
    </row>
    <row r="42" spans="1:12" ht="12.75">
      <c r="A42" s="57"/>
      <c r="B42" s="57"/>
      <c r="C42" s="58"/>
      <c r="D42" s="59"/>
      <c r="E42" s="31"/>
      <c r="F42" s="58"/>
      <c r="G42" s="59"/>
      <c r="H42" s="31"/>
      <c r="I42" s="31"/>
      <c r="J42" s="22"/>
      <c r="K42" s="22"/>
      <c r="L42" s="22"/>
    </row>
    <row r="43" spans="1:12" ht="12.75">
      <c r="A43" s="64"/>
      <c r="B43" s="64"/>
      <c r="C43" s="64"/>
      <c r="D43" s="42"/>
      <c r="E43" s="42"/>
      <c r="F43" s="64"/>
      <c r="G43" s="42"/>
      <c r="H43" s="42"/>
      <c r="I43" s="42"/>
      <c r="J43" s="22"/>
      <c r="K43" s="22"/>
      <c r="L43" s="22"/>
    </row>
    <row r="44" spans="1:12" ht="12.75">
      <c r="A44" s="126" t="s">
        <v>275</v>
      </c>
      <c r="B44" s="127"/>
      <c r="C44" s="143"/>
      <c r="D44" s="144"/>
      <c r="E44" s="32"/>
      <c r="F44" s="145"/>
      <c r="G44" s="146"/>
      <c r="H44" s="146"/>
      <c r="I44" s="147"/>
      <c r="J44" s="22"/>
      <c r="K44" s="22"/>
      <c r="L44" s="22"/>
    </row>
    <row r="45" spans="1:12" ht="12.75">
      <c r="A45" s="57"/>
      <c r="B45" s="57"/>
      <c r="C45" s="148"/>
      <c r="D45" s="149"/>
      <c r="E45" s="31"/>
      <c r="F45" s="148"/>
      <c r="G45" s="150"/>
      <c r="H45" s="65"/>
      <c r="I45" s="65"/>
      <c r="J45" s="22"/>
      <c r="K45" s="22"/>
      <c r="L45" s="22"/>
    </row>
    <row r="46" spans="1:12" ht="12.75">
      <c r="A46" s="126" t="s">
        <v>276</v>
      </c>
      <c r="B46" s="127"/>
      <c r="C46" s="145" t="s">
        <v>331</v>
      </c>
      <c r="D46" s="151"/>
      <c r="E46" s="151"/>
      <c r="F46" s="151"/>
      <c r="G46" s="151"/>
      <c r="H46" s="151"/>
      <c r="I46" s="151"/>
      <c r="J46" s="22"/>
      <c r="K46" s="22"/>
      <c r="L46" s="22"/>
    </row>
    <row r="47" spans="1:12" ht="12.75">
      <c r="A47" s="40"/>
      <c r="B47" s="40"/>
      <c r="C47" s="66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6" t="s">
        <v>278</v>
      </c>
      <c r="B48" s="127"/>
      <c r="C48" s="133" t="s">
        <v>332</v>
      </c>
      <c r="D48" s="129"/>
      <c r="E48" s="130"/>
      <c r="F48" s="32"/>
      <c r="G48" s="38" t="s">
        <v>279</v>
      </c>
      <c r="H48" s="133" t="s">
        <v>333</v>
      </c>
      <c r="I48" s="130"/>
      <c r="J48" s="22"/>
      <c r="K48" s="22"/>
      <c r="L48" s="22"/>
    </row>
    <row r="49" spans="1:12" ht="12.75">
      <c r="A49" s="40"/>
      <c r="B49" s="40"/>
      <c r="C49" s="66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6" t="s">
        <v>264</v>
      </c>
      <c r="B50" s="127"/>
      <c r="C50" s="128" t="s">
        <v>334</v>
      </c>
      <c r="D50" s="129"/>
      <c r="E50" s="129"/>
      <c r="F50" s="129"/>
      <c r="G50" s="129"/>
      <c r="H50" s="129"/>
      <c r="I50" s="13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1" t="s">
        <v>280</v>
      </c>
      <c r="B52" s="132"/>
      <c r="C52" s="133" t="s">
        <v>335</v>
      </c>
      <c r="D52" s="129"/>
      <c r="E52" s="129"/>
      <c r="F52" s="129"/>
      <c r="G52" s="129"/>
      <c r="H52" s="129"/>
      <c r="I52" s="134"/>
      <c r="J52" s="22"/>
      <c r="K52" s="22"/>
      <c r="L52" s="22"/>
    </row>
    <row r="53" spans="1:12" ht="12.75">
      <c r="A53" s="67"/>
      <c r="B53" s="67"/>
      <c r="C53" s="137" t="s">
        <v>281</v>
      </c>
      <c r="D53" s="137"/>
      <c r="E53" s="137"/>
      <c r="F53" s="137"/>
      <c r="G53" s="137"/>
      <c r="H53" s="137"/>
      <c r="I53" s="69"/>
      <c r="J53" s="22"/>
      <c r="K53" s="22"/>
      <c r="L53" s="22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2"/>
      <c r="K54" s="22"/>
      <c r="L54" s="22"/>
    </row>
    <row r="55" spans="1:12" ht="12.75">
      <c r="A55" s="67"/>
      <c r="B55" s="135" t="s">
        <v>282</v>
      </c>
      <c r="C55" s="136"/>
      <c r="D55" s="136"/>
      <c r="E55" s="136"/>
      <c r="F55" s="102"/>
      <c r="G55" s="102"/>
      <c r="H55" s="103"/>
      <c r="I55" s="103"/>
      <c r="J55" s="22"/>
      <c r="K55" s="22"/>
      <c r="L55" s="22"/>
    </row>
    <row r="56" spans="1:12" ht="12.75">
      <c r="A56" s="67"/>
      <c r="B56" s="104" t="s">
        <v>321</v>
      </c>
      <c r="C56" s="105"/>
      <c r="D56" s="105"/>
      <c r="E56" s="105"/>
      <c r="F56" s="105"/>
      <c r="G56" s="105"/>
      <c r="H56" s="141" t="s">
        <v>315</v>
      </c>
      <c r="I56" s="141"/>
      <c r="J56" s="22"/>
      <c r="K56" s="22"/>
      <c r="L56" s="22"/>
    </row>
    <row r="57" spans="1:12" ht="12.75">
      <c r="A57" s="67"/>
      <c r="B57" s="104" t="s">
        <v>316</v>
      </c>
      <c r="C57" s="105"/>
      <c r="D57" s="105"/>
      <c r="E57" s="105"/>
      <c r="F57" s="105"/>
      <c r="G57" s="105"/>
      <c r="H57" s="141"/>
      <c r="I57" s="141"/>
      <c r="J57" s="22"/>
      <c r="K57" s="22"/>
      <c r="L57" s="22"/>
    </row>
    <row r="58" spans="1:12" ht="12.75">
      <c r="A58" s="67"/>
      <c r="B58" s="104" t="s">
        <v>317</v>
      </c>
      <c r="C58" s="105"/>
      <c r="D58" s="105"/>
      <c r="E58" s="105"/>
      <c r="F58" s="105"/>
      <c r="G58" s="105"/>
      <c r="H58" s="141"/>
      <c r="I58" s="141"/>
      <c r="J58" s="22"/>
      <c r="K58" s="22"/>
      <c r="L58" s="22"/>
    </row>
    <row r="59" spans="1:12" ht="12.75">
      <c r="A59" s="67"/>
      <c r="B59" s="104" t="s">
        <v>318</v>
      </c>
      <c r="C59" s="106"/>
      <c r="D59" s="106"/>
      <c r="E59" s="106"/>
      <c r="F59" s="106"/>
      <c r="G59" s="106"/>
      <c r="H59" s="141"/>
      <c r="I59" s="141"/>
      <c r="J59" s="22"/>
      <c r="K59" s="22"/>
      <c r="L59" s="22"/>
    </row>
    <row r="60" spans="1:12" ht="12.75">
      <c r="A60" s="67"/>
      <c r="B60" s="104" t="s">
        <v>319</v>
      </c>
      <c r="C60" s="106"/>
      <c r="D60" s="106"/>
      <c r="E60" s="106"/>
      <c r="F60" s="106"/>
      <c r="G60" s="106"/>
      <c r="H60" s="141"/>
      <c r="I60" s="141"/>
      <c r="J60" s="22"/>
      <c r="K60" s="22"/>
      <c r="L60" s="22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2"/>
      <c r="K61" s="22"/>
      <c r="L61" s="22"/>
    </row>
    <row r="62" spans="1:12" ht="13.5" thickBot="1">
      <c r="A62" s="70" t="s">
        <v>283</v>
      </c>
      <c r="B62" s="32"/>
      <c r="C62" s="32"/>
      <c r="D62" s="32"/>
      <c r="E62" s="32"/>
      <c r="F62" s="32"/>
      <c r="G62" s="71"/>
      <c r="H62" s="72"/>
      <c r="I62" s="71"/>
      <c r="J62" s="22"/>
      <c r="K62" s="22"/>
      <c r="L62" s="22"/>
    </row>
    <row r="63" spans="1:12" ht="12.75">
      <c r="A63" s="32"/>
      <c r="B63" s="32"/>
      <c r="C63" s="32"/>
      <c r="D63" s="32"/>
      <c r="E63" s="67" t="s">
        <v>284</v>
      </c>
      <c r="F63" s="22"/>
      <c r="G63" s="138" t="s">
        <v>285</v>
      </c>
      <c r="H63" s="139"/>
      <c r="I63" s="140"/>
      <c r="J63" s="22"/>
      <c r="K63" s="22"/>
      <c r="L63" s="22"/>
    </row>
    <row r="64" spans="1:12" ht="12.75">
      <c r="A64" s="73"/>
      <c r="B64" s="73"/>
      <c r="C64" s="37"/>
      <c r="D64" s="37"/>
      <c r="E64" s="37"/>
      <c r="F64" s="37"/>
      <c r="G64" s="124"/>
      <c r="H64" s="12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.com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view="pageBreakPreview" zoomScale="110" zoomScaleSheetLayoutView="110" zoomScalePageLayoutView="0" workbookViewId="0" topLeftCell="A37">
      <selection activeCell="A16" sqref="A16:H16"/>
    </sheetView>
  </sheetViews>
  <sheetFormatPr defaultColWidth="9.140625" defaultRowHeight="12.75"/>
  <cols>
    <col min="10" max="10" width="9.8515625" style="0" bestFit="1" customWidth="1"/>
    <col min="11" max="11" width="10.28125" style="0" bestFit="1" customWidth="1"/>
  </cols>
  <sheetData>
    <row r="1" spans="1:11" ht="12.75">
      <c r="A1" s="184" t="s">
        <v>158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2.75">
      <c r="A2" s="188" t="s">
        <v>344</v>
      </c>
      <c r="B2" s="189"/>
      <c r="C2" s="189"/>
      <c r="D2" s="189"/>
      <c r="E2" s="189"/>
      <c r="F2" s="189"/>
      <c r="G2" s="189"/>
      <c r="H2" s="189"/>
      <c r="I2" s="189"/>
      <c r="J2" s="189"/>
      <c r="K2" s="187"/>
    </row>
    <row r="3" spans="1:11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2.75">
      <c r="A4" s="194" t="s">
        <v>337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33.75">
      <c r="A5" s="197" t="s">
        <v>61</v>
      </c>
      <c r="B5" s="198"/>
      <c r="C5" s="198"/>
      <c r="D5" s="198"/>
      <c r="E5" s="198"/>
      <c r="F5" s="198"/>
      <c r="G5" s="198"/>
      <c r="H5" s="199"/>
      <c r="I5" s="122" t="s">
        <v>286</v>
      </c>
      <c r="J5" s="112" t="s">
        <v>341</v>
      </c>
      <c r="K5" s="110" t="s">
        <v>115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111">
        <v>2</v>
      </c>
      <c r="J6" s="121">
        <v>3</v>
      </c>
      <c r="K6" s="121">
        <v>4</v>
      </c>
    </row>
    <row r="7" spans="1:11" ht="12.75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3"/>
    </row>
    <row r="8" spans="1:11" ht="12.75">
      <c r="A8" s="204" t="s">
        <v>62</v>
      </c>
      <c r="B8" s="205"/>
      <c r="C8" s="205"/>
      <c r="D8" s="205"/>
      <c r="E8" s="205"/>
      <c r="F8" s="205"/>
      <c r="G8" s="205"/>
      <c r="H8" s="206"/>
      <c r="I8" s="21">
        <v>1</v>
      </c>
      <c r="J8" s="11"/>
      <c r="K8" s="11"/>
    </row>
    <row r="9" spans="1:11" ht="12.75">
      <c r="A9" s="207" t="s">
        <v>13</v>
      </c>
      <c r="B9" s="208"/>
      <c r="C9" s="208"/>
      <c r="D9" s="208"/>
      <c r="E9" s="208"/>
      <c r="F9" s="208"/>
      <c r="G9" s="208"/>
      <c r="H9" s="209"/>
      <c r="I9" s="4">
        <v>2</v>
      </c>
      <c r="J9" s="12">
        <f>J10+J17+J27+J36+J40</f>
        <v>188962189</v>
      </c>
      <c r="K9" s="12">
        <f>K10+K17+K27+K36+K40</f>
        <v>188962189</v>
      </c>
    </row>
    <row r="10" spans="1:11" ht="12.75">
      <c r="A10" s="191" t="s">
        <v>212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1" t="s">
        <v>116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/>
      <c r="K12" s="13"/>
    </row>
    <row r="13" spans="1:11" ht="12.75">
      <c r="A13" s="191" t="s">
        <v>117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</row>
    <row r="14" spans="1:11" ht="12.75">
      <c r="A14" s="191" t="s">
        <v>215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ht="12.75">
      <c r="A15" s="191" t="s">
        <v>216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/>
      <c r="K15" s="13"/>
    </row>
    <row r="16" spans="1:11" ht="12.75">
      <c r="A16" s="191" t="s">
        <v>217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213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0</v>
      </c>
      <c r="K17" s="12">
        <f>SUM(K18:K26)</f>
        <v>0</v>
      </c>
    </row>
    <row r="18" spans="1:11" ht="12.75">
      <c r="A18" s="191" t="s">
        <v>218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/>
      <c r="K18" s="13"/>
    </row>
    <row r="19" spans="1:11" ht="12.75">
      <c r="A19" s="191" t="s">
        <v>254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/>
      <c r="K19" s="13"/>
    </row>
    <row r="20" spans="1:11" ht="12.75">
      <c r="A20" s="191" t="s">
        <v>219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/>
      <c r="K20" s="13"/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/>
      <c r="K21" s="13"/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/>
      <c r="K23" s="13"/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/>
      <c r="K24" s="13"/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/>
      <c r="K25" s="13"/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/>
      <c r="K26" s="13"/>
    </row>
    <row r="27" spans="1:11" ht="12.75">
      <c r="A27" s="191" t="s">
        <v>197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188962189</v>
      </c>
      <c r="K27" s="12">
        <f>SUM(K28:K35)</f>
        <v>188962189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188962189</v>
      </c>
      <c r="K28" s="13">
        <v>188962189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/>
      <c r="K29" s="13"/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/>
      <c r="K30" s="13"/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/>
      <c r="K32" s="13"/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/>
      <c r="K33" s="13"/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/>
      <c r="K34" s="13"/>
    </row>
    <row r="35" spans="1:11" ht="12.75">
      <c r="A35" s="191" t="s">
        <v>189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190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/>
      <c r="K38" s="13"/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/>
      <c r="K39" s="13"/>
    </row>
    <row r="40" spans="1:11" ht="12.75">
      <c r="A40" s="191" t="s">
        <v>191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/>
      <c r="K40" s="13"/>
    </row>
    <row r="41" spans="1:11" ht="12.75">
      <c r="A41" s="207" t="s">
        <v>247</v>
      </c>
      <c r="B41" s="208"/>
      <c r="C41" s="208"/>
      <c r="D41" s="208"/>
      <c r="E41" s="208"/>
      <c r="F41" s="208"/>
      <c r="G41" s="208"/>
      <c r="H41" s="209"/>
      <c r="I41" s="4">
        <v>34</v>
      </c>
      <c r="J41" s="12">
        <f>J42+J50+J57+J65</f>
        <v>13900610</v>
      </c>
      <c r="K41" s="12">
        <f>K42+K50+K57+K65</f>
        <v>13975744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91" t="s">
        <v>122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/>
      <c r="K43" s="13"/>
    </row>
    <row r="44" spans="1:11" ht="12.75">
      <c r="A44" s="191" t="s">
        <v>123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/>
      <c r="K44" s="13"/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/>
      <c r="K45" s="13"/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/>
      <c r="K46" s="13"/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/>
      <c r="K47" s="13"/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/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177419</v>
      </c>
      <c r="K50" s="12">
        <f>SUM(K51:K56)</f>
        <v>1056</v>
      </c>
    </row>
    <row r="51" spans="1:11" ht="12.75">
      <c r="A51" s="191" t="s">
        <v>207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155953</v>
      </c>
      <c r="K51" s="13"/>
    </row>
    <row r="52" spans="1:11" ht="12.75">
      <c r="A52" s="191" t="s">
        <v>208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/>
      <c r="K52" s="13"/>
    </row>
    <row r="53" spans="1:11" ht="12.75">
      <c r="A53" s="191" t="s">
        <v>209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210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/>
      <c r="K54" s="13"/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f>26300-4834</f>
        <v>21466</v>
      </c>
      <c r="K55" s="13">
        <v>1056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/>
      <c r="K56" s="13"/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12070400</v>
      </c>
      <c r="K57" s="12">
        <f>SUM(K58:K64)</f>
        <v>0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12070400</v>
      </c>
      <c r="K59" s="13"/>
    </row>
    <row r="60" spans="1:11" ht="12.75">
      <c r="A60" s="191" t="s">
        <v>249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/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/>
      <c r="K63" s="13"/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/>
      <c r="K64" s="13"/>
    </row>
    <row r="65" spans="1:11" ht="12.75">
      <c r="A65" s="191" t="s">
        <v>214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1652791</v>
      </c>
      <c r="K65" s="13">
        <v>13974688</v>
      </c>
    </row>
    <row r="66" spans="1:11" ht="12.75">
      <c r="A66" s="207" t="s">
        <v>58</v>
      </c>
      <c r="B66" s="208"/>
      <c r="C66" s="208"/>
      <c r="D66" s="208"/>
      <c r="E66" s="208"/>
      <c r="F66" s="208"/>
      <c r="G66" s="208"/>
      <c r="H66" s="209"/>
      <c r="I66" s="4">
        <v>59</v>
      </c>
      <c r="J66" s="13"/>
      <c r="K66" s="13"/>
    </row>
    <row r="67" spans="1:11" ht="12.75">
      <c r="A67" s="207" t="s">
        <v>248</v>
      </c>
      <c r="B67" s="208"/>
      <c r="C67" s="208"/>
      <c r="D67" s="208"/>
      <c r="E67" s="208"/>
      <c r="F67" s="208"/>
      <c r="G67" s="208"/>
      <c r="H67" s="209"/>
      <c r="I67" s="4">
        <v>60</v>
      </c>
      <c r="J67" s="12">
        <f>J8+J9+J41+J66</f>
        <v>202862799</v>
      </c>
      <c r="K67" s="12">
        <f>K8+K9+K41+K66</f>
        <v>202937933</v>
      </c>
    </row>
    <row r="68" spans="1:11" ht="12.75">
      <c r="A68" s="213" t="s">
        <v>93</v>
      </c>
      <c r="B68" s="214"/>
      <c r="C68" s="214"/>
      <c r="D68" s="214"/>
      <c r="E68" s="214"/>
      <c r="F68" s="214"/>
      <c r="G68" s="214"/>
      <c r="H68" s="215"/>
      <c r="I68" s="7">
        <v>61</v>
      </c>
      <c r="J68" s="14"/>
      <c r="K68" s="14"/>
    </row>
    <row r="69" spans="1:11" ht="12.75">
      <c r="A69" s="216" t="s">
        <v>60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1" ht="12.75">
      <c r="A70" s="204" t="s">
        <v>198</v>
      </c>
      <c r="B70" s="205"/>
      <c r="C70" s="205"/>
      <c r="D70" s="205"/>
      <c r="E70" s="205"/>
      <c r="F70" s="205"/>
      <c r="G70" s="205"/>
      <c r="H70" s="206"/>
      <c r="I70" s="6">
        <v>62</v>
      </c>
      <c r="J70" s="20">
        <f>J71+J72+J73+J79+J80+J83+J86</f>
        <v>202828256</v>
      </c>
      <c r="K70" s="20">
        <f>K71+K72+K73+K79+K80+K83+K86</f>
        <v>202908790</v>
      </c>
    </row>
    <row r="71" spans="1:11" ht="12.75">
      <c r="A71" s="191" t="s">
        <v>146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202769470</v>
      </c>
      <c r="K71" s="13">
        <v>202769470</v>
      </c>
    </row>
    <row r="72" spans="1:11" ht="12.75">
      <c r="A72" s="191" t="s">
        <v>147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/>
      <c r="K72" s="13"/>
    </row>
    <row r="73" spans="1:11" ht="12.75">
      <c r="A73" s="191" t="s">
        <v>148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1972</v>
      </c>
      <c r="K73" s="12">
        <f>K74+K75-K76+K77+K78</f>
        <v>2939</v>
      </c>
    </row>
    <row r="74" spans="1:13" ht="12.75">
      <c r="A74" s="191" t="s">
        <v>149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1972</v>
      </c>
      <c r="K74" s="13">
        <v>2939</v>
      </c>
      <c r="M74" s="109"/>
    </row>
    <row r="75" spans="1:11" ht="12.75">
      <c r="A75" s="191" t="s">
        <v>150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/>
      <c r="K75" s="13"/>
    </row>
    <row r="76" spans="1:11" ht="12.75">
      <c r="A76" s="191" t="s">
        <v>138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/>
      <c r="K76" s="13"/>
    </row>
    <row r="77" spans="1:11" ht="12.75">
      <c r="A77" s="191" t="s">
        <v>139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/>
      <c r="K77" s="13"/>
    </row>
    <row r="78" spans="1:11" ht="12.75">
      <c r="A78" s="191" t="s">
        <v>140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/>
      <c r="K78" s="13"/>
    </row>
    <row r="79" spans="1:13" ht="12.75">
      <c r="A79" s="191" t="s">
        <v>141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/>
      <c r="K79" s="13"/>
      <c r="M79" s="109"/>
    </row>
    <row r="80" spans="1:11" ht="12.75">
      <c r="A80" s="191" t="s">
        <v>245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37478</v>
      </c>
      <c r="K80" s="12">
        <f>K81-K82</f>
        <v>55847</v>
      </c>
    </row>
    <row r="81" spans="1:11" ht="12.75">
      <c r="A81" s="210" t="s">
        <v>174</v>
      </c>
      <c r="B81" s="211"/>
      <c r="C81" s="211"/>
      <c r="D81" s="211"/>
      <c r="E81" s="211"/>
      <c r="F81" s="211"/>
      <c r="G81" s="211"/>
      <c r="H81" s="212"/>
      <c r="I81" s="4">
        <v>73</v>
      </c>
      <c r="J81" s="13">
        <v>37478</v>
      </c>
      <c r="K81" s="13">
        <v>55847</v>
      </c>
    </row>
    <row r="82" spans="1:11" ht="12.75">
      <c r="A82" s="210" t="s">
        <v>175</v>
      </c>
      <c r="B82" s="211"/>
      <c r="C82" s="211"/>
      <c r="D82" s="211"/>
      <c r="E82" s="211"/>
      <c r="F82" s="211"/>
      <c r="G82" s="211"/>
      <c r="H82" s="212"/>
      <c r="I82" s="4">
        <v>74</v>
      </c>
      <c r="J82" s="13"/>
      <c r="K82" s="13"/>
    </row>
    <row r="83" spans="1:11" ht="12.75">
      <c r="A83" s="191" t="s">
        <v>246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19336</v>
      </c>
      <c r="K83" s="12">
        <f>K84-K85</f>
        <v>80534</v>
      </c>
    </row>
    <row r="84" spans="1:11" ht="12.75">
      <c r="A84" s="210" t="s">
        <v>176</v>
      </c>
      <c r="B84" s="211"/>
      <c r="C84" s="211"/>
      <c r="D84" s="211"/>
      <c r="E84" s="211"/>
      <c r="F84" s="211"/>
      <c r="G84" s="211"/>
      <c r="H84" s="212"/>
      <c r="I84" s="4">
        <v>76</v>
      </c>
      <c r="J84" s="13">
        <v>19336</v>
      </c>
      <c r="K84" s="13">
        <v>80534</v>
      </c>
    </row>
    <row r="85" spans="1:11" ht="12.75">
      <c r="A85" s="210" t="s">
        <v>177</v>
      </c>
      <c r="B85" s="211"/>
      <c r="C85" s="211"/>
      <c r="D85" s="211"/>
      <c r="E85" s="211"/>
      <c r="F85" s="211"/>
      <c r="G85" s="211"/>
      <c r="H85" s="212"/>
      <c r="I85" s="4">
        <v>77</v>
      </c>
      <c r="J85" s="13"/>
      <c r="K85" s="13"/>
    </row>
    <row r="86" spans="1:11" ht="12.75">
      <c r="A86" s="191" t="s">
        <v>178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ht="12.75">
      <c r="A87" s="207" t="s">
        <v>19</v>
      </c>
      <c r="B87" s="208"/>
      <c r="C87" s="208"/>
      <c r="D87" s="208"/>
      <c r="E87" s="208"/>
      <c r="F87" s="208"/>
      <c r="G87" s="208"/>
      <c r="H87" s="20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1" t="s">
        <v>134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/>
      <c r="K88" s="13"/>
    </row>
    <row r="89" spans="1:11" ht="12.75">
      <c r="A89" s="191" t="s">
        <v>135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136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/>
      <c r="K90" s="13"/>
    </row>
    <row r="91" spans="1:11" ht="12.75">
      <c r="A91" s="207" t="s">
        <v>20</v>
      </c>
      <c r="B91" s="208"/>
      <c r="C91" s="208"/>
      <c r="D91" s="208"/>
      <c r="E91" s="208"/>
      <c r="F91" s="208"/>
      <c r="G91" s="208"/>
      <c r="H91" s="209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91" t="s">
        <v>137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/>
      <c r="K92" s="13"/>
    </row>
    <row r="93" spans="1:11" ht="12.75">
      <c r="A93" s="191" t="s">
        <v>250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/>
      <c r="K93" s="13"/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/>
      <c r="K94" s="13"/>
    </row>
    <row r="95" spans="1:11" ht="12.75">
      <c r="A95" s="191" t="s">
        <v>251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252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253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/>
      <c r="K99" s="13"/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/>
      <c r="K100" s="13"/>
    </row>
    <row r="101" spans="1:11" ht="12.75">
      <c r="A101" s="207" t="s">
        <v>21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2">
        <f>SUM(J102:J113)</f>
        <v>34543</v>
      </c>
      <c r="K101" s="12">
        <f>SUM(K102:K113)</f>
        <v>3796</v>
      </c>
    </row>
    <row r="102" spans="1:11" ht="12.75">
      <c r="A102" s="191" t="s">
        <v>137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/>
      <c r="K102" s="13"/>
    </row>
    <row r="103" spans="1:11" ht="12.75">
      <c r="A103" s="191" t="s">
        <v>250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/>
      <c r="K103" s="13"/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/>
      <c r="K104" s="13"/>
    </row>
    <row r="105" spans="1:11" ht="12.75">
      <c r="A105" s="191" t="s">
        <v>251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/>
      <c r="K105" s="13"/>
    </row>
    <row r="106" spans="1:11" ht="12.75">
      <c r="A106" s="191" t="s">
        <v>252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33580</v>
      </c>
      <c r="K106" s="13">
        <v>3796</v>
      </c>
    </row>
    <row r="107" spans="1:11" ht="12.75">
      <c r="A107" s="191" t="s">
        <v>253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/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/>
      <c r="K109" s="13"/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963</v>
      </c>
      <c r="K110" s="13"/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/>
      <c r="K111" s="13"/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/>
      <c r="K113" s="13"/>
    </row>
    <row r="114" spans="1:11" ht="12.75">
      <c r="A114" s="207" t="s">
        <v>1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3"/>
      <c r="K114" s="13">
        <f>26250-903</f>
        <v>25347</v>
      </c>
    </row>
    <row r="115" spans="1:11" ht="12.75">
      <c r="A115" s="207" t="s">
        <v>25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2">
        <f>J70+J87+J91+J101+J114</f>
        <v>202862799</v>
      </c>
      <c r="K115" s="12">
        <f>K70+K87+K91+K101+K114</f>
        <v>202937933</v>
      </c>
    </row>
    <row r="116" spans="1:11" ht="12.75">
      <c r="A116" s="221" t="s">
        <v>59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4"/>
      <c r="K116" s="14"/>
    </row>
    <row r="117" spans="1:11" ht="12.75">
      <c r="A117" s="216" t="s">
        <v>287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204" t="s">
        <v>192</v>
      </c>
      <c r="B118" s="205"/>
      <c r="C118" s="205"/>
      <c r="D118" s="205"/>
      <c r="E118" s="205"/>
      <c r="F118" s="205"/>
      <c r="G118" s="205"/>
      <c r="H118" s="205"/>
      <c r="I118" s="227"/>
      <c r="J118" s="227"/>
      <c r="K118" s="228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>
        <f>J115-J67</f>
        <v>0</v>
      </c>
      <c r="K119" s="13">
        <f>K115-K67</f>
        <v>0</v>
      </c>
    </row>
    <row r="120" spans="1:11" ht="12.75">
      <c r="A120" s="229" t="s">
        <v>9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9" t="s">
        <v>102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ht="12.7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  <row r="125" ht="12.75">
      <c r="K125" s="10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3">
      <selection activeCell="P55" sqref="P55"/>
    </sheetView>
  </sheetViews>
  <sheetFormatPr defaultColWidth="9.140625" defaultRowHeight="12.75"/>
  <sheetData>
    <row r="1" spans="1:11" ht="12.75">
      <c r="A1" s="184" t="s">
        <v>159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2.75">
      <c r="A2" s="188" t="s">
        <v>345</v>
      </c>
      <c r="B2" s="189"/>
      <c r="C2" s="189"/>
      <c r="D2" s="189"/>
      <c r="E2" s="189"/>
      <c r="F2" s="189"/>
      <c r="G2" s="189"/>
      <c r="H2" s="189"/>
      <c r="I2" s="189"/>
      <c r="J2" s="189"/>
      <c r="K2" s="187"/>
    </row>
    <row r="3" spans="1:11" ht="12.75">
      <c r="A3" s="74"/>
      <c r="B3" s="76"/>
      <c r="C3" s="76"/>
      <c r="D3" s="76"/>
      <c r="E3" s="76"/>
      <c r="F3" s="76"/>
      <c r="G3" s="76"/>
      <c r="H3" s="76"/>
      <c r="I3" s="76"/>
      <c r="J3" s="76"/>
      <c r="K3" s="15"/>
    </row>
    <row r="4" spans="1:11" ht="12.75">
      <c r="A4" s="232" t="s">
        <v>338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3.25">
      <c r="A5" s="235" t="s">
        <v>61</v>
      </c>
      <c r="B5" s="235"/>
      <c r="C5" s="235"/>
      <c r="D5" s="235"/>
      <c r="E5" s="235"/>
      <c r="F5" s="235"/>
      <c r="G5" s="235"/>
      <c r="H5" s="235"/>
      <c r="I5" s="122" t="s">
        <v>288</v>
      </c>
      <c r="J5" s="110" t="s">
        <v>155</v>
      </c>
      <c r="K5" s="110" t="s">
        <v>156</v>
      </c>
    </row>
    <row r="6" spans="1:11" ht="12.75">
      <c r="A6" s="200">
        <v>1</v>
      </c>
      <c r="B6" s="200"/>
      <c r="C6" s="200"/>
      <c r="D6" s="200"/>
      <c r="E6" s="200"/>
      <c r="F6" s="200"/>
      <c r="G6" s="200"/>
      <c r="H6" s="200"/>
      <c r="I6" s="111">
        <v>2</v>
      </c>
      <c r="J6" s="121">
        <v>3</v>
      </c>
      <c r="K6" s="121">
        <v>4</v>
      </c>
    </row>
    <row r="7" spans="1:11" ht="12.75">
      <c r="A7" s="204" t="s">
        <v>26</v>
      </c>
      <c r="B7" s="205"/>
      <c r="C7" s="205"/>
      <c r="D7" s="205"/>
      <c r="E7" s="205"/>
      <c r="F7" s="205"/>
      <c r="G7" s="205"/>
      <c r="H7" s="206"/>
      <c r="I7" s="6">
        <v>111</v>
      </c>
      <c r="J7" s="20">
        <f>SUM(J8:J9)</f>
        <v>24141</v>
      </c>
      <c r="K7" s="20">
        <f>SUM(K8:K9)</f>
        <v>650</v>
      </c>
    </row>
    <row r="8" spans="1:11" ht="12.75">
      <c r="A8" s="207" t="s">
        <v>157</v>
      </c>
      <c r="B8" s="208"/>
      <c r="C8" s="208"/>
      <c r="D8" s="208"/>
      <c r="E8" s="208"/>
      <c r="F8" s="208"/>
      <c r="G8" s="208"/>
      <c r="H8" s="209"/>
      <c r="I8" s="4">
        <v>112</v>
      </c>
      <c r="J8" s="13"/>
      <c r="K8" s="13"/>
    </row>
    <row r="9" spans="1:11" ht="12.75">
      <c r="A9" s="207" t="s">
        <v>106</v>
      </c>
      <c r="B9" s="208"/>
      <c r="C9" s="208"/>
      <c r="D9" s="208"/>
      <c r="E9" s="208"/>
      <c r="F9" s="208"/>
      <c r="G9" s="208"/>
      <c r="H9" s="209"/>
      <c r="I9" s="4">
        <v>113</v>
      </c>
      <c r="J9" s="13">
        <v>24141</v>
      </c>
      <c r="K9" s="13">
        <v>650</v>
      </c>
    </row>
    <row r="10" spans="1:11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4">
        <v>114</v>
      </c>
      <c r="J10" s="12">
        <f>J11+J12+J16+J20+J21+J22+J25+J26</f>
        <v>680452</v>
      </c>
      <c r="K10" s="12">
        <f>K11+K12+K16+K20+K21+K22+K25+K26</f>
        <v>247888</v>
      </c>
    </row>
    <row r="11" spans="1:11" ht="12.75">
      <c r="A11" s="207" t="s">
        <v>107</v>
      </c>
      <c r="B11" s="208"/>
      <c r="C11" s="208"/>
      <c r="D11" s="208"/>
      <c r="E11" s="208"/>
      <c r="F11" s="208"/>
      <c r="G11" s="208"/>
      <c r="H11" s="209"/>
      <c r="I11" s="4">
        <v>115</v>
      </c>
      <c r="J11" s="13"/>
      <c r="K11" s="13"/>
    </row>
    <row r="12" spans="1:11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4">
        <v>116</v>
      </c>
      <c r="J12" s="12">
        <f>SUM(J13:J15)</f>
        <v>283941</v>
      </c>
      <c r="K12" s="12">
        <f>SUM(K13:K15)</f>
        <v>119692</v>
      </c>
    </row>
    <row r="13" spans="1:11" ht="12.75">
      <c r="A13" s="191" t="s">
        <v>151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/>
      <c r="K13" s="13"/>
    </row>
    <row r="14" spans="1:11" ht="12.75">
      <c r="A14" s="191" t="s">
        <v>152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/>
      <c r="K14" s="13"/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f>283601+340</f>
        <v>283941</v>
      </c>
      <c r="K15" s="13">
        <v>119692</v>
      </c>
    </row>
    <row r="16" spans="1:11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4">
        <v>120</v>
      </c>
      <c r="J16" s="12">
        <f>SUM(J17:J19)</f>
        <v>0</v>
      </c>
      <c r="K16" s="12">
        <f>SUM(K17:K19)</f>
        <v>0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/>
      <c r="K17" s="13"/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/>
      <c r="K18" s="13"/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/>
      <c r="K19" s="13"/>
    </row>
    <row r="20" spans="1:11" ht="12.75">
      <c r="A20" s="207" t="s">
        <v>108</v>
      </c>
      <c r="B20" s="208"/>
      <c r="C20" s="208"/>
      <c r="D20" s="208"/>
      <c r="E20" s="208"/>
      <c r="F20" s="208"/>
      <c r="G20" s="208"/>
      <c r="H20" s="209"/>
      <c r="I20" s="4">
        <v>124</v>
      </c>
      <c r="J20" s="13"/>
      <c r="K20" s="13"/>
    </row>
    <row r="21" spans="1:11" ht="12.75">
      <c r="A21" s="207" t="s">
        <v>109</v>
      </c>
      <c r="B21" s="208"/>
      <c r="C21" s="208"/>
      <c r="D21" s="208"/>
      <c r="E21" s="208"/>
      <c r="F21" s="208"/>
      <c r="G21" s="208"/>
      <c r="H21" s="209"/>
      <c r="I21" s="4">
        <v>125</v>
      </c>
      <c r="J21" s="13">
        <v>396511</v>
      </c>
      <c r="K21" s="13">
        <v>128196</v>
      </c>
    </row>
    <row r="22" spans="1:11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1" t="s">
        <v>142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/>
      <c r="K23" s="13"/>
    </row>
    <row r="24" spans="1:11" ht="12.75">
      <c r="A24" s="191" t="s">
        <v>143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/>
      <c r="K24" s="13"/>
    </row>
    <row r="25" spans="1:11" ht="12.75">
      <c r="A25" s="207" t="s">
        <v>110</v>
      </c>
      <c r="B25" s="208"/>
      <c r="C25" s="208"/>
      <c r="D25" s="208"/>
      <c r="E25" s="208"/>
      <c r="F25" s="208"/>
      <c r="G25" s="208"/>
      <c r="H25" s="209"/>
      <c r="I25" s="4">
        <v>129</v>
      </c>
      <c r="J25" s="13"/>
      <c r="K25" s="13"/>
    </row>
    <row r="26" spans="1:11" ht="12.75">
      <c r="A26" s="207" t="s">
        <v>52</v>
      </c>
      <c r="B26" s="208"/>
      <c r="C26" s="208"/>
      <c r="D26" s="208"/>
      <c r="E26" s="208"/>
      <c r="F26" s="208"/>
      <c r="G26" s="208"/>
      <c r="H26" s="209"/>
      <c r="I26" s="4">
        <v>130</v>
      </c>
      <c r="J26" s="13"/>
      <c r="K26" s="13"/>
    </row>
    <row r="27" spans="1:11" ht="12.75">
      <c r="A27" s="207" t="s">
        <v>220</v>
      </c>
      <c r="B27" s="208"/>
      <c r="C27" s="208"/>
      <c r="D27" s="208"/>
      <c r="E27" s="208"/>
      <c r="F27" s="208"/>
      <c r="G27" s="208"/>
      <c r="H27" s="209"/>
      <c r="I27" s="4">
        <v>131</v>
      </c>
      <c r="J27" s="12">
        <f>SUM(J28:J32)</f>
        <v>680864</v>
      </c>
      <c r="K27" s="12">
        <f>SUM(K28:K32)</f>
        <v>341483</v>
      </c>
    </row>
    <row r="28" spans="1:11" ht="26.25" customHeight="1">
      <c r="A28" s="207" t="s">
        <v>234</v>
      </c>
      <c r="B28" s="208"/>
      <c r="C28" s="208"/>
      <c r="D28" s="208"/>
      <c r="E28" s="208"/>
      <c r="F28" s="208"/>
      <c r="G28" s="208"/>
      <c r="H28" s="209"/>
      <c r="I28" s="4">
        <v>132</v>
      </c>
      <c r="J28" s="13">
        <v>502062</v>
      </c>
      <c r="K28" s="13">
        <v>256156</v>
      </c>
    </row>
    <row r="29" spans="1:11" ht="26.25" customHeight="1">
      <c r="A29" s="207" t="s">
        <v>160</v>
      </c>
      <c r="B29" s="208"/>
      <c r="C29" s="208"/>
      <c r="D29" s="208"/>
      <c r="E29" s="208"/>
      <c r="F29" s="208"/>
      <c r="G29" s="208"/>
      <c r="H29" s="209"/>
      <c r="I29" s="4">
        <v>133</v>
      </c>
      <c r="J29" s="13">
        <v>178802</v>
      </c>
      <c r="K29" s="13">
        <v>85327</v>
      </c>
    </row>
    <row r="30" spans="1:11" ht="12.75">
      <c r="A30" s="207" t="s">
        <v>144</v>
      </c>
      <c r="B30" s="208"/>
      <c r="C30" s="208"/>
      <c r="D30" s="208"/>
      <c r="E30" s="208"/>
      <c r="F30" s="208"/>
      <c r="G30" s="208"/>
      <c r="H30" s="209"/>
      <c r="I30" s="4">
        <v>134</v>
      </c>
      <c r="J30" s="13"/>
      <c r="K30" s="13"/>
    </row>
    <row r="31" spans="1:11" ht="12.75">
      <c r="A31" s="207" t="s">
        <v>230</v>
      </c>
      <c r="B31" s="208"/>
      <c r="C31" s="208"/>
      <c r="D31" s="208"/>
      <c r="E31" s="208"/>
      <c r="F31" s="208"/>
      <c r="G31" s="208"/>
      <c r="H31" s="209"/>
      <c r="I31" s="4">
        <v>135</v>
      </c>
      <c r="J31" s="13"/>
      <c r="K31" s="13"/>
    </row>
    <row r="32" spans="1:11" ht="12.75">
      <c r="A32" s="207" t="s">
        <v>145</v>
      </c>
      <c r="B32" s="208"/>
      <c r="C32" s="208"/>
      <c r="D32" s="208"/>
      <c r="E32" s="208"/>
      <c r="F32" s="208"/>
      <c r="G32" s="208"/>
      <c r="H32" s="209"/>
      <c r="I32" s="4">
        <v>136</v>
      </c>
      <c r="J32" s="13"/>
      <c r="K32" s="13"/>
    </row>
    <row r="33" spans="1:11" ht="12.75">
      <c r="A33" s="207" t="s">
        <v>221</v>
      </c>
      <c r="B33" s="208"/>
      <c r="C33" s="208"/>
      <c r="D33" s="208"/>
      <c r="E33" s="208"/>
      <c r="F33" s="208"/>
      <c r="G33" s="208"/>
      <c r="H33" s="209"/>
      <c r="I33" s="4">
        <v>137</v>
      </c>
      <c r="J33" s="12">
        <f>SUM(J34:J37)</f>
        <v>383</v>
      </c>
      <c r="K33" s="12">
        <f>SUM(K34:K37)</f>
        <v>2729</v>
      </c>
    </row>
    <row r="34" spans="1:11" ht="16.5" customHeight="1">
      <c r="A34" s="207" t="s">
        <v>68</v>
      </c>
      <c r="B34" s="208"/>
      <c r="C34" s="208"/>
      <c r="D34" s="208"/>
      <c r="E34" s="208"/>
      <c r="F34" s="208"/>
      <c r="G34" s="208"/>
      <c r="H34" s="209"/>
      <c r="I34" s="4">
        <v>138</v>
      </c>
      <c r="J34" s="13">
        <v>383</v>
      </c>
      <c r="K34" s="13">
        <v>2729</v>
      </c>
    </row>
    <row r="35" spans="1:11" ht="24" customHeight="1">
      <c r="A35" s="207" t="s">
        <v>67</v>
      </c>
      <c r="B35" s="208"/>
      <c r="C35" s="208"/>
      <c r="D35" s="208"/>
      <c r="E35" s="208"/>
      <c r="F35" s="208"/>
      <c r="G35" s="208"/>
      <c r="H35" s="209"/>
      <c r="I35" s="4">
        <v>139</v>
      </c>
      <c r="J35" s="13"/>
      <c r="K35" s="13"/>
    </row>
    <row r="36" spans="1:11" ht="12.75">
      <c r="A36" s="207" t="s">
        <v>231</v>
      </c>
      <c r="B36" s="208"/>
      <c r="C36" s="208"/>
      <c r="D36" s="208"/>
      <c r="E36" s="208"/>
      <c r="F36" s="208"/>
      <c r="G36" s="208"/>
      <c r="H36" s="209"/>
      <c r="I36" s="4">
        <v>140</v>
      </c>
      <c r="J36" s="13"/>
      <c r="K36" s="13"/>
    </row>
    <row r="37" spans="1:11" ht="12.75">
      <c r="A37" s="207" t="s">
        <v>69</v>
      </c>
      <c r="B37" s="208"/>
      <c r="C37" s="208"/>
      <c r="D37" s="208"/>
      <c r="E37" s="208"/>
      <c r="F37" s="208"/>
      <c r="G37" s="208"/>
      <c r="H37" s="209"/>
      <c r="I37" s="4">
        <v>141</v>
      </c>
      <c r="J37" s="13"/>
      <c r="K37" s="13"/>
    </row>
    <row r="38" spans="1:11" ht="12.75">
      <c r="A38" s="207" t="s">
        <v>202</v>
      </c>
      <c r="B38" s="208"/>
      <c r="C38" s="208"/>
      <c r="D38" s="208"/>
      <c r="E38" s="208"/>
      <c r="F38" s="208"/>
      <c r="G38" s="208"/>
      <c r="H38" s="209"/>
      <c r="I38" s="4">
        <v>142</v>
      </c>
      <c r="J38" s="13"/>
      <c r="K38" s="13"/>
    </row>
    <row r="39" spans="1:11" ht="12.75">
      <c r="A39" s="207" t="s">
        <v>203</v>
      </c>
      <c r="B39" s="208"/>
      <c r="C39" s="208"/>
      <c r="D39" s="208"/>
      <c r="E39" s="208"/>
      <c r="F39" s="208"/>
      <c r="G39" s="208"/>
      <c r="H39" s="209"/>
      <c r="I39" s="4">
        <v>143</v>
      </c>
      <c r="J39" s="13"/>
      <c r="K39" s="13"/>
    </row>
    <row r="40" spans="1:11" ht="12.75">
      <c r="A40" s="207" t="s">
        <v>232</v>
      </c>
      <c r="B40" s="208"/>
      <c r="C40" s="208"/>
      <c r="D40" s="208"/>
      <c r="E40" s="208"/>
      <c r="F40" s="208"/>
      <c r="G40" s="208"/>
      <c r="H40" s="209"/>
      <c r="I40" s="4">
        <v>144</v>
      </c>
      <c r="J40" s="13"/>
      <c r="K40" s="13"/>
    </row>
    <row r="41" spans="1:11" ht="12.75">
      <c r="A41" s="207" t="s">
        <v>233</v>
      </c>
      <c r="B41" s="208"/>
      <c r="C41" s="208"/>
      <c r="D41" s="208"/>
      <c r="E41" s="208"/>
      <c r="F41" s="208"/>
      <c r="G41" s="208"/>
      <c r="H41" s="209"/>
      <c r="I41" s="4">
        <v>145</v>
      </c>
      <c r="J41" s="13"/>
      <c r="K41" s="13"/>
    </row>
    <row r="42" spans="1:11" ht="12.75">
      <c r="A42" s="207" t="s">
        <v>222</v>
      </c>
      <c r="B42" s="208"/>
      <c r="C42" s="208"/>
      <c r="D42" s="208"/>
      <c r="E42" s="208"/>
      <c r="F42" s="208"/>
      <c r="G42" s="208"/>
      <c r="H42" s="209"/>
      <c r="I42" s="4">
        <v>146</v>
      </c>
      <c r="J42" s="12">
        <f>J7+J27+J38+J40</f>
        <v>705005</v>
      </c>
      <c r="K42" s="12">
        <f>K7+K27+K38+K40</f>
        <v>342133</v>
      </c>
    </row>
    <row r="43" spans="1:11" ht="12.75">
      <c r="A43" s="207" t="s">
        <v>223</v>
      </c>
      <c r="B43" s="208"/>
      <c r="C43" s="208"/>
      <c r="D43" s="208"/>
      <c r="E43" s="208"/>
      <c r="F43" s="208"/>
      <c r="G43" s="208"/>
      <c r="H43" s="209"/>
      <c r="I43" s="4">
        <v>147</v>
      </c>
      <c r="J43" s="12">
        <f>J10+J33+J39+J41</f>
        <v>680835</v>
      </c>
      <c r="K43" s="12">
        <f>K10+K33+K39+K41</f>
        <v>250617</v>
      </c>
    </row>
    <row r="44" spans="1:11" ht="12.75">
      <c r="A44" s="207" t="s">
        <v>243</v>
      </c>
      <c r="B44" s="208"/>
      <c r="C44" s="208"/>
      <c r="D44" s="208"/>
      <c r="E44" s="208"/>
      <c r="F44" s="208"/>
      <c r="G44" s="208"/>
      <c r="H44" s="209"/>
      <c r="I44" s="4">
        <v>148</v>
      </c>
      <c r="J44" s="12">
        <f>J42-J43</f>
        <v>24170</v>
      </c>
      <c r="K44" s="12">
        <f>K42-K43</f>
        <v>91516</v>
      </c>
    </row>
    <row r="45" spans="1:11" ht="12.75">
      <c r="A45" s="210" t="s">
        <v>225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24170</v>
      </c>
      <c r="K45" s="12">
        <f>IF(K42&gt;K43,K42-K43,0)</f>
        <v>91516</v>
      </c>
    </row>
    <row r="46" spans="1:11" ht="12.75">
      <c r="A46" s="210" t="s">
        <v>226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7" t="s">
        <v>224</v>
      </c>
      <c r="B47" s="208"/>
      <c r="C47" s="208"/>
      <c r="D47" s="208"/>
      <c r="E47" s="208"/>
      <c r="F47" s="208"/>
      <c r="G47" s="208"/>
      <c r="H47" s="209"/>
      <c r="I47" s="4">
        <v>151</v>
      </c>
      <c r="J47" s="13">
        <v>4834</v>
      </c>
      <c r="K47" s="13">
        <v>10982</v>
      </c>
    </row>
    <row r="48" spans="1:11" ht="12.75">
      <c r="A48" s="207" t="s">
        <v>244</v>
      </c>
      <c r="B48" s="208"/>
      <c r="C48" s="208"/>
      <c r="D48" s="208"/>
      <c r="E48" s="208"/>
      <c r="F48" s="208"/>
      <c r="G48" s="208"/>
      <c r="H48" s="209"/>
      <c r="I48" s="4">
        <v>152</v>
      </c>
      <c r="J48" s="12">
        <f>J44-J47</f>
        <v>19336</v>
      </c>
      <c r="K48" s="12">
        <f>K44-K47</f>
        <v>80534</v>
      </c>
    </row>
    <row r="49" spans="1:11" ht="12.75">
      <c r="A49" s="210" t="s">
        <v>199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19336</v>
      </c>
      <c r="K49" s="12">
        <f>IF(K48&gt;0,K48,0)</f>
        <v>80534</v>
      </c>
    </row>
    <row r="50" spans="1:11" ht="12.75">
      <c r="A50" s="236" t="s">
        <v>227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6" t="s">
        <v>119</v>
      </c>
      <c r="B51" s="224"/>
      <c r="C51" s="224"/>
      <c r="D51" s="224"/>
      <c r="E51" s="224"/>
      <c r="F51" s="224"/>
      <c r="G51" s="224"/>
      <c r="H51" s="224"/>
      <c r="I51" s="239"/>
      <c r="J51" s="239"/>
      <c r="K51" s="240"/>
    </row>
    <row r="52" spans="1:11" ht="12.75">
      <c r="A52" s="204" t="s">
        <v>193</v>
      </c>
      <c r="B52" s="205"/>
      <c r="C52" s="205"/>
      <c r="D52" s="205"/>
      <c r="E52" s="205"/>
      <c r="F52" s="205"/>
      <c r="G52" s="205"/>
      <c r="H52" s="205"/>
      <c r="I52" s="227"/>
      <c r="J52" s="227"/>
      <c r="K52" s="228"/>
    </row>
    <row r="53" spans="1:11" ht="12.75">
      <c r="A53" s="241" t="s">
        <v>241</v>
      </c>
      <c r="B53" s="242"/>
      <c r="C53" s="242"/>
      <c r="D53" s="242"/>
      <c r="E53" s="242"/>
      <c r="F53" s="242"/>
      <c r="G53" s="242"/>
      <c r="H53" s="243"/>
      <c r="I53" s="4">
        <v>155</v>
      </c>
      <c r="J53" s="13"/>
      <c r="K53" s="13"/>
    </row>
    <row r="54" spans="1:11" ht="12.75">
      <c r="A54" s="241" t="s">
        <v>242</v>
      </c>
      <c r="B54" s="242"/>
      <c r="C54" s="242"/>
      <c r="D54" s="242"/>
      <c r="E54" s="242"/>
      <c r="F54" s="242"/>
      <c r="G54" s="242"/>
      <c r="H54" s="243"/>
      <c r="I54" s="4">
        <v>156</v>
      </c>
      <c r="J54" s="14"/>
      <c r="K54" s="14"/>
    </row>
    <row r="55" spans="1:11" ht="12.75">
      <c r="A55" s="216" t="s">
        <v>196</v>
      </c>
      <c r="B55" s="224"/>
      <c r="C55" s="224"/>
      <c r="D55" s="224"/>
      <c r="E55" s="224"/>
      <c r="F55" s="224"/>
      <c r="G55" s="224"/>
      <c r="H55" s="224"/>
      <c r="I55" s="239"/>
      <c r="J55" s="239"/>
      <c r="K55" s="240"/>
    </row>
    <row r="56" spans="1:11" ht="12.75">
      <c r="A56" s="204" t="s">
        <v>211</v>
      </c>
      <c r="B56" s="205"/>
      <c r="C56" s="205"/>
      <c r="D56" s="205"/>
      <c r="E56" s="205"/>
      <c r="F56" s="205"/>
      <c r="G56" s="205"/>
      <c r="H56" s="206"/>
      <c r="I56" s="21">
        <v>157</v>
      </c>
      <c r="J56" s="11">
        <f>J48</f>
        <v>19336</v>
      </c>
      <c r="K56" s="11">
        <f>K48</f>
        <v>80534</v>
      </c>
    </row>
    <row r="57" spans="1:11" ht="12.75">
      <c r="A57" s="207" t="s">
        <v>228</v>
      </c>
      <c r="B57" s="208"/>
      <c r="C57" s="208"/>
      <c r="D57" s="208"/>
      <c r="E57" s="208"/>
      <c r="F57" s="208"/>
      <c r="G57" s="208"/>
      <c r="H57" s="20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7" t="s">
        <v>235</v>
      </c>
      <c r="B58" s="208"/>
      <c r="C58" s="208"/>
      <c r="D58" s="208"/>
      <c r="E58" s="208"/>
      <c r="F58" s="208"/>
      <c r="G58" s="208"/>
      <c r="H58" s="209"/>
      <c r="I58" s="4">
        <v>159</v>
      </c>
      <c r="J58" s="13"/>
      <c r="K58" s="13"/>
    </row>
    <row r="59" spans="1:11" ht="12.75">
      <c r="A59" s="207" t="s">
        <v>236</v>
      </c>
      <c r="B59" s="208"/>
      <c r="C59" s="208"/>
      <c r="D59" s="208"/>
      <c r="E59" s="208"/>
      <c r="F59" s="208"/>
      <c r="G59" s="208"/>
      <c r="H59" s="209"/>
      <c r="I59" s="4">
        <v>160</v>
      </c>
      <c r="J59" s="13"/>
      <c r="K59" s="13"/>
    </row>
    <row r="60" spans="1:11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4">
        <v>161</v>
      </c>
      <c r="J60" s="13"/>
      <c r="K60" s="13"/>
    </row>
    <row r="61" spans="1:11" ht="12.75">
      <c r="A61" s="207" t="s">
        <v>237</v>
      </c>
      <c r="B61" s="208"/>
      <c r="C61" s="208"/>
      <c r="D61" s="208"/>
      <c r="E61" s="208"/>
      <c r="F61" s="208"/>
      <c r="G61" s="208"/>
      <c r="H61" s="209"/>
      <c r="I61" s="4">
        <v>162</v>
      </c>
      <c r="J61" s="13"/>
      <c r="K61" s="13"/>
    </row>
    <row r="62" spans="1:11" ht="12.75">
      <c r="A62" s="207" t="s">
        <v>238</v>
      </c>
      <c r="B62" s="208"/>
      <c r="C62" s="208"/>
      <c r="D62" s="208"/>
      <c r="E62" s="208"/>
      <c r="F62" s="208"/>
      <c r="G62" s="208"/>
      <c r="H62" s="209"/>
      <c r="I62" s="4">
        <v>163</v>
      </c>
      <c r="J62" s="13"/>
      <c r="K62" s="13"/>
    </row>
    <row r="63" spans="1:11" ht="12.75">
      <c r="A63" s="207" t="s">
        <v>239</v>
      </c>
      <c r="B63" s="208"/>
      <c r="C63" s="208"/>
      <c r="D63" s="208"/>
      <c r="E63" s="208"/>
      <c r="F63" s="208"/>
      <c r="G63" s="208"/>
      <c r="H63" s="209"/>
      <c r="I63" s="4">
        <v>164</v>
      </c>
      <c r="J63" s="13"/>
      <c r="K63" s="13"/>
    </row>
    <row r="64" spans="1:11" ht="12.75">
      <c r="A64" s="207" t="s">
        <v>240</v>
      </c>
      <c r="B64" s="208"/>
      <c r="C64" s="208"/>
      <c r="D64" s="208"/>
      <c r="E64" s="208"/>
      <c r="F64" s="208"/>
      <c r="G64" s="208"/>
      <c r="H64" s="209"/>
      <c r="I64" s="4">
        <v>165</v>
      </c>
      <c r="J64" s="13"/>
      <c r="K64" s="13"/>
    </row>
    <row r="65" spans="1:11" ht="12.75">
      <c r="A65" s="207" t="s">
        <v>229</v>
      </c>
      <c r="B65" s="208"/>
      <c r="C65" s="208"/>
      <c r="D65" s="208"/>
      <c r="E65" s="208"/>
      <c r="F65" s="208"/>
      <c r="G65" s="208"/>
      <c r="H65" s="209"/>
      <c r="I65" s="4">
        <v>166</v>
      </c>
      <c r="J65" s="13"/>
      <c r="K65" s="13"/>
    </row>
    <row r="66" spans="1:11" ht="12.75">
      <c r="A66" s="207" t="s">
        <v>200</v>
      </c>
      <c r="B66" s="208"/>
      <c r="C66" s="208"/>
      <c r="D66" s="208"/>
      <c r="E66" s="208"/>
      <c r="F66" s="208"/>
      <c r="G66" s="208"/>
      <c r="H66" s="20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7" t="s">
        <v>201</v>
      </c>
      <c r="B67" s="208"/>
      <c r="C67" s="208"/>
      <c r="D67" s="208"/>
      <c r="E67" s="208"/>
      <c r="F67" s="208"/>
      <c r="G67" s="208"/>
      <c r="H67" s="209"/>
      <c r="I67" s="4">
        <v>168</v>
      </c>
      <c r="J67" s="18">
        <f>J56+J66</f>
        <v>19336</v>
      </c>
      <c r="K67" s="18">
        <f>K56+K66</f>
        <v>80534</v>
      </c>
    </row>
    <row r="68" spans="1:11" ht="12.75">
      <c r="A68" s="216" t="s">
        <v>195</v>
      </c>
      <c r="B68" s="224"/>
      <c r="C68" s="224"/>
      <c r="D68" s="224"/>
      <c r="E68" s="224"/>
      <c r="F68" s="224"/>
      <c r="G68" s="224"/>
      <c r="H68" s="224"/>
      <c r="I68" s="239"/>
      <c r="J68" s="239"/>
      <c r="K68" s="240"/>
    </row>
    <row r="69" spans="1:11" ht="12.75">
      <c r="A69" s="204" t="s">
        <v>194</v>
      </c>
      <c r="B69" s="205"/>
      <c r="C69" s="205"/>
      <c r="D69" s="205"/>
      <c r="E69" s="205"/>
      <c r="F69" s="205"/>
      <c r="G69" s="205"/>
      <c r="H69" s="205"/>
      <c r="I69" s="227"/>
      <c r="J69" s="227"/>
      <c r="K69" s="228"/>
    </row>
    <row r="70" spans="1:11" ht="12.75">
      <c r="A70" s="241" t="s">
        <v>241</v>
      </c>
      <c r="B70" s="242"/>
      <c r="C70" s="242"/>
      <c r="D70" s="242"/>
      <c r="E70" s="242"/>
      <c r="F70" s="242"/>
      <c r="G70" s="242"/>
      <c r="H70" s="243"/>
      <c r="I70" s="4">
        <v>169</v>
      </c>
      <c r="J70" s="13"/>
      <c r="K70" s="13"/>
    </row>
    <row r="71" spans="1:11" ht="12.75">
      <c r="A71" s="244" t="s">
        <v>242</v>
      </c>
      <c r="B71" s="245"/>
      <c r="C71" s="245"/>
      <c r="D71" s="245"/>
      <c r="E71" s="245"/>
      <c r="F71" s="245"/>
      <c r="G71" s="245"/>
      <c r="H71" s="24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P10" sqref="P10"/>
    </sheetView>
  </sheetViews>
  <sheetFormatPr defaultColWidth="9.140625" defaultRowHeight="12.75"/>
  <sheetData>
    <row r="1" spans="1:11" ht="12.75">
      <c r="A1" s="247" t="s">
        <v>169</v>
      </c>
      <c r="B1" s="248"/>
      <c r="C1" s="248"/>
      <c r="D1" s="248"/>
      <c r="E1" s="248"/>
      <c r="F1" s="248"/>
      <c r="G1" s="248"/>
      <c r="H1" s="248"/>
      <c r="I1" s="248"/>
      <c r="J1" s="249"/>
      <c r="K1" s="186"/>
    </row>
    <row r="2" spans="1:11" ht="12.75">
      <c r="A2" s="251" t="s">
        <v>346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53" t="s">
        <v>343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3.25">
      <c r="A5" s="256" t="s">
        <v>61</v>
      </c>
      <c r="B5" s="256"/>
      <c r="C5" s="256"/>
      <c r="D5" s="256"/>
      <c r="E5" s="256"/>
      <c r="F5" s="256"/>
      <c r="G5" s="256"/>
      <c r="H5" s="256"/>
      <c r="I5" s="123" t="s">
        <v>288</v>
      </c>
      <c r="J5" s="113" t="s">
        <v>155</v>
      </c>
      <c r="K5" s="113" t="s">
        <v>156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114">
        <v>2</v>
      </c>
      <c r="J6" s="115" t="s">
        <v>292</v>
      </c>
      <c r="K6" s="115" t="s">
        <v>293</v>
      </c>
    </row>
    <row r="7" spans="1:11" ht="12.75">
      <c r="A7" s="258" t="s">
        <v>161</v>
      </c>
      <c r="B7" s="259"/>
      <c r="C7" s="259"/>
      <c r="D7" s="259"/>
      <c r="E7" s="259"/>
      <c r="F7" s="259"/>
      <c r="G7" s="259"/>
      <c r="H7" s="259"/>
      <c r="I7" s="260"/>
      <c r="J7" s="260"/>
      <c r="K7" s="261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v>24170</v>
      </c>
      <c r="K8" s="13">
        <v>91516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3"/>
      <c r="K9" s="13"/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/>
      <c r="K10" s="13"/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f>525824+1013</f>
        <v>526837</v>
      </c>
      <c r="K11" s="13">
        <f>176363+14365</f>
        <v>190728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/>
      <c r="K12" s="13"/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13"/>
      <c r="K13" s="13"/>
    </row>
    <row r="14" spans="1:11" ht="12.75">
      <c r="A14" s="207" t="s">
        <v>162</v>
      </c>
      <c r="B14" s="208"/>
      <c r="C14" s="208"/>
      <c r="D14" s="208"/>
      <c r="E14" s="208"/>
      <c r="F14" s="208"/>
      <c r="G14" s="208"/>
      <c r="H14" s="208"/>
      <c r="I14" s="4">
        <v>7</v>
      </c>
      <c r="J14" s="12">
        <f>SUM(J8:J13)</f>
        <v>551007</v>
      </c>
      <c r="K14" s="12">
        <f>SUM(K8:K13)</f>
        <v>282244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13"/>
      <c r="K15" s="13">
        <v>30747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13"/>
      <c r="K16" s="13"/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13"/>
      <c r="K17" s="13"/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f>36162+680863-11900+36162</f>
        <v>741287</v>
      </c>
      <c r="K18" s="13"/>
    </row>
    <row r="19" spans="1:11" ht="12.75">
      <c r="A19" s="207" t="s">
        <v>163</v>
      </c>
      <c r="B19" s="208"/>
      <c r="C19" s="208"/>
      <c r="D19" s="208"/>
      <c r="E19" s="208"/>
      <c r="F19" s="208"/>
      <c r="G19" s="208"/>
      <c r="H19" s="208"/>
      <c r="I19" s="4">
        <v>12</v>
      </c>
      <c r="J19" s="9">
        <f>SUM(J15:J18)</f>
        <v>741287</v>
      </c>
      <c r="K19" s="12">
        <f>SUM(K15:K18)</f>
        <v>30747</v>
      </c>
    </row>
    <row r="20" spans="1:11" ht="12.75">
      <c r="A20" s="207" t="s">
        <v>36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IF(J14&gt;J19,J14-J19,0)</f>
        <v>0</v>
      </c>
      <c r="K20" s="12">
        <f>IF(K14&gt;K19,K14-K19,0)</f>
        <v>251497</v>
      </c>
    </row>
    <row r="21" spans="1:11" ht="12.75">
      <c r="A21" s="207" t="s">
        <v>37</v>
      </c>
      <c r="B21" s="208"/>
      <c r="C21" s="208"/>
      <c r="D21" s="208"/>
      <c r="E21" s="208"/>
      <c r="F21" s="208"/>
      <c r="G21" s="208"/>
      <c r="H21" s="208"/>
      <c r="I21" s="4">
        <v>14</v>
      </c>
      <c r="J21" s="9">
        <f>IF(J19&gt;J14,J19-J14,0)</f>
        <v>190280</v>
      </c>
      <c r="K21" s="12">
        <f>IF(K19&gt;K14,K19-K14,0)</f>
        <v>0</v>
      </c>
    </row>
    <row r="22" spans="1:11" ht="12.75">
      <c r="A22" s="258" t="s">
        <v>164</v>
      </c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191" t="s">
        <v>184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/>
      <c r="K23" s="13"/>
    </row>
    <row r="24" spans="1:11" ht="12.75">
      <c r="A24" s="191" t="s">
        <v>185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186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187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188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207" t="s">
        <v>173</v>
      </c>
      <c r="B28" s="208"/>
      <c r="C28" s="208"/>
      <c r="D28" s="208"/>
      <c r="E28" s="208"/>
      <c r="F28" s="208"/>
      <c r="G28" s="208"/>
      <c r="H28" s="208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91" t="s">
        <v>120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/>
      <c r="K29" s="13"/>
    </row>
    <row r="30" spans="1:11" ht="12.75">
      <c r="A30" s="191" t="s">
        <v>121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8219114</v>
      </c>
      <c r="K31" s="13"/>
    </row>
    <row r="32" spans="1:11" ht="12.75">
      <c r="A32" s="207" t="s">
        <v>5</v>
      </c>
      <c r="B32" s="208"/>
      <c r="C32" s="208"/>
      <c r="D32" s="208"/>
      <c r="E32" s="208"/>
      <c r="F32" s="208"/>
      <c r="G32" s="208"/>
      <c r="H32" s="208"/>
      <c r="I32" s="4">
        <v>24</v>
      </c>
      <c r="J32" s="9">
        <f>SUM(J29:J31)</f>
        <v>8219114</v>
      </c>
      <c r="K32" s="12">
        <f>SUM(K29:K31)</f>
        <v>0</v>
      </c>
    </row>
    <row r="33" spans="1:11" ht="12.75">
      <c r="A33" s="207" t="s">
        <v>38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7" t="s">
        <v>39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IF(J32&gt;J28,J32-J28,0)</f>
        <v>8219114</v>
      </c>
      <c r="K34" s="12">
        <f>IF(K32&gt;K28,K32-K28,0)</f>
        <v>0</v>
      </c>
    </row>
    <row r="35" spans="1:11" ht="12.75">
      <c r="A35" s="258" t="s">
        <v>165</v>
      </c>
      <c r="B35" s="259"/>
      <c r="C35" s="259"/>
      <c r="D35" s="259"/>
      <c r="E35" s="259"/>
      <c r="F35" s="259"/>
      <c r="G35" s="259"/>
      <c r="H35" s="259"/>
      <c r="I35" s="260"/>
      <c r="J35" s="260"/>
      <c r="K35" s="261"/>
    </row>
    <row r="36" spans="1:11" ht="12.75">
      <c r="A36" s="191" t="s">
        <v>179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>
        <v>12070400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207" t="s">
        <v>70</v>
      </c>
      <c r="B39" s="208"/>
      <c r="C39" s="208"/>
      <c r="D39" s="208"/>
      <c r="E39" s="208"/>
      <c r="F39" s="208"/>
      <c r="G39" s="208"/>
      <c r="H39" s="208"/>
      <c r="I39" s="4">
        <v>30</v>
      </c>
      <c r="J39" s="9">
        <f>SUM(J36:J38)</f>
        <v>0</v>
      </c>
      <c r="K39" s="12">
        <f>SUM(K36:K38)</f>
        <v>12070400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8"/>
      <c r="K40" s="13"/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13">
        <v>12070400</v>
      </c>
      <c r="K44" s="13"/>
    </row>
    <row r="45" spans="1:11" ht="12.75">
      <c r="A45" s="207" t="s">
        <v>71</v>
      </c>
      <c r="B45" s="208"/>
      <c r="C45" s="208"/>
      <c r="D45" s="208"/>
      <c r="E45" s="208"/>
      <c r="F45" s="208"/>
      <c r="G45" s="208"/>
      <c r="H45" s="208"/>
      <c r="I45" s="4">
        <v>36</v>
      </c>
      <c r="J45" s="9">
        <f>SUM(J40:J44)</f>
        <v>12070400</v>
      </c>
      <c r="K45" s="12">
        <f>SUM(K40:K44)</f>
        <v>0</v>
      </c>
    </row>
    <row r="46" spans="1:11" ht="12.75">
      <c r="A46" s="207" t="s">
        <v>17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IF(J39&gt;J45,J39-J45,0)</f>
        <v>0</v>
      </c>
      <c r="K46" s="12">
        <f>IF(K39&gt;K45,K39-K45,0)</f>
        <v>12070400</v>
      </c>
    </row>
    <row r="47" spans="1:11" ht="12.75">
      <c r="A47" s="207" t="s">
        <v>18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IF(J45&gt;J39,J45-J39,0)</f>
        <v>12070400</v>
      </c>
      <c r="K47" s="12">
        <f>IF(K45&gt;K39,K45-K39,0)</f>
        <v>0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12321897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20479794</v>
      </c>
      <c r="K49" s="12">
        <f>IF(K21-K20+K34-K33+K47-K46&gt;0,K21-K20+K34-K33+K47-K46,0)</f>
        <v>0</v>
      </c>
    </row>
    <row r="50" spans="1:11" ht="12.75">
      <c r="A50" s="191" t="s">
        <v>166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22132585</v>
      </c>
      <c r="K50" s="13">
        <v>1652791</v>
      </c>
    </row>
    <row r="51" spans="1:11" ht="12.75">
      <c r="A51" s="191" t="s">
        <v>181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f>J48</f>
        <v>0</v>
      </c>
      <c r="K51" s="13">
        <f>K48</f>
        <v>12321897</v>
      </c>
    </row>
    <row r="52" spans="1:11" ht="12.75">
      <c r="A52" s="191" t="s">
        <v>182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>
        <f>J49</f>
        <v>20479794</v>
      </c>
      <c r="K52" s="13">
        <f>K49</f>
        <v>0</v>
      </c>
    </row>
    <row r="53" spans="1:11" ht="12.75">
      <c r="A53" s="229" t="s">
        <v>183</v>
      </c>
      <c r="B53" s="230"/>
      <c r="C53" s="230"/>
      <c r="D53" s="230"/>
      <c r="E53" s="230"/>
      <c r="F53" s="230"/>
      <c r="G53" s="230"/>
      <c r="H53" s="230"/>
      <c r="I53" s="7">
        <v>44</v>
      </c>
      <c r="J53" s="10">
        <f>J50+J51-J52</f>
        <v>1652791</v>
      </c>
      <c r="K53" s="18">
        <f>K50+K51-K52</f>
        <v>13974688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36:K38 J15:K18 J23:K27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9:K21 J14:K1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5" sqref="A5:H6"/>
    </sheetView>
  </sheetViews>
  <sheetFormatPr defaultColWidth="9.140625" defaultRowHeight="12.75"/>
  <sheetData>
    <row r="1" spans="1:11" ht="12.75">
      <c r="A1" s="247" t="s">
        <v>204</v>
      </c>
      <c r="B1" s="248"/>
      <c r="C1" s="248"/>
      <c r="D1" s="248"/>
      <c r="E1" s="248"/>
      <c r="F1" s="248"/>
      <c r="G1" s="248"/>
      <c r="H1" s="248"/>
      <c r="I1" s="248"/>
      <c r="J1" s="249"/>
      <c r="K1" s="262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63" t="s">
        <v>61</v>
      </c>
      <c r="B5" s="263"/>
      <c r="C5" s="263"/>
      <c r="D5" s="263"/>
      <c r="E5" s="263"/>
      <c r="F5" s="263"/>
      <c r="G5" s="263"/>
      <c r="H5" s="263"/>
      <c r="I5" s="80" t="s">
        <v>288</v>
      </c>
      <c r="J5" s="81" t="s">
        <v>155</v>
      </c>
      <c r="K5" s="81" t="s">
        <v>156</v>
      </c>
    </row>
    <row r="6" spans="1:11" ht="12.75">
      <c r="A6" s="264">
        <v>1</v>
      </c>
      <c r="B6" s="264"/>
      <c r="C6" s="264"/>
      <c r="D6" s="264"/>
      <c r="E6" s="264"/>
      <c r="F6" s="264"/>
      <c r="G6" s="264"/>
      <c r="H6" s="264"/>
      <c r="I6" s="82">
        <v>2</v>
      </c>
      <c r="J6" s="83" t="s">
        <v>292</v>
      </c>
      <c r="K6" s="83" t="s">
        <v>293</v>
      </c>
    </row>
    <row r="7" spans="1:11" ht="12.75">
      <c r="A7" s="258" t="s">
        <v>161</v>
      </c>
      <c r="B7" s="259"/>
      <c r="C7" s="259"/>
      <c r="D7" s="259"/>
      <c r="E7" s="259"/>
      <c r="F7" s="259"/>
      <c r="G7" s="259"/>
      <c r="H7" s="259"/>
      <c r="I7" s="260"/>
      <c r="J7" s="260"/>
      <c r="K7" s="261"/>
    </row>
    <row r="8" spans="1:11" ht="12.75">
      <c r="A8" s="191" t="s">
        <v>206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124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125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126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127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207" t="s">
        <v>205</v>
      </c>
      <c r="B13" s="208"/>
      <c r="C13" s="208"/>
      <c r="D13" s="208"/>
      <c r="E13" s="208"/>
      <c r="F13" s="208"/>
      <c r="G13" s="208"/>
      <c r="H13" s="20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128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129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130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131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132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133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207" t="s">
        <v>47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7" t="s">
        <v>111</v>
      </c>
      <c r="B21" s="265"/>
      <c r="C21" s="265"/>
      <c r="D21" s="265"/>
      <c r="E21" s="265"/>
      <c r="F21" s="265"/>
      <c r="G21" s="265"/>
      <c r="H21" s="26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3" t="s">
        <v>112</v>
      </c>
      <c r="B22" s="267"/>
      <c r="C22" s="267"/>
      <c r="D22" s="267"/>
      <c r="E22" s="267"/>
      <c r="F22" s="267"/>
      <c r="G22" s="267"/>
      <c r="H22" s="26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8" t="s">
        <v>164</v>
      </c>
      <c r="B23" s="259"/>
      <c r="C23" s="259"/>
      <c r="D23" s="259"/>
      <c r="E23" s="259"/>
      <c r="F23" s="259"/>
      <c r="G23" s="259"/>
      <c r="H23" s="259"/>
      <c r="I23" s="260"/>
      <c r="J23" s="260"/>
      <c r="K23" s="261"/>
    </row>
    <row r="24" spans="1:11" ht="12.75">
      <c r="A24" s="191" t="s">
        <v>170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171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172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207" t="s">
        <v>118</v>
      </c>
      <c r="B29" s="208"/>
      <c r="C29" s="208"/>
      <c r="D29" s="208"/>
      <c r="E29" s="208"/>
      <c r="F29" s="208"/>
      <c r="G29" s="208"/>
      <c r="H29" s="20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207" t="s">
        <v>50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7" t="s">
        <v>113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7" t="s">
        <v>114</v>
      </c>
      <c r="B35" s="208"/>
      <c r="C35" s="208"/>
      <c r="D35" s="208"/>
      <c r="E35" s="208"/>
      <c r="F35" s="208"/>
      <c r="G35" s="208"/>
      <c r="H35" s="20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8" t="s">
        <v>165</v>
      </c>
      <c r="B36" s="259"/>
      <c r="C36" s="259"/>
      <c r="D36" s="259"/>
      <c r="E36" s="259"/>
      <c r="F36" s="259"/>
      <c r="G36" s="259"/>
      <c r="H36" s="259"/>
      <c r="I36" s="260">
        <v>0</v>
      </c>
      <c r="J36" s="260"/>
      <c r="K36" s="261"/>
    </row>
    <row r="37" spans="1:11" ht="12.75">
      <c r="A37" s="191" t="s">
        <v>179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207" t="s">
        <v>51</v>
      </c>
      <c r="B40" s="208"/>
      <c r="C40" s="208"/>
      <c r="D40" s="208"/>
      <c r="E40" s="208"/>
      <c r="F40" s="208"/>
      <c r="G40" s="208"/>
      <c r="H40" s="20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207" t="s">
        <v>153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7" t="s">
        <v>167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7" t="s">
        <v>168</v>
      </c>
      <c r="B48" s="208"/>
      <c r="C48" s="208"/>
      <c r="D48" s="208"/>
      <c r="E48" s="208"/>
      <c r="F48" s="208"/>
      <c r="G48" s="208"/>
      <c r="H48" s="20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7" t="s">
        <v>154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7" t="s">
        <v>15</v>
      </c>
      <c r="B50" s="208"/>
      <c r="C50" s="208"/>
      <c r="D50" s="208"/>
      <c r="E50" s="208"/>
      <c r="F50" s="208"/>
      <c r="G50" s="208"/>
      <c r="H50" s="20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7" t="s">
        <v>166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/>
      <c r="K51" s="13"/>
    </row>
    <row r="52" spans="1:11" ht="12.75">
      <c r="A52" s="207" t="s">
        <v>181</v>
      </c>
      <c r="B52" s="208"/>
      <c r="C52" s="208"/>
      <c r="D52" s="208"/>
      <c r="E52" s="208"/>
      <c r="F52" s="208"/>
      <c r="G52" s="208"/>
      <c r="H52" s="208"/>
      <c r="I52" s="4">
        <v>43</v>
      </c>
      <c r="J52" s="8"/>
      <c r="K52" s="13"/>
    </row>
    <row r="53" spans="1:11" ht="12.75">
      <c r="A53" s="207" t="s">
        <v>182</v>
      </c>
      <c r="B53" s="208"/>
      <c r="C53" s="208"/>
      <c r="D53" s="208"/>
      <c r="E53" s="208"/>
      <c r="F53" s="208"/>
      <c r="G53" s="208"/>
      <c r="H53" s="208"/>
      <c r="I53" s="4">
        <v>44</v>
      </c>
      <c r="J53" s="8"/>
      <c r="K53" s="13"/>
    </row>
    <row r="54" spans="1:11" ht="12.75">
      <c r="A54" s="213" t="s">
        <v>183</v>
      </c>
      <c r="B54" s="214"/>
      <c r="C54" s="214"/>
      <c r="D54" s="214"/>
      <c r="E54" s="214"/>
      <c r="F54" s="214"/>
      <c r="G54" s="214"/>
      <c r="H54" s="21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4" t="s">
        <v>180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6.57421875" style="91" customWidth="1"/>
    <col min="2" max="2" width="4.00390625" style="91" customWidth="1"/>
    <col min="3" max="4" width="9.140625" style="91" customWidth="1"/>
    <col min="5" max="5" width="10.140625" style="91" bestFit="1" customWidth="1"/>
    <col min="6" max="6" width="3.28125" style="91" bestFit="1" customWidth="1"/>
    <col min="7" max="7" width="3.57421875" style="91" customWidth="1"/>
    <col min="8" max="8" width="9.7109375" style="91" customWidth="1"/>
    <col min="9" max="9" width="7.140625" style="91" customWidth="1"/>
    <col min="10" max="10" width="9.8515625" style="91" bestFit="1" customWidth="1"/>
    <col min="11" max="11" width="11.28125" style="91" customWidth="1"/>
    <col min="12" max="16384" width="9.140625" style="91" customWidth="1"/>
  </cols>
  <sheetData>
    <row r="1" spans="1:12" ht="12.75">
      <c r="A1" s="271" t="s">
        <v>290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90"/>
    </row>
    <row r="2" spans="1:12" ht="15.75">
      <c r="A2" s="88"/>
      <c r="B2" s="89"/>
      <c r="C2" s="285" t="s">
        <v>291</v>
      </c>
      <c r="D2" s="285"/>
      <c r="E2" s="93">
        <v>42736</v>
      </c>
      <c r="F2" s="92" t="s">
        <v>257</v>
      </c>
      <c r="G2" s="286">
        <v>43100</v>
      </c>
      <c r="H2" s="287"/>
      <c r="I2" s="89"/>
      <c r="J2" s="89"/>
      <c r="K2" s="89"/>
      <c r="L2" s="94"/>
    </row>
    <row r="3" spans="1:11" ht="23.25">
      <c r="A3" s="288" t="s">
        <v>61</v>
      </c>
      <c r="B3" s="288"/>
      <c r="C3" s="288"/>
      <c r="D3" s="288"/>
      <c r="E3" s="288"/>
      <c r="F3" s="288"/>
      <c r="G3" s="288"/>
      <c r="H3" s="288"/>
      <c r="I3" s="116" t="s">
        <v>314</v>
      </c>
      <c r="J3" s="117" t="s">
        <v>339</v>
      </c>
      <c r="K3" s="118" t="s">
        <v>156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119">
        <v>2</v>
      </c>
      <c r="J4" s="120" t="s">
        <v>292</v>
      </c>
      <c r="K4" s="120" t="s">
        <v>293</v>
      </c>
    </row>
    <row r="5" spans="1:11" ht="12.75">
      <c r="A5" s="273" t="s">
        <v>294</v>
      </c>
      <c r="B5" s="274"/>
      <c r="C5" s="274"/>
      <c r="D5" s="274"/>
      <c r="E5" s="274"/>
      <c r="F5" s="274"/>
      <c r="G5" s="274"/>
      <c r="H5" s="274"/>
      <c r="I5" s="95">
        <v>1</v>
      </c>
      <c r="J5" s="13">
        <v>202769470</v>
      </c>
      <c r="K5" s="13">
        <v>202769470</v>
      </c>
    </row>
    <row r="6" spans="1:11" ht="12.75">
      <c r="A6" s="273" t="s">
        <v>295</v>
      </c>
      <c r="B6" s="274"/>
      <c r="C6" s="274"/>
      <c r="D6" s="274"/>
      <c r="E6" s="274"/>
      <c r="F6" s="274"/>
      <c r="G6" s="274"/>
      <c r="H6" s="274"/>
      <c r="I6" s="95">
        <v>2</v>
      </c>
      <c r="J6" s="97"/>
      <c r="K6" s="97"/>
    </row>
    <row r="7" spans="1:11" ht="12.75">
      <c r="A7" s="273" t="s">
        <v>296</v>
      </c>
      <c r="B7" s="274"/>
      <c r="C7" s="274"/>
      <c r="D7" s="274"/>
      <c r="E7" s="274"/>
      <c r="F7" s="274"/>
      <c r="G7" s="274"/>
      <c r="H7" s="274"/>
      <c r="I7" s="95">
        <v>3</v>
      </c>
      <c r="J7" s="97">
        <v>1972</v>
      </c>
      <c r="K7" s="13">
        <v>2939</v>
      </c>
    </row>
    <row r="8" spans="1:11" ht="12.75">
      <c r="A8" s="273" t="s">
        <v>297</v>
      </c>
      <c r="B8" s="274"/>
      <c r="C8" s="274"/>
      <c r="D8" s="274"/>
      <c r="E8" s="274"/>
      <c r="F8" s="274"/>
      <c r="G8" s="274"/>
      <c r="H8" s="274"/>
      <c r="I8" s="95">
        <v>4</v>
      </c>
      <c r="J8" s="13">
        <v>37478</v>
      </c>
      <c r="K8" s="13">
        <v>55847</v>
      </c>
    </row>
    <row r="9" spans="1:11" ht="12.75">
      <c r="A9" s="273" t="s">
        <v>298</v>
      </c>
      <c r="B9" s="274"/>
      <c r="C9" s="274"/>
      <c r="D9" s="274"/>
      <c r="E9" s="274"/>
      <c r="F9" s="274"/>
      <c r="G9" s="274"/>
      <c r="H9" s="274"/>
      <c r="I9" s="95">
        <v>5</v>
      </c>
      <c r="J9" s="97">
        <v>19336</v>
      </c>
      <c r="K9" s="97">
        <v>80534</v>
      </c>
    </row>
    <row r="10" spans="1:11" ht="12.75">
      <c r="A10" s="273" t="s">
        <v>299</v>
      </c>
      <c r="B10" s="274"/>
      <c r="C10" s="274"/>
      <c r="D10" s="274"/>
      <c r="E10" s="274"/>
      <c r="F10" s="274"/>
      <c r="G10" s="274"/>
      <c r="H10" s="274"/>
      <c r="I10" s="95">
        <v>6</v>
      </c>
      <c r="J10" s="97"/>
      <c r="K10" s="97"/>
    </row>
    <row r="11" spans="1:11" ht="12.75">
      <c r="A11" s="273" t="s">
        <v>300</v>
      </c>
      <c r="B11" s="274"/>
      <c r="C11" s="274"/>
      <c r="D11" s="274"/>
      <c r="E11" s="274"/>
      <c r="F11" s="274"/>
      <c r="G11" s="274"/>
      <c r="H11" s="274"/>
      <c r="I11" s="95">
        <v>7</v>
      </c>
      <c r="J11" s="97"/>
      <c r="K11" s="97"/>
    </row>
    <row r="12" spans="1:11" ht="12.75">
      <c r="A12" s="273" t="s">
        <v>301</v>
      </c>
      <c r="B12" s="274"/>
      <c r="C12" s="274"/>
      <c r="D12" s="274"/>
      <c r="E12" s="274"/>
      <c r="F12" s="274"/>
      <c r="G12" s="274"/>
      <c r="H12" s="274"/>
      <c r="I12" s="95">
        <v>8</v>
      </c>
      <c r="J12" s="97"/>
      <c r="K12" s="97"/>
    </row>
    <row r="13" spans="1:11" ht="12.75">
      <c r="A13" s="273" t="s">
        <v>302</v>
      </c>
      <c r="B13" s="274"/>
      <c r="C13" s="274"/>
      <c r="D13" s="274"/>
      <c r="E13" s="274"/>
      <c r="F13" s="274"/>
      <c r="G13" s="274"/>
      <c r="H13" s="274"/>
      <c r="I13" s="95">
        <v>9</v>
      </c>
      <c r="J13" s="97"/>
      <c r="K13" s="97"/>
    </row>
    <row r="14" spans="1:11" ht="12.75">
      <c r="A14" s="275" t="s">
        <v>303</v>
      </c>
      <c r="B14" s="276"/>
      <c r="C14" s="276"/>
      <c r="D14" s="276"/>
      <c r="E14" s="276"/>
      <c r="F14" s="276"/>
      <c r="G14" s="276"/>
      <c r="H14" s="276"/>
      <c r="I14" s="95">
        <v>10</v>
      </c>
      <c r="J14" s="98">
        <f>SUM(J5:J13)</f>
        <v>202828256</v>
      </c>
      <c r="K14" s="98">
        <f>SUM(K5:K13)</f>
        <v>202908790</v>
      </c>
    </row>
    <row r="15" spans="1:11" ht="12.75">
      <c r="A15" s="273" t="s">
        <v>304</v>
      </c>
      <c r="B15" s="274"/>
      <c r="C15" s="274"/>
      <c r="D15" s="274"/>
      <c r="E15" s="274"/>
      <c r="F15" s="274"/>
      <c r="G15" s="274"/>
      <c r="H15" s="274"/>
      <c r="I15" s="95">
        <v>11</v>
      </c>
      <c r="J15" s="97"/>
      <c r="K15" s="97"/>
    </row>
    <row r="16" spans="1:11" ht="12.75">
      <c r="A16" s="273" t="s">
        <v>305</v>
      </c>
      <c r="B16" s="274"/>
      <c r="C16" s="274"/>
      <c r="D16" s="274"/>
      <c r="E16" s="274"/>
      <c r="F16" s="274"/>
      <c r="G16" s="274"/>
      <c r="H16" s="274"/>
      <c r="I16" s="95">
        <v>12</v>
      </c>
      <c r="J16" s="97"/>
      <c r="K16" s="97"/>
    </row>
    <row r="17" spans="1:11" ht="12.75">
      <c r="A17" s="273" t="s">
        <v>306</v>
      </c>
      <c r="B17" s="274"/>
      <c r="C17" s="274"/>
      <c r="D17" s="274"/>
      <c r="E17" s="274"/>
      <c r="F17" s="274"/>
      <c r="G17" s="274"/>
      <c r="H17" s="274"/>
      <c r="I17" s="95">
        <v>13</v>
      </c>
      <c r="J17" s="97"/>
      <c r="K17" s="97"/>
    </row>
    <row r="18" spans="1:11" ht="12.75">
      <c r="A18" s="273" t="s">
        <v>307</v>
      </c>
      <c r="B18" s="274"/>
      <c r="C18" s="274"/>
      <c r="D18" s="274"/>
      <c r="E18" s="274"/>
      <c r="F18" s="274"/>
      <c r="G18" s="274"/>
      <c r="H18" s="274"/>
      <c r="I18" s="95">
        <v>14</v>
      </c>
      <c r="J18" s="97"/>
      <c r="K18" s="97"/>
    </row>
    <row r="19" spans="1:11" ht="12.75">
      <c r="A19" s="273" t="s">
        <v>308</v>
      </c>
      <c r="B19" s="274"/>
      <c r="C19" s="274"/>
      <c r="D19" s="274"/>
      <c r="E19" s="274"/>
      <c r="F19" s="274"/>
      <c r="G19" s="274"/>
      <c r="H19" s="274"/>
      <c r="I19" s="95">
        <v>15</v>
      </c>
      <c r="J19" s="97"/>
      <c r="K19" s="97"/>
    </row>
    <row r="20" spans="1:11" ht="12.75">
      <c r="A20" s="273" t="s">
        <v>309</v>
      </c>
      <c r="B20" s="274"/>
      <c r="C20" s="274"/>
      <c r="D20" s="274"/>
      <c r="E20" s="274"/>
      <c r="F20" s="274"/>
      <c r="G20" s="274"/>
      <c r="H20" s="274"/>
      <c r="I20" s="95">
        <v>16</v>
      </c>
      <c r="J20" s="97"/>
      <c r="K20" s="97"/>
    </row>
    <row r="21" spans="1:11" ht="12.75">
      <c r="A21" s="275" t="s">
        <v>310</v>
      </c>
      <c r="B21" s="276"/>
      <c r="C21" s="276"/>
      <c r="D21" s="276"/>
      <c r="E21" s="276"/>
      <c r="F21" s="276"/>
      <c r="G21" s="276"/>
      <c r="H21" s="276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1" t="s">
        <v>311</v>
      </c>
      <c r="B23" s="282"/>
      <c r="C23" s="282"/>
      <c r="D23" s="282"/>
      <c r="E23" s="282"/>
      <c r="F23" s="282"/>
      <c r="G23" s="282"/>
      <c r="H23" s="282"/>
      <c r="I23" s="100">
        <v>18</v>
      </c>
      <c r="J23" s="96"/>
      <c r="K23" s="96"/>
    </row>
    <row r="24" spans="1:11" ht="23.25" customHeight="1">
      <c r="A24" s="283" t="s">
        <v>312</v>
      </c>
      <c r="B24" s="284"/>
      <c r="C24" s="284"/>
      <c r="D24" s="284"/>
      <c r="E24" s="284"/>
      <c r="F24" s="284"/>
      <c r="G24" s="284"/>
      <c r="H24" s="284"/>
      <c r="I24" s="101">
        <v>19</v>
      </c>
      <c r="J24" s="99"/>
      <c r="K24" s="99"/>
    </row>
    <row r="25" spans="1:11" ht="30" customHeight="1">
      <c r="A25" s="269" t="s">
        <v>313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9:K13 J6:J7 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5:K5 K7:K8 J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5.75">
      <c r="A2" s="290" t="s">
        <v>289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 customHeight="1">
      <c r="A4" s="291" t="s">
        <v>320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2.75">
      <c r="A13" s="86"/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2.75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2.7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2.75">
      <c r="A16" s="86"/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2.75">
      <c r="A17" s="86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2.7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2.75">
      <c r="A19" s="86"/>
      <c r="B19" s="86"/>
      <c r="C19" s="86"/>
      <c r="D19" s="86"/>
      <c r="E19" s="86"/>
      <c r="F19" s="86"/>
      <c r="G19" s="86"/>
      <c r="H19" s="86"/>
      <c r="I19" s="86"/>
      <c r="J19" s="86"/>
    </row>
    <row r="20" spans="1:10" ht="12.75">
      <c r="A20" s="86"/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12.75">
      <c r="A21" s="86"/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2.75">
      <c r="A22" s="86"/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ht="15">
      <c r="A26" s="86"/>
      <c r="B26" s="86"/>
      <c r="C26" s="86"/>
      <c r="D26" s="86"/>
      <c r="E26" s="86"/>
      <c r="F26" s="86"/>
      <c r="G26" s="86"/>
      <c r="H26" s="86"/>
      <c r="I26" s="87"/>
      <c r="J26" s="86"/>
    </row>
    <row r="27" spans="1:10" ht="12.75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ht="12.75">
      <c r="A28" s="86"/>
      <c r="B28" s="86"/>
      <c r="C28" s="86"/>
      <c r="D28" s="86"/>
      <c r="E28" s="86"/>
      <c r="F28" s="86"/>
      <c r="G28" s="86"/>
      <c r="H28" s="86"/>
      <c r="I28" s="86"/>
      <c r="J28" s="8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2018-02-12T08:26:58Z</cp:lastPrinted>
  <dcterms:created xsi:type="dcterms:W3CDTF">2008-10-17T11:51:54Z</dcterms:created>
  <dcterms:modified xsi:type="dcterms:W3CDTF">2018-02-13T13:32:20Z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