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315" windowWidth="15480" windowHeight="1158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6" i="19" l="1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C66" i="18"/>
  <c r="D57" i="18"/>
  <c r="D66" i="18" s="1"/>
  <c r="C57" i="18"/>
  <c r="D33" i="18"/>
  <c r="C33" i="18"/>
  <c r="D27" i="18"/>
  <c r="C27" i="18"/>
  <c r="D22" i="18"/>
  <c r="C22" i="18"/>
  <c r="D16" i="18"/>
  <c r="C16" i="18"/>
  <c r="D12" i="18"/>
  <c r="C12" i="18"/>
  <c r="D7" i="18"/>
  <c r="C7" i="18"/>
  <c r="F33" i="18"/>
  <c r="E33" i="18"/>
  <c r="F27" i="18"/>
  <c r="E27" i="18"/>
  <c r="F22" i="18"/>
  <c r="E22" i="18"/>
  <c r="F16" i="18"/>
  <c r="E16" i="18"/>
  <c r="F12" i="18"/>
  <c r="E12" i="18"/>
  <c r="F7" i="18"/>
  <c r="E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F42" i="18"/>
  <c r="C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C114" i="19" s="1"/>
  <c r="D69" i="19"/>
  <c r="D40" i="19"/>
  <c r="C40" i="19"/>
  <c r="C43" i="18" l="1"/>
  <c r="D43" i="18"/>
  <c r="F43" i="18"/>
  <c r="F46" i="18" s="1"/>
  <c r="E43" i="18"/>
  <c r="E44" i="18" s="1"/>
  <c r="C47" i="20"/>
  <c r="C48" i="20"/>
  <c r="D47" i="20"/>
  <c r="D48" i="20"/>
  <c r="C45" i="18"/>
  <c r="D114" i="19"/>
  <c r="C51" i="20" l="1"/>
  <c r="C50" i="20"/>
  <c r="D44" i="18"/>
  <c r="E48" i="18"/>
  <c r="E49" i="18" s="1"/>
  <c r="D45" i="18"/>
  <c r="D46" i="18"/>
  <c r="F44" i="18"/>
  <c r="C46" i="18"/>
  <c r="C44" i="18"/>
  <c r="F45" i="18"/>
  <c r="E45" i="18"/>
  <c r="E46" i="18"/>
  <c r="E56" i="18"/>
  <c r="D50" i="20"/>
  <c r="D51" i="20"/>
  <c r="K23" i="17"/>
  <c r="D35" i="19"/>
  <c r="D8" i="19" s="1"/>
  <c r="C35" i="19"/>
  <c r="C8" i="19" s="1"/>
  <c r="C66" i="19" s="1"/>
  <c r="J23" i="17"/>
  <c r="C52" i="20" l="1"/>
  <c r="D48" i="18"/>
  <c r="E50" i="18"/>
  <c r="C48" i="18"/>
  <c r="F48" i="18"/>
  <c r="E67" i="18"/>
  <c r="D56" i="18"/>
  <c r="D66" i="19"/>
  <c r="D52" i="20"/>
  <c r="D50" i="18"/>
  <c r="D49" i="18"/>
  <c r="C49" i="18" l="1"/>
  <c r="C50" i="18"/>
  <c r="C56" i="18"/>
  <c r="F49" i="18"/>
  <c r="F56" i="18"/>
  <c r="F50" i="18"/>
  <c r="D67" i="18"/>
  <c r="F67" i="18" l="1"/>
  <c r="C67" i="18"/>
</calcChain>
</file>

<file path=xl/sharedStrings.xml><?xml version="1.0" encoding="utf-8"?>
<sst xmlns="http://schemas.openxmlformats.org/spreadsheetml/2006/main" count="331" uniqueCount="298">
  <si>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</si>
  <si>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</si>
  <si>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</si>
  <si>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</si>
  <si>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</si>
  <si>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</si>
  <si>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</si>
  <si>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</si>
  <si>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</si>
  <si>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</si>
  <si>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</si>
  <si>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</si>
  <si>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</si>
  <si>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</si>
  <si>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</si>
  <si>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</si>
  <si>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</si>
  <si>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</si>
  <si>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</si>
  <si>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</si>
  <si>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</si>
  <si>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</si>
  <si>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</si>
  <si>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</si>
  <si>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</si>
  <si>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</si>
  <si>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</si>
  <si>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</si>
  <si>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</si>
  <si>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</si>
  <si>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</si>
  <si>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</si>
  <si>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</si>
  <si>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</si>
  <si>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</si>
  <si>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</si>
  <si>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</si>
  <si>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</si>
  <si>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</si>
  <si>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</si>
  <si>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</si>
  <si>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</si>
  <si>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</si>
  <si>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</si>
  <si>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</si>
  <si>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</si>
  <si>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</si>
  <si>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</si>
  <si>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</si>
  <si>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</si>
  <si>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</si>
  <si>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</si>
  <si>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</si>
  <si>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</si>
  <si>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</si>
  <si>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</si>
  <si>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</si>
  <si>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</si>
  <si>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</si>
  <si>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</si>
  <si>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</si>
  <si>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</si>
  <si>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</si>
  <si>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</si>
  <si>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</si>
  <si>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</si>
  <si>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</si>
  <si>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</si>
  <si>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</si>
  <si>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</si>
  <si>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</si>
  <si>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</si>
  <si>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</si>
  <si>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</si>
  <si>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</si>
  <si>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</si>
  <si>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</si>
  <si>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</si>
  <si>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</si>
  <si>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</si>
  <si>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</si>
  <si>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</si>
  <si>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</si>
  <si>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</si>
  <si>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</si>
  <si>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</si>
  <si>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</si>
  <si>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</si>
  <si>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</si>
  <si>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</si>
  <si>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</si>
  <si>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</si>
  <si>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</si>
  <si>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</si>
  <si>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</si>
  <si>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</si>
  <si>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</si>
  <si>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</si>
  <si>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</si>
  <si>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</si>
  <si>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</si>
  <si>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</si>
  <si>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</si>
  <si>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</si>
  <si>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</si>
  <si>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</si>
  <si>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</si>
  <si>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</si>
  <si>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</si>
  <si>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</si>
  <si>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</si>
  <si>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</si>
  <si>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</si>
  <si>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</si>
  <si>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</si>
  <si>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</si>
  <si>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</si>
  <si>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</si>
  <si>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</si>
  <si>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</si>
  <si>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</si>
  <si>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</si>
  <si>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</si>
  <si>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</si>
  <si>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</si>
  <si>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</si>
  <si>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</si>
  <si>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</si>
  <si>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</si>
  <si>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</si>
  <si>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</si>
  <si>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</si>
  <si>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</si>
  <si>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</si>
  <si>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</si>
  <si>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</si>
  <si>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</si>
  <si>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</si>
  <si>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</si>
  <si>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</si>
  <si>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</si>
  <si>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</si>
  <si>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</si>
  <si>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</si>
  <si>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</si>
  <si>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</si>
  <si>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</si>
  <si>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</si>
  <si>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</si>
  <si>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</si>
  <si>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</si>
  <si>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</si>
  <si>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</si>
  <si>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</si>
  <si>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</si>
  <si>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</si>
  <si>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</si>
  <si>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</si>
  <si>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</si>
  <si>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</si>
  <si>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</si>
  <si>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</si>
  <si>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</si>
  <si>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</si>
  <si>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</si>
  <si>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</si>
  <si>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</si>
  <si>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</si>
  <si>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</si>
  <si>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</si>
  <si>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</si>
  <si>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</si>
  <si>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</si>
  <si>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</si>
  <si>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</si>
  <si>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</si>
  <si>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</si>
  <si>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</si>
  <si>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</si>
  <si>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</si>
  <si>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</si>
  <si>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</si>
  <si>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</si>
  <si>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</si>
  <si>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</si>
  <si>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</si>
  <si>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</si>
  <si>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</si>
  <si>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</si>
  <si>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</si>
  <si>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</si>
  <si>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</si>
  <si>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</si>
  <si>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</si>
  <si>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</si>
  <si>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</si>
  <si>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</si>
  <si>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</si>
  <si>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</si>
  <si>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</si>
  <si>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</si>
  <si>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</si>
  <si>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</si>
  <si>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</si>
  <si>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</si>
  <si>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</si>
  <si>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</si>
  <si>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</si>
  <si>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</si>
  <si>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</si>
  <si>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</si>
  <si>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</si>
  <si>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</si>
  <si>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</si>
  <si>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</si>
  <si>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</si>
  <si>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</si>
  <si>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</si>
  <si>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</si>
  <si>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</si>
  <si>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</si>
  <si>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</si>
  <si>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</si>
  <si>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</si>
  <si>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</si>
  <si>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</si>
  <si>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</si>
  <si>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</si>
  <si>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</si>
  <si>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</si>
  <si>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</si>
  <si>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</si>
  <si>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</si>
  <si>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</si>
  <si>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</si>
  <si>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</si>
  <si>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</si>
  <si>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</si>
  <si>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</si>
  <si>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</si>
  <si>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</si>
  <si>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</si>
  <si>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</si>
  <si>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</si>
  <si>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</si>
  <si>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</si>
  <si>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</si>
  <si>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</si>
  <si>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</si>
  <si>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</si>
  <si>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</si>
  <si>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</si>
  <si>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</si>
  <si>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</si>
  <si>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</si>
  <si>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</si>
  <si>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</si>
  <si>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</si>
  <si>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</si>
  <si>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</si>
  <si>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</si>
  <si>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</si>
  <si>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</si>
  <si>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</si>
  <si>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</si>
  <si>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</si>
  <si>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</si>
  <si>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</si>
  <si>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</si>
  <si>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</si>
  <si>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</si>
  <si>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</si>
  <si>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</si>
  <si>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</si>
  <si>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</si>
  <si>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</si>
  <si>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</si>
  <si>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</si>
  <si>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</si>
  <si>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</si>
  <si>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</si>
  <si>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</si>
  <si>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</si>
  <si>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</si>
  <si>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</si>
  <si>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</si>
  <si>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</si>
  <si>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</si>
  <si>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</si>
  <si>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</si>
  <si>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</si>
  <si>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</si>
  <si>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</si>
  <si>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</si>
  <si>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</si>
  <si>
    <t>Previous period 31.12.2016.</t>
  </si>
  <si>
    <t>as of 30.06.2017.</t>
  </si>
  <si>
    <t>period 01.01.2017.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</si>
</sst>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1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1" fillId="0" borderId="0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0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" applyFont="1" applyFill="1" applyAlignment="1">
      <alignment wrapText="1"/>
    </xf>
    <xf numFmtId="0" fontId="5" fillId="0" borderId="0" xfId="0" applyFont="1" applyFill="1"/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3" xfId="3" applyFont="1" applyBorder="1" applyAlignment="1"/>
    <xf numFmtId="0" fontId="9" fillId="0" borderId="14" xfId="3" applyFont="1" applyFill="1" applyBorder="1" applyAlignment="1" applyProtection="1">
      <alignment horizontal="left" vertical="center" wrapText="1"/>
      <protection hidden="1"/>
    </xf>
    <xf numFmtId="0" fontId="11" fillId="0" borderId="14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4" xfId="3" applyFont="1" applyFill="1" applyBorder="1" applyAlignment="1" applyProtection="1">
      <protection hidden="1"/>
    </xf>
    <xf numFmtId="0" fontId="11" fillId="0" borderId="14" xfId="3" applyFont="1" applyBorder="1" applyAlignment="1" applyProtection="1">
      <alignment wrapText="1"/>
      <protection hidden="1"/>
    </xf>
    <xf numFmtId="0" fontId="11" fillId="0" borderId="14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4" xfId="3" applyFont="1" applyBorder="1" applyAlignment="1" applyProtection="1">
      <alignment horizontal="left" vertical="top" wrapText="1"/>
      <protection hidden="1"/>
    </xf>
    <xf numFmtId="0" fontId="11" fillId="0" borderId="14" xfId="3" applyFont="1" applyBorder="1" applyAlignment="1" applyProtection="1">
      <alignment horizontal="left" vertical="top" indent="2"/>
      <protection hidden="1"/>
    </xf>
    <xf numFmtId="0" fontId="11" fillId="0" borderId="14" xfId="3" applyFont="1" applyBorder="1" applyAlignment="1" applyProtection="1">
      <alignment horizontal="left" vertical="top" wrapText="1" indent="2"/>
      <protection hidden="1"/>
    </xf>
    <xf numFmtId="49" fontId="8" fillId="0" borderId="14" xfId="3" applyNumberFormat="1" applyFont="1" applyBorder="1" applyAlignment="1" applyProtection="1">
      <alignment horizontal="center" vertical="center"/>
      <protection locked="0" hidden="1"/>
    </xf>
    <xf numFmtId="0" fontId="11" fillId="0" borderId="14" xfId="3" applyFont="1" applyBorder="1" applyAlignment="1" applyProtection="1">
      <alignment horizontal="left"/>
      <protection hidden="1"/>
    </xf>
    <xf numFmtId="0" fontId="11" fillId="0" borderId="13" xfId="3" applyFont="1" applyBorder="1" applyAlignment="1" applyProtection="1">
      <protection hidden="1"/>
    </xf>
    <xf numFmtId="0" fontId="11" fillId="0" borderId="14" xfId="3" applyFont="1" applyFill="1" applyBorder="1" applyAlignment="1" applyProtection="1">
      <alignment vertical="center"/>
      <protection hidden="1"/>
    </xf>
    <xf numFmtId="0" fontId="11" fillId="0" borderId="15" xfId="3" applyFont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0" fontId="11" fillId="0" borderId="17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  <protection hidden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9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9" fillId="0" borderId="20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3" fontId="6" fillId="3" borderId="1" xfId="0" applyNumberFormat="1" applyFont="1" applyFill="1" applyBorder="1" applyAlignment="1" applyProtection="1">
      <alignment vertical="center"/>
      <protection hidden="1"/>
    </xf>
    <xf numFmtId="3" fontId="6" fillId="3" borderId="4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 applyProtection="1">
      <alignment vertical="center"/>
      <protection hidden="1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Alignment="1">
      <alignment vertical="center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5" fillId="0" borderId="0" xfId="5" applyBorder="1" applyAlignment="1"/>
    <xf numFmtId="0" fontId="15" fillId="0" borderId="14" xfId="5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vertical="center"/>
      <protection hidden="1"/>
    </xf>
    <xf numFmtId="0" fontId="11" fillId="0" borderId="6" xfId="3" applyFont="1" applyBorder="1" applyAlignment="1" applyProtection="1">
      <protection hidden="1"/>
    </xf>
    <xf numFmtId="0" fontId="11" fillId="0" borderId="6" xfId="3" applyFont="1" applyBorder="1" applyAlignment="1" applyProtection="1">
      <alignment horizontal="right"/>
      <protection hidden="1"/>
    </xf>
    <xf numFmtId="0" fontId="11" fillId="0" borderId="6" xfId="3" applyFont="1" applyBorder="1" applyAlignment="1" applyProtection="1">
      <alignment horizontal="right" wrapText="1"/>
      <protection hidden="1"/>
    </xf>
    <xf numFmtId="0" fontId="11" fillId="0" borderId="0" xfId="3" applyFont="1" applyBorder="1" applyAlignment="1" applyProtection="1">
      <alignment horizontal="right" wrapText="1"/>
      <protection hidden="1"/>
    </xf>
    <xf numFmtId="0" fontId="9" fillId="0" borderId="14" xfId="0" applyFont="1" applyBorder="1" applyAlignment="1" applyProtection="1">
      <protection hidden="1"/>
    </xf>
    <xf numFmtId="0" fontId="8" fillId="0" borderId="14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0" xfId="0" applyFont="1" applyBorder="1" applyAlignment="1"/>
    <xf numFmtId="0" fontId="11" fillId="0" borderId="6" xfId="3" applyFont="1" applyBorder="1" applyAlignment="1"/>
    <xf numFmtId="0" fontId="9" fillId="0" borderId="6" xfId="0" applyFont="1" applyBorder="1" applyAlignment="1" applyProtection="1">
      <alignment horizontal="right"/>
      <protection hidden="1"/>
    </xf>
    <xf numFmtId="0" fontId="11" fillId="0" borderId="6" xfId="3" applyFont="1" applyBorder="1" applyAlignment="1" applyProtection="1">
      <alignment horizontal="right" vertical="top"/>
      <protection hidden="1"/>
    </xf>
    <xf numFmtId="0" fontId="8" fillId="2" borderId="6" xfId="3" applyFont="1" applyFill="1" applyBorder="1" applyAlignment="1" applyProtection="1">
      <alignment horizontal="right" vertical="center"/>
      <protection locked="0" hidden="1"/>
    </xf>
    <xf numFmtId="0" fontId="11" fillId="0" borderId="6" xfId="3" applyFont="1" applyBorder="1" applyAlignment="1" applyProtection="1">
      <alignment horizontal="left" vertical="top"/>
      <protection hidden="1"/>
    </xf>
    <xf numFmtId="0" fontId="11" fillId="0" borderId="6" xfId="3" applyFont="1" applyBorder="1" applyAlignment="1" applyProtection="1">
      <alignment horizontal="left"/>
      <protection hidden="1"/>
    </xf>
    <xf numFmtId="0" fontId="19" fillId="0" borderId="14" xfId="3" applyFont="1" applyFill="1" applyBorder="1" applyAlignment="1" applyProtection="1">
      <alignment vertical="center"/>
      <protection hidden="1"/>
    </xf>
    <xf numFmtId="0" fontId="8" fillId="0" borderId="6" xfId="3" applyFont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2" borderId="1" xfId="2356" applyNumberFormat="1" applyFont="1" applyFill="1" applyBorder="1" applyAlignment="1" applyProtection="1">
      <alignment vertical="center"/>
      <protection hidden="1"/>
    </xf>
    <xf numFmtId="3" fontId="6" fillId="0" borderId="1" xfId="2356" applyNumberFormat="1" applyFont="1" applyFill="1" applyBorder="1" applyAlignment="1" applyProtection="1">
      <alignment vertical="center"/>
      <protection locked="0"/>
    </xf>
    <xf numFmtId="3" fontId="6" fillId="2" borderId="5" xfId="2356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2" borderId="1" xfId="2356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2" borderId="18" xfId="2356" applyNumberFormat="1" applyFont="1" applyFill="1" applyBorder="1" applyAlignment="1" applyProtection="1">
      <alignment vertical="center"/>
      <protection hidden="1"/>
    </xf>
    <xf numFmtId="3" fontId="6" fillId="2" borderId="19" xfId="2356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2" borderId="1" xfId="2356" applyNumberFormat="1" applyFont="1" applyFill="1" applyBorder="1" applyAlignment="1" applyProtection="1">
      <alignment vertical="center"/>
      <protection hidden="1"/>
    </xf>
    <xf numFmtId="3" fontId="6" fillId="2" borderId="4" xfId="2356" applyNumberFormat="1" applyFont="1" applyFill="1" applyBorder="1" applyAlignment="1" applyProtection="1">
      <alignment vertical="center"/>
      <protection hidden="1"/>
    </xf>
    <xf numFmtId="3" fontId="6" fillId="2" borderId="1" xfId="2356" applyNumberFormat="1" applyFont="1" applyFill="1" applyBorder="1" applyAlignment="1" applyProtection="1">
      <alignment vertical="center"/>
      <protection hidden="1"/>
    </xf>
    <xf numFmtId="3" fontId="6" fillId="2" borderId="4" xfId="2356" applyNumberFormat="1" applyFont="1" applyFill="1" applyBorder="1" applyAlignment="1" applyProtection="1">
      <alignment vertical="center"/>
      <protection hidden="1"/>
    </xf>
    <xf numFmtId="3" fontId="6" fillId="2" borderId="1" xfId="2356" applyNumberFormat="1" applyFont="1" applyFill="1" applyBorder="1" applyAlignment="1" applyProtection="1">
      <alignment vertical="center"/>
      <protection hidden="1"/>
    </xf>
    <xf numFmtId="0" fontId="16" fillId="0" borderId="26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right" vertical="center" wrapText="1"/>
      <protection hidden="1"/>
    </xf>
    <xf numFmtId="0" fontId="9" fillId="0" borderId="14" xfId="0" applyFont="1" applyBorder="1" applyAlignment="1" applyProtection="1">
      <alignment horizontal="right" wrapText="1"/>
      <protection hidden="1"/>
    </xf>
    <xf numFmtId="0" fontId="8" fillId="0" borderId="2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8" fillId="0" borderId="17" xfId="3" applyFont="1" applyFill="1" applyBorder="1" applyAlignment="1" applyProtection="1">
      <alignment horizontal="left" vertical="center"/>
      <protection locked="0" hidden="1"/>
    </xf>
    <xf numFmtId="49" fontId="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17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/>
    </xf>
    <xf numFmtId="0" fontId="9" fillId="0" borderId="17" xfId="3" applyFont="1" applyFill="1" applyBorder="1" applyAlignment="1">
      <alignment horizontal="left"/>
    </xf>
    <xf numFmtId="0" fontId="11" fillId="0" borderId="16" xfId="3" applyFont="1" applyFill="1" applyBorder="1" applyAlignment="1"/>
    <xf numFmtId="0" fontId="11" fillId="0" borderId="17" xfId="3" applyFont="1" applyFill="1" applyBorder="1" applyAlignment="1"/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7" xfId="3" applyFont="1" applyBorder="1" applyAlignment="1" applyProtection="1">
      <alignment horizontal="center"/>
      <protection hidden="1"/>
    </xf>
    <xf numFmtId="49" fontId="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/>
    <xf numFmtId="0" fontId="11" fillId="0" borderId="16" xfId="3" applyFont="1" applyFill="1" applyBorder="1" applyAlignment="1" applyProtection="1">
      <alignment horizontal="center" vertical="top"/>
      <protection hidden="1"/>
    </xf>
    <xf numFmtId="0" fontId="11" fillId="0" borderId="16" xfId="3" applyFont="1" applyFill="1" applyBorder="1" applyAlignment="1" applyProtection="1">
      <alignment horizontal="center"/>
      <protection hidden="1"/>
    </xf>
    <xf numFmtId="49" fontId="10" fillId="0" borderId="25" xfId="1" applyNumberFormat="1" applyFill="1" applyBorder="1" applyAlignment="1" applyProtection="1">
      <alignment horizontal="left" vertical="center"/>
      <protection locked="0"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9" fillId="0" borderId="17" xfId="3" applyFont="1" applyFill="1" applyBorder="1" applyAlignment="1">
      <alignment horizontal="left" vertical="center"/>
    </xf>
    <xf numFmtId="0" fontId="27" fillId="0" borderId="0" xfId="3" applyFont="1" applyBorder="1" applyAlignment="1" applyProtection="1">
      <alignment horizontal="left"/>
      <protection hidden="1"/>
    </xf>
    <xf numFmtId="0" fontId="20" fillId="0" borderId="0" xfId="3" applyFont="1" applyBorder="1" applyAlignment="1"/>
    <xf numFmtId="0" fontId="19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7" fillId="0" borderId="0" xfId="0" applyFont="1" applyBorder="1" applyAlignment="1" applyProtection="1">
      <alignment horizontal="left"/>
      <protection hidden="1"/>
    </xf>
    <xf numFmtId="0" fontId="26" fillId="0" borderId="0" xfId="0" applyFont="1" applyBorder="1" applyAlignment="1"/>
    <xf numFmtId="0" fontId="26" fillId="0" borderId="14" xfId="0" applyFont="1" applyBorder="1" applyAlignment="1"/>
    <xf numFmtId="0" fontId="19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4" xfId="5" applyBorder="1" applyAlignment="1"/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2" borderId="25" xfId="0" applyFont="1" applyFill="1" applyBorder="1" applyAlignment="1" applyProtection="1">
      <alignment horizontal="left" vertical="center"/>
      <protection locked="0" hidden="1"/>
    </xf>
    <xf numFmtId="0" fontId="9" fillId="0" borderId="16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1" fillId="0" borderId="0" xfId="3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6" xfId="0" applyFont="1" applyBorder="1" applyAlignment="1" applyProtection="1">
      <alignment horizontal="right" wrapText="1"/>
      <protection hidden="1"/>
    </xf>
    <xf numFmtId="49" fontId="8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7" xfId="0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right" vertical="center"/>
      <protection hidden="1"/>
    </xf>
    <xf numFmtId="1" fontId="8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25" xfId="1" applyFill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17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4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4" xfId="3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right" vertical="center" wrapText="1"/>
      <protection hidden="1"/>
    </xf>
    <xf numFmtId="0" fontId="6" fillId="0" borderId="14" xfId="0" applyFont="1" applyBorder="1" applyAlignment="1" applyProtection="1">
      <alignment horizontal="right" wrapText="1"/>
      <protection hidden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</cellXfs>
  <cellStyles count="5117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2" xfId="3524"/>
    <cellStyle name="Normal 103 3" xfId="4034"/>
    <cellStyle name="Normal 103 4" xfId="4609"/>
    <cellStyle name="Normal 104" xfId="2362"/>
    <cellStyle name="Normal 104 2" xfId="4035"/>
    <cellStyle name="Normal 105" xfId="2363"/>
    <cellStyle name="Normal 105 2" xfId="3525"/>
    <cellStyle name="Normal 105 3" xfId="4036"/>
    <cellStyle name="Normal 105 4" xfId="4610"/>
    <cellStyle name="Normal 106" xfId="2364"/>
    <cellStyle name="Normal 106 2" xfId="4037"/>
    <cellStyle name="Normal 107" xfId="2365"/>
    <cellStyle name="Normal 107 2" xfId="4038"/>
    <cellStyle name="Normal 108" xfId="2366"/>
    <cellStyle name="Normal 108 2" xfId="3526"/>
    <cellStyle name="Normal 108 3" xfId="4039"/>
    <cellStyle name="Normal 108 4" xfId="4611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2" xfId="2374"/>
    <cellStyle name="Normal 12 2 2" xfId="3528"/>
    <cellStyle name="Normal 12 2 3" xfId="4046"/>
    <cellStyle name="Normal 12 2 4" xfId="4613"/>
    <cellStyle name="Normal 12 3" xfId="2375"/>
    <cellStyle name="Normal 12 3 2" xfId="3529"/>
    <cellStyle name="Normal 12 3 3" xfId="4047"/>
    <cellStyle name="Normal 12 3 4" xfId="4614"/>
    <cellStyle name="Normal 12 4" xfId="2376"/>
    <cellStyle name="Normal 12 4 2" xfId="3530"/>
    <cellStyle name="Normal 12 4 3" xfId="4048"/>
    <cellStyle name="Normal 12 4 4" xfId="4615"/>
    <cellStyle name="Normal 12 5" xfId="2377"/>
    <cellStyle name="Normal 12 5 2" xfId="3531"/>
    <cellStyle name="Normal 12 5 3" xfId="4049"/>
    <cellStyle name="Normal 12 5 4" xfId="4616"/>
    <cellStyle name="Normal 12 6" xfId="3527"/>
    <cellStyle name="Normal 12 7" xfId="4045"/>
    <cellStyle name="Normal 12 8" xfId="4612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1" xfId="2381"/>
    <cellStyle name="Normal 14 11 2" xfId="3533"/>
    <cellStyle name="Normal 14 11 3" xfId="4051"/>
    <cellStyle name="Normal 14 11 4" xfId="4618"/>
    <cellStyle name="Normal 14 12" xfId="2382"/>
    <cellStyle name="Normal 14 12 2" xfId="3534"/>
    <cellStyle name="Normal 14 12 3" xfId="4052"/>
    <cellStyle name="Normal 14 12 4" xfId="4619"/>
    <cellStyle name="Normal 14 13" xfId="2383"/>
    <cellStyle name="Normal 14 13 2" xfId="3535"/>
    <cellStyle name="Normal 14 13 3" xfId="4053"/>
    <cellStyle name="Normal 14 13 4" xfId="4620"/>
    <cellStyle name="Normal 14 14" xfId="2384"/>
    <cellStyle name="Normal 14 14 2" xfId="3536"/>
    <cellStyle name="Normal 14 14 3" xfId="4054"/>
    <cellStyle name="Normal 14 14 4" xfId="4621"/>
    <cellStyle name="Normal 14 2" xfId="2385"/>
    <cellStyle name="Normal 14 2 2" xfId="3537"/>
    <cellStyle name="Normal 14 2 3" xfId="4055"/>
    <cellStyle name="Normal 14 2 4" xfId="4622"/>
    <cellStyle name="Normal 14 3" xfId="2386"/>
    <cellStyle name="Normal 14 3 2" xfId="3538"/>
    <cellStyle name="Normal 14 3 3" xfId="4056"/>
    <cellStyle name="Normal 14 3 4" xfId="4623"/>
    <cellStyle name="Normal 14 4" xfId="2387"/>
    <cellStyle name="Normal 14 4 2" xfId="3539"/>
    <cellStyle name="Normal 14 4 3" xfId="4057"/>
    <cellStyle name="Normal 14 4 4" xfId="4624"/>
    <cellStyle name="Normal 14 5" xfId="2388"/>
    <cellStyle name="Normal 14 5 2" xfId="3540"/>
    <cellStyle name="Normal 14 5 3" xfId="4058"/>
    <cellStyle name="Normal 14 5 4" xfId="4625"/>
    <cellStyle name="Normal 14 6" xfId="2389"/>
    <cellStyle name="Normal 14 6 2" xfId="3541"/>
    <cellStyle name="Normal 14 6 3" xfId="4059"/>
    <cellStyle name="Normal 14 6 4" xfId="4626"/>
    <cellStyle name="Normal 14 7" xfId="2390"/>
    <cellStyle name="Normal 14 7 2" xfId="3542"/>
    <cellStyle name="Normal 14 7 3" xfId="4060"/>
    <cellStyle name="Normal 14 7 4" xfId="4627"/>
    <cellStyle name="Normal 14 8" xfId="2391"/>
    <cellStyle name="Normal 14 8 2" xfId="3543"/>
    <cellStyle name="Normal 14 8 3" xfId="4061"/>
    <cellStyle name="Normal 14 8 4" xfId="4628"/>
    <cellStyle name="Normal 14 9" xfId="2392"/>
    <cellStyle name="Normal 14 9 2" xfId="3544"/>
    <cellStyle name="Normal 14 9 3" xfId="4062"/>
    <cellStyle name="Normal 14 9 4" xfId="4629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1" xfId="2395"/>
    <cellStyle name="Normal 15 11 2" xfId="3546"/>
    <cellStyle name="Normal 15 11 3" xfId="4064"/>
    <cellStyle name="Normal 15 11 4" xfId="4631"/>
    <cellStyle name="Normal 15 12" xfId="2396"/>
    <cellStyle name="Normal 15 12 2" xfId="3547"/>
    <cellStyle name="Normal 15 12 3" xfId="4065"/>
    <cellStyle name="Normal 15 12 4" xfId="4632"/>
    <cellStyle name="Normal 15 13" xfId="2397"/>
    <cellStyle name="Normal 15 13 2" xfId="3548"/>
    <cellStyle name="Normal 15 13 3" xfId="4066"/>
    <cellStyle name="Normal 15 13 4" xfId="4633"/>
    <cellStyle name="Normal 15 14" xfId="2398"/>
    <cellStyle name="Normal 15 14 2" xfId="3549"/>
    <cellStyle name="Normal 15 14 3" xfId="4067"/>
    <cellStyle name="Normal 15 14 4" xfId="4634"/>
    <cellStyle name="Normal 15 2" xfId="2399"/>
    <cellStyle name="Normal 15 2 2" xfId="3550"/>
    <cellStyle name="Normal 15 2 3" xfId="4068"/>
    <cellStyle name="Normal 15 2 4" xfId="4635"/>
    <cellStyle name="Normal 15 3" xfId="2400"/>
    <cellStyle name="Normal 15 3 2" xfId="3551"/>
    <cellStyle name="Normal 15 3 3" xfId="4069"/>
    <cellStyle name="Normal 15 3 4" xfId="4636"/>
    <cellStyle name="Normal 15 4" xfId="2401"/>
    <cellStyle name="Normal 15 4 2" xfId="3552"/>
    <cellStyle name="Normal 15 4 3" xfId="4070"/>
    <cellStyle name="Normal 15 4 4" xfId="4637"/>
    <cellStyle name="Normal 15 5" xfId="2402"/>
    <cellStyle name="Normal 15 5 2" xfId="3553"/>
    <cellStyle name="Normal 15 5 3" xfId="4071"/>
    <cellStyle name="Normal 15 5 4" xfId="4638"/>
    <cellStyle name="Normal 15 6" xfId="2403"/>
    <cellStyle name="Normal 15 6 2" xfId="3554"/>
    <cellStyle name="Normal 15 6 3" xfId="4072"/>
    <cellStyle name="Normal 15 6 4" xfId="4639"/>
    <cellStyle name="Normal 15 7" xfId="2404"/>
    <cellStyle name="Normal 15 7 2" xfId="3555"/>
    <cellStyle name="Normal 15 7 3" xfId="4073"/>
    <cellStyle name="Normal 15 7 4" xfId="4640"/>
    <cellStyle name="Normal 15 8" xfId="2405"/>
    <cellStyle name="Normal 15 8 2" xfId="3556"/>
    <cellStyle name="Normal 15 8 3" xfId="4074"/>
    <cellStyle name="Normal 15 8 4" xfId="4641"/>
    <cellStyle name="Normal 15 9" xfId="2406"/>
    <cellStyle name="Normal 15 9 2" xfId="3557"/>
    <cellStyle name="Normal 15 9 3" xfId="4075"/>
    <cellStyle name="Normal 15 9 4" xfId="4642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1" xfId="2409"/>
    <cellStyle name="Normal 16 11 2" xfId="3559"/>
    <cellStyle name="Normal 16 11 3" xfId="4077"/>
    <cellStyle name="Normal 16 11 4" xfId="4644"/>
    <cellStyle name="Normal 16 12" xfId="2410"/>
    <cellStyle name="Normal 16 12 2" xfId="3560"/>
    <cellStyle name="Normal 16 12 3" xfId="4078"/>
    <cellStyle name="Normal 16 12 4" xfId="4645"/>
    <cellStyle name="Normal 16 13" xfId="2411"/>
    <cellStyle name="Normal 16 13 2" xfId="3561"/>
    <cellStyle name="Normal 16 13 3" xfId="4079"/>
    <cellStyle name="Normal 16 13 4" xfId="4646"/>
    <cellStyle name="Normal 16 14" xfId="2412"/>
    <cellStyle name="Normal 16 14 2" xfId="3562"/>
    <cellStyle name="Normal 16 14 3" xfId="4080"/>
    <cellStyle name="Normal 16 14 4" xfId="4647"/>
    <cellStyle name="Normal 16 15" xfId="4081"/>
    <cellStyle name="Normal 16 2" xfId="2413"/>
    <cellStyle name="Normal 16 2 2" xfId="3563"/>
    <cellStyle name="Normal 16 2 3" xfId="4082"/>
    <cellStyle name="Normal 16 2 4" xfId="4648"/>
    <cellStyle name="Normal 16 3" xfId="2414"/>
    <cellStyle name="Normal 16 3 2" xfId="3564"/>
    <cellStyle name="Normal 16 3 3" xfId="4083"/>
    <cellStyle name="Normal 16 3 4" xfId="4649"/>
    <cellStyle name="Normal 16 4" xfId="2415"/>
    <cellStyle name="Normal 16 4 2" xfId="3565"/>
    <cellStyle name="Normal 16 4 3" xfId="4084"/>
    <cellStyle name="Normal 16 4 4" xfId="4650"/>
    <cellStyle name="Normal 16 5" xfId="2416"/>
    <cellStyle name="Normal 16 5 2" xfId="3566"/>
    <cellStyle name="Normal 16 5 3" xfId="4085"/>
    <cellStyle name="Normal 16 5 4" xfId="4651"/>
    <cellStyle name="Normal 16 6" xfId="2417"/>
    <cellStyle name="Normal 16 6 2" xfId="3567"/>
    <cellStyle name="Normal 16 6 3" xfId="4086"/>
    <cellStyle name="Normal 16 6 4" xfId="4652"/>
    <cellStyle name="Normal 16 7" xfId="2418"/>
    <cellStyle name="Normal 16 7 2" xfId="3568"/>
    <cellStyle name="Normal 16 7 3" xfId="4087"/>
    <cellStyle name="Normal 16 7 4" xfId="4653"/>
    <cellStyle name="Normal 16 8" xfId="2419"/>
    <cellStyle name="Normal 16 8 2" xfId="3569"/>
    <cellStyle name="Normal 16 8 3" xfId="4088"/>
    <cellStyle name="Normal 16 8 4" xfId="4654"/>
    <cellStyle name="Normal 16 9" xfId="2420"/>
    <cellStyle name="Normal 16 9 2" xfId="3570"/>
    <cellStyle name="Normal 16 9 3" xfId="4089"/>
    <cellStyle name="Normal 16 9 4" xfId="4655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1" xfId="2423"/>
    <cellStyle name="Normal 17 11 2" xfId="3572"/>
    <cellStyle name="Normal 17 11 3" xfId="4091"/>
    <cellStyle name="Normal 17 11 4" xfId="4657"/>
    <cellStyle name="Normal 17 12" xfId="2424"/>
    <cellStyle name="Normal 17 12 2" xfId="3573"/>
    <cellStyle name="Normal 17 12 3" xfId="4092"/>
    <cellStyle name="Normal 17 12 4" xfId="4658"/>
    <cellStyle name="Normal 17 13" xfId="2425"/>
    <cellStyle name="Normal 17 13 2" xfId="3574"/>
    <cellStyle name="Normal 17 13 3" xfId="4093"/>
    <cellStyle name="Normal 17 13 4" xfId="4659"/>
    <cellStyle name="Normal 17 14" xfId="2426"/>
    <cellStyle name="Normal 17 14 2" xfId="3575"/>
    <cellStyle name="Normal 17 14 3" xfId="4094"/>
    <cellStyle name="Normal 17 14 4" xfId="4660"/>
    <cellStyle name="Normal 17 15" xfId="4095"/>
    <cellStyle name="Normal 17 2" xfId="2427"/>
    <cellStyle name="Normal 17 2 2" xfId="3576"/>
    <cellStyle name="Normal 17 2 3" xfId="4096"/>
    <cellStyle name="Normal 17 2 4" xfId="4661"/>
    <cellStyle name="Normal 17 3" xfId="2428"/>
    <cellStyle name="Normal 17 3 2" xfId="3577"/>
    <cellStyle name="Normal 17 3 3" xfId="4097"/>
    <cellStyle name="Normal 17 3 4" xfId="4662"/>
    <cellStyle name="Normal 17 4" xfId="2429"/>
    <cellStyle name="Normal 17 4 2" xfId="3578"/>
    <cellStyle name="Normal 17 4 3" xfId="4098"/>
    <cellStyle name="Normal 17 4 4" xfId="4663"/>
    <cellStyle name="Normal 17 5" xfId="2430"/>
    <cellStyle name="Normal 17 5 2" xfId="3579"/>
    <cellStyle name="Normal 17 5 3" xfId="4099"/>
    <cellStyle name="Normal 17 5 4" xfId="4664"/>
    <cellStyle name="Normal 17 6" xfId="2431"/>
    <cellStyle name="Normal 17 6 2" xfId="3580"/>
    <cellStyle name="Normal 17 6 3" xfId="4100"/>
    <cellStyle name="Normal 17 6 4" xfId="4665"/>
    <cellStyle name="Normal 17 7" xfId="2432"/>
    <cellStyle name="Normal 17 7 2" xfId="3581"/>
    <cellStyle name="Normal 17 7 3" xfId="4101"/>
    <cellStyle name="Normal 17 7 4" xfId="4666"/>
    <cellStyle name="Normal 17 8" xfId="2433"/>
    <cellStyle name="Normal 17 8 2" xfId="3582"/>
    <cellStyle name="Normal 17 8 3" xfId="4102"/>
    <cellStyle name="Normal 17 8 4" xfId="4667"/>
    <cellStyle name="Normal 17 9" xfId="2434"/>
    <cellStyle name="Normal 17 9 2" xfId="3583"/>
    <cellStyle name="Normal 17 9 3" xfId="4103"/>
    <cellStyle name="Normal 17 9 4" xfId="4668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1" xfId="2437"/>
    <cellStyle name="Normal 18 11 2" xfId="3585"/>
    <cellStyle name="Normal 18 11 3" xfId="4105"/>
    <cellStyle name="Normal 18 11 4" xfId="4670"/>
    <cellStyle name="Normal 18 12" xfId="2438"/>
    <cellStyle name="Normal 18 12 2" xfId="3586"/>
    <cellStyle name="Normal 18 12 3" xfId="4106"/>
    <cellStyle name="Normal 18 12 4" xfId="4671"/>
    <cellStyle name="Normal 18 13" xfId="2439"/>
    <cellStyle name="Normal 18 13 2" xfId="3587"/>
    <cellStyle name="Normal 18 13 3" xfId="4107"/>
    <cellStyle name="Normal 18 13 4" xfId="4672"/>
    <cellStyle name="Normal 18 14" xfId="2440"/>
    <cellStyle name="Normal 18 14 2" xfId="3588"/>
    <cellStyle name="Normal 18 14 3" xfId="4108"/>
    <cellStyle name="Normal 18 14 4" xfId="4673"/>
    <cellStyle name="Normal 18 15" xfId="4109"/>
    <cellStyle name="Normal 18 2" xfId="2441"/>
    <cellStyle name="Normal 18 2 2" xfId="3589"/>
    <cellStyle name="Normal 18 2 3" xfId="4110"/>
    <cellStyle name="Normal 18 2 4" xfId="4674"/>
    <cellStyle name="Normal 18 3" xfId="2442"/>
    <cellStyle name="Normal 18 3 2" xfId="3590"/>
    <cellStyle name="Normal 18 3 3" xfId="4111"/>
    <cellStyle name="Normal 18 3 4" xfId="4675"/>
    <cellStyle name="Normal 18 4" xfId="2443"/>
    <cellStyle name="Normal 18 4 2" xfId="3591"/>
    <cellStyle name="Normal 18 4 3" xfId="4112"/>
    <cellStyle name="Normal 18 4 4" xfId="4676"/>
    <cellStyle name="Normal 18 5" xfId="2444"/>
    <cellStyle name="Normal 18 5 2" xfId="3592"/>
    <cellStyle name="Normal 18 5 3" xfId="4113"/>
    <cellStyle name="Normal 18 5 4" xfId="4677"/>
    <cellStyle name="Normal 18 6" xfId="2445"/>
    <cellStyle name="Normal 18 6 2" xfId="3593"/>
    <cellStyle name="Normal 18 6 3" xfId="4114"/>
    <cellStyle name="Normal 18 6 4" xfId="4678"/>
    <cellStyle name="Normal 18 7" xfId="2446"/>
    <cellStyle name="Normal 18 7 2" xfId="3594"/>
    <cellStyle name="Normal 18 7 3" xfId="4115"/>
    <cellStyle name="Normal 18 7 4" xfId="4679"/>
    <cellStyle name="Normal 18 8" xfId="2447"/>
    <cellStyle name="Normal 18 8 2" xfId="3595"/>
    <cellStyle name="Normal 18 8 3" xfId="4116"/>
    <cellStyle name="Normal 18 8 4" xfId="4680"/>
    <cellStyle name="Normal 18 9" xfId="2448"/>
    <cellStyle name="Normal 18 9 2" xfId="3596"/>
    <cellStyle name="Normal 18 9 3" xfId="4117"/>
    <cellStyle name="Normal 18 9 4" xfId="4681"/>
    <cellStyle name="Normal 19" xfId="2449"/>
    <cellStyle name="Normal 19 2" xfId="2450"/>
    <cellStyle name="Normal 19 2 2" xfId="3598"/>
    <cellStyle name="Normal 19 2 3" xfId="4119"/>
    <cellStyle name="Normal 19 2 4" xfId="4683"/>
    <cellStyle name="Normal 19 3" xfId="2451"/>
    <cellStyle name="Normal 19 3 2" xfId="3599"/>
    <cellStyle name="Normal 19 3 3" xfId="4120"/>
    <cellStyle name="Normal 19 3 4" xfId="4684"/>
    <cellStyle name="Normal 19 4" xfId="2452"/>
    <cellStyle name="Normal 19 4 2" xfId="3600"/>
    <cellStyle name="Normal 19 4 3" xfId="4121"/>
    <cellStyle name="Normal 19 4 4" xfId="4685"/>
    <cellStyle name="Normal 19 5" xfId="2453"/>
    <cellStyle name="Normal 19 5 2" xfId="3601"/>
    <cellStyle name="Normal 19 5 3" xfId="4122"/>
    <cellStyle name="Normal 19 5 4" xfId="4686"/>
    <cellStyle name="Normal 19 6" xfId="3597"/>
    <cellStyle name="Normal 19 7" xfId="4118"/>
    <cellStyle name="Normal 19 8" xfId="4682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4" xfId="2481"/>
    <cellStyle name="Normal 2 124 2" xfId="3603"/>
    <cellStyle name="Normal 2 124 3" xfId="4124"/>
    <cellStyle name="Normal 2 124 4" xfId="4688"/>
    <cellStyle name="Normal 2 125" xfId="2482"/>
    <cellStyle name="Normal 2 125 2" xfId="3604"/>
    <cellStyle name="Normal 2 125 3" xfId="4125"/>
    <cellStyle name="Normal 2 125 4" xfId="4689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2" xfId="2502"/>
    <cellStyle name="Normal 2 2 2 2 2 2" xfId="250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5" xfId="2510"/>
    <cellStyle name="Normal 2 2 2 2 2 5 2" xfId="3609"/>
    <cellStyle name="Normal 2 2 2 2 2 5 3" xfId="4130"/>
    <cellStyle name="Normal 2 2 2 2 2 5 4" xfId="4694"/>
    <cellStyle name="Normal 2 2 2 2 2 6" xfId="2511"/>
    <cellStyle name="Normal 2 2 2 2 2 6 2" xfId="3610"/>
    <cellStyle name="Normal 2 2 2 2 2 6 3" xfId="4131"/>
    <cellStyle name="Normal 2 2 2 2 2 6 4" xfId="4695"/>
    <cellStyle name="Normal 2 2 2 2 3" xfId="2512"/>
    <cellStyle name="Normal 2 2 2 2 3 2" xfId="3611"/>
    <cellStyle name="Normal 2 2 2 2 3 3" xfId="4132"/>
    <cellStyle name="Normal 2 2 2 2 3 4" xfId="4696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6" xfId="2519"/>
    <cellStyle name="Normal 2 2 2 6 2" xfId="3613"/>
    <cellStyle name="Normal 2 2 2 6 3" xfId="4134"/>
    <cellStyle name="Normal 2 2 2 6 4" xfId="4698"/>
    <cellStyle name="Normal 2 2 2 7" xfId="2520"/>
    <cellStyle name="Normal 2 2 2 7 2" xfId="3614"/>
    <cellStyle name="Normal 2 2 2 7 3" xfId="4135"/>
    <cellStyle name="Normal 2 2 2 7 4" xfId="4699"/>
    <cellStyle name="Normal 2 2 20" xfId="4126"/>
    <cellStyle name="Normal 2 2 21" xfId="4690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5" xfId="2525"/>
    <cellStyle name="Normal 2 2 5 2" xfId="3616"/>
    <cellStyle name="Normal 2 2 5 3" xfId="4137"/>
    <cellStyle name="Normal 2 2 5 4" xfId="4701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3" xfId="2552"/>
    <cellStyle name="Normal 2 37 2 2 3 2" xfId="3619"/>
    <cellStyle name="Normal 2 37 2 2 3 3" xfId="4140"/>
    <cellStyle name="Normal 2 37 2 2 3 4" xfId="4704"/>
    <cellStyle name="Normal 2 37 2 3" xfId="2553"/>
    <cellStyle name="Normal 2 37 2 4" xfId="3617"/>
    <cellStyle name="Normal 2 37 2 5" xfId="4138"/>
    <cellStyle name="Normal 2 37 2 6" xfId="4702"/>
    <cellStyle name="Normal 2 37 3" xfId="2554"/>
    <cellStyle name="Normal 2 37 3 2" xfId="3620"/>
    <cellStyle name="Normal 2 37 3 3" xfId="4141"/>
    <cellStyle name="Normal 2 37 3 4" xfId="4705"/>
    <cellStyle name="Normal 2 37 4" xfId="2555"/>
    <cellStyle name="Normal 2 37 4 2" xfId="3621"/>
    <cellStyle name="Normal 2 37 4 3" xfId="4142"/>
    <cellStyle name="Normal 2 37 4 4" xfId="4706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3" xfId="2558"/>
    <cellStyle name="Normal 2 38 3 2" xfId="3623"/>
    <cellStyle name="Normal 2 38 3 3" xfId="4144"/>
    <cellStyle name="Normal 2 38 3 4" xfId="4708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2" xfId="2664"/>
    <cellStyle name="Normal 20 2 2" xfId="3625"/>
    <cellStyle name="Normal 20 2 3" xfId="4156"/>
    <cellStyle name="Normal 20 2 4" xfId="4710"/>
    <cellStyle name="Normal 20 3" xfId="2665"/>
    <cellStyle name="Normal 20 3 2" xfId="3626"/>
    <cellStyle name="Normal 20 3 3" xfId="4157"/>
    <cellStyle name="Normal 20 3 4" xfId="4711"/>
    <cellStyle name="Normal 20 4" xfId="2666"/>
    <cellStyle name="Normal 20 4 2" xfId="3627"/>
    <cellStyle name="Normal 20 4 3" xfId="4158"/>
    <cellStyle name="Normal 20 4 4" xfId="4712"/>
    <cellStyle name="Normal 20 5" xfId="2667"/>
    <cellStyle name="Normal 20 5 2" xfId="3628"/>
    <cellStyle name="Normal 20 5 3" xfId="4159"/>
    <cellStyle name="Normal 20 5 4" xfId="4713"/>
    <cellStyle name="Normal 20 6" xfId="3624"/>
    <cellStyle name="Normal 20 7" xfId="4155"/>
    <cellStyle name="Normal 20 8" xfId="4709"/>
    <cellStyle name="Normal 21" xfId="2668"/>
    <cellStyle name="Normal 21 2" xfId="2669"/>
    <cellStyle name="Normal 21 2 2" xfId="3630"/>
    <cellStyle name="Normal 21 2 3" xfId="4161"/>
    <cellStyle name="Normal 21 2 4" xfId="4715"/>
    <cellStyle name="Normal 21 3" xfId="2670"/>
    <cellStyle name="Normal 21 3 2" xfId="3631"/>
    <cellStyle name="Normal 21 3 3" xfId="4162"/>
    <cellStyle name="Normal 21 3 4" xfId="4716"/>
    <cellStyle name="Normal 21 4" xfId="2671"/>
    <cellStyle name="Normal 21 4 2" xfId="3632"/>
    <cellStyle name="Normal 21 4 3" xfId="4163"/>
    <cellStyle name="Normal 21 4 4" xfId="4717"/>
    <cellStyle name="Normal 21 5" xfId="2672"/>
    <cellStyle name="Normal 21 5 2" xfId="3633"/>
    <cellStyle name="Normal 21 5 3" xfId="4164"/>
    <cellStyle name="Normal 21 5 4" xfId="4718"/>
    <cellStyle name="Normal 21 6" xfId="3629"/>
    <cellStyle name="Normal 21 7" xfId="4160"/>
    <cellStyle name="Normal 21 8" xfId="4714"/>
    <cellStyle name="Normal 22" xfId="2673"/>
    <cellStyle name="Normal 22 2" xfId="2674"/>
    <cellStyle name="Normal 22 2 2" xfId="3635"/>
    <cellStyle name="Normal 22 2 3" xfId="4166"/>
    <cellStyle name="Normal 22 2 4" xfId="4720"/>
    <cellStyle name="Normal 22 3" xfId="2675"/>
    <cellStyle name="Normal 22 3 2" xfId="3636"/>
    <cellStyle name="Normal 22 3 3" xfId="4167"/>
    <cellStyle name="Normal 22 3 4" xfId="4721"/>
    <cellStyle name="Normal 22 4" xfId="2676"/>
    <cellStyle name="Normal 22 4 2" xfId="3637"/>
    <cellStyle name="Normal 22 4 3" xfId="4168"/>
    <cellStyle name="Normal 22 4 4" xfId="4722"/>
    <cellStyle name="Normal 22 5" xfId="2677"/>
    <cellStyle name="Normal 22 5 2" xfId="3638"/>
    <cellStyle name="Normal 22 5 3" xfId="4169"/>
    <cellStyle name="Normal 22 5 4" xfId="4723"/>
    <cellStyle name="Normal 22 6" xfId="3634"/>
    <cellStyle name="Normal 22 7" xfId="4165"/>
    <cellStyle name="Normal 22 8" xfId="4719"/>
    <cellStyle name="Normal 23" xfId="2678"/>
    <cellStyle name="Normal 23 2" xfId="2679"/>
    <cellStyle name="Normal 23 2 2" xfId="3640"/>
    <cellStyle name="Normal 23 2 3" xfId="4171"/>
    <cellStyle name="Normal 23 2 4" xfId="4725"/>
    <cellStyle name="Normal 23 3" xfId="2680"/>
    <cellStyle name="Normal 23 3 2" xfId="3641"/>
    <cellStyle name="Normal 23 3 3" xfId="4172"/>
    <cellStyle name="Normal 23 3 4" xfId="4726"/>
    <cellStyle name="Normal 23 4" xfId="2681"/>
    <cellStyle name="Normal 23 4 2" xfId="3642"/>
    <cellStyle name="Normal 23 4 3" xfId="4173"/>
    <cellStyle name="Normal 23 4 4" xfId="4727"/>
    <cellStyle name="Normal 23 5" xfId="2682"/>
    <cellStyle name="Normal 23 5 2" xfId="3643"/>
    <cellStyle name="Normal 23 5 3" xfId="4174"/>
    <cellStyle name="Normal 23 5 4" xfId="4728"/>
    <cellStyle name="Normal 23 6" xfId="3639"/>
    <cellStyle name="Normal 23 7" xfId="4170"/>
    <cellStyle name="Normal 23 8" xfId="4724"/>
    <cellStyle name="Normal 24" xfId="2683"/>
    <cellStyle name="Normal 24 2" xfId="2684"/>
    <cellStyle name="Normal 24 2 2" xfId="3645"/>
    <cellStyle name="Normal 24 2 3" xfId="4176"/>
    <cellStyle name="Normal 24 2 4" xfId="4730"/>
    <cellStyle name="Normal 24 3" xfId="2685"/>
    <cellStyle name="Normal 24 3 2" xfId="3646"/>
    <cellStyle name="Normal 24 3 3" xfId="4177"/>
    <cellStyle name="Normal 24 3 4" xfId="4731"/>
    <cellStyle name="Normal 24 4" xfId="2686"/>
    <cellStyle name="Normal 24 4 2" xfId="3647"/>
    <cellStyle name="Normal 24 4 3" xfId="4178"/>
    <cellStyle name="Normal 24 4 4" xfId="4732"/>
    <cellStyle name="Normal 24 5" xfId="2687"/>
    <cellStyle name="Normal 24 5 2" xfId="3648"/>
    <cellStyle name="Normal 24 5 3" xfId="4179"/>
    <cellStyle name="Normal 24 5 4" xfId="4733"/>
    <cellStyle name="Normal 24 6" xfId="3644"/>
    <cellStyle name="Normal 24 7" xfId="4175"/>
    <cellStyle name="Normal 24 8" xfId="4729"/>
    <cellStyle name="Normal 25" xfId="2688"/>
    <cellStyle name="Normal 25 2" xfId="2689"/>
    <cellStyle name="Normal 25 2 2" xfId="3650"/>
    <cellStyle name="Normal 25 2 3" xfId="4181"/>
    <cellStyle name="Normal 25 2 4" xfId="4735"/>
    <cellStyle name="Normal 25 3" xfId="2690"/>
    <cellStyle name="Normal 25 3 2" xfId="3651"/>
    <cellStyle name="Normal 25 3 3" xfId="4182"/>
    <cellStyle name="Normal 25 3 4" xfId="4736"/>
    <cellStyle name="Normal 25 4" xfId="2691"/>
    <cellStyle name="Normal 25 4 2" xfId="3652"/>
    <cellStyle name="Normal 25 4 3" xfId="4183"/>
    <cellStyle name="Normal 25 4 4" xfId="4737"/>
    <cellStyle name="Normal 25 5" xfId="2692"/>
    <cellStyle name="Normal 25 5 2" xfId="3653"/>
    <cellStyle name="Normal 25 5 3" xfId="4184"/>
    <cellStyle name="Normal 25 5 4" xfId="4738"/>
    <cellStyle name="Normal 25 6" xfId="3649"/>
    <cellStyle name="Normal 25 7" xfId="4180"/>
    <cellStyle name="Normal 25 8" xfId="4734"/>
    <cellStyle name="Normal 26" xfId="2693"/>
    <cellStyle name="Normal 26 2" xfId="2694"/>
    <cellStyle name="Normal 26 2 2" xfId="3655"/>
    <cellStyle name="Normal 26 2 3" xfId="4186"/>
    <cellStyle name="Normal 26 2 4" xfId="4740"/>
    <cellStyle name="Normal 26 3" xfId="2695"/>
    <cellStyle name="Normal 26 3 2" xfId="3656"/>
    <cellStyle name="Normal 26 3 3" xfId="4187"/>
    <cellStyle name="Normal 26 3 4" xfId="4741"/>
    <cellStyle name="Normal 26 4" xfId="2696"/>
    <cellStyle name="Normal 26 4 2" xfId="3657"/>
    <cellStyle name="Normal 26 4 3" xfId="4188"/>
    <cellStyle name="Normal 26 4 4" xfId="4742"/>
    <cellStyle name="Normal 26 5" xfId="2697"/>
    <cellStyle name="Normal 26 5 2" xfId="3658"/>
    <cellStyle name="Normal 26 5 3" xfId="4189"/>
    <cellStyle name="Normal 26 5 4" xfId="4743"/>
    <cellStyle name="Normal 26 6" xfId="3654"/>
    <cellStyle name="Normal 26 7" xfId="4185"/>
    <cellStyle name="Normal 26 8" xfId="4739"/>
    <cellStyle name="Normal 27" xfId="2698"/>
    <cellStyle name="Normal 27 2" xfId="2699"/>
    <cellStyle name="Normal 27 2 2" xfId="3660"/>
    <cellStyle name="Normal 27 2 3" xfId="4191"/>
    <cellStyle name="Normal 27 2 4" xfId="4745"/>
    <cellStyle name="Normal 27 3" xfId="2700"/>
    <cellStyle name="Normal 27 3 2" xfId="3661"/>
    <cellStyle name="Normal 27 3 3" xfId="4192"/>
    <cellStyle name="Normal 27 3 4" xfId="4746"/>
    <cellStyle name="Normal 27 4" xfId="2701"/>
    <cellStyle name="Normal 27 4 2" xfId="3662"/>
    <cellStyle name="Normal 27 4 3" xfId="4193"/>
    <cellStyle name="Normal 27 4 4" xfId="4747"/>
    <cellStyle name="Normal 27 5" xfId="2702"/>
    <cellStyle name="Normal 27 5 2" xfId="3663"/>
    <cellStyle name="Normal 27 5 3" xfId="4194"/>
    <cellStyle name="Normal 27 5 4" xfId="4748"/>
    <cellStyle name="Normal 27 6" xfId="3659"/>
    <cellStyle name="Normal 27 7" xfId="4190"/>
    <cellStyle name="Normal 27 8" xfId="4744"/>
    <cellStyle name="Normal 28" xfId="2703"/>
    <cellStyle name="Normal 28 2" xfId="2704"/>
    <cellStyle name="Normal 28 2 2" xfId="3665"/>
    <cellStyle name="Normal 28 2 3" xfId="4196"/>
    <cellStyle name="Normal 28 2 4" xfId="4750"/>
    <cellStyle name="Normal 28 3" xfId="2705"/>
    <cellStyle name="Normal 28 3 2" xfId="3666"/>
    <cellStyle name="Normal 28 3 3" xfId="4197"/>
    <cellStyle name="Normal 28 3 4" xfId="4751"/>
    <cellStyle name="Normal 28 4" xfId="2706"/>
    <cellStyle name="Normal 28 4 2" xfId="3667"/>
    <cellStyle name="Normal 28 4 3" xfId="4198"/>
    <cellStyle name="Normal 28 4 4" xfId="4752"/>
    <cellStyle name="Normal 28 5" xfId="2707"/>
    <cellStyle name="Normal 28 5 2" xfId="3668"/>
    <cellStyle name="Normal 28 5 3" xfId="4199"/>
    <cellStyle name="Normal 28 5 4" xfId="4753"/>
    <cellStyle name="Normal 28 6" xfId="3664"/>
    <cellStyle name="Normal 28 7" xfId="4195"/>
    <cellStyle name="Normal 28 8" xfId="4749"/>
    <cellStyle name="Normal 29" xfId="2708"/>
    <cellStyle name="Normal 29 2" xfId="2709"/>
    <cellStyle name="Normal 29 2 2" xfId="3670"/>
    <cellStyle name="Normal 29 2 3" xfId="4201"/>
    <cellStyle name="Normal 29 2 4" xfId="4755"/>
    <cellStyle name="Normal 29 3" xfId="2710"/>
    <cellStyle name="Normal 29 3 2" xfId="3671"/>
    <cellStyle name="Normal 29 3 3" xfId="4202"/>
    <cellStyle name="Normal 29 3 4" xfId="4756"/>
    <cellStyle name="Normal 29 4" xfId="2711"/>
    <cellStyle name="Normal 29 4 2" xfId="3672"/>
    <cellStyle name="Normal 29 4 3" xfId="4203"/>
    <cellStyle name="Normal 29 4 4" xfId="4757"/>
    <cellStyle name="Normal 29 5" xfId="2712"/>
    <cellStyle name="Normal 29 5 2" xfId="3673"/>
    <cellStyle name="Normal 29 5 3" xfId="4204"/>
    <cellStyle name="Normal 29 5 4" xfId="4758"/>
    <cellStyle name="Normal 29 6" xfId="3669"/>
    <cellStyle name="Normal 29 7" xfId="4200"/>
    <cellStyle name="Normal 29 8" xfId="4754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2" xfId="2760"/>
    <cellStyle name="Normal 30 2 2" xfId="3675"/>
    <cellStyle name="Normal 30 2 3" xfId="4216"/>
    <cellStyle name="Normal 30 2 4" xfId="4760"/>
    <cellStyle name="Normal 30 3" xfId="2761"/>
    <cellStyle name="Normal 30 3 2" xfId="3676"/>
    <cellStyle name="Normal 30 3 3" xfId="4217"/>
    <cellStyle name="Normal 30 3 4" xfId="4761"/>
    <cellStyle name="Normal 30 4" xfId="2762"/>
    <cellStyle name="Normal 30 4 2" xfId="3677"/>
    <cellStyle name="Normal 30 4 3" xfId="4218"/>
    <cellStyle name="Normal 30 4 4" xfId="4762"/>
    <cellStyle name="Normal 30 5" xfId="2763"/>
    <cellStyle name="Normal 30 5 2" xfId="3678"/>
    <cellStyle name="Normal 30 5 3" xfId="4219"/>
    <cellStyle name="Normal 30 5 4" xfId="4763"/>
    <cellStyle name="Normal 30 6" xfId="3674"/>
    <cellStyle name="Normal 30 7" xfId="4215"/>
    <cellStyle name="Normal 30 8" xfId="4759"/>
    <cellStyle name="Normal 31" xfId="2764"/>
    <cellStyle name="Normal 31 2" xfId="2765"/>
    <cellStyle name="Normal 31 2 2" xfId="3680"/>
    <cellStyle name="Normal 31 2 3" xfId="4221"/>
    <cellStyle name="Normal 31 2 4" xfId="4765"/>
    <cellStyle name="Normal 31 3" xfId="2766"/>
    <cellStyle name="Normal 31 3 2" xfId="3681"/>
    <cellStyle name="Normal 31 3 3" xfId="4222"/>
    <cellStyle name="Normal 31 3 4" xfId="4766"/>
    <cellStyle name="Normal 31 4" xfId="2767"/>
    <cellStyle name="Normal 31 4 2" xfId="3682"/>
    <cellStyle name="Normal 31 4 3" xfId="4223"/>
    <cellStyle name="Normal 31 4 4" xfId="4767"/>
    <cellStyle name="Normal 31 5" xfId="2768"/>
    <cellStyle name="Normal 31 5 2" xfId="3683"/>
    <cellStyle name="Normal 31 5 3" xfId="4224"/>
    <cellStyle name="Normal 31 5 4" xfId="4768"/>
    <cellStyle name="Normal 31 6" xfId="3679"/>
    <cellStyle name="Normal 31 7" xfId="4220"/>
    <cellStyle name="Normal 31 8" xfId="4764"/>
    <cellStyle name="Normal 32" xfId="2769"/>
    <cellStyle name="Normal 32 2" xfId="2770"/>
    <cellStyle name="Normal 32 2 2" xfId="3685"/>
    <cellStyle name="Normal 32 2 3" xfId="4226"/>
    <cellStyle name="Normal 32 2 4" xfId="4770"/>
    <cellStyle name="Normal 32 3" xfId="2771"/>
    <cellStyle name="Normal 32 3 2" xfId="3686"/>
    <cellStyle name="Normal 32 3 3" xfId="4227"/>
    <cellStyle name="Normal 32 3 4" xfId="4771"/>
    <cellStyle name="Normal 32 4" xfId="2772"/>
    <cellStyle name="Normal 32 4 2" xfId="3687"/>
    <cellStyle name="Normal 32 4 3" xfId="4228"/>
    <cellStyle name="Normal 32 4 4" xfId="4772"/>
    <cellStyle name="Normal 32 5" xfId="2773"/>
    <cellStyle name="Normal 32 5 2" xfId="3688"/>
    <cellStyle name="Normal 32 5 3" xfId="4229"/>
    <cellStyle name="Normal 32 5 4" xfId="4773"/>
    <cellStyle name="Normal 32 6" xfId="3684"/>
    <cellStyle name="Normal 32 7" xfId="4225"/>
    <cellStyle name="Normal 32 8" xfId="4769"/>
    <cellStyle name="Normal 33" xfId="2774"/>
    <cellStyle name="Normal 33 2" xfId="2775"/>
    <cellStyle name="Normal 33 2 2" xfId="3690"/>
    <cellStyle name="Normal 33 2 3" xfId="4231"/>
    <cellStyle name="Normal 33 2 4" xfId="4775"/>
    <cellStyle name="Normal 33 3" xfId="2776"/>
    <cellStyle name="Normal 33 3 2" xfId="3691"/>
    <cellStyle name="Normal 33 3 3" xfId="4232"/>
    <cellStyle name="Normal 33 3 4" xfId="4776"/>
    <cellStyle name="Normal 33 4" xfId="2777"/>
    <cellStyle name="Normal 33 4 2" xfId="3692"/>
    <cellStyle name="Normal 33 4 3" xfId="4233"/>
    <cellStyle name="Normal 33 4 4" xfId="4777"/>
    <cellStyle name="Normal 33 5" xfId="2778"/>
    <cellStyle name="Normal 33 5 2" xfId="3693"/>
    <cellStyle name="Normal 33 5 3" xfId="4234"/>
    <cellStyle name="Normal 33 5 4" xfId="4778"/>
    <cellStyle name="Normal 33 6" xfId="3689"/>
    <cellStyle name="Normal 33 7" xfId="4230"/>
    <cellStyle name="Normal 33 8" xfId="4774"/>
    <cellStyle name="Normal 34" xfId="2779"/>
    <cellStyle name="Normal 34 2" xfId="2780"/>
    <cellStyle name="Normal 34 2 2" xfId="3695"/>
    <cellStyle name="Normal 34 2 3" xfId="4236"/>
    <cellStyle name="Normal 34 2 4" xfId="4780"/>
    <cellStyle name="Normal 34 3" xfId="2781"/>
    <cellStyle name="Normal 34 3 2" xfId="3696"/>
    <cellStyle name="Normal 34 3 3" xfId="4237"/>
    <cellStyle name="Normal 34 3 4" xfId="4781"/>
    <cellStyle name="Normal 34 4" xfId="2782"/>
    <cellStyle name="Normal 34 4 2" xfId="3697"/>
    <cellStyle name="Normal 34 4 3" xfId="4238"/>
    <cellStyle name="Normal 34 4 4" xfId="4782"/>
    <cellStyle name="Normal 34 5" xfId="2783"/>
    <cellStyle name="Normal 34 5 2" xfId="3698"/>
    <cellStyle name="Normal 34 5 3" xfId="4239"/>
    <cellStyle name="Normal 34 5 4" xfId="4783"/>
    <cellStyle name="Normal 34 6" xfId="3694"/>
    <cellStyle name="Normal 34 7" xfId="4235"/>
    <cellStyle name="Normal 34 8" xfId="4779"/>
    <cellStyle name="Normal 35" xfId="2784"/>
    <cellStyle name="Normal 35 2" xfId="2785"/>
    <cellStyle name="Normal 35 2 2" xfId="3700"/>
    <cellStyle name="Normal 35 2 3" xfId="4241"/>
    <cellStyle name="Normal 35 2 4" xfId="4785"/>
    <cellStyle name="Normal 35 3" xfId="2786"/>
    <cellStyle name="Normal 35 3 2" xfId="3701"/>
    <cellStyle name="Normal 35 3 3" xfId="4242"/>
    <cellStyle name="Normal 35 3 4" xfId="4786"/>
    <cellStyle name="Normal 35 4" xfId="2787"/>
    <cellStyle name="Normal 35 4 2" xfId="3702"/>
    <cellStyle name="Normal 35 4 3" xfId="4243"/>
    <cellStyle name="Normal 35 4 4" xfId="4787"/>
    <cellStyle name="Normal 35 5" xfId="2788"/>
    <cellStyle name="Normal 35 5 2" xfId="3703"/>
    <cellStyle name="Normal 35 5 3" xfId="4244"/>
    <cellStyle name="Normal 35 5 4" xfId="4788"/>
    <cellStyle name="Normal 35 6" xfId="3699"/>
    <cellStyle name="Normal 35 7" xfId="4240"/>
    <cellStyle name="Normal 35 8" xfId="4784"/>
    <cellStyle name="Normal 36" xfId="2789"/>
    <cellStyle name="Normal 36 2" xfId="2790"/>
    <cellStyle name="Normal 36 2 2" xfId="3705"/>
    <cellStyle name="Normal 36 2 3" xfId="4246"/>
    <cellStyle name="Normal 36 2 4" xfId="4790"/>
    <cellStyle name="Normal 36 3" xfId="2791"/>
    <cellStyle name="Normal 36 3 2" xfId="3706"/>
    <cellStyle name="Normal 36 3 3" xfId="4247"/>
    <cellStyle name="Normal 36 3 4" xfId="4791"/>
    <cellStyle name="Normal 36 4" xfId="2792"/>
    <cellStyle name="Normal 36 4 2" xfId="3707"/>
    <cellStyle name="Normal 36 4 3" xfId="4248"/>
    <cellStyle name="Normal 36 4 4" xfId="4792"/>
    <cellStyle name="Normal 36 5" xfId="2793"/>
    <cellStyle name="Normal 36 5 2" xfId="3708"/>
    <cellStyle name="Normal 36 5 3" xfId="4249"/>
    <cellStyle name="Normal 36 5 4" xfId="4793"/>
    <cellStyle name="Normal 36 6" xfId="3704"/>
    <cellStyle name="Normal 36 7" xfId="4245"/>
    <cellStyle name="Normal 36 8" xfId="4789"/>
    <cellStyle name="Normal 37" xfId="2794"/>
    <cellStyle name="Normal 37 2" xfId="2795"/>
    <cellStyle name="Normal 37 2 2" xfId="3710"/>
    <cellStyle name="Normal 37 2 3" xfId="4251"/>
    <cellStyle name="Normal 37 2 4" xfId="4795"/>
    <cellStyle name="Normal 37 3" xfId="2796"/>
    <cellStyle name="Normal 37 3 2" xfId="3711"/>
    <cellStyle name="Normal 37 3 3" xfId="4252"/>
    <cellStyle name="Normal 37 3 4" xfId="4796"/>
    <cellStyle name="Normal 37 4" xfId="2797"/>
    <cellStyle name="Normal 37 4 2" xfId="3712"/>
    <cellStyle name="Normal 37 4 3" xfId="4253"/>
    <cellStyle name="Normal 37 4 4" xfId="4797"/>
    <cellStyle name="Normal 37 5" xfId="2798"/>
    <cellStyle name="Normal 37 5 2" xfId="3713"/>
    <cellStyle name="Normal 37 5 3" xfId="4254"/>
    <cellStyle name="Normal 37 5 4" xfId="4798"/>
    <cellStyle name="Normal 37 6" xfId="3709"/>
    <cellStyle name="Normal 37 7" xfId="4250"/>
    <cellStyle name="Normal 37 8" xfId="4794"/>
    <cellStyle name="Normal 38" xfId="2799"/>
    <cellStyle name="Normal 39" xfId="2800"/>
    <cellStyle name="Normal 39 2" xfId="2801"/>
    <cellStyle name="Normal 39 2 2" xfId="3715"/>
    <cellStyle name="Normal 39 2 3" xfId="4256"/>
    <cellStyle name="Normal 39 2 4" xfId="4800"/>
    <cellStyle name="Normal 39 3" xfId="2802"/>
    <cellStyle name="Normal 39 3 2" xfId="3716"/>
    <cellStyle name="Normal 39 3 3" xfId="4257"/>
    <cellStyle name="Normal 39 3 4" xfId="4801"/>
    <cellStyle name="Normal 39 4" xfId="2803"/>
    <cellStyle name="Normal 39 4 2" xfId="3717"/>
    <cellStyle name="Normal 39 4 3" xfId="4258"/>
    <cellStyle name="Normal 39 4 4" xfId="4802"/>
    <cellStyle name="Normal 39 5" xfId="2804"/>
    <cellStyle name="Normal 39 5 2" xfId="3718"/>
    <cellStyle name="Normal 39 5 3" xfId="4259"/>
    <cellStyle name="Normal 39 5 4" xfId="4803"/>
    <cellStyle name="Normal 39 6" xfId="3714"/>
    <cellStyle name="Normal 39 7" xfId="4255"/>
    <cellStyle name="Normal 39 8" xfId="4799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2" xfId="2852"/>
    <cellStyle name="Normal 40 2 2" xfId="3720"/>
    <cellStyle name="Normal 40 2 3" xfId="4271"/>
    <cellStyle name="Normal 40 2 4" xfId="4805"/>
    <cellStyle name="Normal 40 3" xfId="2853"/>
    <cellStyle name="Normal 40 3 2" xfId="3721"/>
    <cellStyle name="Normal 40 3 3" xfId="4272"/>
    <cellStyle name="Normal 40 3 4" xfId="4806"/>
    <cellStyle name="Normal 40 4" xfId="2854"/>
    <cellStyle name="Normal 40 4 2" xfId="3722"/>
    <cellStyle name="Normal 40 4 3" xfId="4273"/>
    <cellStyle name="Normal 40 4 4" xfId="4807"/>
    <cellStyle name="Normal 40 5" xfId="2855"/>
    <cellStyle name="Normal 40 5 2" xfId="3723"/>
    <cellStyle name="Normal 40 5 3" xfId="4274"/>
    <cellStyle name="Normal 40 5 4" xfId="4808"/>
    <cellStyle name="Normal 40 6" xfId="3719"/>
    <cellStyle name="Normal 40 7" xfId="4270"/>
    <cellStyle name="Normal 40 8" xfId="4804"/>
    <cellStyle name="Normal 41" xfId="2856"/>
    <cellStyle name="Normal 41 2" xfId="2857"/>
    <cellStyle name="Normal 41 2 2" xfId="3725"/>
    <cellStyle name="Normal 41 2 3" xfId="4276"/>
    <cellStyle name="Normal 41 2 4" xfId="4810"/>
    <cellStyle name="Normal 41 3" xfId="2858"/>
    <cellStyle name="Normal 41 3 2" xfId="3726"/>
    <cellStyle name="Normal 41 3 3" xfId="4277"/>
    <cellStyle name="Normal 41 3 4" xfId="4811"/>
    <cellStyle name="Normal 41 4" xfId="2859"/>
    <cellStyle name="Normal 41 4 2" xfId="3727"/>
    <cellStyle name="Normal 41 4 3" xfId="4278"/>
    <cellStyle name="Normal 41 4 4" xfId="4812"/>
    <cellStyle name="Normal 41 5" xfId="2860"/>
    <cellStyle name="Normal 41 5 2" xfId="3728"/>
    <cellStyle name="Normal 41 5 3" xfId="4279"/>
    <cellStyle name="Normal 41 5 4" xfId="4813"/>
    <cellStyle name="Normal 41 6" xfId="3724"/>
    <cellStyle name="Normal 41 7" xfId="4275"/>
    <cellStyle name="Normal 41 8" xfId="4809"/>
    <cellStyle name="Normal 42" xfId="2861"/>
    <cellStyle name="Normal 42 2" xfId="2862"/>
    <cellStyle name="Normal 42 2 2" xfId="3730"/>
    <cellStyle name="Normal 42 2 3" xfId="4281"/>
    <cellStyle name="Normal 42 2 4" xfId="4815"/>
    <cellStyle name="Normal 42 3" xfId="2863"/>
    <cellStyle name="Normal 42 3 2" xfId="3731"/>
    <cellStyle name="Normal 42 3 3" xfId="4282"/>
    <cellStyle name="Normal 42 3 4" xfId="4816"/>
    <cellStyle name="Normal 42 4" xfId="2864"/>
    <cellStyle name="Normal 42 4 2" xfId="3732"/>
    <cellStyle name="Normal 42 4 3" xfId="4283"/>
    <cellStyle name="Normal 42 4 4" xfId="4817"/>
    <cellStyle name="Normal 42 5" xfId="2865"/>
    <cellStyle name="Normal 42 5 2" xfId="3733"/>
    <cellStyle name="Normal 42 5 3" xfId="4284"/>
    <cellStyle name="Normal 42 5 4" xfId="4818"/>
    <cellStyle name="Normal 42 6" xfId="3729"/>
    <cellStyle name="Normal 42 7" xfId="4280"/>
    <cellStyle name="Normal 42 8" xfId="4814"/>
    <cellStyle name="Normal 43" xfId="2866"/>
    <cellStyle name="Normal 43 2" xfId="2867"/>
    <cellStyle name="Normal 43 2 2" xfId="3735"/>
    <cellStyle name="Normal 43 2 3" xfId="4286"/>
    <cellStyle name="Normal 43 2 4" xfId="4820"/>
    <cellStyle name="Normal 43 3" xfId="2868"/>
    <cellStyle name="Normal 43 3 2" xfId="3736"/>
    <cellStyle name="Normal 43 3 3" xfId="4287"/>
    <cellStyle name="Normal 43 3 4" xfId="4821"/>
    <cellStyle name="Normal 43 4" xfId="2869"/>
    <cellStyle name="Normal 43 4 2" xfId="3737"/>
    <cellStyle name="Normal 43 4 3" xfId="4288"/>
    <cellStyle name="Normal 43 4 4" xfId="4822"/>
    <cellStyle name="Normal 43 5" xfId="2870"/>
    <cellStyle name="Normal 43 5 2" xfId="3738"/>
    <cellStyle name="Normal 43 5 3" xfId="4289"/>
    <cellStyle name="Normal 43 5 4" xfId="4823"/>
    <cellStyle name="Normal 43 6" xfId="3734"/>
    <cellStyle name="Normal 43 7" xfId="4285"/>
    <cellStyle name="Normal 43 8" xfId="4819"/>
    <cellStyle name="Normal 44" xfId="2871"/>
    <cellStyle name="Normal 44 2" xfId="2872"/>
    <cellStyle name="Normal 44 2 2" xfId="3740"/>
    <cellStyle name="Normal 44 2 3" xfId="4291"/>
    <cellStyle name="Normal 44 2 4" xfId="4825"/>
    <cellStyle name="Normal 44 3" xfId="2873"/>
    <cellStyle name="Normal 44 3 2" xfId="3741"/>
    <cellStyle name="Normal 44 3 3" xfId="4292"/>
    <cellStyle name="Normal 44 3 4" xfId="4826"/>
    <cellStyle name="Normal 44 4" xfId="2874"/>
    <cellStyle name="Normal 44 4 2" xfId="3742"/>
    <cellStyle name="Normal 44 4 3" xfId="4293"/>
    <cellStyle name="Normal 44 4 4" xfId="4827"/>
    <cellStyle name="Normal 44 5" xfId="2875"/>
    <cellStyle name="Normal 44 5 2" xfId="3743"/>
    <cellStyle name="Normal 44 5 3" xfId="4294"/>
    <cellStyle name="Normal 44 5 4" xfId="4828"/>
    <cellStyle name="Normal 44 6" xfId="3739"/>
    <cellStyle name="Normal 44 7" xfId="4290"/>
    <cellStyle name="Normal 44 8" xfId="4824"/>
    <cellStyle name="Normal 45" xfId="2876"/>
    <cellStyle name="Normal 45 2" xfId="2877"/>
    <cellStyle name="Normal 45 2 2" xfId="3745"/>
    <cellStyle name="Normal 45 2 3" xfId="4296"/>
    <cellStyle name="Normal 45 2 4" xfId="4830"/>
    <cellStyle name="Normal 45 3" xfId="2878"/>
    <cellStyle name="Normal 45 3 2" xfId="3746"/>
    <cellStyle name="Normal 45 3 3" xfId="4297"/>
    <cellStyle name="Normal 45 3 4" xfId="4831"/>
    <cellStyle name="Normal 45 4" xfId="2879"/>
    <cellStyle name="Normal 45 4 2" xfId="3747"/>
    <cellStyle name="Normal 45 4 3" xfId="4298"/>
    <cellStyle name="Normal 45 4 4" xfId="4832"/>
    <cellStyle name="Normal 45 5" xfId="2880"/>
    <cellStyle name="Normal 45 5 2" xfId="3748"/>
    <cellStyle name="Normal 45 5 3" xfId="4299"/>
    <cellStyle name="Normal 45 5 4" xfId="4833"/>
    <cellStyle name="Normal 45 6" xfId="3744"/>
    <cellStyle name="Normal 45 7" xfId="4295"/>
    <cellStyle name="Normal 45 8" xfId="4829"/>
    <cellStyle name="Normal 46" xfId="2881"/>
    <cellStyle name="Normal 46 2" xfId="2882"/>
    <cellStyle name="Normal 46 2 2" xfId="3750"/>
    <cellStyle name="Normal 46 2 3" xfId="4301"/>
    <cellStyle name="Normal 46 2 4" xfId="4835"/>
    <cellStyle name="Normal 46 3" xfId="2883"/>
    <cellStyle name="Normal 46 3 2" xfId="3751"/>
    <cellStyle name="Normal 46 3 3" xfId="4302"/>
    <cellStyle name="Normal 46 3 4" xfId="4836"/>
    <cellStyle name="Normal 46 4" xfId="2884"/>
    <cellStyle name="Normal 46 4 2" xfId="3752"/>
    <cellStyle name="Normal 46 4 3" xfId="4303"/>
    <cellStyle name="Normal 46 4 4" xfId="4837"/>
    <cellStyle name="Normal 46 5" xfId="2885"/>
    <cellStyle name="Normal 46 5 2" xfId="3753"/>
    <cellStyle name="Normal 46 5 3" xfId="4304"/>
    <cellStyle name="Normal 46 5 4" xfId="4838"/>
    <cellStyle name="Normal 46 6" xfId="3749"/>
    <cellStyle name="Normal 46 7" xfId="4300"/>
    <cellStyle name="Normal 46 8" xfId="4834"/>
    <cellStyle name="Normal 47" xfId="2886"/>
    <cellStyle name="Normal 47 2" xfId="2887"/>
    <cellStyle name="Normal 47 2 2" xfId="3755"/>
    <cellStyle name="Normal 47 2 3" xfId="4306"/>
    <cellStyle name="Normal 47 2 4" xfId="4840"/>
    <cellStyle name="Normal 47 3" xfId="2888"/>
    <cellStyle name="Normal 47 3 2" xfId="3756"/>
    <cellStyle name="Normal 47 3 3" xfId="4307"/>
    <cellStyle name="Normal 47 3 4" xfId="4841"/>
    <cellStyle name="Normal 47 4" xfId="2889"/>
    <cellStyle name="Normal 47 4 2" xfId="3757"/>
    <cellStyle name="Normal 47 4 3" xfId="4308"/>
    <cellStyle name="Normal 47 4 4" xfId="4842"/>
    <cellStyle name="Normal 47 5" xfId="2890"/>
    <cellStyle name="Normal 47 5 2" xfId="3758"/>
    <cellStyle name="Normal 47 5 3" xfId="4309"/>
    <cellStyle name="Normal 47 5 4" xfId="4843"/>
    <cellStyle name="Normal 47 6" xfId="3754"/>
    <cellStyle name="Normal 47 7" xfId="4305"/>
    <cellStyle name="Normal 47 8" xfId="4839"/>
    <cellStyle name="Normal 48" xfId="2891"/>
    <cellStyle name="Normal 48 2" xfId="2892"/>
    <cellStyle name="Normal 48 2 2" xfId="3760"/>
    <cellStyle name="Normal 48 2 3" xfId="4311"/>
    <cellStyle name="Normal 48 2 4" xfId="4845"/>
    <cellStyle name="Normal 48 3" xfId="2893"/>
    <cellStyle name="Normal 48 3 2" xfId="3761"/>
    <cellStyle name="Normal 48 3 3" xfId="4312"/>
    <cellStyle name="Normal 48 3 4" xfId="4846"/>
    <cellStyle name="Normal 48 4" xfId="2894"/>
    <cellStyle name="Normal 48 4 2" xfId="3762"/>
    <cellStyle name="Normal 48 4 3" xfId="4313"/>
    <cellStyle name="Normal 48 4 4" xfId="4847"/>
    <cellStyle name="Normal 48 5" xfId="2895"/>
    <cellStyle name="Normal 48 5 2" xfId="3763"/>
    <cellStyle name="Normal 48 5 3" xfId="4314"/>
    <cellStyle name="Normal 48 5 4" xfId="4848"/>
    <cellStyle name="Normal 48 6" xfId="3759"/>
    <cellStyle name="Normal 48 7" xfId="4310"/>
    <cellStyle name="Normal 48 8" xfId="4844"/>
    <cellStyle name="Normal 49" xfId="2896"/>
    <cellStyle name="Normal 49 2" xfId="2897"/>
    <cellStyle name="Normal 49 2 2" xfId="3765"/>
    <cellStyle name="Normal 49 2 3" xfId="4316"/>
    <cellStyle name="Normal 49 2 4" xfId="4850"/>
    <cellStyle name="Normal 49 3" xfId="2898"/>
    <cellStyle name="Normal 49 3 2" xfId="3766"/>
    <cellStyle name="Normal 49 3 3" xfId="4317"/>
    <cellStyle name="Normal 49 3 4" xfId="4851"/>
    <cellStyle name="Normal 49 4" xfId="2899"/>
    <cellStyle name="Normal 49 4 2" xfId="3767"/>
    <cellStyle name="Normal 49 4 3" xfId="4318"/>
    <cellStyle name="Normal 49 4 4" xfId="4852"/>
    <cellStyle name="Normal 49 5" xfId="2900"/>
    <cellStyle name="Normal 49 5 2" xfId="3768"/>
    <cellStyle name="Normal 49 5 3" xfId="4319"/>
    <cellStyle name="Normal 49 5 4" xfId="4853"/>
    <cellStyle name="Normal 49 6" xfId="3764"/>
    <cellStyle name="Normal 49 7" xfId="4315"/>
    <cellStyle name="Normal 49 8" xfId="4849"/>
    <cellStyle name="Normal 5" xfId="2901"/>
    <cellStyle name="Normal 5 2" xfId="2902"/>
    <cellStyle name="Normal 5 2 2" xfId="3769"/>
    <cellStyle name="Normal 5 2 3" xfId="4320"/>
    <cellStyle name="Normal 5 2 4" xfId="4854"/>
    <cellStyle name="Normal 5 3" xfId="2903"/>
    <cellStyle name="Normal 5 3 2" xfId="3770"/>
    <cellStyle name="Normal 5 3 3" xfId="4321"/>
    <cellStyle name="Normal 5 3 4" xfId="4855"/>
    <cellStyle name="Normal 5 4" xfId="2904"/>
    <cellStyle name="Normal 5 4 2" xfId="3771"/>
    <cellStyle name="Normal 5 4 3" xfId="4322"/>
    <cellStyle name="Normal 5 4 4" xfId="4856"/>
    <cellStyle name="Normal 5 5" xfId="2905"/>
    <cellStyle name="Normal 5 5 2" xfId="3772"/>
    <cellStyle name="Normal 5 5 3" xfId="4323"/>
    <cellStyle name="Normal 5 5 4" xfId="4857"/>
    <cellStyle name="Normal 5 6" xfId="2906"/>
    <cellStyle name="Normal 5 6 2" xfId="3773"/>
    <cellStyle name="Normal 5 6 3" xfId="4324"/>
    <cellStyle name="Normal 5 6 4" xfId="4858"/>
    <cellStyle name="Normal 5 7" xfId="2907"/>
    <cellStyle name="Normal 5 7 2" xfId="3774"/>
    <cellStyle name="Normal 5 7 3" xfId="4325"/>
    <cellStyle name="Normal 5 7 4" xfId="4859"/>
    <cellStyle name="Normal 50" xfId="2908"/>
    <cellStyle name="Normal 50 2" xfId="2909"/>
    <cellStyle name="Normal 50 2 2" xfId="3776"/>
    <cellStyle name="Normal 50 2 3" xfId="4327"/>
    <cellStyle name="Normal 50 2 4" xfId="4861"/>
    <cellStyle name="Normal 50 3" xfId="2910"/>
    <cellStyle name="Normal 50 3 2" xfId="3777"/>
    <cellStyle name="Normal 50 3 3" xfId="4328"/>
    <cellStyle name="Normal 50 3 4" xfId="4862"/>
    <cellStyle name="Normal 50 4" xfId="2911"/>
    <cellStyle name="Normal 50 4 2" xfId="3778"/>
    <cellStyle name="Normal 50 4 3" xfId="4329"/>
    <cellStyle name="Normal 50 4 4" xfId="4863"/>
    <cellStyle name="Normal 50 5" xfId="2912"/>
    <cellStyle name="Normal 50 5 2" xfId="3779"/>
    <cellStyle name="Normal 50 5 3" xfId="4330"/>
    <cellStyle name="Normal 50 5 4" xfId="4864"/>
    <cellStyle name="Normal 50 6" xfId="3775"/>
    <cellStyle name="Normal 50 7" xfId="4326"/>
    <cellStyle name="Normal 50 8" xfId="4860"/>
    <cellStyle name="Normal 51" xfId="2913"/>
    <cellStyle name="Normal 51 2" xfId="2914"/>
    <cellStyle name="Normal 51 2 2" xfId="3781"/>
    <cellStyle name="Normal 51 2 3" xfId="4332"/>
    <cellStyle name="Normal 51 2 4" xfId="4866"/>
    <cellStyle name="Normal 51 3" xfId="2915"/>
    <cellStyle name="Normal 51 3 2" xfId="3782"/>
    <cellStyle name="Normal 51 3 3" xfId="4333"/>
    <cellStyle name="Normal 51 3 4" xfId="4867"/>
    <cellStyle name="Normal 51 4" xfId="2916"/>
    <cellStyle name="Normal 51 4 2" xfId="3783"/>
    <cellStyle name="Normal 51 4 3" xfId="4334"/>
    <cellStyle name="Normal 51 4 4" xfId="4868"/>
    <cellStyle name="Normal 51 5" xfId="2917"/>
    <cellStyle name="Normal 51 5 2" xfId="3784"/>
    <cellStyle name="Normal 51 5 3" xfId="4335"/>
    <cellStyle name="Normal 51 5 4" xfId="4869"/>
    <cellStyle name="Normal 51 6" xfId="3780"/>
    <cellStyle name="Normal 51 7" xfId="4331"/>
    <cellStyle name="Normal 51 8" xfId="4865"/>
    <cellStyle name="Normal 52" xfId="2918"/>
    <cellStyle name="Normal 52 2" xfId="2919"/>
    <cellStyle name="Normal 52 2 2" xfId="3786"/>
    <cellStyle name="Normal 52 2 3" xfId="4337"/>
    <cellStyle name="Normal 52 2 4" xfId="4871"/>
    <cellStyle name="Normal 52 3" xfId="2920"/>
    <cellStyle name="Normal 52 3 2" xfId="3787"/>
    <cellStyle name="Normal 52 3 3" xfId="4338"/>
    <cellStyle name="Normal 52 3 4" xfId="4872"/>
    <cellStyle name="Normal 52 4" xfId="2921"/>
    <cellStyle name="Normal 52 4 2" xfId="3788"/>
    <cellStyle name="Normal 52 4 3" xfId="4339"/>
    <cellStyle name="Normal 52 4 4" xfId="4873"/>
    <cellStyle name="Normal 52 5" xfId="2922"/>
    <cellStyle name="Normal 52 5 2" xfId="3789"/>
    <cellStyle name="Normal 52 5 3" xfId="4340"/>
    <cellStyle name="Normal 52 5 4" xfId="4874"/>
    <cellStyle name="Normal 52 6" xfId="3785"/>
    <cellStyle name="Normal 52 7" xfId="4336"/>
    <cellStyle name="Normal 52 8" xfId="4870"/>
    <cellStyle name="Normal 53" xfId="2923"/>
    <cellStyle name="Normal 53 2" xfId="2924"/>
    <cellStyle name="Normal 53 2 2" xfId="3791"/>
    <cellStyle name="Normal 53 2 3" xfId="4342"/>
    <cellStyle name="Normal 53 2 4" xfId="4876"/>
    <cellStyle name="Normal 53 3" xfId="2925"/>
    <cellStyle name="Normal 53 3 2" xfId="3792"/>
    <cellStyle name="Normal 53 3 3" xfId="4343"/>
    <cellStyle name="Normal 53 3 4" xfId="4877"/>
    <cellStyle name="Normal 53 4" xfId="2926"/>
    <cellStyle name="Normal 53 4 2" xfId="3793"/>
    <cellStyle name="Normal 53 4 3" xfId="4344"/>
    <cellStyle name="Normal 53 4 4" xfId="4878"/>
    <cellStyle name="Normal 53 5" xfId="2927"/>
    <cellStyle name="Normal 53 5 2" xfId="3794"/>
    <cellStyle name="Normal 53 5 3" xfId="4345"/>
    <cellStyle name="Normal 53 5 4" xfId="4879"/>
    <cellStyle name="Normal 53 6" xfId="3790"/>
    <cellStyle name="Normal 53 7" xfId="4341"/>
    <cellStyle name="Normal 53 8" xfId="4875"/>
    <cellStyle name="Normal 54" xfId="2928"/>
    <cellStyle name="Normal 54 2" xfId="2929"/>
    <cellStyle name="Normal 54 2 2" xfId="3796"/>
    <cellStyle name="Normal 54 2 3" xfId="4347"/>
    <cellStyle name="Normal 54 2 4" xfId="4881"/>
    <cellStyle name="Normal 54 3" xfId="2930"/>
    <cellStyle name="Normal 54 3 2" xfId="3797"/>
    <cellStyle name="Normal 54 3 3" xfId="4348"/>
    <cellStyle name="Normal 54 3 4" xfId="4882"/>
    <cellStyle name="Normal 54 4" xfId="2931"/>
    <cellStyle name="Normal 54 4 2" xfId="3798"/>
    <cellStyle name="Normal 54 4 3" xfId="4349"/>
    <cellStyle name="Normal 54 4 4" xfId="4883"/>
    <cellStyle name="Normal 54 5" xfId="2932"/>
    <cellStyle name="Normal 54 5 2" xfId="3799"/>
    <cellStyle name="Normal 54 5 3" xfId="4350"/>
    <cellStyle name="Normal 54 5 4" xfId="4884"/>
    <cellStyle name="Normal 54 6" xfId="3795"/>
    <cellStyle name="Normal 54 7" xfId="4346"/>
    <cellStyle name="Normal 54 8" xfId="4880"/>
    <cellStyle name="Normal 55" xfId="2933"/>
    <cellStyle name="Normal 55 2" xfId="2934"/>
    <cellStyle name="Normal 55 2 2" xfId="3801"/>
    <cellStyle name="Normal 55 2 3" xfId="4352"/>
    <cellStyle name="Normal 55 2 4" xfId="4886"/>
    <cellStyle name="Normal 55 3" xfId="2935"/>
    <cellStyle name="Normal 55 3 2" xfId="3802"/>
    <cellStyle name="Normal 55 3 3" xfId="4353"/>
    <cellStyle name="Normal 55 3 4" xfId="4887"/>
    <cellStyle name="Normal 55 4" xfId="2936"/>
    <cellStyle name="Normal 55 4 2" xfId="3803"/>
    <cellStyle name="Normal 55 4 3" xfId="4354"/>
    <cellStyle name="Normal 55 4 4" xfId="4888"/>
    <cellStyle name="Normal 55 5" xfId="2937"/>
    <cellStyle name="Normal 55 5 2" xfId="3804"/>
    <cellStyle name="Normal 55 5 3" xfId="4355"/>
    <cellStyle name="Normal 55 5 4" xfId="4889"/>
    <cellStyle name="Normal 55 6" xfId="3800"/>
    <cellStyle name="Normal 55 7" xfId="4351"/>
    <cellStyle name="Normal 55 8" xfId="4885"/>
    <cellStyle name="Normal 56" xfId="2938"/>
    <cellStyle name="Normal 56 2" xfId="2939"/>
    <cellStyle name="Normal 56 2 2" xfId="3806"/>
    <cellStyle name="Normal 56 2 3" xfId="4357"/>
    <cellStyle name="Normal 56 2 4" xfId="4891"/>
    <cellStyle name="Normal 56 3" xfId="2940"/>
    <cellStyle name="Normal 56 3 2" xfId="3807"/>
    <cellStyle name="Normal 56 3 3" xfId="4358"/>
    <cellStyle name="Normal 56 3 4" xfId="4892"/>
    <cellStyle name="Normal 56 4" xfId="2941"/>
    <cellStyle name="Normal 56 4 2" xfId="3808"/>
    <cellStyle name="Normal 56 4 3" xfId="4359"/>
    <cellStyle name="Normal 56 4 4" xfId="4893"/>
    <cellStyle name="Normal 56 5" xfId="2942"/>
    <cellStyle name="Normal 56 5 2" xfId="3809"/>
    <cellStyle name="Normal 56 5 3" xfId="4360"/>
    <cellStyle name="Normal 56 5 4" xfId="4894"/>
    <cellStyle name="Normal 56 6" xfId="3805"/>
    <cellStyle name="Normal 56 7" xfId="4356"/>
    <cellStyle name="Normal 56 8" xfId="4890"/>
    <cellStyle name="Normal 57" xfId="2943"/>
    <cellStyle name="Normal 57 2" xfId="2944"/>
    <cellStyle name="Normal 57 2 2" xfId="3811"/>
    <cellStyle name="Normal 57 2 3" xfId="4362"/>
    <cellStyle name="Normal 57 2 4" xfId="4896"/>
    <cellStyle name="Normal 57 3" xfId="2945"/>
    <cellStyle name="Normal 57 3 2" xfId="3812"/>
    <cellStyle name="Normal 57 3 3" xfId="4363"/>
    <cellStyle name="Normal 57 3 4" xfId="4897"/>
    <cellStyle name="Normal 57 4" xfId="2946"/>
    <cellStyle name="Normal 57 4 2" xfId="3813"/>
    <cellStyle name="Normal 57 4 3" xfId="4364"/>
    <cellStyle name="Normal 57 4 4" xfId="4898"/>
    <cellStyle name="Normal 57 5" xfId="2947"/>
    <cellStyle name="Normal 57 5 2" xfId="3814"/>
    <cellStyle name="Normal 57 5 3" xfId="4365"/>
    <cellStyle name="Normal 57 5 4" xfId="4899"/>
    <cellStyle name="Normal 57 6" xfId="3810"/>
    <cellStyle name="Normal 57 7" xfId="4361"/>
    <cellStyle name="Normal 57 8" xfId="4895"/>
    <cellStyle name="Normal 58" xfId="2948"/>
    <cellStyle name="Normal 58 2" xfId="2949"/>
    <cellStyle name="Normal 58 2 2" xfId="3816"/>
    <cellStyle name="Normal 58 2 3" xfId="4367"/>
    <cellStyle name="Normal 58 2 4" xfId="4901"/>
    <cellStyle name="Normal 58 3" xfId="2950"/>
    <cellStyle name="Normal 58 3 2" xfId="3817"/>
    <cellStyle name="Normal 58 3 3" xfId="4368"/>
    <cellStyle name="Normal 58 3 4" xfId="4902"/>
    <cellStyle name="Normal 58 4" xfId="2951"/>
    <cellStyle name="Normal 58 4 2" xfId="3818"/>
    <cellStyle name="Normal 58 4 3" xfId="4369"/>
    <cellStyle name="Normal 58 4 4" xfId="4903"/>
    <cellStyle name="Normal 58 5" xfId="2952"/>
    <cellStyle name="Normal 58 5 2" xfId="3819"/>
    <cellStyle name="Normal 58 5 3" xfId="4370"/>
    <cellStyle name="Normal 58 5 4" xfId="4904"/>
    <cellStyle name="Normal 58 6" xfId="3815"/>
    <cellStyle name="Normal 58 7" xfId="4366"/>
    <cellStyle name="Normal 58 8" xfId="4900"/>
    <cellStyle name="Normal 59" xfId="2953"/>
    <cellStyle name="Normal 59 2" xfId="2954"/>
    <cellStyle name="Normal 59 2 2" xfId="3821"/>
    <cellStyle name="Normal 59 2 3" xfId="4372"/>
    <cellStyle name="Normal 59 2 4" xfId="4906"/>
    <cellStyle name="Normal 59 3" xfId="2955"/>
    <cellStyle name="Normal 59 3 2" xfId="3822"/>
    <cellStyle name="Normal 59 3 3" xfId="4373"/>
    <cellStyle name="Normal 59 3 4" xfId="4907"/>
    <cellStyle name="Normal 59 4" xfId="2956"/>
    <cellStyle name="Normal 59 4 2" xfId="3823"/>
    <cellStyle name="Normal 59 4 3" xfId="4374"/>
    <cellStyle name="Normal 59 4 4" xfId="4908"/>
    <cellStyle name="Normal 59 5" xfId="2957"/>
    <cellStyle name="Normal 59 5 2" xfId="3824"/>
    <cellStyle name="Normal 59 5 3" xfId="4375"/>
    <cellStyle name="Normal 59 5 4" xfId="4909"/>
    <cellStyle name="Normal 59 6" xfId="3820"/>
    <cellStyle name="Normal 59 7" xfId="4371"/>
    <cellStyle name="Normal 59 8" xfId="4905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3" xfId="2976"/>
    <cellStyle name="Normal 6 4 3 2" xfId="3827"/>
    <cellStyle name="Normal 6 4 3 3" xfId="4378"/>
    <cellStyle name="Normal 6 4 3 4" xfId="4912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2" xfId="3009"/>
    <cellStyle name="Normal 60 2 2" xfId="3829"/>
    <cellStyle name="Normal 60 2 3" xfId="4380"/>
    <cellStyle name="Normal 60 2 4" xfId="4914"/>
    <cellStyle name="Normal 60 3" xfId="3010"/>
    <cellStyle name="Normal 60 3 2" xfId="3830"/>
    <cellStyle name="Normal 60 3 3" xfId="4381"/>
    <cellStyle name="Normal 60 3 4" xfId="4915"/>
    <cellStyle name="Normal 60 4" xfId="3011"/>
    <cellStyle name="Normal 60 4 2" xfId="3831"/>
    <cellStyle name="Normal 60 4 3" xfId="4382"/>
    <cellStyle name="Normal 60 4 4" xfId="4916"/>
    <cellStyle name="Normal 60 5" xfId="3012"/>
    <cellStyle name="Normal 60 5 2" xfId="3832"/>
    <cellStyle name="Normal 60 5 3" xfId="4383"/>
    <cellStyle name="Normal 60 5 4" xfId="4917"/>
    <cellStyle name="Normal 60 6" xfId="3828"/>
    <cellStyle name="Normal 60 7" xfId="4379"/>
    <cellStyle name="Normal 60 8" xfId="4913"/>
    <cellStyle name="Normal 61" xfId="3013"/>
    <cellStyle name="Normal 61 2" xfId="3014"/>
    <cellStyle name="Normal 61 2 2" xfId="3834"/>
    <cellStyle name="Normal 61 2 3" xfId="4385"/>
    <cellStyle name="Normal 61 2 4" xfId="4919"/>
    <cellStyle name="Normal 61 3" xfId="3015"/>
    <cellStyle name="Normal 61 3 2" xfId="3835"/>
    <cellStyle name="Normal 61 3 3" xfId="4386"/>
    <cellStyle name="Normal 61 3 4" xfId="4920"/>
    <cellStyle name="Normal 61 4" xfId="3016"/>
    <cellStyle name="Normal 61 4 2" xfId="3836"/>
    <cellStyle name="Normal 61 4 3" xfId="4387"/>
    <cellStyle name="Normal 61 4 4" xfId="4921"/>
    <cellStyle name="Normal 61 5" xfId="3017"/>
    <cellStyle name="Normal 61 5 2" xfId="3837"/>
    <cellStyle name="Normal 61 5 3" xfId="4388"/>
    <cellStyle name="Normal 61 5 4" xfId="4922"/>
    <cellStyle name="Normal 61 6" xfId="3833"/>
    <cellStyle name="Normal 61 7" xfId="4384"/>
    <cellStyle name="Normal 61 8" xfId="4918"/>
    <cellStyle name="Normal 62" xfId="3018"/>
    <cellStyle name="Normal 62 2" xfId="3019"/>
    <cellStyle name="Normal 62 2 2" xfId="3839"/>
    <cellStyle name="Normal 62 2 3" xfId="4390"/>
    <cellStyle name="Normal 62 2 4" xfId="4924"/>
    <cellStyle name="Normal 62 3" xfId="3020"/>
    <cellStyle name="Normal 62 3 2" xfId="3840"/>
    <cellStyle name="Normal 62 3 3" xfId="4391"/>
    <cellStyle name="Normal 62 3 4" xfId="4925"/>
    <cellStyle name="Normal 62 4" xfId="3021"/>
    <cellStyle name="Normal 62 4 2" xfId="3841"/>
    <cellStyle name="Normal 62 4 3" xfId="4392"/>
    <cellStyle name="Normal 62 4 4" xfId="4926"/>
    <cellStyle name="Normal 62 5" xfId="3022"/>
    <cellStyle name="Normal 62 5 2" xfId="3842"/>
    <cellStyle name="Normal 62 5 3" xfId="4393"/>
    <cellStyle name="Normal 62 5 4" xfId="4927"/>
    <cellStyle name="Normal 62 6" xfId="3838"/>
    <cellStyle name="Normal 62 7" xfId="4389"/>
    <cellStyle name="Normal 62 8" xfId="4923"/>
    <cellStyle name="Normal 63" xfId="3023"/>
    <cellStyle name="Normal 63 2" xfId="3024"/>
    <cellStyle name="Normal 63 2 2" xfId="3844"/>
    <cellStyle name="Normal 63 2 3" xfId="4395"/>
    <cellStyle name="Normal 63 2 4" xfId="4929"/>
    <cellStyle name="Normal 63 3" xfId="3025"/>
    <cellStyle name="Normal 63 3 2" xfId="3845"/>
    <cellStyle name="Normal 63 3 3" xfId="4396"/>
    <cellStyle name="Normal 63 3 4" xfId="4930"/>
    <cellStyle name="Normal 63 4" xfId="3026"/>
    <cellStyle name="Normal 63 4 2" xfId="3846"/>
    <cellStyle name="Normal 63 4 3" xfId="4397"/>
    <cellStyle name="Normal 63 4 4" xfId="4931"/>
    <cellStyle name="Normal 63 5" xfId="3027"/>
    <cellStyle name="Normal 63 5 2" xfId="3847"/>
    <cellStyle name="Normal 63 5 3" xfId="4398"/>
    <cellStyle name="Normal 63 5 4" xfId="4932"/>
    <cellStyle name="Normal 63 6" xfId="3843"/>
    <cellStyle name="Normal 63 7" xfId="4394"/>
    <cellStyle name="Normal 63 8" xfId="4928"/>
    <cellStyle name="Normal 64" xfId="3028"/>
    <cellStyle name="Normal 64 2" xfId="3029"/>
    <cellStyle name="Normal 64 2 2" xfId="3849"/>
    <cellStyle name="Normal 64 2 3" xfId="4400"/>
    <cellStyle name="Normal 64 2 4" xfId="4934"/>
    <cellStyle name="Normal 64 3" xfId="3030"/>
    <cellStyle name="Normal 64 3 2" xfId="3850"/>
    <cellStyle name="Normal 64 3 3" xfId="4401"/>
    <cellStyle name="Normal 64 3 4" xfId="4935"/>
    <cellStyle name="Normal 64 4" xfId="3031"/>
    <cellStyle name="Normal 64 4 2" xfId="3851"/>
    <cellStyle name="Normal 64 4 3" xfId="4402"/>
    <cellStyle name="Normal 64 4 4" xfId="4936"/>
    <cellStyle name="Normal 64 5" xfId="3032"/>
    <cellStyle name="Normal 64 5 2" xfId="3852"/>
    <cellStyle name="Normal 64 5 3" xfId="4403"/>
    <cellStyle name="Normal 64 5 4" xfId="4937"/>
    <cellStyle name="Normal 64 6" xfId="3848"/>
    <cellStyle name="Normal 64 7" xfId="4399"/>
    <cellStyle name="Normal 64 8" xfId="4933"/>
    <cellStyle name="Normal 65" xfId="3033"/>
    <cellStyle name="Normal 65 2" xfId="3034"/>
    <cellStyle name="Normal 65 2 2" xfId="3854"/>
    <cellStyle name="Normal 65 2 3" xfId="4405"/>
    <cellStyle name="Normal 65 2 4" xfId="4939"/>
    <cellStyle name="Normal 65 3" xfId="3035"/>
    <cellStyle name="Normal 65 3 2" xfId="3855"/>
    <cellStyle name="Normal 65 3 3" xfId="4406"/>
    <cellStyle name="Normal 65 3 4" xfId="4940"/>
    <cellStyle name="Normal 65 4" xfId="3036"/>
    <cellStyle name="Normal 65 4 2" xfId="3856"/>
    <cellStyle name="Normal 65 4 3" xfId="4407"/>
    <cellStyle name="Normal 65 4 4" xfId="4941"/>
    <cellStyle name="Normal 65 5" xfId="3037"/>
    <cellStyle name="Normal 65 5 2" xfId="3857"/>
    <cellStyle name="Normal 65 5 3" xfId="4408"/>
    <cellStyle name="Normal 65 5 4" xfId="4942"/>
    <cellStyle name="Normal 65 6" xfId="3853"/>
    <cellStyle name="Normal 65 7" xfId="4404"/>
    <cellStyle name="Normal 65 8" xfId="4938"/>
    <cellStyle name="Normal 66" xfId="3038"/>
    <cellStyle name="Normal 66 2" xfId="3039"/>
    <cellStyle name="Normal 66 2 2" xfId="3859"/>
    <cellStyle name="Normal 66 2 3" xfId="4410"/>
    <cellStyle name="Normal 66 2 4" xfId="4944"/>
    <cellStyle name="Normal 66 3" xfId="3040"/>
    <cellStyle name="Normal 66 3 2" xfId="3860"/>
    <cellStyle name="Normal 66 3 3" xfId="4411"/>
    <cellStyle name="Normal 66 3 4" xfId="4945"/>
    <cellStyle name="Normal 66 4" xfId="3041"/>
    <cellStyle name="Normal 66 4 2" xfId="3861"/>
    <cellStyle name="Normal 66 4 3" xfId="4412"/>
    <cellStyle name="Normal 66 4 4" xfId="4946"/>
    <cellStyle name="Normal 66 5" xfId="3042"/>
    <cellStyle name="Normal 66 5 2" xfId="3862"/>
    <cellStyle name="Normal 66 5 3" xfId="4413"/>
    <cellStyle name="Normal 66 5 4" xfId="4947"/>
    <cellStyle name="Normal 66 6" xfId="3858"/>
    <cellStyle name="Normal 66 7" xfId="4409"/>
    <cellStyle name="Normal 66 8" xfId="4943"/>
    <cellStyle name="Normal 67" xfId="3043"/>
    <cellStyle name="Normal 67 2" xfId="3044"/>
    <cellStyle name="Normal 67 2 2" xfId="3864"/>
    <cellStyle name="Normal 67 2 3" xfId="4415"/>
    <cellStyle name="Normal 67 2 4" xfId="4949"/>
    <cellStyle name="Normal 67 3" xfId="3045"/>
    <cellStyle name="Normal 67 3 2" xfId="3865"/>
    <cellStyle name="Normal 67 3 3" xfId="4416"/>
    <cellStyle name="Normal 67 3 4" xfId="4950"/>
    <cellStyle name="Normal 67 4" xfId="3046"/>
    <cellStyle name="Normal 67 4 2" xfId="3866"/>
    <cellStyle name="Normal 67 4 3" xfId="4417"/>
    <cellStyle name="Normal 67 4 4" xfId="4951"/>
    <cellStyle name="Normal 67 5" xfId="3047"/>
    <cellStyle name="Normal 67 5 2" xfId="3867"/>
    <cellStyle name="Normal 67 5 3" xfId="4418"/>
    <cellStyle name="Normal 67 5 4" xfId="4952"/>
    <cellStyle name="Normal 67 6" xfId="3863"/>
    <cellStyle name="Normal 67 7" xfId="4414"/>
    <cellStyle name="Normal 67 8" xfId="4948"/>
    <cellStyle name="Normal 68" xfId="3048"/>
    <cellStyle name="Normal 68 2" xfId="3049"/>
    <cellStyle name="Normal 68 2 2" xfId="3869"/>
    <cellStyle name="Normal 68 2 3" xfId="4420"/>
    <cellStyle name="Normal 68 2 4" xfId="4954"/>
    <cellStyle name="Normal 68 3" xfId="3050"/>
    <cellStyle name="Normal 68 3 2" xfId="3870"/>
    <cellStyle name="Normal 68 3 3" xfId="4421"/>
    <cellStyle name="Normal 68 3 4" xfId="4955"/>
    <cellStyle name="Normal 68 4" xfId="3051"/>
    <cellStyle name="Normal 68 4 2" xfId="3871"/>
    <cellStyle name="Normal 68 4 3" xfId="4422"/>
    <cellStyle name="Normal 68 4 4" xfId="4956"/>
    <cellStyle name="Normal 68 5" xfId="3052"/>
    <cellStyle name="Normal 68 5 2" xfId="3872"/>
    <cellStyle name="Normal 68 5 3" xfId="4423"/>
    <cellStyle name="Normal 68 5 4" xfId="4957"/>
    <cellStyle name="Normal 68 6" xfId="3868"/>
    <cellStyle name="Normal 68 7" xfId="4419"/>
    <cellStyle name="Normal 68 8" xfId="4953"/>
    <cellStyle name="Normal 69" xfId="3053"/>
    <cellStyle name="Normal 69 2" xfId="3054"/>
    <cellStyle name="Normal 69 2 2" xfId="3874"/>
    <cellStyle name="Normal 69 2 3" xfId="4425"/>
    <cellStyle name="Normal 69 2 4" xfId="4959"/>
    <cellStyle name="Normal 69 3" xfId="3055"/>
    <cellStyle name="Normal 69 3 2" xfId="3875"/>
    <cellStyle name="Normal 69 3 3" xfId="4426"/>
    <cellStyle name="Normal 69 3 4" xfId="4960"/>
    <cellStyle name="Normal 69 4" xfId="3056"/>
    <cellStyle name="Normal 69 4 2" xfId="3876"/>
    <cellStyle name="Normal 69 4 3" xfId="4427"/>
    <cellStyle name="Normal 69 4 4" xfId="4961"/>
    <cellStyle name="Normal 69 5" xfId="3057"/>
    <cellStyle name="Normal 69 5 2" xfId="3877"/>
    <cellStyle name="Normal 69 5 3" xfId="4428"/>
    <cellStyle name="Normal 69 5 4" xfId="4962"/>
    <cellStyle name="Normal 69 6" xfId="3873"/>
    <cellStyle name="Normal 69 7" xfId="4424"/>
    <cellStyle name="Normal 69 8" xfId="4958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2" xfId="3095"/>
    <cellStyle name="Normal 70 2 2" xfId="3880"/>
    <cellStyle name="Normal 70 2 3" xfId="4431"/>
    <cellStyle name="Normal 70 2 4" xfId="4965"/>
    <cellStyle name="Normal 70 3" xfId="3096"/>
    <cellStyle name="Normal 70 3 2" xfId="3881"/>
    <cellStyle name="Normal 70 3 3" xfId="4432"/>
    <cellStyle name="Normal 70 3 4" xfId="4966"/>
    <cellStyle name="Normal 70 4" xfId="3097"/>
    <cellStyle name="Normal 70 4 2" xfId="3882"/>
    <cellStyle name="Normal 70 4 3" xfId="4433"/>
    <cellStyle name="Normal 70 4 4" xfId="4967"/>
    <cellStyle name="Normal 70 5" xfId="3098"/>
    <cellStyle name="Normal 70 5 2" xfId="3883"/>
    <cellStyle name="Normal 70 5 3" xfId="4434"/>
    <cellStyle name="Normal 70 5 4" xfId="4968"/>
    <cellStyle name="Normal 70 6" xfId="3879"/>
    <cellStyle name="Normal 70 7" xfId="4430"/>
    <cellStyle name="Normal 70 8" xfId="4964"/>
    <cellStyle name="Normal 71" xfId="3099"/>
    <cellStyle name="Normal 71 2" xfId="3100"/>
    <cellStyle name="Normal 71 2 2" xfId="3885"/>
    <cellStyle name="Normal 71 2 3" xfId="4436"/>
    <cellStyle name="Normal 71 2 4" xfId="4970"/>
    <cellStyle name="Normal 71 3" xfId="3101"/>
    <cellStyle name="Normal 71 3 2" xfId="3886"/>
    <cellStyle name="Normal 71 3 3" xfId="4437"/>
    <cellStyle name="Normal 71 3 4" xfId="4971"/>
    <cellStyle name="Normal 71 4" xfId="3102"/>
    <cellStyle name="Normal 71 4 2" xfId="3887"/>
    <cellStyle name="Normal 71 4 3" xfId="4438"/>
    <cellStyle name="Normal 71 4 4" xfId="4972"/>
    <cellStyle name="Normal 71 5" xfId="3103"/>
    <cellStyle name="Normal 71 5 2" xfId="3888"/>
    <cellStyle name="Normal 71 5 3" xfId="4439"/>
    <cellStyle name="Normal 71 5 4" xfId="4973"/>
    <cellStyle name="Normal 71 6" xfId="3884"/>
    <cellStyle name="Normal 71 7" xfId="4435"/>
    <cellStyle name="Normal 71 8" xfId="4969"/>
    <cellStyle name="Normal 72" xfId="3104"/>
    <cellStyle name="Normal 72 2" xfId="3105"/>
    <cellStyle name="Normal 72 2 2" xfId="3890"/>
    <cellStyle name="Normal 72 2 3" xfId="4441"/>
    <cellStyle name="Normal 72 2 4" xfId="4975"/>
    <cellStyle name="Normal 72 3" xfId="3106"/>
    <cellStyle name="Normal 72 3 2" xfId="3891"/>
    <cellStyle name="Normal 72 3 3" xfId="4442"/>
    <cellStyle name="Normal 72 3 4" xfId="4976"/>
    <cellStyle name="Normal 72 4" xfId="3107"/>
    <cellStyle name="Normal 72 4 2" xfId="3892"/>
    <cellStyle name="Normal 72 4 3" xfId="4443"/>
    <cellStyle name="Normal 72 4 4" xfId="4977"/>
    <cellStyle name="Normal 72 5" xfId="3108"/>
    <cellStyle name="Normal 72 5 2" xfId="3893"/>
    <cellStyle name="Normal 72 5 3" xfId="4444"/>
    <cellStyle name="Normal 72 5 4" xfId="4978"/>
    <cellStyle name="Normal 72 6" xfId="3889"/>
    <cellStyle name="Normal 72 7" xfId="4440"/>
    <cellStyle name="Normal 72 8" xfId="4974"/>
    <cellStyle name="Normal 73" xfId="3109"/>
    <cellStyle name="Normal 73 2" xfId="3110"/>
    <cellStyle name="Normal 73 2 2" xfId="3895"/>
    <cellStyle name="Normal 73 2 3" xfId="4446"/>
    <cellStyle name="Normal 73 2 4" xfId="4980"/>
    <cellStyle name="Normal 73 3" xfId="3111"/>
    <cellStyle name="Normal 73 3 2" xfId="3896"/>
    <cellStyle name="Normal 73 3 3" xfId="4447"/>
    <cellStyle name="Normal 73 3 4" xfId="4981"/>
    <cellStyle name="Normal 73 4" xfId="3112"/>
    <cellStyle name="Normal 73 4 2" xfId="3897"/>
    <cellStyle name="Normal 73 4 3" xfId="4448"/>
    <cellStyle name="Normal 73 4 4" xfId="4982"/>
    <cellStyle name="Normal 73 5" xfId="3113"/>
    <cellStyle name="Normal 73 5 2" xfId="3898"/>
    <cellStyle name="Normal 73 5 3" xfId="4449"/>
    <cellStyle name="Normal 73 5 4" xfId="4983"/>
    <cellStyle name="Normal 73 6" xfId="3894"/>
    <cellStyle name="Normal 73 7" xfId="4445"/>
    <cellStyle name="Normal 73 8" xfId="4979"/>
    <cellStyle name="Normal 74" xfId="3114"/>
    <cellStyle name="Normal 74 2" xfId="3115"/>
    <cellStyle name="Normal 74 2 2" xfId="3900"/>
    <cellStyle name="Normal 74 2 3" xfId="4451"/>
    <cellStyle name="Normal 74 2 4" xfId="4985"/>
    <cellStyle name="Normal 74 3" xfId="3116"/>
    <cellStyle name="Normal 74 3 2" xfId="3901"/>
    <cellStyle name="Normal 74 3 3" xfId="4452"/>
    <cellStyle name="Normal 74 3 4" xfId="4986"/>
    <cellStyle name="Normal 74 4" xfId="3117"/>
    <cellStyle name="Normal 74 4 2" xfId="3902"/>
    <cellStyle name="Normal 74 4 3" xfId="4453"/>
    <cellStyle name="Normal 74 4 4" xfId="4987"/>
    <cellStyle name="Normal 74 5" xfId="3118"/>
    <cellStyle name="Normal 74 5 2" xfId="3903"/>
    <cellStyle name="Normal 74 5 3" xfId="4454"/>
    <cellStyle name="Normal 74 5 4" xfId="4988"/>
    <cellStyle name="Normal 74 6" xfId="3899"/>
    <cellStyle name="Normal 74 7" xfId="4450"/>
    <cellStyle name="Normal 74 8" xfId="4984"/>
    <cellStyle name="Normal 75" xfId="3119"/>
    <cellStyle name="Normal 75 2" xfId="3120"/>
    <cellStyle name="Normal 75 2 2" xfId="3905"/>
    <cellStyle name="Normal 75 2 3" xfId="4456"/>
    <cellStyle name="Normal 75 2 4" xfId="4990"/>
    <cellStyle name="Normal 75 3" xfId="3121"/>
    <cellStyle name="Normal 75 3 2" xfId="3906"/>
    <cellStyle name="Normal 75 3 3" xfId="4457"/>
    <cellStyle name="Normal 75 3 4" xfId="4991"/>
    <cellStyle name="Normal 75 4" xfId="3122"/>
    <cellStyle name="Normal 75 4 2" xfId="3907"/>
    <cellStyle name="Normal 75 4 3" xfId="4458"/>
    <cellStyle name="Normal 75 4 4" xfId="4992"/>
    <cellStyle name="Normal 75 5" xfId="3123"/>
    <cellStyle name="Normal 75 5 2" xfId="3908"/>
    <cellStyle name="Normal 75 5 3" xfId="4459"/>
    <cellStyle name="Normal 75 5 4" xfId="4993"/>
    <cellStyle name="Normal 75 6" xfId="3904"/>
    <cellStyle name="Normal 75 7" xfId="4455"/>
    <cellStyle name="Normal 75 8" xfId="4989"/>
    <cellStyle name="Normal 76" xfId="3124"/>
    <cellStyle name="Normal 76 2" xfId="3125"/>
    <cellStyle name="Normal 76 2 2" xfId="3910"/>
    <cellStyle name="Normal 76 2 3" xfId="4461"/>
    <cellStyle name="Normal 76 2 4" xfId="4995"/>
    <cellStyle name="Normal 76 3" xfId="3126"/>
    <cellStyle name="Normal 76 3 2" xfId="3911"/>
    <cellStyle name="Normal 76 3 3" xfId="4462"/>
    <cellStyle name="Normal 76 3 4" xfId="4996"/>
    <cellStyle name="Normal 76 4" xfId="3127"/>
    <cellStyle name="Normal 76 4 2" xfId="3912"/>
    <cellStyle name="Normal 76 4 3" xfId="4463"/>
    <cellStyle name="Normal 76 4 4" xfId="4997"/>
    <cellStyle name="Normal 76 5" xfId="3128"/>
    <cellStyle name="Normal 76 5 2" xfId="3913"/>
    <cellStyle name="Normal 76 5 3" xfId="4464"/>
    <cellStyle name="Normal 76 5 4" xfId="4998"/>
    <cellStyle name="Normal 76 6" xfId="3909"/>
    <cellStyle name="Normal 76 7" xfId="4460"/>
    <cellStyle name="Normal 76 8" xfId="4994"/>
    <cellStyle name="Normal 77" xfId="3129"/>
    <cellStyle name="Normal 77 2" xfId="3130"/>
    <cellStyle name="Normal 77 2 2" xfId="3915"/>
    <cellStyle name="Normal 77 2 3" xfId="4466"/>
    <cellStyle name="Normal 77 2 4" xfId="5000"/>
    <cellStyle name="Normal 77 3" xfId="3131"/>
    <cellStyle name="Normal 77 3 2" xfId="3916"/>
    <cellStyle name="Normal 77 3 3" xfId="4467"/>
    <cellStyle name="Normal 77 3 4" xfId="5001"/>
    <cellStyle name="Normal 77 4" xfId="3132"/>
    <cellStyle name="Normal 77 4 2" xfId="3917"/>
    <cellStyle name="Normal 77 4 3" xfId="4468"/>
    <cellStyle name="Normal 77 4 4" xfId="5002"/>
    <cellStyle name="Normal 77 5" xfId="3133"/>
    <cellStyle name="Normal 77 5 2" xfId="3918"/>
    <cellStyle name="Normal 77 5 3" xfId="4469"/>
    <cellStyle name="Normal 77 5 4" xfId="5003"/>
    <cellStyle name="Normal 77 6" xfId="3914"/>
    <cellStyle name="Normal 77 7" xfId="4465"/>
    <cellStyle name="Normal 77 8" xfId="4999"/>
    <cellStyle name="Normal 78" xfId="3134"/>
    <cellStyle name="Normal 78 2" xfId="3135"/>
    <cellStyle name="Normal 78 2 2" xfId="3920"/>
    <cellStyle name="Normal 78 2 3" xfId="4471"/>
    <cellStyle name="Normal 78 2 4" xfId="5005"/>
    <cellStyle name="Normal 78 3" xfId="3136"/>
    <cellStyle name="Normal 78 3 2" xfId="3921"/>
    <cellStyle name="Normal 78 3 3" xfId="4472"/>
    <cellStyle name="Normal 78 3 4" xfId="5006"/>
    <cellStyle name="Normal 78 4" xfId="3137"/>
    <cellStyle name="Normal 78 4 2" xfId="3922"/>
    <cellStyle name="Normal 78 4 3" xfId="4473"/>
    <cellStyle name="Normal 78 4 4" xfId="5007"/>
    <cellStyle name="Normal 78 5" xfId="3138"/>
    <cellStyle name="Normal 78 5 2" xfId="3923"/>
    <cellStyle name="Normal 78 5 3" xfId="4474"/>
    <cellStyle name="Normal 78 5 4" xfId="5008"/>
    <cellStyle name="Normal 78 6" xfId="3919"/>
    <cellStyle name="Normal 78 7" xfId="4470"/>
    <cellStyle name="Normal 78 8" xfId="5004"/>
    <cellStyle name="Normal 79" xfId="3139"/>
    <cellStyle name="Normal 79 2" xfId="3140"/>
    <cellStyle name="Normal 79 2 2" xfId="3925"/>
    <cellStyle name="Normal 79 2 3" xfId="4476"/>
    <cellStyle name="Normal 79 2 4" xfId="5010"/>
    <cellStyle name="Normal 79 3" xfId="3141"/>
    <cellStyle name="Normal 79 3 2" xfId="3926"/>
    <cellStyle name="Normal 79 3 3" xfId="4477"/>
    <cellStyle name="Normal 79 3 4" xfId="5011"/>
    <cellStyle name="Normal 79 4" xfId="3142"/>
    <cellStyle name="Normal 79 4 2" xfId="3927"/>
    <cellStyle name="Normal 79 4 3" xfId="4478"/>
    <cellStyle name="Normal 79 4 4" xfId="5012"/>
    <cellStyle name="Normal 79 5" xfId="3143"/>
    <cellStyle name="Normal 79 5 2" xfId="3928"/>
    <cellStyle name="Normal 79 5 3" xfId="4479"/>
    <cellStyle name="Normal 79 5 4" xfId="5013"/>
    <cellStyle name="Normal 79 6" xfId="3924"/>
    <cellStyle name="Normal 79 7" xfId="4475"/>
    <cellStyle name="Normal 79 8" xfId="5009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2" xfId="3161"/>
    <cellStyle name="Normal 80 2 2" xfId="3931"/>
    <cellStyle name="Normal 80 2 3" xfId="4482"/>
    <cellStyle name="Normal 80 2 4" xfId="5016"/>
    <cellStyle name="Normal 80 3" xfId="3162"/>
    <cellStyle name="Normal 80 3 2" xfId="3932"/>
    <cellStyle name="Normal 80 3 3" xfId="4483"/>
    <cellStyle name="Normal 80 3 4" xfId="5017"/>
    <cellStyle name="Normal 80 4" xfId="3163"/>
    <cellStyle name="Normal 80 4 2" xfId="3933"/>
    <cellStyle name="Normal 80 4 3" xfId="4484"/>
    <cellStyle name="Normal 80 4 4" xfId="5018"/>
    <cellStyle name="Normal 80 5" xfId="3164"/>
    <cellStyle name="Normal 80 5 2" xfId="3934"/>
    <cellStyle name="Normal 80 5 3" xfId="4485"/>
    <cellStyle name="Normal 80 5 4" xfId="5019"/>
    <cellStyle name="Normal 80 6" xfId="3930"/>
    <cellStyle name="Normal 80 7" xfId="4481"/>
    <cellStyle name="Normal 80 8" xfId="5015"/>
    <cellStyle name="Normal 81" xfId="3165"/>
    <cellStyle name="Normal 81 2" xfId="3166"/>
    <cellStyle name="Normal 81 2 2" xfId="3936"/>
    <cellStyle name="Normal 81 2 3" xfId="4487"/>
    <cellStyle name="Normal 81 2 4" xfId="5021"/>
    <cellStyle name="Normal 81 3" xfId="3167"/>
    <cellStyle name="Normal 81 3 2" xfId="3937"/>
    <cellStyle name="Normal 81 3 3" xfId="4488"/>
    <cellStyle name="Normal 81 3 4" xfId="5022"/>
    <cellStyle name="Normal 81 4" xfId="3168"/>
    <cellStyle name="Normal 81 4 2" xfId="3938"/>
    <cellStyle name="Normal 81 4 3" xfId="4489"/>
    <cellStyle name="Normal 81 4 4" xfId="5023"/>
    <cellStyle name="Normal 81 5" xfId="3169"/>
    <cellStyle name="Normal 81 5 2" xfId="3939"/>
    <cellStyle name="Normal 81 5 3" xfId="4490"/>
    <cellStyle name="Normal 81 5 4" xfId="5024"/>
    <cellStyle name="Normal 81 6" xfId="3935"/>
    <cellStyle name="Normal 81 7" xfId="4486"/>
    <cellStyle name="Normal 81 8" xfId="5020"/>
    <cellStyle name="Normal 82" xfId="3170"/>
    <cellStyle name="Normal 82 2" xfId="3171"/>
    <cellStyle name="Normal 82 2 2" xfId="3941"/>
    <cellStyle name="Normal 82 2 3" xfId="4492"/>
    <cellStyle name="Normal 82 2 4" xfId="5026"/>
    <cellStyle name="Normal 82 3" xfId="3172"/>
    <cellStyle name="Normal 82 3 2" xfId="3942"/>
    <cellStyle name="Normal 82 3 3" xfId="4493"/>
    <cellStyle name="Normal 82 3 4" xfId="5027"/>
    <cellStyle name="Normal 82 4" xfId="3173"/>
    <cellStyle name="Normal 82 4 2" xfId="3943"/>
    <cellStyle name="Normal 82 4 3" xfId="4494"/>
    <cellStyle name="Normal 82 4 4" xfId="5028"/>
    <cellStyle name="Normal 82 5" xfId="3174"/>
    <cellStyle name="Normal 82 5 2" xfId="3944"/>
    <cellStyle name="Normal 82 5 3" xfId="4495"/>
    <cellStyle name="Normal 82 5 4" xfId="5029"/>
    <cellStyle name="Normal 82 6" xfId="3940"/>
    <cellStyle name="Normal 82 7" xfId="4491"/>
    <cellStyle name="Normal 82 8" xfId="5025"/>
    <cellStyle name="Normal 83" xfId="3175"/>
    <cellStyle name="Normal 83 2" xfId="3176"/>
    <cellStyle name="Normal 83 2 2" xfId="3946"/>
    <cellStyle name="Normal 83 2 3" xfId="4497"/>
    <cellStyle name="Normal 83 2 4" xfId="5031"/>
    <cellStyle name="Normal 83 3" xfId="3177"/>
    <cellStyle name="Normal 83 3 2" xfId="3947"/>
    <cellStyle name="Normal 83 3 3" xfId="4498"/>
    <cellStyle name="Normal 83 3 4" xfId="5032"/>
    <cellStyle name="Normal 83 4" xfId="3178"/>
    <cellStyle name="Normal 83 4 2" xfId="3948"/>
    <cellStyle name="Normal 83 4 3" xfId="4499"/>
    <cellStyle name="Normal 83 4 4" xfId="5033"/>
    <cellStyle name="Normal 83 5" xfId="3179"/>
    <cellStyle name="Normal 83 5 2" xfId="3949"/>
    <cellStyle name="Normal 83 5 3" xfId="4500"/>
    <cellStyle name="Normal 83 5 4" xfId="5034"/>
    <cellStyle name="Normal 83 6" xfId="3945"/>
    <cellStyle name="Normal 83 7" xfId="4496"/>
    <cellStyle name="Normal 83 8" xfId="5030"/>
    <cellStyle name="Normal 84" xfId="3180"/>
    <cellStyle name="Normal 84 2" xfId="3181"/>
    <cellStyle name="Normal 84 2 2" xfId="3951"/>
    <cellStyle name="Normal 84 2 3" xfId="4502"/>
    <cellStyle name="Normal 84 2 4" xfId="5036"/>
    <cellStyle name="Normal 84 3" xfId="3182"/>
    <cellStyle name="Normal 84 3 2" xfId="3952"/>
    <cellStyle name="Normal 84 3 3" xfId="4503"/>
    <cellStyle name="Normal 84 3 4" xfId="5037"/>
    <cellStyle name="Normal 84 4" xfId="3183"/>
    <cellStyle name="Normal 84 4 2" xfId="3953"/>
    <cellStyle name="Normal 84 4 3" xfId="4504"/>
    <cellStyle name="Normal 84 4 4" xfId="5038"/>
    <cellStyle name="Normal 84 5" xfId="3184"/>
    <cellStyle name="Normal 84 5 2" xfId="3954"/>
    <cellStyle name="Normal 84 5 3" xfId="4505"/>
    <cellStyle name="Normal 84 5 4" xfId="5039"/>
    <cellStyle name="Normal 84 6" xfId="3950"/>
    <cellStyle name="Normal 84 7" xfId="4501"/>
    <cellStyle name="Normal 84 8" xfId="5035"/>
    <cellStyle name="Normal 85" xfId="3185"/>
    <cellStyle name="Normal 85 2" xfId="3186"/>
    <cellStyle name="Normal 85 2 2" xfId="3956"/>
    <cellStyle name="Normal 85 2 3" xfId="4507"/>
    <cellStyle name="Normal 85 2 4" xfId="5041"/>
    <cellStyle name="Normal 85 3" xfId="3187"/>
    <cellStyle name="Normal 85 3 2" xfId="3957"/>
    <cellStyle name="Normal 85 3 3" xfId="4508"/>
    <cellStyle name="Normal 85 3 4" xfId="5042"/>
    <cellStyle name="Normal 85 4" xfId="3188"/>
    <cellStyle name="Normal 85 4 2" xfId="3958"/>
    <cellStyle name="Normal 85 4 3" xfId="4509"/>
    <cellStyle name="Normal 85 4 4" xfId="5043"/>
    <cellStyle name="Normal 85 5" xfId="3189"/>
    <cellStyle name="Normal 85 5 2" xfId="3959"/>
    <cellStyle name="Normal 85 5 3" xfId="4510"/>
    <cellStyle name="Normal 85 5 4" xfId="5044"/>
    <cellStyle name="Normal 85 6" xfId="3955"/>
    <cellStyle name="Normal 85 7" xfId="4506"/>
    <cellStyle name="Normal 85 8" xfId="5040"/>
    <cellStyle name="Normal 86" xfId="3190"/>
    <cellStyle name="Normal 86 2" xfId="3191"/>
    <cellStyle name="Normal 86 2 2" xfId="3961"/>
    <cellStyle name="Normal 86 2 3" xfId="4512"/>
    <cellStyle name="Normal 86 2 4" xfId="5046"/>
    <cellStyle name="Normal 86 3" xfId="3192"/>
    <cellStyle name="Normal 86 3 2" xfId="3962"/>
    <cellStyle name="Normal 86 3 3" xfId="4513"/>
    <cellStyle name="Normal 86 3 4" xfId="5047"/>
    <cellStyle name="Normal 86 4" xfId="3193"/>
    <cellStyle name="Normal 86 4 2" xfId="3963"/>
    <cellStyle name="Normal 86 4 3" xfId="4514"/>
    <cellStyle name="Normal 86 4 4" xfId="5048"/>
    <cellStyle name="Normal 86 5" xfId="3194"/>
    <cellStyle name="Normal 86 5 2" xfId="3964"/>
    <cellStyle name="Normal 86 5 3" xfId="4515"/>
    <cellStyle name="Normal 86 5 4" xfId="5049"/>
    <cellStyle name="Normal 86 6" xfId="3960"/>
    <cellStyle name="Normal 86 7" xfId="4511"/>
    <cellStyle name="Normal 86 8" xfId="5045"/>
    <cellStyle name="Normal 87" xfId="3195"/>
    <cellStyle name="Normal 87 2" xfId="3196"/>
    <cellStyle name="Normal 87 2 2" xfId="3966"/>
    <cellStyle name="Normal 87 2 3" xfId="4517"/>
    <cellStyle name="Normal 87 2 4" xfId="5051"/>
    <cellStyle name="Normal 87 3" xfId="3197"/>
    <cellStyle name="Normal 87 3 2" xfId="3967"/>
    <cellStyle name="Normal 87 3 3" xfId="4518"/>
    <cellStyle name="Normal 87 3 4" xfId="5052"/>
    <cellStyle name="Normal 87 4" xfId="3198"/>
    <cellStyle name="Normal 87 4 2" xfId="3968"/>
    <cellStyle name="Normal 87 4 3" xfId="4519"/>
    <cellStyle name="Normal 87 4 4" xfId="5053"/>
    <cellStyle name="Normal 87 5" xfId="3199"/>
    <cellStyle name="Normal 87 5 2" xfId="3969"/>
    <cellStyle name="Normal 87 5 3" xfId="4520"/>
    <cellStyle name="Normal 87 5 4" xfId="5054"/>
    <cellStyle name="Normal 87 6" xfId="3965"/>
    <cellStyle name="Normal 87 7" xfId="4516"/>
    <cellStyle name="Normal 87 8" xfId="5050"/>
    <cellStyle name="Normal 88" xfId="3200"/>
    <cellStyle name="Normal 88 2" xfId="3201"/>
    <cellStyle name="Normal 88 2 2" xfId="3971"/>
    <cellStyle name="Normal 88 2 3" xfId="4522"/>
    <cellStyle name="Normal 88 2 4" xfId="5056"/>
    <cellStyle name="Normal 88 3" xfId="3202"/>
    <cellStyle name="Normal 88 3 2" xfId="3972"/>
    <cellStyle name="Normal 88 3 3" xfId="4523"/>
    <cellStyle name="Normal 88 3 4" xfId="5057"/>
    <cellStyle name="Normal 88 4" xfId="3203"/>
    <cellStyle name="Normal 88 4 2" xfId="3973"/>
    <cellStyle name="Normal 88 4 3" xfId="4524"/>
    <cellStyle name="Normal 88 4 4" xfId="5058"/>
    <cellStyle name="Normal 88 5" xfId="3204"/>
    <cellStyle name="Normal 88 5 2" xfId="3974"/>
    <cellStyle name="Normal 88 5 3" xfId="4525"/>
    <cellStyle name="Normal 88 5 4" xfId="5059"/>
    <cellStyle name="Normal 88 6" xfId="3970"/>
    <cellStyle name="Normal 88 7" xfId="4521"/>
    <cellStyle name="Normal 88 8" xfId="5055"/>
    <cellStyle name="Normal 89" xfId="3205"/>
    <cellStyle name="Normal 89 2" xfId="3206"/>
    <cellStyle name="Normal 89 2 2" xfId="3976"/>
    <cellStyle name="Normal 89 2 3" xfId="4527"/>
    <cellStyle name="Normal 89 2 4" xfId="5061"/>
    <cellStyle name="Normal 89 3" xfId="3207"/>
    <cellStyle name="Normal 89 3 2" xfId="3977"/>
    <cellStyle name="Normal 89 3 3" xfId="4528"/>
    <cellStyle name="Normal 89 3 4" xfId="5062"/>
    <cellStyle name="Normal 89 4" xfId="3208"/>
    <cellStyle name="Normal 89 4 2" xfId="3978"/>
    <cellStyle name="Normal 89 4 3" xfId="4529"/>
    <cellStyle name="Normal 89 4 4" xfId="5063"/>
    <cellStyle name="Normal 89 5" xfId="3209"/>
    <cellStyle name="Normal 89 5 2" xfId="3979"/>
    <cellStyle name="Normal 89 5 3" xfId="4530"/>
    <cellStyle name="Normal 89 5 4" xfId="5064"/>
    <cellStyle name="Normal 89 6" xfId="3975"/>
    <cellStyle name="Normal 89 7" xfId="4526"/>
    <cellStyle name="Normal 89 8" xfId="5060"/>
    <cellStyle name="Normal 9" xfId="3210"/>
    <cellStyle name="Normal 9 10" xfId="5065"/>
    <cellStyle name="Normal 9 2" xfId="3211"/>
    <cellStyle name="Normal 9 2 2" xfId="3981"/>
    <cellStyle name="Normal 9 2 3" xfId="4532"/>
    <cellStyle name="Normal 9 2 4" xfId="5066"/>
    <cellStyle name="Normal 9 3" xfId="3212"/>
    <cellStyle name="Normal 9 3 2" xfId="3982"/>
    <cellStyle name="Normal 9 3 3" xfId="4533"/>
    <cellStyle name="Normal 9 3 4" xfId="5067"/>
    <cellStyle name="Normal 9 4" xfId="3213"/>
    <cellStyle name="Normal 9 4 2" xfId="3983"/>
    <cellStyle name="Normal 9 4 3" xfId="4534"/>
    <cellStyle name="Normal 9 4 4" xfId="5068"/>
    <cellStyle name="Normal 9 5" xfId="3214"/>
    <cellStyle name="Normal 9 5 2" xfId="3984"/>
    <cellStyle name="Normal 9 5 3" xfId="4535"/>
    <cellStyle name="Normal 9 5 4" xfId="5069"/>
    <cellStyle name="Normal 9 6" xfId="3215"/>
    <cellStyle name="Normal 9 6 2" xfId="3985"/>
    <cellStyle name="Normal 9 6 3" xfId="4536"/>
    <cellStyle name="Normal 9 6 4" xfId="5070"/>
    <cellStyle name="Normal 9 7" xfId="3216"/>
    <cellStyle name="Normal 9 7 2" xfId="3986"/>
    <cellStyle name="Normal 9 7 3" xfId="4537"/>
    <cellStyle name="Normal 9 7 4" xfId="5071"/>
    <cellStyle name="Normal 9 8" xfId="3980"/>
    <cellStyle name="Normal 9 9" xfId="4531"/>
    <cellStyle name="Normal 90" xfId="3217"/>
    <cellStyle name="Normal 90 2" xfId="3218"/>
    <cellStyle name="Normal 90 2 2" xfId="3988"/>
    <cellStyle name="Normal 90 2 3" xfId="4539"/>
    <cellStyle name="Normal 90 2 4" xfId="5073"/>
    <cellStyle name="Normal 90 3" xfId="3219"/>
    <cellStyle name="Normal 90 3 2" xfId="3989"/>
    <cellStyle name="Normal 90 3 3" xfId="4540"/>
    <cellStyle name="Normal 90 3 4" xfId="5074"/>
    <cellStyle name="Normal 90 4" xfId="3220"/>
    <cellStyle name="Normal 90 4 2" xfId="3990"/>
    <cellStyle name="Normal 90 4 3" xfId="4541"/>
    <cellStyle name="Normal 90 4 4" xfId="5075"/>
    <cellStyle name="Normal 90 5" xfId="3221"/>
    <cellStyle name="Normal 90 5 2" xfId="3991"/>
    <cellStyle name="Normal 90 5 3" xfId="4542"/>
    <cellStyle name="Normal 90 5 4" xfId="5076"/>
    <cellStyle name="Normal 90 6" xfId="3987"/>
    <cellStyle name="Normal 90 7" xfId="4538"/>
    <cellStyle name="Normal 90 8" xfId="5072"/>
    <cellStyle name="Normal 91" xfId="3222"/>
    <cellStyle name="Normal 91 2" xfId="3223"/>
    <cellStyle name="Normal 91 2 2" xfId="3993"/>
    <cellStyle name="Normal 91 2 3" xfId="4544"/>
    <cellStyle name="Normal 91 2 4" xfId="5078"/>
    <cellStyle name="Normal 91 3" xfId="3224"/>
    <cellStyle name="Normal 91 3 2" xfId="3994"/>
    <cellStyle name="Normal 91 3 3" xfId="4545"/>
    <cellStyle name="Normal 91 3 4" xfId="5079"/>
    <cellStyle name="Normal 91 4" xfId="3225"/>
    <cellStyle name="Normal 91 4 2" xfId="3995"/>
    <cellStyle name="Normal 91 4 3" xfId="4546"/>
    <cellStyle name="Normal 91 4 4" xfId="5080"/>
    <cellStyle name="Normal 91 5" xfId="3226"/>
    <cellStyle name="Normal 91 5 2" xfId="3996"/>
    <cellStyle name="Normal 91 5 3" xfId="4547"/>
    <cellStyle name="Normal 91 5 4" xfId="5081"/>
    <cellStyle name="Normal 91 6" xfId="3992"/>
    <cellStyle name="Normal 91 7" xfId="4543"/>
    <cellStyle name="Normal 91 8" xfId="5077"/>
    <cellStyle name="Normal 92" xfId="3227"/>
    <cellStyle name="Normal 92 2" xfId="3228"/>
    <cellStyle name="Normal 92 2 2" xfId="3998"/>
    <cellStyle name="Normal 92 2 3" xfId="4549"/>
    <cellStyle name="Normal 92 2 4" xfId="5083"/>
    <cellStyle name="Normal 92 3" xfId="3229"/>
    <cellStyle name="Normal 92 3 2" xfId="3999"/>
    <cellStyle name="Normal 92 3 3" xfId="4550"/>
    <cellStyle name="Normal 92 3 4" xfId="5084"/>
    <cellStyle name="Normal 92 4" xfId="3230"/>
    <cellStyle name="Normal 92 4 2" xfId="4000"/>
    <cellStyle name="Normal 92 4 3" xfId="4551"/>
    <cellStyle name="Normal 92 4 4" xfId="5085"/>
    <cellStyle name="Normal 92 5" xfId="3231"/>
    <cellStyle name="Normal 92 5 2" xfId="4001"/>
    <cellStyle name="Normal 92 5 3" xfId="4552"/>
    <cellStyle name="Normal 92 5 4" xfId="5086"/>
    <cellStyle name="Normal 92 6" xfId="3997"/>
    <cellStyle name="Normal 92 7" xfId="4548"/>
    <cellStyle name="Normal 92 8" xfId="5082"/>
    <cellStyle name="Normal 93" xfId="3232"/>
    <cellStyle name="Normal 93 2" xfId="3233"/>
    <cellStyle name="Normal 93 2 2" xfId="4003"/>
    <cellStyle name="Normal 93 2 3" xfId="4554"/>
    <cellStyle name="Normal 93 2 4" xfId="5088"/>
    <cellStyle name="Normal 93 3" xfId="3234"/>
    <cellStyle name="Normal 93 3 2" xfId="4004"/>
    <cellStyle name="Normal 93 3 3" xfId="4555"/>
    <cellStyle name="Normal 93 3 4" xfId="5089"/>
    <cellStyle name="Normal 93 4" xfId="3235"/>
    <cellStyle name="Normal 93 4 2" xfId="4005"/>
    <cellStyle name="Normal 93 4 3" xfId="4556"/>
    <cellStyle name="Normal 93 4 4" xfId="5090"/>
    <cellStyle name="Normal 93 5" xfId="3236"/>
    <cellStyle name="Normal 93 5 2" xfId="4006"/>
    <cellStyle name="Normal 93 5 3" xfId="4557"/>
    <cellStyle name="Normal 93 5 4" xfId="5091"/>
    <cellStyle name="Normal 93 6" xfId="4002"/>
    <cellStyle name="Normal 93 7" xfId="4553"/>
    <cellStyle name="Normal 93 8" xfId="5087"/>
    <cellStyle name="Normal 94" xfId="3237"/>
    <cellStyle name="Normal 94 2" xfId="3238"/>
    <cellStyle name="Normal 94 2 2" xfId="4008"/>
    <cellStyle name="Normal 94 2 3" xfId="4559"/>
    <cellStyle name="Normal 94 2 4" xfId="5093"/>
    <cellStyle name="Normal 94 3" xfId="3239"/>
    <cellStyle name="Normal 94 3 2" xfId="4009"/>
    <cellStyle name="Normal 94 3 3" xfId="4560"/>
    <cellStyle name="Normal 94 3 4" xfId="5094"/>
    <cellStyle name="Normal 94 4" xfId="3240"/>
    <cellStyle name="Normal 94 4 2" xfId="4010"/>
    <cellStyle name="Normal 94 4 3" xfId="4561"/>
    <cellStyle name="Normal 94 4 4" xfId="5095"/>
    <cellStyle name="Normal 94 5" xfId="3241"/>
    <cellStyle name="Normal 94 5 2" xfId="4011"/>
    <cellStyle name="Normal 94 5 3" xfId="4562"/>
    <cellStyle name="Normal 94 5 4" xfId="5096"/>
    <cellStyle name="Normal 94 6" xfId="4007"/>
    <cellStyle name="Normal 94 7" xfId="4558"/>
    <cellStyle name="Normal 94 8" xfId="5092"/>
    <cellStyle name="Normal 95" xfId="3242"/>
    <cellStyle name="Normal 95 2" xfId="3243"/>
    <cellStyle name="Normal 95 2 2" xfId="4013"/>
    <cellStyle name="Normal 95 2 3" xfId="4564"/>
    <cellStyle name="Normal 95 2 4" xfId="5098"/>
    <cellStyle name="Normal 95 3" xfId="3244"/>
    <cellStyle name="Normal 95 3 2" xfId="4014"/>
    <cellStyle name="Normal 95 3 3" xfId="4565"/>
    <cellStyle name="Normal 95 3 4" xfId="5099"/>
    <cellStyle name="Normal 95 4" xfId="3245"/>
    <cellStyle name="Normal 95 4 2" xfId="4015"/>
    <cellStyle name="Normal 95 4 3" xfId="4566"/>
    <cellStyle name="Normal 95 4 4" xfId="5100"/>
    <cellStyle name="Normal 95 5" xfId="3246"/>
    <cellStyle name="Normal 95 5 2" xfId="4016"/>
    <cellStyle name="Normal 95 5 3" xfId="4567"/>
    <cellStyle name="Normal 95 5 4" xfId="5101"/>
    <cellStyle name="Normal 95 6" xfId="4012"/>
    <cellStyle name="Normal 95 7" xfId="4563"/>
    <cellStyle name="Normal 95 8" xfId="5097"/>
    <cellStyle name="Normal 96" xfId="3247"/>
    <cellStyle name="Normal 96 2" xfId="3248"/>
    <cellStyle name="Normal 96 2 2" xfId="4018"/>
    <cellStyle name="Normal 96 2 3" xfId="4569"/>
    <cellStyle name="Normal 96 2 4" xfId="5103"/>
    <cellStyle name="Normal 96 3" xfId="3249"/>
    <cellStyle name="Normal 96 3 2" xfId="4019"/>
    <cellStyle name="Normal 96 3 3" xfId="4570"/>
    <cellStyle name="Normal 96 3 4" xfId="5104"/>
    <cellStyle name="Normal 96 4" xfId="3250"/>
    <cellStyle name="Normal 96 4 2" xfId="4020"/>
    <cellStyle name="Normal 96 4 3" xfId="4571"/>
    <cellStyle name="Normal 96 4 4" xfId="5105"/>
    <cellStyle name="Normal 96 5" xfId="3251"/>
    <cellStyle name="Normal 96 5 2" xfId="4021"/>
    <cellStyle name="Normal 96 5 3" xfId="4572"/>
    <cellStyle name="Normal 96 5 4" xfId="5106"/>
    <cellStyle name="Normal 96 6" xfId="4017"/>
    <cellStyle name="Normal 96 7" xfId="4568"/>
    <cellStyle name="Normal 96 8" xfId="5102"/>
    <cellStyle name="Normal 97" xfId="3252"/>
    <cellStyle name="Normal 97 2" xfId="3253"/>
    <cellStyle name="Normal 97 3" xfId="4022"/>
    <cellStyle name="Normal 97 4" xfId="4573"/>
    <cellStyle name="Normal 97 5" xfId="5107"/>
    <cellStyle name="Normal 98" xfId="3254"/>
    <cellStyle name="Normal 98 2" xfId="3255"/>
    <cellStyle name="Normal 98 3" xfId="4023"/>
    <cellStyle name="Normal 98 4" xfId="4574"/>
    <cellStyle name="Normal 98 5" xfId="5108"/>
    <cellStyle name="Normal 99" xfId="3256"/>
    <cellStyle name="Normal 99 2" xfId="3257"/>
    <cellStyle name="Normal 99 3" xfId="4024"/>
    <cellStyle name="Normal 99 4" xfId="4575"/>
    <cellStyle name="Normal 99 5" xfId="5109"/>
    <cellStyle name="Normal_TFI-POD" xfId="3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1"/>
    <cellStyle name="Obično 3 21" xfId="3399"/>
    <cellStyle name="Obično 3 21 2" xfId="4027"/>
    <cellStyle name="Obično 3 21 3" xfId="4584"/>
    <cellStyle name="Obično 3 21 4" xfId="5112"/>
    <cellStyle name="Obično 3 22" xfId="3400"/>
    <cellStyle name="Obično 3 22 2" xfId="4028"/>
    <cellStyle name="Obično 3 22 3" xfId="4585"/>
    <cellStyle name="Obično 3 22 4" xfId="5113"/>
    <cellStyle name="Obično 3 23" xfId="3401"/>
    <cellStyle name="Obično 3 23 2" xfId="4029"/>
    <cellStyle name="Obično 3 23 3" xfId="4586"/>
    <cellStyle name="Obično 3 23 4" xfId="5114"/>
    <cellStyle name="Obično 3 24" xfId="3402"/>
    <cellStyle name="Obično 3 24 2" xfId="4030"/>
    <cellStyle name="Obično 3 24 3" xfId="4587"/>
    <cellStyle name="Obično 3 24 4" xfId="5115"/>
    <cellStyle name="Obično 3 25" xfId="4025"/>
    <cellStyle name="Obično 3 26" xfId="4582"/>
    <cellStyle name="Obično 3 27" xfId="5110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6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H10" sqref="H10"/>
    </sheetView>
  </sheetViews>
  <sheetFormatPr defaultRowHeight="12.75" x14ac:dyDescent="0.2"/>
  <cols>
    <col min="1" max="1" width="9.140625" style="129"/>
    <col min="2" max="2" width="13" style="129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189" t="s">
        <v>21</v>
      </c>
      <c r="B1" s="190"/>
      <c r="C1" s="190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54" t="s">
        <v>22</v>
      </c>
      <c r="B2" s="255"/>
      <c r="C2" s="255"/>
      <c r="D2" s="256"/>
      <c r="E2" s="77">
        <v>42736</v>
      </c>
      <c r="F2" s="10"/>
      <c r="G2" s="11" t="s">
        <v>33</v>
      </c>
      <c r="H2" s="77">
        <v>42916</v>
      </c>
      <c r="I2" s="60"/>
      <c r="J2" s="8"/>
      <c r="K2" s="8"/>
      <c r="L2" s="8"/>
    </row>
    <row r="3" spans="1:12" x14ac:dyDescent="0.2">
      <c r="A3" s="150"/>
      <c r="B3" s="149"/>
      <c r="C3" s="149"/>
      <c r="D3" s="149"/>
      <c r="E3" s="12"/>
      <c r="F3" s="12"/>
      <c r="G3" s="149"/>
      <c r="H3" s="149"/>
      <c r="I3" s="61"/>
      <c r="J3" s="8"/>
      <c r="K3" s="8"/>
      <c r="L3" s="8"/>
    </row>
    <row r="4" spans="1:12" ht="15" x14ac:dyDescent="0.2">
      <c r="A4" s="257" t="s">
        <v>276</v>
      </c>
      <c r="B4" s="258"/>
      <c r="C4" s="258"/>
      <c r="D4" s="258"/>
      <c r="E4" s="258"/>
      <c r="F4" s="258"/>
      <c r="G4" s="258"/>
      <c r="H4" s="258"/>
      <c r="I4" s="259"/>
      <c r="J4" s="8"/>
      <c r="K4" s="8"/>
      <c r="L4" s="8"/>
    </row>
    <row r="5" spans="1:12" x14ac:dyDescent="0.2">
      <c r="A5" s="151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215" t="s">
        <v>6</v>
      </c>
      <c r="B6" s="216"/>
      <c r="C6" s="243" t="s">
        <v>277</v>
      </c>
      <c r="D6" s="244"/>
      <c r="E6" s="144"/>
      <c r="F6" s="144"/>
      <c r="G6" s="144"/>
      <c r="H6" s="144"/>
      <c r="I6" s="64"/>
      <c r="J6" s="8"/>
      <c r="K6" s="8"/>
      <c r="L6" s="8"/>
    </row>
    <row r="7" spans="1:12" x14ac:dyDescent="0.2">
      <c r="A7" s="152"/>
      <c r="B7" s="19"/>
      <c r="C7" s="80"/>
      <c r="D7" s="80"/>
      <c r="E7" s="144"/>
      <c r="F7" s="144"/>
      <c r="G7" s="144"/>
      <c r="H7" s="144"/>
      <c r="I7" s="64"/>
      <c r="J7" s="8"/>
      <c r="K7" s="8"/>
      <c r="L7" s="8"/>
    </row>
    <row r="8" spans="1:12" ht="12.75" customHeight="1" x14ac:dyDescent="0.2">
      <c r="A8" s="260" t="s">
        <v>7</v>
      </c>
      <c r="B8" s="261"/>
      <c r="C8" s="243" t="s">
        <v>278</v>
      </c>
      <c r="D8" s="244"/>
      <c r="E8" s="144"/>
      <c r="F8" s="144"/>
      <c r="G8" s="144"/>
      <c r="H8" s="144"/>
      <c r="I8" s="65"/>
      <c r="J8" s="8"/>
      <c r="K8" s="8"/>
      <c r="L8" s="8"/>
    </row>
    <row r="9" spans="1:12" x14ac:dyDescent="0.2">
      <c r="A9" s="153"/>
      <c r="B9" s="154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192" t="s">
        <v>8</v>
      </c>
      <c r="B10" s="241"/>
      <c r="C10" s="243" t="s">
        <v>279</v>
      </c>
      <c r="D10" s="244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42"/>
      <c r="B11" s="241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215" t="s">
        <v>9</v>
      </c>
      <c r="B12" s="216"/>
      <c r="C12" s="231" t="s">
        <v>280</v>
      </c>
      <c r="D12" s="246"/>
      <c r="E12" s="246"/>
      <c r="F12" s="246"/>
      <c r="G12" s="246"/>
      <c r="H12" s="246"/>
      <c r="I12" s="247"/>
      <c r="J12" s="8"/>
      <c r="K12" s="8"/>
      <c r="L12" s="8"/>
    </row>
    <row r="13" spans="1:12" x14ac:dyDescent="0.2">
      <c r="A13" s="152"/>
      <c r="B13" s="19"/>
      <c r="C13" s="82"/>
      <c r="D13" s="80"/>
      <c r="E13" s="80"/>
      <c r="F13" s="80"/>
      <c r="G13" s="80"/>
      <c r="H13" s="80"/>
      <c r="I13" s="155"/>
      <c r="J13" s="8"/>
      <c r="K13" s="8"/>
      <c r="L13" s="8"/>
    </row>
    <row r="14" spans="1:12" x14ac:dyDescent="0.2">
      <c r="A14" s="215" t="s">
        <v>10</v>
      </c>
      <c r="B14" s="248"/>
      <c r="C14" s="249">
        <v>51410</v>
      </c>
      <c r="D14" s="250"/>
      <c r="E14" s="80"/>
      <c r="F14" s="231" t="s">
        <v>281</v>
      </c>
      <c r="G14" s="246"/>
      <c r="H14" s="246"/>
      <c r="I14" s="247"/>
      <c r="J14" s="8"/>
      <c r="K14" s="8"/>
      <c r="L14" s="8"/>
    </row>
    <row r="15" spans="1:12" x14ac:dyDescent="0.2">
      <c r="A15" s="152"/>
      <c r="B15" s="19"/>
      <c r="C15" s="80"/>
      <c r="D15" s="80"/>
      <c r="E15" s="80"/>
      <c r="F15" s="80"/>
      <c r="G15" s="80"/>
      <c r="H15" s="80"/>
      <c r="I15" s="155"/>
      <c r="J15" s="8"/>
      <c r="K15" s="8"/>
      <c r="L15" s="8"/>
    </row>
    <row r="16" spans="1:12" x14ac:dyDescent="0.2">
      <c r="A16" s="215" t="s">
        <v>11</v>
      </c>
      <c r="B16" s="216"/>
      <c r="C16" s="231" t="s">
        <v>294</v>
      </c>
      <c r="D16" s="246"/>
      <c r="E16" s="246"/>
      <c r="F16" s="246"/>
      <c r="G16" s="246"/>
      <c r="H16" s="246"/>
      <c r="I16" s="247"/>
      <c r="J16" s="8"/>
      <c r="K16" s="8"/>
      <c r="L16" s="8"/>
    </row>
    <row r="17" spans="1:12" x14ac:dyDescent="0.2">
      <c r="A17" s="152"/>
      <c r="B17" s="19"/>
      <c r="C17" s="80"/>
      <c r="D17" s="80"/>
      <c r="E17" s="80"/>
      <c r="F17" s="80"/>
      <c r="G17" s="80"/>
      <c r="H17" s="80"/>
      <c r="I17" s="155"/>
      <c r="J17" s="8"/>
      <c r="K17" s="8"/>
      <c r="L17" s="8"/>
    </row>
    <row r="18" spans="1:12" x14ac:dyDescent="0.2">
      <c r="A18" s="215" t="s">
        <v>12</v>
      </c>
      <c r="B18" s="216"/>
      <c r="C18" s="251" t="s">
        <v>282</v>
      </c>
      <c r="D18" s="252"/>
      <c r="E18" s="252"/>
      <c r="F18" s="252"/>
      <c r="G18" s="252"/>
      <c r="H18" s="252"/>
      <c r="I18" s="253"/>
      <c r="J18" s="8"/>
      <c r="K18" s="8"/>
      <c r="L18" s="8"/>
    </row>
    <row r="19" spans="1:12" x14ac:dyDescent="0.2">
      <c r="A19" s="152"/>
      <c r="B19" s="19"/>
      <c r="C19" s="82"/>
      <c r="D19" s="80"/>
      <c r="E19" s="80"/>
      <c r="F19" s="80"/>
      <c r="G19" s="80"/>
      <c r="H19" s="80"/>
      <c r="I19" s="155"/>
      <c r="J19" s="8"/>
      <c r="K19" s="8"/>
      <c r="L19" s="8"/>
    </row>
    <row r="20" spans="1:12" x14ac:dyDescent="0.2">
      <c r="A20" s="215" t="s">
        <v>13</v>
      </c>
      <c r="B20" s="216"/>
      <c r="C20" s="251" t="s">
        <v>283</v>
      </c>
      <c r="D20" s="252"/>
      <c r="E20" s="252"/>
      <c r="F20" s="252"/>
      <c r="G20" s="252"/>
      <c r="H20" s="252"/>
      <c r="I20" s="253"/>
      <c r="J20" s="8"/>
      <c r="K20" s="8"/>
      <c r="L20" s="8"/>
    </row>
    <row r="21" spans="1:12" x14ac:dyDescent="0.2">
      <c r="A21" s="152"/>
      <c r="B21" s="19"/>
      <c r="C21" s="82"/>
      <c r="D21" s="80"/>
      <c r="E21" s="80"/>
      <c r="F21" s="80"/>
      <c r="G21" s="80"/>
      <c r="H21" s="80"/>
      <c r="I21" s="155"/>
      <c r="J21" s="8"/>
      <c r="K21" s="8"/>
      <c r="L21" s="8"/>
    </row>
    <row r="22" spans="1:12" x14ac:dyDescent="0.2">
      <c r="A22" s="215" t="s">
        <v>14</v>
      </c>
      <c r="B22" s="216"/>
      <c r="C22" s="83">
        <v>302</v>
      </c>
      <c r="D22" s="231"/>
      <c r="E22" s="232"/>
      <c r="F22" s="233"/>
      <c r="G22" s="215"/>
      <c r="H22" s="245"/>
      <c r="I22" s="156"/>
      <c r="J22" s="8"/>
      <c r="K22" s="8"/>
      <c r="L22" s="8"/>
    </row>
    <row r="23" spans="1:12" x14ac:dyDescent="0.2">
      <c r="A23" s="152"/>
      <c r="B23" s="19"/>
      <c r="C23" s="80"/>
      <c r="D23" s="80"/>
      <c r="E23" s="80"/>
      <c r="F23" s="80"/>
      <c r="G23" s="80"/>
      <c r="H23" s="80"/>
      <c r="I23" s="155"/>
      <c r="J23" s="8"/>
      <c r="K23" s="8"/>
      <c r="L23" s="8"/>
    </row>
    <row r="24" spans="1:12" x14ac:dyDescent="0.2">
      <c r="A24" s="215" t="s">
        <v>15</v>
      </c>
      <c r="B24" s="216"/>
      <c r="C24" s="83">
        <v>8</v>
      </c>
      <c r="D24" s="231" t="s">
        <v>284</v>
      </c>
      <c r="E24" s="232"/>
      <c r="F24" s="232"/>
      <c r="G24" s="233"/>
      <c r="H24" s="157" t="s">
        <v>26</v>
      </c>
      <c r="I24" s="171">
        <v>774</v>
      </c>
      <c r="J24" s="8"/>
      <c r="K24" s="8"/>
      <c r="L24" s="8"/>
    </row>
    <row r="25" spans="1:12" x14ac:dyDescent="0.2">
      <c r="A25" s="152"/>
      <c r="B25" s="19"/>
      <c r="C25" s="80"/>
      <c r="D25" s="80"/>
      <c r="E25" s="80"/>
      <c r="F25" s="80"/>
      <c r="G25" s="142"/>
      <c r="H25" s="19" t="s">
        <v>27</v>
      </c>
      <c r="I25" s="158"/>
      <c r="J25" s="8"/>
      <c r="K25" s="8"/>
      <c r="L25" s="8"/>
    </row>
    <row r="26" spans="1:12" x14ac:dyDescent="0.2">
      <c r="A26" s="215" t="s">
        <v>16</v>
      </c>
      <c r="B26" s="216"/>
      <c r="C26" s="84" t="s">
        <v>23</v>
      </c>
      <c r="D26" s="85"/>
      <c r="E26" s="159"/>
      <c r="F26" s="80"/>
      <c r="G26" s="234" t="s">
        <v>28</v>
      </c>
      <c r="H26" s="216"/>
      <c r="I26" s="133" t="s">
        <v>285</v>
      </c>
      <c r="J26" s="8"/>
      <c r="K26" s="8"/>
      <c r="L26" s="8"/>
    </row>
    <row r="27" spans="1:12" x14ac:dyDescent="0.2">
      <c r="A27" s="152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35" t="s">
        <v>24</v>
      </c>
      <c r="B28" s="236"/>
      <c r="C28" s="237"/>
      <c r="D28" s="237"/>
      <c r="E28" s="236" t="s">
        <v>25</v>
      </c>
      <c r="F28" s="238"/>
      <c r="G28" s="238"/>
      <c r="H28" s="239" t="s">
        <v>1</v>
      </c>
      <c r="I28" s="240"/>
      <c r="J28" s="8"/>
      <c r="K28" s="8"/>
      <c r="L28" s="8"/>
    </row>
    <row r="29" spans="1:12" x14ac:dyDescent="0.2">
      <c r="A29" s="160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194"/>
      <c r="B30" s="200"/>
      <c r="C30" s="200"/>
      <c r="D30" s="201"/>
      <c r="E30" s="194"/>
      <c r="F30" s="200"/>
      <c r="G30" s="201"/>
      <c r="H30" s="207"/>
      <c r="I30" s="208"/>
      <c r="J30" s="8"/>
      <c r="K30" s="8"/>
      <c r="L30" s="8"/>
    </row>
    <row r="31" spans="1:12" x14ac:dyDescent="0.2">
      <c r="A31" s="161"/>
      <c r="B31" s="142"/>
      <c r="C31" s="18"/>
      <c r="D31" s="229"/>
      <c r="E31" s="229"/>
      <c r="F31" s="229"/>
      <c r="G31" s="230"/>
      <c r="H31" s="13"/>
      <c r="I31" s="68"/>
      <c r="J31" s="8"/>
      <c r="K31" s="8"/>
      <c r="L31" s="8"/>
    </row>
    <row r="32" spans="1:12" x14ac:dyDescent="0.2">
      <c r="A32" s="194"/>
      <c r="B32" s="200"/>
      <c r="C32" s="200"/>
      <c r="D32" s="201"/>
      <c r="E32" s="194"/>
      <c r="F32" s="200"/>
      <c r="G32" s="201"/>
      <c r="H32" s="207"/>
      <c r="I32" s="208"/>
      <c r="J32" s="8"/>
      <c r="K32" s="8"/>
      <c r="L32" s="8"/>
    </row>
    <row r="33" spans="1:12" x14ac:dyDescent="0.2">
      <c r="A33" s="161"/>
      <c r="B33" s="142"/>
      <c r="C33" s="18"/>
      <c r="D33" s="143"/>
      <c r="E33" s="143"/>
      <c r="F33" s="143"/>
      <c r="G33" s="144"/>
      <c r="H33" s="13"/>
      <c r="I33" s="69"/>
      <c r="J33" s="8"/>
      <c r="K33" s="8"/>
      <c r="L33" s="8"/>
    </row>
    <row r="34" spans="1:12" x14ac:dyDescent="0.2">
      <c r="A34" s="194"/>
      <c r="B34" s="200"/>
      <c r="C34" s="200"/>
      <c r="D34" s="201"/>
      <c r="E34" s="194"/>
      <c r="F34" s="200"/>
      <c r="G34" s="201"/>
      <c r="H34" s="207"/>
      <c r="I34" s="208"/>
      <c r="J34" s="8"/>
      <c r="K34" s="8"/>
      <c r="L34" s="8"/>
    </row>
    <row r="35" spans="1:12" x14ac:dyDescent="0.2">
      <c r="A35" s="152"/>
      <c r="B35" s="19"/>
      <c r="C35" s="18"/>
      <c r="D35" s="143"/>
      <c r="E35" s="143"/>
      <c r="F35" s="143"/>
      <c r="G35" s="144"/>
      <c r="H35" s="13"/>
      <c r="I35" s="69"/>
      <c r="J35" s="8"/>
      <c r="K35" s="8"/>
      <c r="L35" s="8"/>
    </row>
    <row r="36" spans="1:12" x14ac:dyDescent="0.2">
      <c r="A36" s="194"/>
      <c r="B36" s="200"/>
      <c r="C36" s="200"/>
      <c r="D36" s="201"/>
      <c r="E36" s="194"/>
      <c r="F36" s="200"/>
      <c r="G36" s="201"/>
      <c r="H36" s="207"/>
      <c r="I36" s="208"/>
      <c r="J36" s="8"/>
      <c r="K36" s="8"/>
      <c r="L36" s="8"/>
    </row>
    <row r="37" spans="1:12" x14ac:dyDescent="0.2">
      <c r="A37" s="162"/>
      <c r="B37" s="23"/>
      <c r="C37" s="204"/>
      <c r="D37" s="205"/>
      <c r="E37" s="13"/>
      <c r="F37" s="204"/>
      <c r="G37" s="205"/>
      <c r="H37" s="13"/>
      <c r="I37" s="65"/>
      <c r="J37" s="8"/>
      <c r="K37" s="8"/>
      <c r="L37" s="8"/>
    </row>
    <row r="38" spans="1:12" x14ac:dyDescent="0.2">
      <c r="A38" s="194"/>
      <c r="B38" s="200"/>
      <c r="C38" s="200"/>
      <c r="D38" s="201"/>
      <c r="E38" s="194"/>
      <c r="F38" s="200"/>
      <c r="G38" s="201"/>
      <c r="H38" s="207"/>
      <c r="I38" s="208"/>
      <c r="J38" s="8"/>
      <c r="K38" s="8"/>
      <c r="L38" s="8"/>
    </row>
    <row r="39" spans="1:12" x14ac:dyDescent="0.2">
      <c r="A39" s="162"/>
      <c r="B39" s="23"/>
      <c r="C39" s="145"/>
      <c r="D39" s="146"/>
      <c r="E39" s="13"/>
      <c r="F39" s="145"/>
      <c r="G39" s="146"/>
      <c r="H39" s="13"/>
      <c r="I39" s="65"/>
      <c r="J39" s="8"/>
      <c r="K39" s="8"/>
      <c r="L39" s="8"/>
    </row>
    <row r="40" spans="1:12" x14ac:dyDescent="0.2">
      <c r="A40" s="194"/>
      <c r="B40" s="200"/>
      <c r="C40" s="200"/>
      <c r="D40" s="201"/>
      <c r="E40" s="194"/>
      <c r="F40" s="200"/>
      <c r="G40" s="201"/>
      <c r="H40" s="207"/>
      <c r="I40" s="208"/>
      <c r="J40" s="8"/>
      <c r="K40" s="8"/>
      <c r="L40" s="8"/>
    </row>
    <row r="41" spans="1:12" x14ac:dyDescent="0.2">
      <c r="A41" s="163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2"/>
      <c r="B42" s="23"/>
      <c r="C42" s="145"/>
      <c r="D42" s="146"/>
      <c r="E42" s="13"/>
      <c r="F42" s="145"/>
      <c r="G42" s="146"/>
      <c r="H42" s="13"/>
      <c r="I42" s="65"/>
      <c r="J42" s="8"/>
      <c r="K42" s="8"/>
      <c r="L42" s="8"/>
    </row>
    <row r="43" spans="1:12" x14ac:dyDescent="0.2">
      <c r="A43" s="164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192" t="s">
        <v>17</v>
      </c>
      <c r="B44" s="193"/>
      <c r="C44" s="207"/>
      <c r="D44" s="208"/>
      <c r="E44" s="21"/>
      <c r="F44" s="194"/>
      <c r="G44" s="202"/>
      <c r="H44" s="202"/>
      <c r="I44" s="203"/>
      <c r="J44" s="8"/>
      <c r="K44" s="8"/>
      <c r="L44" s="8"/>
    </row>
    <row r="45" spans="1:12" x14ac:dyDescent="0.2">
      <c r="A45" s="162"/>
      <c r="B45" s="23"/>
      <c r="C45" s="204"/>
      <c r="D45" s="205"/>
      <c r="E45" s="13"/>
      <c r="F45" s="204"/>
      <c r="G45" s="206"/>
      <c r="H45" s="26"/>
      <c r="I45" s="72"/>
      <c r="J45" s="8"/>
      <c r="K45" s="8"/>
      <c r="L45" s="8"/>
    </row>
    <row r="46" spans="1:12" ht="12.75" customHeight="1" x14ac:dyDescent="0.2">
      <c r="A46" s="192" t="s">
        <v>18</v>
      </c>
      <c r="B46" s="193"/>
      <c r="C46" s="194" t="s">
        <v>286</v>
      </c>
      <c r="D46" s="195"/>
      <c r="E46" s="195"/>
      <c r="F46" s="195"/>
      <c r="G46" s="195"/>
      <c r="H46" s="195"/>
      <c r="I46" s="196"/>
      <c r="J46" s="8"/>
      <c r="K46" s="8"/>
      <c r="L46" s="8"/>
    </row>
    <row r="47" spans="1:12" x14ac:dyDescent="0.2">
      <c r="A47" s="152"/>
      <c r="B47" s="19"/>
      <c r="C47" s="18" t="s">
        <v>29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192" t="s">
        <v>19</v>
      </c>
      <c r="B48" s="193"/>
      <c r="C48" s="197" t="s">
        <v>293</v>
      </c>
      <c r="D48" s="198"/>
      <c r="E48" s="199"/>
      <c r="F48" s="13"/>
      <c r="G48" s="35" t="s">
        <v>2</v>
      </c>
      <c r="H48" s="197" t="s">
        <v>287</v>
      </c>
      <c r="I48" s="199"/>
      <c r="J48" s="8"/>
      <c r="K48" s="8"/>
      <c r="L48" s="8"/>
    </row>
    <row r="49" spans="1:12" x14ac:dyDescent="0.2">
      <c r="A49" s="152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192" t="s">
        <v>12</v>
      </c>
      <c r="B50" s="193"/>
      <c r="C50" s="214" t="s">
        <v>288</v>
      </c>
      <c r="D50" s="198"/>
      <c r="E50" s="198"/>
      <c r="F50" s="198"/>
      <c r="G50" s="198"/>
      <c r="H50" s="198"/>
      <c r="I50" s="199"/>
      <c r="J50" s="8"/>
      <c r="K50" s="8"/>
      <c r="L50" s="8"/>
    </row>
    <row r="51" spans="1:12" x14ac:dyDescent="0.2">
      <c r="A51" s="152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215" t="s">
        <v>20</v>
      </c>
      <c r="B52" s="216"/>
      <c r="C52" s="197" t="s">
        <v>289</v>
      </c>
      <c r="D52" s="198"/>
      <c r="E52" s="198"/>
      <c r="F52" s="198"/>
      <c r="G52" s="198"/>
      <c r="H52" s="198"/>
      <c r="I52" s="217"/>
      <c r="J52" s="8"/>
      <c r="K52" s="8"/>
      <c r="L52" s="8"/>
    </row>
    <row r="53" spans="1:12" x14ac:dyDescent="0.2">
      <c r="A53" s="165"/>
      <c r="B53" s="17"/>
      <c r="C53" s="191" t="s">
        <v>30</v>
      </c>
      <c r="D53" s="191"/>
      <c r="E53" s="191"/>
      <c r="F53" s="191"/>
      <c r="G53" s="191"/>
      <c r="H53" s="191"/>
      <c r="I53" s="73"/>
      <c r="J53" s="8"/>
      <c r="K53" s="8"/>
      <c r="L53" s="8"/>
    </row>
    <row r="54" spans="1:12" x14ac:dyDescent="0.2">
      <c r="A54" s="165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5"/>
      <c r="B55" s="218"/>
      <c r="C55" s="219"/>
      <c r="D55" s="219"/>
      <c r="E55" s="219"/>
      <c r="F55" s="130"/>
      <c r="G55" s="130"/>
      <c r="H55" s="130"/>
      <c r="I55" s="166"/>
      <c r="J55" s="8"/>
      <c r="K55" s="8"/>
      <c r="L55" s="8"/>
    </row>
    <row r="56" spans="1:12" x14ac:dyDescent="0.2">
      <c r="A56" s="165"/>
      <c r="B56" s="220"/>
      <c r="C56" s="221"/>
      <c r="D56" s="221"/>
      <c r="E56" s="221"/>
      <c r="F56" s="221"/>
      <c r="G56" s="221"/>
      <c r="H56" s="221"/>
      <c r="I56" s="222"/>
      <c r="J56" s="8"/>
      <c r="K56" s="8"/>
      <c r="L56" s="8"/>
    </row>
    <row r="57" spans="1:12" x14ac:dyDescent="0.2">
      <c r="A57" s="165"/>
      <c r="B57" s="223"/>
      <c r="C57" s="224"/>
      <c r="D57" s="224"/>
      <c r="E57" s="224"/>
      <c r="F57" s="224"/>
      <c r="G57" s="224"/>
      <c r="H57" s="224"/>
      <c r="I57" s="225"/>
      <c r="J57" s="8"/>
      <c r="K57" s="8"/>
      <c r="L57" s="8"/>
    </row>
    <row r="58" spans="1:12" x14ac:dyDescent="0.2">
      <c r="A58" s="165"/>
      <c r="B58" s="223"/>
      <c r="C58" s="224"/>
      <c r="D58" s="224"/>
      <c r="E58" s="224"/>
      <c r="F58" s="224"/>
      <c r="G58" s="224"/>
      <c r="H58" s="224"/>
      <c r="I58" s="225"/>
      <c r="J58" s="8"/>
      <c r="K58" s="8"/>
      <c r="L58" s="8"/>
    </row>
    <row r="59" spans="1:12" x14ac:dyDescent="0.2">
      <c r="A59" s="165"/>
      <c r="B59" s="226"/>
      <c r="C59" s="227"/>
      <c r="D59" s="227"/>
      <c r="E59" s="227"/>
      <c r="F59" s="227"/>
      <c r="G59" s="227"/>
      <c r="H59" s="227"/>
      <c r="I59" s="228"/>
      <c r="J59" s="8"/>
      <c r="K59" s="8"/>
      <c r="L59" s="8"/>
    </row>
    <row r="60" spans="1:12" x14ac:dyDescent="0.2">
      <c r="A60" s="167" t="s">
        <v>3</v>
      </c>
      <c r="B60" s="13"/>
      <c r="C60" s="147"/>
      <c r="D60" s="147"/>
      <c r="E60" s="147"/>
      <c r="F60" s="147"/>
      <c r="G60" s="147"/>
      <c r="H60" s="147"/>
      <c r="I60" s="148"/>
      <c r="J60" s="8"/>
      <c r="K60" s="8"/>
      <c r="L60" s="8"/>
    </row>
    <row r="61" spans="1:12" ht="13.5" thickBot="1" x14ac:dyDescent="0.25">
      <c r="A61" s="151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8"/>
      <c r="B62" s="128"/>
      <c r="C62" s="13"/>
      <c r="D62" s="13"/>
      <c r="E62" s="81" t="s">
        <v>31</v>
      </c>
      <c r="F62" s="24"/>
      <c r="G62" s="209" t="s">
        <v>32</v>
      </c>
      <c r="H62" s="210"/>
      <c r="I62" s="211"/>
      <c r="J62" s="8"/>
      <c r="K62" s="8"/>
      <c r="L62" s="8"/>
    </row>
    <row r="63" spans="1:12" x14ac:dyDescent="0.2">
      <c r="A63" s="169"/>
      <c r="B63" s="170"/>
      <c r="C63" s="75"/>
      <c r="D63" s="75"/>
      <c r="E63" s="75"/>
      <c r="F63" s="75"/>
      <c r="G63" s="212"/>
      <c r="H63" s="213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7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zoomScale="110" zoomScaleNormal="100" workbookViewId="0">
      <selection activeCell="G116" sqref="G116"/>
    </sheetView>
  </sheetViews>
  <sheetFormatPr defaultRowHeight="12.75" x14ac:dyDescent="0.2"/>
  <cols>
    <col min="1" max="1" width="69.5703125" style="131" customWidth="1"/>
    <col min="2" max="2" width="7.28515625" style="36" customWidth="1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6" t="s">
        <v>274</v>
      </c>
      <c r="B1" s="106"/>
      <c r="C1" s="106"/>
      <c r="D1" s="106"/>
    </row>
    <row r="2" spans="1:4" ht="12.75" customHeight="1" x14ac:dyDescent="0.2">
      <c r="A2" s="107" t="s">
        <v>296</v>
      </c>
      <c r="B2" s="107"/>
      <c r="C2" s="107"/>
      <c r="D2" s="107"/>
    </row>
    <row r="3" spans="1:4" ht="12.75" customHeight="1" x14ac:dyDescent="0.2">
      <c r="A3" s="108" t="s">
        <v>290</v>
      </c>
      <c r="B3" s="109"/>
      <c r="C3" s="109"/>
      <c r="D3" s="110"/>
    </row>
    <row r="4" spans="1:4" ht="22.5" customHeight="1" x14ac:dyDescent="0.2">
      <c r="A4" s="111" t="s">
        <v>34</v>
      </c>
      <c r="B4" s="40" t="s">
        <v>35</v>
      </c>
      <c r="C4" s="41" t="s">
        <v>295</v>
      </c>
      <c r="D4" s="42" t="s">
        <v>37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2" t="s">
        <v>38</v>
      </c>
      <c r="B6" s="113"/>
      <c r="C6" s="113"/>
      <c r="D6" s="114"/>
    </row>
    <row r="7" spans="1:4" ht="12.75" customHeight="1" x14ac:dyDescent="0.2">
      <c r="A7" s="100" t="s">
        <v>39</v>
      </c>
      <c r="B7" s="3">
        <v>1</v>
      </c>
      <c r="C7" s="138"/>
      <c r="D7" s="138"/>
    </row>
    <row r="8" spans="1:4" ht="12.75" customHeight="1" x14ac:dyDescent="0.2">
      <c r="A8" s="89" t="s">
        <v>40</v>
      </c>
      <c r="B8" s="1">
        <v>2</v>
      </c>
      <c r="C8" s="173">
        <f>C9+C16+C26+C35+C39</f>
        <v>866004574</v>
      </c>
      <c r="D8" s="173">
        <f>D9+D16+D26+D35+D39</f>
        <v>878543118</v>
      </c>
    </row>
    <row r="9" spans="1:4" ht="12.75" customHeight="1" x14ac:dyDescent="0.2">
      <c r="A9" s="102" t="s">
        <v>41</v>
      </c>
      <c r="B9" s="1">
        <v>3</v>
      </c>
      <c r="C9" s="173">
        <f>SUM(C10:C15)</f>
        <v>815442</v>
      </c>
      <c r="D9" s="173">
        <f>SUM(D10:D15)</f>
        <v>627425</v>
      </c>
    </row>
    <row r="10" spans="1:4" x14ac:dyDescent="0.2">
      <c r="A10" s="102" t="s">
        <v>42</v>
      </c>
      <c r="B10" s="1">
        <v>4</v>
      </c>
      <c r="C10" s="134">
        <v>350824</v>
      </c>
      <c r="D10" s="134">
        <v>224534</v>
      </c>
    </row>
    <row r="11" spans="1:4" ht="24" x14ac:dyDescent="0.2">
      <c r="A11" s="102" t="s">
        <v>43</v>
      </c>
      <c r="B11" s="1">
        <v>5</v>
      </c>
      <c r="C11" s="134">
        <v>464618</v>
      </c>
      <c r="D11" s="134">
        <v>402891</v>
      </c>
    </row>
    <row r="12" spans="1:4" x14ac:dyDescent="0.2">
      <c r="A12" s="102" t="s">
        <v>0</v>
      </c>
      <c r="B12" s="1">
        <v>6</v>
      </c>
      <c r="C12" s="134"/>
      <c r="D12" s="134"/>
    </row>
    <row r="13" spans="1:4" x14ac:dyDescent="0.2">
      <c r="A13" s="102" t="s">
        <v>44</v>
      </c>
      <c r="B13" s="1">
        <v>7</v>
      </c>
      <c r="C13" s="134"/>
      <c r="D13" s="134"/>
    </row>
    <row r="14" spans="1:4" x14ac:dyDescent="0.2">
      <c r="A14" s="102" t="s">
        <v>45</v>
      </c>
      <c r="B14" s="1">
        <v>8</v>
      </c>
      <c r="C14" s="134"/>
      <c r="D14" s="134"/>
    </row>
    <row r="15" spans="1:4" x14ac:dyDescent="0.2">
      <c r="A15" s="102" t="s">
        <v>46</v>
      </c>
      <c r="B15" s="1">
        <v>9</v>
      </c>
      <c r="C15" s="134"/>
      <c r="D15" s="134"/>
    </row>
    <row r="16" spans="1:4" x14ac:dyDescent="0.2">
      <c r="A16" s="102" t="s">
        <v>47</v>
      </c>
      <c r="B16" s="1">
        <v>10</v>
      </c>
      <c r="C16" s="173">
        <f>SUM(C17:C25)</f>
        <v>863285263</v>
      </c>
      <c r="D16" s="173">
        <f>SUM(D17:D25)</f>
        <v>876011824</v>
      </c>
    </row>
    <row r="17" spans="1:4" x14ac:dyDescent="0.2">
      <c r="A17" s="102" t="s">
        <v>48</v>
      </c>
      <c r="B17" s="1">
        <v>11</v>
      </c>
      <c r="C17" s="134">
        <v>108949320</v>
      </c>
      <c r="D17" s="134">
        <v>108949320</v>
      </c>
    </row>
    <row r="18" spans="1:4" x14ac:dyDescent="0.2">
      <c r="A18" s="102" t="s">
        <v>49</v>
      </c>
      <c r="B18" s="1">
        <v>12</v>
      </c>
      <c r="C18" s="134">
        <v>612568336</v>
      </c>
      <c r="D18" s="134">
        <v>575980136</v>
      </c>
    </row>
    <row r="19" spans="1:4" x14ac:dyDescent="0.2">
      <c r="A19" s="102" t="s">
        <v>50</v>
      </c>
      <c r="B19" s="1">
        <v>13</v>
      </c>
      <c r="C19" s="134">
        <v>15180889</v>
      </c>
      <c r="D19" s="134">
        <v>13759426</v>
      </c>
    </row>
    <row r="20" spans="1:4" x14ac:dyDescent="0.2">
      <c r="A20" s="102" t="s">
        <v>51</v>
      </c>
      <c r="B20" s="1">
        <v>14</v>
      </c>
      <c r="C20" s="134">
        <v>87328908</v>
      </c>
      <c r="D20" s="134">
        <v>92718435</v>
      </c>
    </row>
    <row r="21" spans="1:4" x14ac:dyDescent="0.2">
      <c r="A21" s="102" t="s">
        <v>52</v>
      </c>
      <c r="B21" s="1">
        <v>15</v>
      </c>
      <c r="C21" s="134"/>
      <c r="D21" s="134"/>
    </row>
    <row r="22" spans="1:4" x14ac:dyDescent="0.2">
      <c r="A22" s="102" t="s">
        <v>53</v>
      </c>
      <c r="B22" s="1">
        <v>16</v>
      </c>
      <c r="C22" s="134">
        <v>8319148</v>
      </c>
      <c r="D22" s="134">
        <v>2066800</v>
      </c>
    </row>
    <row r="23" spans="1:4" x14ac:dyDescent="0.2">
      <c r="A23" s="102" t="s">
        <v>54</v>
      </c>
      <c r="B23" s="1">
        <v>17</v>
      </c>
      <c r="C23" s="134">
        <v>27380095</v>
      </c>
      <c r="D23" s="134">
        <v>78979140</v>
      </c>
    </row>
    <row r="24" spans="1:4" x14ac:dyDescent="0.2">
      <c r="A24" s="102" t="s">
        <v>55</v>
      </c>
      <c r="B24" s="1">
        <v>18</v>
      </c>
      <c r="C24" s="134">
        <v>3558567</v>
      </c>
      <c r="D24" s="134">
        <v>3558567</v>
      </c>
    </row>
    <row r="25" spans="1:4" x14ac:dyDescent="0.2">
      <c r="A25" s="102" t="s">
        <v>56</v>
      </c>
      <c r="B25" s="1">
        <v>19</v>
      </c>
      <c r="C25" s="134"/>
      <c r="D25" s="134"/>
    </row>
    <row r="26" spans="1:4" x14ac:dyDescent="0.2">
      <c r="A26" s="102" t="s">
        <v>57</v>
      </c>
      <c r="B26" s="1">
        <v>20</v>
      </c>
      <c r="C26" s="173">
        <f>SUM(C27:C34)</f>
        <v>500000</v>
      </c>
      <c r="D26" s="173">
        <f>SUM(D27:D34)</f>
        <v>500000</v>
      </c>
    </row>
    <row r="27" spans="1:4" x14ac:dyDescent="0.2">
      <c r="A27" s="102" t="s">
        <v>58</v>
      </c>
      <c r="B27" s="1">
        <v>21</v>
      </c>
      <c r="C27" s="134">
        <v>500000</v>
      </c>
      <c r="D27" s="134">
        <v>500000</v>
      </c>
    </row>
    <row r="28" spans="1:4" x14ac:dyDescent="0.2">
      <c r="A28" s="102" t="s">
        <v>59</v>
      </c>
      <c r="B28" s="1">
        <v>22</v>
      </c>
      <c r="C28" s="134"/>
      <c r="D28" s="134"/>
    </row>
    <row r="29" spans="1:4" x14ac:dyDescent="0.2">
      <c r="A29" s="102" t="s">
        <v>60</v>
      </c>
      <c r="B29" s="1">
        <v>23</v>
      </c>
      <c r="C29" s="134"/>
      <c r="D29" s="134"/>
    </row>
    <row r="30" spans="1:4" x14ac:dyDescent="0.2">
      <c r="A30" s="102" t="s">
        <v>61</v>
      </c>
      <c r="B30" s="1">
        <v>24</v>
      </c>
      <c r="C30" s="134"/>
      <c r="D30" s="134"/>
    </row>
    <row r="31" spans="1:4" x14ac:dyDescent="0.2">
      <c r="A31" s="102" t="s">
        <v>62</v>
      </c>
      <c r="B31" s="1">
        <v>25</v>
      </c>
      <c r="C31" s="134"/>
      <c r="D31" s="134"/>
    </row>
    <row r="32" spans="1:4" x14ac:dyDescent="0.2">
      <c r="A32" s="102" t="s">
        <v>63</v>
      </c>
      <c r="B32" s="1">
        <v>26</v>
      </c>
      <c r="C32" s="134"/>
      <c r="D32" s="134"/>
    </row>
    <row r="33" spans="1:4" x14ac:dyDescent="0.2">
      <c r="A33" s="102" t="s">
        <v>64</v>
      </c>
      <c r="B33" s="1">
        <v>27</v>
      </c>
      <c r="C33" s="134"/>
      <c r="D33" s="134"/>
    </row>
    <row r="34" spans="1:4" x14ac:dyDescent="0.2">
      <c r="A34" s="102" t="s">
        <v>65</v>
      </c>
      <c r="B34" s="1">
        <v>28</v>
      </c>
      <c r="C34" s="134"/>
      <c r="D34" s="134"/>
    </row>
    <row r="35" spans="1:4" x14ac:dyDescent="0.2">
      <c r="A35" s="102" t="s">
        <v>66</v>
      </c>
      <c r="B35" s="1">
        <v>29</v>
      </c>
      <c r="C35" s="135">
        <f>SUM(C36:C38)</f>
        <v>0</v>
      </c>
      <c r="D35" s="135">
        <f>SUM(D36:D38)</f>
        <v>0</v>
      </c>
    </row>
    <row r="36" spans="1:4" x14ac:dyDescent="0.2">
      <c r="A36" s="102" t="s">
        <v>67</v>
      </c>
      <c r="B36" s="1">
        <v>30</v>
      </c>
      <c r="C36" s="134"/>
      <c r="D36" s="134"/>
    </row>
    <row r="37" spans="1:4" x14ac:dyDescent="0.2">
      <c r="A37" s="102" t="s">
        <v>68</v>
      </c>
      <c r="B37" s="1">
        <v>31</v>
      </c>
      <c r="C37" s="134"/>
      <c r="D37" s="134"/>
    </row>
    <row r="38" spans="1:4" x14ac:dyDescent="0.2">
      <c r="A38" s="102" t="s">
        <v>69</v>
      </c>
      <c r="B38" s="1">
        <v>32</v>
      </c>
      <c r="C38" s="134"/>
      <c r="D38" s="134"/>
    </row>
    <row r="39" spans="1:4" x14ac:dyDescent="0.2">
      <c r="A39" s="102" t="s">
        <v>70</v>
      </c>
      <c r="B39" s="1">
        <v>33</v>
      </c>
      <c r="C39" s="134">
        <v>1403869</v>
      </c>
      <c r="D39" s="134">
        <v>1403869</v>
      </c>
    </row>
    <row r="40" spans="1:4" x14ac:dyDescent="0.2">
      <c r="A40" s="89" t="s">
        <v>71</v>
      </c>
      <c r="B40" s="1">
        <v>34</v>
      </c>
      <c r="C40" s="173">
        <f>C41+C49+C56+C64</f>
        <v>84389132</v>
      </c>
      <c r="D40" s="173">
        <f>D41+D49+D56+D64</f>
        <v>68005022</v>
      </c>
    </row>
    <row r="41" spans="1:4" x14ac:dyDescent="0.2">
      <c r="A41" s="102" t="s">
        <v>72</v>
      </c>
      <c r="B41" s="1">
        <v>35</v>
      </c>
      <c r="C41" s="173">
        <f>SUM(C42:C48)</f>
        <v>3160994</v>
      </c>
      <c r="D41" s="173">
        <f>SUM(D42:D48)</f>
        <v>4426529</v>
      </c>
    </row>
    <row r="42" spans="1:4" x14ac:dyDescent="0.2">
      <c r="A42" s="102" t="s">
        <v>73</v>
      </c>
      <c r="B42" s="1">
        <v>36</v>
      </c>
      <c r="C42" s="134">
        <v>2519217</v>
      </c>
      <c r="D42" s="134">
        <v>3335806</v>
      </c>
    </row>
    <row r="43" spans="1:4" x14ac:dyDescent="0.2">
      <c r="A43" s="102" t="s">
        <v>74</v>
      </c>
      <c r="B43" s="1">
        <v>37</v>
      </c>
      <c r="C43" s="134"/>
      <c r="D43" s="134"/>
    </row>
    <row r="44" spans="1:4" x14ac:dyDescent="0.2">
      <c r="A44" s="102" t="s">
        <v>75</v>
      </c>
      <c r="B44" s="1">
        <v>38</v>
      </c>
      <c r="C44" s="134"/>
      <c r="D44" s="134"/>
    </row>
    <row r="45" spans="1:4" x14ac:dyDescent="0.2">
      <c r="A45" s="102" t="s">
        <v>76</v>
      </c>
      <c r="B45" s="1">
        <v>39</v>
      </c>
      <c r="C45" s="134">
        <v>326467</v>
      </c>
      <c r="D45" s="134">
        <v>391574</v>
      </c>
    </row>
    <row r="46" spans="1:4" x14ac:dyDescent="0.2">
      <c r="A46" s="102" t="s">
        <v>77</v>
      </c>
      <c r="B46" s="1">
        <v>40</v>
      </c>
      <c r="C46" s="134">
        <v>315310</v>
      </c>
      <c r="D46" s="134">
        <v>699149</v>
      </c>
    </row>
    <row r="47" spans="1:4" x14ac:dyDescent="0.2">
      <c r="A47" s="102" t="s">
        <v>78</v>
      </c>
      <c r="B47" s="1">
        <v>41</v>
      </c>
      <c r="C47" s="134"/>
      <c r="D47" s="134"/>
    </row>
    <row r="48" spans="1:4" x14ac:dyDescent="0.2">
      <c r="A48" s="102" t="s">
        <v>79</v>
      </c>
      <c r="B48" s="1">
        <v>42</v>
      </c>
      <c r="C48" s="134"/>
      <c r="D48" s="134"/>
    </row>
    <row r="49" spans="1:4" x14ac:dyDescent="0.2">
      <c r="A49" s="102" t="s">
        <v>80</v>
      </c>
      <c r="B49" s="1">
        <v>43</v>
      </c>
      <c r="C49" s="173">
        <f>SUM(C50:C55)</f>
        <v>12837958</v>
      </c>
      <c r="D49" s="173">
        <f>SUM(D50:D55)</f>
        <v>21771307</v>
      </c>
    </row>
    <row r="50" spans="1:4" x14ac:dyDescent="0.2">
      <c r="A50" s="102" t="s">
        <v>81</v>
      </c>
      <c r="B50" s="1">
        <v>44</v>
      </c>
      <c r="C50" s="134"/>
      <c r="D50" s="134"/>
    </row>
    <row r="51" spans="1:4" x14ac:dyDescent="0.2">
      <c r="A51" s="102" t="s">
        <v>82</v>
      </c>
      <c r="B51" s="1">
        <v>45</v>
      </c>
      <c r="C51" s="134">
        <v>10009562</v>
      </c>
      <c r="D51" s="134">
        <v>18393232</v>
      </c>
    </row>
    <row r="52" spans="1:4" x14ac:dyDescent="0.2">
      <c r="A52" s="102" t="s">
        <v>83</v>
      </c>
      <c r="B52" s="1">
        <v>46</v>
      </c>
      <c r="C52" s="134"/>
      <c r="D52" s="134"/>
    </row>
    <row r="53" spans="1:4" x14ac:dyDescent="0.2">
      <c r="A53" s="102" t="s">
        <v>84</v>
      </c>
      <c r="B53" s="1">
        <v>47</v>
      </c>
      <c r="C53" s="134">
        <v>138816</v>
      </c>
      <c r="D53" s="134">
        <v>160108</v>
      </c>
    </row>
    <row r="54" spans="1:4" x14ac:dyDescent="0.2">
      <c r="A54" s="102" t="s">
        <v>85</v>
      </c>
      <c r="B54" s="1">
        <v>48</v>
      </c>
      <c r="C54" s="134">
        <v>2689580</v>
      </c>
      <c r="D54" s="134">
        <v>3217967</v>
      </c>
    </row>
    <row r="55" spans="1:4" x14ac:dyDescent="0.2">
      <c r="A55" s="102" t="s">
        <v>86</v>
      </c>
      <c r="B55" s="1">
        <v>49</v>
      </c>
      <c r="C55" s="134"/>
      <c r="D55" s="134"/>
    </row>
    <row r="56" spans="1:4" x14ac:dyDescent="0.2">
      <c r="A56" s="102" t="s">
        <v>87</v>
      </c>
      <c r="B56" s="1">
        <v>50</v>
      </c>
      <c r="C56" s="173">
        <f>SUM(C57:C63)</f>
        <v>6001842</v>
      </c>
      <c r="D56" s="188">
        <f>SUM(D57:D63)</f>
        <v>15800</v>
      </c>
    </row>
    <row r="57" spans="1:4" x14ac:dyDescent="0.2">
      <c r="A57" s="102" t="s">
        <v>58</v>
      </c>
      <c r="B57" s="1">
        <v>51</v>
      </c>
      <c r="C57" s="134"/>
      <c r="D57" s="134"/>
    </row>
    <row r="58" spans="1:4" x14ac:dyDescent="0.2">
      <c r="A58" s="102" t="s">
        <v>59</v>
      </c>
      <c r="B58" s="1">
        <v>52</v>
      </c>
      <c r="C58" s="134"/>
      <c r="D58" s="134"/>
    </row>
    <row r="59" spans="1:4" x14ac:dyDescent="0.2">
      <c r="A59" s="102" t="s">
        <v>60</v>
      </c>
      <c r="B59" s="1">
        <v>53</v>
      </c>
      <c r="C59" s="134"/>
      <c r="D59" s="134"/>
    </row>
    <row r="60" spans="1:4" x14ac:dyDescent="0.2">
      <c r="A60" s="102" t="s">
        <v>61</v>
      </c>
      <c r="B60" s="1">
        <v>54</v>
      </c>
      <c r="C60" s="134"/>
      <c r="D60" s="134"/>
    </row>
    <row r="61" spans="1:4" x14ac:dyDescent="0.2">
      <c r="A61" s="102" t="s">
        <v>62</v>
      </c>
      <c r="B61" s="1">
        <v>55</v>
      </c>
      <c r="C61" s="134"/>
      <c r="D61" s="134"/>
    </row>
    <row r="62" spans="1:4" x14ac:dyDescent="0.2">
      <c r="A62" s="102" t="s">
        <v>63</v>
      </c>
      <c r="B62" s="1">
        <v>56</v>
      </c>
      <c r="C62" s="134">
        <v>5986042</v>
      </c>
      <c r="D62" s="134"/>
    </row>
    <row r="63" spans="1:4" x14ac:dyDescent="0.2">
      <c r="A63" s="102" t="s">
        <v>88</v>
      </c>
      <c r="B63" s="1">
        <v>57</v>
      </c>
      <c r="C63" s="134">
        <v>15800</v>
      </c>
      <c r="D63" s="134">
        <v>15800</v>
      </c>
    </row>
    <row r="64" spans="1:4" x14ac:dyDescent="0.2">
      <c r="A64" s="102" t="s">
        <v>89</v>
      </c>
      <c r="B64" s="1">
        <v>58</v>
      </c>
      <c r="C64" s="134">
        <v>62388338</v>
      </c>
      <c r="D64" s="134">
        <v>41791386</v>
      </c>
    </row>
    <row r="65" spans="1:4" x14ac:dyDescent="0.2">
      <c r="A65" s="89" t="s">
        <v>90</v>
      </c>
      <c r="B65" s="1">
        <v>59</v>
      </c>
      <c r="C65" s="134">
        <v>282786</v>
      </c>
      <c r="D65" s="134">
        <v>316935</v>
      </c>
    </row>
    <row r="66" spans="1:4" x14ac:dyDescent="0.2">
      <c r="A66" s="89" t="s">
        <v>91</v>
      </c>
      <c r="B66" s="1">
        <v>60</v>
      </c>
      <c r="C66" s="173">
        <f>C7+C8+C40+C65</f>
        <v>950676492</v>
      </c>
      <c r="D66" s="173">
        <f>D7+D8+D40+D65</f>
        <v>946865075</v>
      </c>
    </row>
    <row r="67" spans="1:4" x14ac:dyDescent="0.2">
      <c r="A67" s="103" t="s">
        <v>92</v>
      </c>
      <c r="B67" s="4">
        <v>61</v>
      </c>
      <c r="C67" s="136">
        <v>4452613</v>
      </c>
      <c r="D67" s="136">
        <v>4452613</v>
      </c>
    </row>
    <row r="68" spans="1:4" x14ac:dyDescent="0.2">
      <c r="A68" s="96" t="s">
        <v>133</v>
      </c>
      <c r="B68" s="104"/>
      <c r="C68" s="104"/>
      <c r="D68" s="105"/>
    </row>
    <row r="69" spans="1:4" x14ac:dyDescent="0.2">
      <c r="A69" s="100" t="s">
        <v>93</v>
      </c>
      <c r="B69" s="3">
        <v>62</v>
      </c>
      <c r="C69" s="175">
        <f>C70+C71+C72+C78+C79+C82+C85</f>
        <v>755574946</v>
      </c>
      <c r="D69" s="175">
        <f>D70+D71+D72+D78+D79+D82+D85</f>
        <v>737516881</v>
      </c>
    </row>
    <row r="70" spans="1:4" x14ac:dyDescent="0.2">
      <c r="A70" s="102" t="s">
        <v>94</v>
      </c>
      <c r="B70" s="1">
        <v>63</v>
      </c>
      <c r="C70" s="174">
        <v>696074300</v>
      </c>
      <c r="D70" s="172">
        <v>696074300</v>
      </c>
    </row>
    <row r="71" spans="1:4" x14ac:dyDescent="0.2">
      <c r="A71" s="102" t="s">
        <v>95</v>
      </c>
      <c r="B71" s="1">
        <v>64</v>
      </c>
      <c r="C71" s="134"/>
      <c r="D71" s="134"/>
    </row>
    <row r="72" spans="1:4" x14ac:dyDescent="0.2">
      <c r="A72" s="102" t="s">
        <v>96</v>
      </c>
      <c r="B72" s="1">
        <v>65</v>
      </c>
      <c r="C72" s="173">
        <f>C73+C74-C75+C76+C77</f>
        <v>46529648</v>
      </c>
      <c r="D72" s="173">
        <f>D73+D74-D75+D76+D77</f>
        <v>46529648</v>
      </c>
    </row>
    <row r="73" spans="1:4" x14ac:dyDescent="0.2">
      <c r="A73" s="102" t="s">
        <v>97</v>
      </c>
      <c r="B73" s="1">
        <v>66</v>
      </c>
      <c r="C73" s="134">
        <v>45018765</v>
      </c>
      <c r="D73" s="134">
        <v>45018765</v>
      </c>
    </row>
    <row r="74" spans="1:4" x14ac:dyDescent="0.2">
      <c r="A74" s="102" t="s">
        <v>98</v>
      </c>
      <c r="B74" s="1">
        <v>67</v>
      </c>
      <c r="C74" s="134"/>
      <c r="D74" s="134"/>
    </row>
    <row r="75" spans="1:4" x14ac:dyDescent="0.2">
      <c r="A75" s="102" t="s">
        <v>99</v>
      </c>
      <c r="B75" s="1">
        <v>68</v>
      </c>
      <c r="C75" s="134"/>
      <c r="D75" s="134"/>
    </row>
    <row r="76" spans="1:4" x14ac:dyDescent="0.2">
      <c r="A76" s="102" t="s">
        <v>100</v>
      </c>
      <c r="B76" s="1">
        <v>69</v>
      </c>
      <c r="C76" s="134"/>
      <c r="D76" s="134"/>
    </row>
    <row r="77" spans="1:4" x14ac:dyDescent="0.2">
      <c r="A77" s="102" t="s">
        <v>101</v>
      </c>
      <c r="B77" s="1">
        <v>70</v>
      </c>
      <c r="C77" s="134">
        <v>1510883</v>
      </c>
      <c r="D77" s="134">
        <v>1510883</v>
      </c>
    </row>
    <row r="78" spans="1:4" x14ac:dyDescent="0.2">
      <c r="A78" s="102" t="s">
        <v>102</v>
      </c>
      <c r="B78" s="1">
        <v>71</v>
      </c>
      <c r="C78" s="5"/>
      <c r="D78" s="134"/>
    </row>
    <row r="79" spans="1:4" x14ac:dyDescent="0.2">
      <c r="A79" s="102" t="s">
        <v>103</v>
      </c>
      <c r="B79" s="1">
        <v>72</v>
      </c>
      <c r="C79" s="173">
        <f>C80-C81</f>
        <v>81668</v>
      </c>
      <c r="D79" s="173">
        <f>D80-D81</f>
        <v>12970998</v>
      </c>
    </row>
    <row r="80" spans="1:4" x14ac:dyDescent="0.2">
      <c r="A80" s="102" t="s">
        <v>104</v>
      </c>
      <c r="B80" s="1">
        <v>73</v>
      </c>
      <c r="C80" s="5">
        <v>81668</v>
      </c>
      <c r="D80" s="134">
        <v>12970998</v>
      </c>
    </row>
    <row r="81" spans="1:4" x14ac:dyDescent="0.2">
      <c r="A81" s="102" t="s">
        <v>105</v>
      </c>
      <c r="B81" s="1">
        <v>74</v>
      </c>
      <c r="C81" s="5"/>
      <c r="D81" s="134"/>
    </row>
    <row r="82" spans="1:4" x14ac:dyDescent="0.2">
      <c r="A82" s="102" t="s">
        <v>106</v>
      </c>
      <c r="B82" s="1">
        <v>75</v>
      </c>
      <c r="C82" s="173">
        <f>C83-C84</f>
        <v>12889330</v>
      </c>
      <c r="D82" s="173">
        <f>D83-D84</f>
        <v>-18058065</v>
      </c>
    </row>
    <row r="83" spans="1:4" x14ac:dyDescent="0.2">
      <c r="A83" s="102" t="s">
        <v>107</v>
      </c>
      <c r="B83" s="1">
        <v>76</v>
      </c>
      <c r="C83" s="134">
        <v>12889330</v>
      </c>
      <c r="D83" s="134"/>
    </row>
    <row r="84" spans="1:4" x14ac:dyDescent="0.2">
      <c r="A84" s="102" t="s">
        <v>108</v>
      </c>
      <c r="B84" s="1">
        <v>77</v>
      </c>
      <c r="C84" s="134"/>
      <c r="D84" s="134">
        <v>18058065</v>
      </c>
    </row>
    <row r="85" spans="1:4" x14ac:dyDescent="0.2">
      <c r="A85" s="102" t="s">
        <v>109</v>
      </c>
      <c r="B85" s="1">
        <v>78</v>
      </c>
      <c r="C85" s="5"/>
      <c r="D85" s="134"/>
    </row>
    <row r="86" spans="1:4" x14ac:dyDescent="0.2">
      <c r="A86" s="89" t="s">
        <v>110</v>
      </c>
      <c r="B86" s="1">
        <v>79</v>
      </c>
      <c r="C86" s="173">
        <f>SUM(C87:C89)</f>
        <v>16712499</v>
      </c>
      <c r="D86" s="173">
        <f>SUM(D87:D89)</f>
        <v>16274139</v>
      </c>
    </row>
    <row r="87" spans="1:4" x14ac:dyDescent="0.2">
      <c r="A87" s="102" t="s">
        <v>111</v>
      </c>
      <c r="B87" s="1">
        <v>80</v>
      </c>
      <c r="C87" s="134">
        <v>2701683</v>
      </c>
      <c r="D87" s="134">
        <v>2701683</v>
      </c>
    </row>
    <row r="88" spans="1:4" x14ac:dyDescent="0.2">
      <c r="A88" s="102" t="s">
        <v>112</v>
      </c>
      <c r="B88" s="1">
        <v>81</v>
      </c>
      <c r="C88" s="134"/>
      <c r="D88" s="134"/>
    </row>
    <row r="89" spans="1:4" x14ac:dyDescent="0.2">
      <c r="A89" s="102" t="s">
        <v>113</v>
      </c>
      <c r="B89" s="1">
        <v>82</v>
      </c>
      <c r="C89" s="134">
        <v>14010816</v>
      </c>
      <c r="D89" s="134">
        <v>13572456</v>
      </c>
    </row>
    <row r="90" spans="1:4" x14ac:dyDescent="0.2">
      <c r="A90" s="89" t="s">
        <v>114</v>
      </c>
      <c r="B90" s="1">
        <v>83</v>
      </c>
      <c r="C90" s="173">
        <f>SUM(C91:C99)</f>
        <v>89174011</v>
      </c>
      <c r="D90" s="173">
        <f>SUM(D91:D99)</f>
        <v>89174011</v>
      </c>
    </row>
    <row r="91" spans="1:4" x14ac:dyDescent="0.2">
      <c r="A91" s="102" t="s">
        <v>115</v>
      </c>
      <c r="B91" s="1">
        <v>84</v>
      </c>
      <c r="C91" s="134"/>
      <c r="D91" s="134"/>
    </row>
    <row r="92" spans="1:4" x14ac:dyDescent="0.2">
      <c r="A92" s="102" t="s">
        <v>116</v>
      </c>
      <c r="B92" s="1">
        <v>85</v>
      </c>
      <c r="C92" s="134"/>
      <c r="D92" s="134"/>
    </row>
    <row r="93" spans="1:4" x14ac:dyDescent="0.2">
      <c r="A93" s="102" t="s">
        <v>117</v>
      </c>
      <c r="B93" s="1">
        <v>86</v>
      </c>
      <c r="C93" s="134">
        <v>89174011</v>
      </c>
      <c r="D93" s="134">
        <v>89174011</v>
      </c>
    </row>
    <row r="94" spans="1:4" x14ac:dyDescent="0.2">
      <c r="A94" s="102" t="s">
        <v>118</v>
      </c>
      <c r="B94" s="1">
        <v>87</v>
      </c>
      <c r="C94" s="134"/>
      <c r="D94" s="134"/>
    </row>
    <row r="95" spans="1:4" x14ac:dyDescent="0.2">
      <c r="A95" s="102" t="s">
        <v>119</v>
      </c>
      <c r="B95" s="1">
        <v>88</v>
      </c>
      <c r="C95" s="134"/>
      <c r="D95" s="134"/>
    </row>
    <row r="96" spans="1:4" x14ac:dyDescent="0.2">
      <c r="A96" s="102" t="s">
        <v>120</v>
      </c>
      <c r="B96" s="1">
        <v>89</v>
      </c>
      <c r="C96" s="134"/>
      <c r="D96" s="134"/>
    </row>
    <row r="97" spans="1:4" x14ac:dyDescent="0.2">
      <c r="A97" s="102" t="s">
        <v>121</v>
      </c>
      <c r="B97" s="1">
        <v>90</v>
      </c>
      <c r="C97" s="134"/>
      <c r="D97" s="134"/>
    </row>
    <row r="98" spans="1:4" x14ac:dyDescent="0.2">
      <c r="A98" s="102" t="s">
        <v>122</v>
      </c>
      <c r="B98" s="1">
        <v>91</v>
      </c>
      <c r="C98" s="134"/>
      <c r="D98" s="134"/>
    </row>
    <row r="99" spans="1:4" x14ac:dyDescent="0.2">
      <c r="A99" s="102" t="s">
        <v>123</v>
      </c>
      <c r="B99" s="1">
        <v>92</v>
      </c>
      <c r="C99" s="134"/>
      <c r="D99" s="134"/>
    </row>
    <row r="100" spans="1:4" x14ac:dyDescent="0.2">
      <c r="A100" s="89" t="s">
        <v>124</v>
      </c>
      <c r="B100" s="1">
        <v>93</v>
      </c>
      <c r="C100" s="173">
        <f>SUM(C101:C112)</f>
        <v>88916829</v>
      </c>
      <c r="D100" s="173">
        <f>SUM(D101:D112)</f>
        <v>99128572</v>
      </c>
    </row>
    <row r="101" spans="1:4" x14ac:dyDescent="0.2">
      <c r="A101" s="102" t="s">
        <v>115</v>
      </c>
      <c r="B101" s="1">
        <v>94</v>
      </c>
      <c r="C101" s="134"/>
      <c r="D101" s="134"/>
    </row>
    <row r="102" spans="1:4" x14ac:dyDescent="0.2">
      <c r="A102" s="102" t="s">
        <v>116</v>
      </c>
      <c r="B102" s="1">
        <v>95</v>
      </c>
      <c r="C102" s="134"/>
      <c r="D102" s="134"/>
    </row>
    <row r="103" spans="1:4" x14ac:dyDescent="0.2">
      <c r="A103" s="102" t="s">
        <v>117</v>
      </c>
      <c r="B103" s="1">
        <v>96</v>
      </c>
      <c r="C103" s="134">
        <v>57168781</v>
      </c>
      <c r="D103" s="134">
        <v>44511915</v>
      </c>
    </row>
    <row r="104" spans="1:4" x14ac:dyDescent="0.2">
      <c r="A104" s="102" t="s">
        <v>118</v>
      </c>
      <c r="B104" s="1">
        <v>97</v>
      </c>
      <c r="C104" s="134">
        <v>7644277</v>
      </c>
      <c r="D104" s="134">
        <v>25421211</v>
      </c>
    </row>
    <row r="105" spans="1:4" x14ac:dyDescent="0.2">
      <c r="A105" s="102" t="s">
        <v>119</v>
      </c>
      <c r="B105" s="1">
        <v>98</v>
      </c>
      <c r="C105" s="134">
        <v>11930862</v>
      </c>
      <c r="D105" s="134">
        <v>14570243</v>
      </c>
    </row>
    <row r="106" spans="1:4" x14ac:dyDescent="0.2">
      <c r="A106" s="102" t="s">
        <v>120</v>
      </c>
      <c r="B106" s="1">
        <v>99</v>
      </c>
      <c r="C106" s="134"/>
      <c r="D106" s="134"/>
    </row>
    <row r="107" spans="1:4" x14ac:dyDescent="0.2">
      <c r="A107" s="102" t="s">
        <v>121</v>
      </c>
      <c r="B107" s="1">
        <v>100</v>
      </c>
      <c r="C107" s="134"/>
      <c r="D107" s="134"/>
    </row>
    <row r="108" spans="1:4" x14ac:dyDescent="0.2">
      <c r="A108" s="102" t="s">
        <v>125</v>
      </c>
      <c r="B108" s="1">
        <v>101</v>
      </c>
      <c r="C108" s="134">
        <v>6167048</v>
      </c>
      <c r="D108" s="134">
        <v>5815628</v>
      </c>
    </row>
    <row r="109" spans="1:4" x14ac:dyDescent="0.2">
      <c r="A109" s="102" t="s">
        <v>126</v>
      </c>
      <c r="B109" s="1">
        <v>102</v>
      </c>
      <c r="C109" s="134">
        <v>1868011</v>
      </c>
      <c r="D109" s="134">
        <v>5464090</v>
      </c>
    </row>
    <row r="110" spans="1:4" x14ac:dyDescent="0.2">
      <c r="A110" s="102" t="s">
        <v>127</v>
      </c>
      <c r="B110" s="1">
        <v>103</v>
      </c>
      <c r="C110" s="134"/>
      <c r="D110" s="134"/>
    </row>
    <row r="111" spans="1:4" x14ac:dyDescent="0.2">
      <c r="A111" s="102" t="s">
        <v>128</v>
      </c>
      <c r="B111" s="1">
        <v>104</v>
      </c>
      <c r="C111" s="134"/>
      <c r="D111" s="134"/>
    </row>
    <row r="112" spans="1:4" x14ac:dyDescent="0.2">
      <c r="A112" s="102" t="s">
        <v>129</v>
      </c>
      <c r="B112" s="1">
        <v>105</v>
      </c>
      <c r="C112" s="134">
        <v>4137850</v>
      </c>
      <c r="D112" s="134">
        <v>3345485</v>
      </c>
    </row>
    <row r="113" spans="1:4" x14ac:dyDescent="0.2">
      <c r="A113" s="89" t="s">
        <v>130</v>
      </c>
      <c r="B113" s="1">
        <v>106</v>
      </c>
      <c r="C113" s="134">
        <v>298207</v>
      </c>
      <c r="D113" s="134">
        <v>4771472</v>
      </c>
    </row>
    <row r="114" spans="1:4" x14ac:dyDescent="0.2">
      <c r="A114" s="89" t="s">
        <v>131</v>
      </c>
      <c r="B114" s="1">
        <v>107</v>
      </c>
      <c r="C114" s="173">
        <f>C69+C86+C90+C100+C113</f>
        <v>950676492</v>
      </c>
      <c r="D114" s="173">
        <f>D69+D86+D90+D100+D113</f>
        <v>946865075</v>
      </c>
    </row>
    <row r="115" spans="1:4" x14ac:dyDescent="0.2">
      <c r="A115" s="95" t="s">
        <v>132</v>
      </c>
      <c r="B115" s="2">
        <v>108</v>
      </c>
      <c r="C115" s="136">
        <v>4452613</v>
      </c>
      <c r="D115" s="136">
        <v>4452613</v>
      </c>
    </row>
    <row r="116" spans="1:4" x14ac:dyDescent="0.2">
      <c r="A116" s="96" t="s">
        <v>134</v>
      </c>
      <c r="B116" s="98"/>
      <c r="C116" s="98"/>
      <c r="D116" s="99"/>
    </row>
    <row r="117" spans="1:4" x14ac:dyDescent="0.2">
      <c r="A117" s="100" t="s">
        <v>135</v>
      </c>
      <c r="B117" s="37"/>
      <c r="C117" s="37"/>
      <c r="D117" s="101"/>
    </row>
    <row r="118" spans="1:4" x14ac:dyDescent="0.2">
      <c r="A118" s="102" t="s">
        <v>136</v>
      </c>
      <c r="B118" s="1">
        <v>109</v>
      </c>
      <c r="C118" s="134"/>
      <c r="D118" s="134"/>
    </row>
    <row r="119" spans="1:4" x14ac:dyDescent="0.2">
      <c r="A119" s="90" t="s">
        <v>137</v>
      </c>
      <c r="B119" s="4">
        <v>110</v>
      </c>
      <c r="C119" s="136"/>
      <c r="D119" s="136"/>
    </row>
    <row r="120" spans="1:4" x14ac:dyDescent="0.2">
      <c r="A120" s="91"/>
      <c r="B120" s="92"/>
      <c r="C120" s="92"/>
      <c r="D120" s="92"/>
    </row>
    <row r="121" spans="1:4" x14ac:dyDescent="0.2">
      <c r="A121" s="93"/>
      <c r="B121" s="94"/>
      <c r="C121" s="140"/>
      <c r="D121" s="140"/>
    </row>
  </sheetData>
  <phoneticPr fontId="7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42:D48 C7:D7 C10:D10 C15:D15 C35:D35 D85 C67:D67 C115:D115 C88:D89 C71:D71 D81 C73:D76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74803149606299213" top="0.98425196850393704" bottom="0.78740157480314965" header="0.51181102362204722" footer="0.51181102362204722"/>
  <pageSetup paperSize="9" scale="83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topLeftCell="A19" zoomScaleNormal="100" zoomScaleSheetLayoutView="110" workbookViewId="0">
      <selection activeCell="I31" sqref="I1:P1048576"/>
    </sheetView>
  </sheetViews>
  <sheetFormatPr defaultRowHeight="12.75" x14ac:dyDescent="0.2"/>
  <cols>
    <col min="1" max="1" width="77.28515625" style="131" customWidth="1"/>
    <col min="2" max="2" width="6.5703125" style="36" customWidth="1"/>
    <col min="3" max="3" width="10.85546875" style="36" customWidth="1"/>
    <col min="4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6" t="s">
        <v>203</v>
      </c>
      <c r="B1" s="106"/>
      <c r="C1" s="106"/>
      <c r="D1" s="106"/>
      <c r="E1" s="106"/>
      <c r="F1" s="106"/>
    </row>
    <row r="2" spans="1:6" x14ac:dyDescent="0.2">
      <c r="A2" s="115" t="s">
        <v>297</v>
      </c>
      <c r="B2" s="115"/>
      <c r="C2" s="115"/>
      <c r="D2" s="115"/>
      <c r="E2" s="115"/>
      <c r="F2" s="115"/>
    </row>
    <row r="3" spans="1:6" x14ac:dyDescent="0.2">
      <c r="A3" s="120" t="s">
        <v>291</v>
      </c>
      <c r="B3" s="120"/>
      <c r="C3" s="120"/>
      <c r="D3" s="120"/>
      <c r="E3" s="120"/>
      <c r="F3" s="120"/>
    </row>
    <row r="4" spans="1:6" ht="22.5" customHeight="1" x14ac:dyDescent="0.2">
      <c r="A4" s="40" t="s">
        <v>34</v>
      </c>
      <c r="B4" s="40" t="s">
        <v>35</v>
      </c>
      <c r="C4" s="42" t="s">
        <v>36</v>
      </c>
      <c r="D4" s="42" t="s">
        <v>36</v>
      </c>
      <c r="E4" s="42" t="s">
        <v>37</v>
      </c>
      <c r="F4" s="42" t="s">
        <v>37</v>
      </c>
    </row>
    <row r="5" spans="1:6" ht="22.5" x14ac:dyDescent="0.2">
      <c r="A5" s="40"/>
      <c r="B5" s="40"/>
      <c r="C5" s="42" t="s">
        <v>202</v>
      </c>
      <c r="D5" s="42" t="s">
        <v>201</v>
      </c>
      <c r="E5" s="42" t="s">
        <v>202</v>
      </c>
      <c r="F5" s="42" t="s">
        <v>201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100" t="s">
        <v>138</v>
      </c>
      <c r="B7" s="3">
        <v>111</v>
      </c>
      <c r="C7" s="178">
        <f>SUM(C8:C9)</f>
        <v>103042744</v>
      </c>
      <c r="D7" s="178">
        <f>SUM(D8:D9)</f>
        <v>84851390</v>
      </c>
      <c r="E7" s="178">
        <f>SUM(E8:E9)</f>
        <v>106747442</v>
      </c>
      <c r="F7" s="178">
        <f>SUM(F8:F9)</f>
        <v>87636048</v>
      </c>
    </row>
    <row r="8" spans="1:6" x14ac:dyDescent="0.2">
      <c r="A8" s="89" t="s">
        <v>139</v>
      </c>
      <c r="B8" s="1">
        <v>112</v>
      </c>
      <c r="C8" s="176">
        <v>86033723</v>
      </c>
      <c r="D8" s="176">
        <v>70148134</v>
      </c>
      <c r="E8" s="176">
        <v>100660399</v>
      </c>
      <c r="F8" s="176">
        <v>84279813</v>
      </c>
    </row>
    <row r="9" spans="1:6" x14ac:dyDescent="0.2">
      <c r="A9" s="89" t="s">
        <v>140</v>
      </c>
      <c r="B9" s="1">
        <v>113</v>
      </c>
      <c r="C9" s="176">
        <v>17009021</v>
      </c>
      <c r="D9" s="176">
        <v>14703256</v>
      </c>
      <c r="E9" s="176">
        <v>6087043</v>
      </c>
      <c r="F9" s="176">
        <v>3356235</v>
      </c>
    </row>
    <row r="10" spans="1:6" x14ac:dyDescent="0.2">
      <c r="A10" s="89" t="s">
        <v>141</v>
      </c>
      <c r="B10" s="1">
        <v>114</v>
      </c>
      <c r="C10" s="178">
        <f>C11+C12+C16+C20+C21+C22+C25+C26</f>
        <v>116456947</v>
      </c>
      <c r="D10" s="178">
        <f>D11+D12+D16+D20+D21+D22+D25+D26</f>
        <v>69599393</v>
      </c>
      <c r="E10" s="178">
        <f>E11+E12+E16+E20+E21+E22+E25+E26</f>
        <v>121961126</v>
      </c>
      <c r="F10" s="178">
        <f>F11+F12+F16+F20+F21+F22+F25+F26</f>
        <v>72157463</v>
      </c>
    </row>
    <row r="11" spans="1:6" x14ac:dyDescent="0.2">
      <c r="A11" s="89" t="s">
        <v>142</v>
      </c>
      <c r="B11" s="1">
        <v>115</v>
      </c>
      <c r="C11" s="176"/>
      <c r="D11" s="176"/>
      <c r="E11" s="176"/>
      <c r="F11" s="176"/>
    </row>
    <row r="12" spans="1:6" x14ac:dyDescent="0.2">
      <c r="A12" s="89" t="s">
        <v>143</v>
      </c>
      <c r="B12" s="1">
        <v>116</v>
      </c>
      <c r="C12" s="178">
        <f>SUM(C13:C15)</f>
        <v>26687945</v>
      </c>
      <c r="D12" s="178">
        <f>SUM(D13:D15)</f>
        <v>18934937</v>
      </c>
      <c r="E12" s="178">
        <f>SUM(E13:E15)</f>
        <v>28752389</v>
      </c>
      <c r="F12" s="178">
        <f>SUM(F13:F15)</f>
        <v>20464489</v>
      </c>
    </row>
    <row r="13" spans="1:6" x14ac:dyDescent="0.2">
      <c r="A13" s="102" t="s">
        <v>144</v>
      </c>
      <c r="B13" s="1">
        <v>117</v>
      </c>
      <c r="C13" s="176">
        <v>10304359</v>
      </c>
      <c r="D13" s="176">
        <v>8012650</v>
      </c>
      <c r="E13" s="176">
        <v>11628540</v>
      </c>
      <c r="F13" s="176">
        <v>9013951</v>
      </c>
    </row>
    <row r="14" spans="1:6" x14ac:dyDescent="0.2">
      <c r="A14" s="102" t="s">
        <v>145</v>
      </c>
      <c r="B14" s="1">
        <v>118</v>
      </c>
      <c r="C14" s="176">
        <v>152339</v>
      </c>
      <c r="D14" s="176">
        <v>108570</v>
      </c>
      <c r="E14" s="176">
        <v>175831</v>
      </c>
      <c r="F14" s="176">
        <v>143041</v>
      </c>
    </row>
    <row r="15" spans="1:6" x14ac:dyDescent="0.2">
      <c r="A15" s="102" t="s">
        <v>146</v>
      </c>
      <c r="B15" s="1">
        <v>119</v>
      </c>
      <c r="C15" s="176">
        <v>16231247</v>
      </c>
      <c r="D15" s="176">
        <v>10813717</v>
      </c>
      <c r="E15" s="176">
        <v>16948018</v>
      </c>
      <c r="F15" s="176">
        <v>11307497</v>
      </c>
    </row>
    <row r="16" spans="1:6" x14ac:dyDescent="0.2">
      <c r="A16" s="89" t="s">
        <v>147</v>
      </c>
      <c r="B16" s="1">
        <v>120</v>
      </c>
      <c r="C16" s="178">
        <f>SUM(C17:C19)</f>
        <v>29411918</v>
      </c>
      <c r="D16" s="178">
        <f>SUM(D17:D19)</f>
        <v>17917736</v>
      </c>
      <c r="E16" s="178">
        <f>SUM(E17:E19)</f>
        <v>30937608</v>
      </c>
      <c r="F16" s="178">
        <f>SUM(F17:F19)</f>
        <v>19247846</v>
      </c>
    </row>
    <row r="17" spans="1:6" x14ac:dyDescent="0.2">
      <c r="A17" s="102" t="s">
        <v>148</v>
      </c>
      <c r="B17" s="1">
        <v>121</v>
      </c>
      <c r="C17" s="176">
        <v>17770929</v>
      </c>
      <c r="D17" s="176">
        <v>10894450</v>
      </c>
      <c r="E17" s="176">
        <v>18899493.84</v>
      </c>
      <c r="F17" s="176">
        <v>11857878.84</v>
      </c>
    </row>
    <row r="18" spans="1:6" x14ac:dyDescent="0.2">
      <c r="A18" s="102" t="s">
        <v>149</v>
      </c>
      <c r="B18" s="1">
        <v>122</v>
      </c>
      <c r="C18" s="176">
        <v>7152672</v>
      </c>
      <c r="D18" s="176">
        <v>4205610</v>
      </c>
      <c r="E18" s="176">
        <v>7349803.1600000001</v>
      </c>
      <c r="F18" s="176">
        <v>4611397.16</v>
      </c>
    </row>
    <row r="19" spans="1:6" x14ac:dyDescent="0.2">
      <c r="A19" s="102" t="s">
        <v>150</v>
      </c>
      <c r="B19" s="1">
        <v>123</v>
      </c>
      <c r="C19" s="176">
        <v>4488317</v>
      </c>
      <c r="D19" s="176">
        <v>2817676</v>
      </c>
      <c r="E19" s="176">
        <v>4688311</v>
      </c>
      <c r="F19" s="176">
        <v>2778570</v>
      </c>
    </row>
    <row r="20" spans="1:6" x14ac:dyDescent="0.2">
      <c r="A20" s="89" t="s">
        <v>151</v>
      </c>
      <c r="B20" s="1">
        <v>124</v>
      </c>
      <c r="C20" s="176">
        <v>47813230</v>
      </c>
      <c r="D20" s="176">
        <v>24117263</v>
      </c>
      <c r="E20" s="176">
        <v>48502493</v>
      </c>
      <c r="F20" s="176">
        <v>24069045</v>
      </c>
    </row>
    <row r="21" spans="1:6" x14ac:dyDescent="0.2">
      <c r="A21" s="89" t="s">
        <v>152</v>
      </c>
      <c r="B21" s="1">
        <v>125</v>
      </c>
      <c r="C21" s="176">
        <v>12440038</v>
      </c>
      <c r="D21" s="176">
        <v>8609475</v>
      </c>
      <c r="E21" s="176">
        <v>13461457</v>
      </c>
      <c r="F21" s="176">
        <v>8211678</v>
      </c>
    </row>
    <row r="22" spans="1:6" x14ac:dyDescent="0.2">
      <c r="A22" s="89" t="s">
        <v>153</v>
      </c>
      <c r="B22" s="1">
        <v>126</v>
      </c>
      <c r="C22" s="178">
        <f t="shared" ref="C22:D22" si="0">SUM(C23:C24)</f>
        <v>103816</v>
      </c>
      <c r="D22" s="178">
        <f t="shared" si="0"/>
        <v>19982</v>
      </c>
      <c r="E22" s="178">
        <f t="shared" ref="E22:F22" si="1">SUM(E23:E24)</f>
        <v>307179</v>
      </c>
      <c r="F22" s="178">
        <f t="shared" si="1"/>
        <v>164405</v>
      </c>
    </row>
    <row r="23" spans="1:6" x14ac:dyDescent="0.2">
      <c r="A23" s="102" t="s">
        <v>154</v>
      </c>
      <c r="B23" s="1">
        <v>127</v>
      </c>
      <c r="C23" s="176"/>
      <c r="D23" s="176"/>
      <c r="E23" s="176">
        <v>202033</v>
      </c>
      <c r="F23" s="176">
        <v>164405</v>
      </c>
    </row>
    <row r="24" spans="1:6" x14ac:dyDescent="0.2">
      <c r="A24" s="102" t="s">
        <v>155</v>
      </c>
      <c r="B24" s="1">
        <v>128</v>
      </c>
      <c r="C24" s="176">
        <v>103816</v>
      </c>
      <c r="D24" s="176">
        <v>19982</v>
      </c>
      <c r="E24" s="176">
        <v>105146</v>
      </c>
      <c r="F24" s="176"/>
    </row>
    <row r="25" spans="1:6" x14ac:dyDescent="0.2">
      <c r="A25" s="89" t="s">
        <v>156</v>
      </c>
      <c r="B25" s="1">
        <v>129</v>
      </c>
      <c r="C25" s="176"/>
      <c r="D25" s="176"/>
      <c r="E25" s="176"/>
      <c r="F25" s="176"/>
    </row>
    <row r="26" spans="1:6" x14ac:dyDescent="0.2">
      <c r="A26" s="89" t="s">
        <v>157</v>
      </c>
      <c r="B26" s="1">
        <v>130</v>
      </c>
      <c r="C26" s="176"/>
      <c r="D26" s="176"/>
      <c r="E26" s="176"/>
      <c r="F26" s="176"/>
    </row>
    <row r="27" spans="1:6" x14ac:dyDescent="0.2">
      <c r="A27" s="89" t="s">
        <v>158</v>
      </c>
      <c r="B27" s="1">
        <v>131</v>
      </c>
      <c r="C27" s="178">
        <f>SUM(C28:C32)</f>
        <v>525529</v>
      </c>
      <c r="D27" s="178">
        <f>SUM(D28:D32)</f>
        <v>234962</v>
      </c>
      <c r="E27" s="178">
        <f>SUM(E28:E32)</f>
        <v>350473</v>
      </c>
      <c r="F27" s="178">
        <f>SUM(F28:F32)</f>
        <v>189459</v>
      </c>
    </row>
    <row r="28" spans="1:6" ht="24" x14ac:dyDescent="0.2">
      <c r="A28" s="89" t="s">
        <v>159</v>
      </c>
      <c r="B28" s="1">
        <v>132</v>
      </c>
      <c r="C28" s="176"/>
      <c r="D28" s="176"/>
      <c r="E28" s="176"/>
      <c r="F28" s="176"/>
    </row>
    <row r="29" spans="1:6" x14ac:dyDescent="0.2">
      <c r="A29" s="89" t="s">
        <v>160</v>
      </c>
      <c r="B29" s="1">
        <v>133</v>
      </c>
      <c r="C29" s="176">
        <v>525529</v>
      </c>
      <c r="D29" s="176">
        <v>234962</v>
      </c>
      <c r="E29" s="176">
        <v>350473</v>
      </c>
      <c r="F29" s="176">
        <v>189459</v>
      </c>
    </row>
    <row r="30" spans="1:6" x14ac:dyDescent="0.2">
      <c r="A30" s="89" t="s">
        <v>161</v>
      </c>
      <c r="B30" s="1">
        <v>134</v>
      </c>
      <c r="C30" s="176"/>
      <c r="D30" s="176"/>
      <c r="E30" s="176"/>
      <c r="F30" s="176"/>
    </row>
    <row r="31" spans="1:6" x14ac:dyDescent="0.2">
      <c r="A31" s="89" t="s">
        <v>162</v>
      </c>
      <c r="B31" s="1">
        <v>135</v>
      </c>
      <c r="C31" s="176"/>
      <c r="D31" s="176"/>
      <c r="E31" s="176"/>
      <c r="F31" s="176"/>
    </row>
    <row r="32" spans="1:6" x14ac:dyDescent="0.2">
      <c r="A32" s="89" t="s">
        <v>163</v>
      </c>
      <c r="B32" s="1">
        <v>136</v>
      </c>
      <c r="C32" s="176"/>
      <c r="D32" s="176"/>
      <c r="E32" s="176"/>
      <c r="F32" s="176"/>
    </row>
    <row r="33" spans="1:6" x14ac:dyDescent="0.2">
      <c r="A33" s="89" t="s">
        <v>164</v>
      </c>
      <c r="B33" s="1">
        <v>137</v>
      </c>
      <c r="C33" s="178">
        <f>SUM(C34:C37)</f>
        <v>3759552</v>
      </c>
      <c r="D33" s="178">
        <f>SUM(D34:D37)</f>
        <v>1831519</v>
      </c>
      <c r="E33" s="178">
        <f>SUM(E34:E37)</f>
        <v>3194854</v>
      </c>
      <c r="F33" s="178">
        <f>SUM(F34:F37)</f>
        <v>1560345</v>
      </c>
    </row>
    <row r="34" spans="1:6" ht="24" x14ac:dyDescent="0.2">
      <c r="A34" s="89" t="s">
        <v>165</v>
      </c>
      <c r="B34" s="1">
        <v>138</v>
      </c>
      <c r="C34" s="176"/>
      <c r="D34" s="176"/>
      <c r="E34" s="176"/>
      <c r="F34" s="176"/>
    </row>
    <row r="35" spans="1:6" x14ac:dyDescent="0.2">
      <c r="A35" s="89" t="s">
        <v>166</v>
      </c>
      <c r="B35" s="1">
        <v>139</v>
      </c>
      <c r="C35" s="176">
        <v>3759552</v>
      </c>
      <c r="D35" s="176">
        <v>1831519</v>
      </c>
      <c r="E35" s="176">
        <v>3194854</v>
      </c>
      <c r="F35" s="176">
        <v>1560345</v>
      </c>
    </row>
    <row r="36" spans="1:6" x14ac:dyDescent="0.2">
      <c r="A36" s="89" t="s">
        <v>167</v>
      </c>
      <c r="B36" s="1">
        <v>140</v>
      </c>
      <c r="C36" s="176"/>
      <c r="D36" s="176"/>
      <c r="E36" s="176"/>
      <c r="F36" s="176"/>
    </row>
    <row r="37" spans="1:6" x14ac:dyDescent="0.2">
      <c r="A37" s="89" t="s">
        <v>168</v>
      </c>
      <c r="B37" s="1">
        <v>141</v>
      </c>
      <c r="C37" s="176"/>
      <c r="D37" s="176"/>
      <c r="E37" s="176"/>
      <c r="F37" s="176"/>
    </row>
    <row r="38" spans="1:6" x14ac:dyDescent="0.2">
      <c r="A38" s="89" t="s">
        <v>169</v>
      </c>
      <c r="B38" s="1">
        <v>142</v>
      </c>
      <c r="C38" s="176"/>
      <c r="D38" s="176"/>
      <c r="E38" s="176"/>
      <c r="F38" s="176"/>
    </row>
    <row r="39" spans="1:6" x14ac:dyDescent="0.2">
      <c r="A39" s="89" t="s">
        <v>170</v>
      </c>
      <c r="B39" s="1">
        <v>143</v>
      </c>
      <c r="C39" s="176"/>
      <c r="D39" s="176"/>
      <c r="E39" s="176"/>
      <c r="F39" s="176"/>
    </row>
    <row r="40" spans="1:6" x14ac:dyDescent="0.2">
      <c r="A40" s="89" t="s">
        <v>171</v>
      </c>
      <c r="B40" s="1">
        <v>144</v>
      </c>
      <c r="C40" s="176"/>
      <c r="D40" s="176"/>
      <c r="E40" s="176"/>
      <c r="F40" s="176"/>
    </row>
    <row r="41" spans="1:6" x14ac:dyDescent="0.2">
      <c r="A41" s="89" t="s">
        <v>172</v>
      </c>
      <c r="B41" s="1">
        <v>145</v>
      </c>
      <c r="C41" s="176"/>
      <c r="D41" s="176"/>
      <c r="E41" s="176"/>
      <c r="F41" s="176"/>
    </row>
    <row r="42" spans="1:6" x14ac:dyDescent="0.2">
      <c r="A42" s="89" t="s">
        <v>173</v>
      </c>
      <c r="B42" s="1">
        <v>146</v>
      </c>
      <c r="C42" s="178">
        <f>C7+C27+C38+C40</f>
        <v>103568273</v>
      </c>
      <c r="D42" s="178">
        <f>D7+D27+D38+D40</f>
        <v>85086352</v>
      </c>
      <c r="E42" s="178">
        <f>E7+E27+E38+E40</f>
        <v>107097915</v>
      </c>
      <c r="F42" s="178">
        <f>F7+F27+F38+F40</f>
        <v>87825507</v>
      </c>
    </row>
    <row r="43" spans="1:6" x14ac:dyDescent="0.2">
      <c r="A43" s="89" t="s">
        <v>174</v>
      </c>
      <c r="B43" s="1">
        <v>147</v>
      </c>
      <c r="C43" s="178">
        <f>C10+C33+C39+C41</f>
        <v>120216499</v>
      </c>
      <c r="D43" s="178">
        <f>D10+D33+D39+D41</f>
        <v>71430912</v>
      </c>
      <c r="E43" s="178">
        <f>E10+E33+E39+E41</f>
        <v>125155980</v>
      </c>
      <c r="F43" s="178">
        <f>F10+F33+F39+F41</f>
        <v>73717808</v>
      </c>
    </row>
    <row r="44" spans="1:6" x14ac:dyDescent="0.2">
      <c r="A44" s="89" t="s">
        <v>175</v>
      </c>
      <c r="B44" s="1">
        <v>148</v>
      </c>
      <c r="C44" s="178">
        <f>C42-C43</f>
        <v>-16648226</v>
      </c>
      <c r="D44" s="178">
        <f>D42-D43</f>
        <v>13655440</v>
      </c>
      <c r="E44" s="178">
        <f>E42-E43</f>
        <v>-18058065</v>
      </c>
      <c r="F44" s="178">
        <f>F42-F43</f>
        <v>14107699</v>
      </c>
    </row>
    <row r="45" spans="1:6" x14ac:dyDescent="0.2">
      <c r="A45" s="102" t="s">
        <v>176</v>
      </c>
      <c r="B45" s="1">
        <v>149</v>
      </c>
      <c r="C45" s="177">
        <f>IF(C42&gt;C43,C42-C43,0)</f>
        <v>0</v>
      </c>
      <c r="D45" s="177">
        <f>IF(D42&gt;D43,D42-D43,0)</f>
        <v>13655440</v>
      </c>
      <c r="E45" s="177">
        <f>IF(E42&gt;E43,E42-E43,0)</f>
        <v>0</v>
      </c>
      <c r="F45" s="177">
        <f>IF(F42&gt;F43,F42-F43,0)</f>
        <v>14107699</v>
      </c>
    </row>
    <row r="46" spans="1:6" x14ac:dyDescent="0.2">
      <c r="A46" s="102" t="s">
        <v>177</v>
      </c>
      <c r="B46" s="1">
        <v>150</v>
      </c>
      <c r="C46" s="178">
        <f>IF(C43&gt;C42,C43-C42,0)</f>
        <v>16648226</v>
      </c>
      <c r="D46" s="178">
        <f>IF(D43&gt;D42,D43-D42,0)</f>
        <v>0</v>
      </c>
      <c r="E46" s="178">
        <f>IF(E43&gt;E42,E43-E42,0)</f>
        <v>18058065</v>
      </c>
      <c r="F46" s="178">
        <f>IF(F43&gt;F42,F43-F42,0)</f>
        <v>0</v>
      </c>
    </row>
    <row r="47" spans="1:6" x14ac:dyDescent="0.2">
      <c r="A47" s="89" t="s">
        <v>178</v>
      </c>
      <c r="B47" s="1">
        <v>151</v>
      </c>
      <c r="C47" s="176"/>
      <c r="D47" s="176"/>
      <c r="E47" s="176"/>
      <c r="F47" s="176"/>
    </row>
    <row r="48" spans="1:6" x14ac:dyDescent="0.2">
      <c r="A48" s="89" t="s">
        <v>179</v>
      </c>
      <c r="B48" s="1">
        <v>152</v>
      </c>
      <c r="C48" s="178">
        <f>C44-C47</f>
        <v>-16648226</v>
      </c>
      <c r="D48" s="178">
        <f>D44-D47</f>
        <v>13655440</v>
      </c>
      <c r="E48" s="178">
        <f>E44-E47</f>
        <v>-18058065</v>
      </c>
      <c r="F48" s="178">
        <f>F44-F47</f>
        <v>14107699</v>
      </c>
    </row>
    <row r="49" spans="1:6" x14ac:dyDescent="0.2">
      <c r="A49" s="102" t="s">
        <v>180</v>
      </c>
      <c r="B49" s="1">
        <v>153</v>
      </c>
      <c r="C49" s="177">
        <f>IF(C48&gt;0,C48,0)</f>
        <v>0</v>
      </c>
      <c r="D49" s="177">
        <f>IF(D48&gt;0,D48,0)</f>
        <v>13655440</v>
      </c>
      <c r="E49" s="177">
        <f>IF(E48&gt;0,E48,0)</f>
        <v>0</v>
      </c>
      <c r="F49" s="177">
        <f>IF(F48&gt;0,F48,0)</f>
        <v>14107699</v>
      </c>
    </row>
    <row r="50" spans="1:6" x14ac:dyDescent="0.2">
      <c r="A50" s="132" t="s">
        <v>181</v>
      </c>
      <c r="B50" s="2">
        <v>154</v>
      </c>
      <c r="C50" s="178">
        <f>IF(C48&lt;0,-C48,0)</f>
        <v>16648226</v>
      </c>
      <c r="D50" s="178">
        <f>IF(D48&lt;0,-D48,0)</f>
        <v>0</v>
      </c>
      <c r="E50" s="178">
        <f>IF(E48&lt;0,-E48,0)</f>
        <v>18058065</v>
      </c>
      <c r="F50" s="178">
        <f>IF(F48&lt;0,-F48,0)</f>
        <v>0</v>
      </c>
    </row>
    <row r="51" spans="1:6" x14ac:dyDescent="0.2">
      <c r="A51" s="96" t="s">
        <v>182</v>
      </c>
      <c r="B51" s="97"/>
      <c r="C51" s="97"/>
      <c r="D51" s="97"/>
      <c r="E51" s="97"/>
      <c r="F51" s="97"/>
    </row>
    <row r="52" spans="1:6" x14ac:dyDescent="0.2">
      <c r="A52" s="100" t="s">
        <v>183</v>
      </c>
      <c r="B52" s="37"/>
      <c r="C52" s="37"/>
      <c r="D52" s="37"/>
      <c r="E52" s="37"/>
      <c r="F52" s="43"/>
    </row>
    <row r="53" spans="1:6" x14ac:dyDescent="0.2">
      <c r="A53" s="89" t="s">
        <v>184</v>
      </c>
      <c r="B53" s="1">
        <v>155</v>
      </c>
      <c r="C53" s="5"/>
      <c r="D53" s="5"/>
      <c r="E53" s="5"/>
      <c r="F53" s="5"/>
    </row>
    <row r="54" spans="1:6" x14ac:dyDescent="0.2">
      <c r="A54" s="89" t="s">
        <v>185</v>
      </c>
      <c r="B54" s="1">
        <v>156</v>
      </c>
      <c r="C54" s="6"/>
      <c r="D54" s="6"/>
      <c r="E54" s="6"/>
      <c r="F54" s="6"/>
    </row>
    <row r="55" spans="1:6" x14ac:dyDescent="0.2">
      <c r="A55" s="96" t="s">
        <v>186</v>
      </c>
      <c r="B55" s="97"/>
      <c r="C55" s="97"/>
      <c r="D55" s="97"/>
      <c r="E55" s="97"/>
      <c r="F55" s="97"/>
    </row>
    <row r="56" spans="1:6" x14ac:dyDescent="0.2">
      <c r="A56" s="100" t="s">
        <v>187</v>
      </c>
      <c r="B56" s="7">
        <v>157</v>
      </c>
      <c r="C56" s="178">
        <f>C48</f>
        <v>-16648226</v>
      </c>
      <c r="D56" s="178">
        <f>D48</f>
        <v>13655440</v>
      </c>
      <c r="E56" s="178">
        <f>E48</f>
        <v>-18058065</v>
      </c>
      <c r="F56" s="178">
        <f>F48</f>
        <v>14107699</v>
      </c>
    </row>
    <row r="57" spans="1:6" x14ac:dyDescent="0.2">
      <c r="A57" s="89" t="s">
        <v>188</v>
      </c>
      <c r="B57" s="1">
        <v>158</v>
      </c>
      <c r="C57" s="139">
        <f>SUM(C58:C64)</f>
        <v>0</v>
      </c>
      <c r="D57" s="139">
        <f>SUM(D58:D64)</f>
        <v>0</v>
      </c>
      <c r="E57" s="177">
        <f>SUM(E58:E64)</f>
        <v>0</v>
      </c>
      <c r="F57" s="177">
        <f>SUM(F58:F64)</f>
        <v>0</v>
      </c>
    </row>
    <row r="58" spans="1:6" x14ac:dyDescent="0.2">
      <c r="A58" s="89" t="s">
        <v>189</v>
      </c>
      <c r="B58" s="1">
        <v>159</v>
      </c>
      <c r="C58" s="5"/>
      <c r="D58" s="5"/>
      <c r="E58" s="176"/>
      <c r="F58" s="176"/>
    </row>
    <row r="59" spans="1:6" x14ac:dyDescent="0.2">
      <c r="A59" s="89" t="s">
        <v>190</v>
      </c>
      <c r="B59" s="1">
        <v>160</v>
      </c>
      <c r="C59" s="5"/>
      <c r="D59" s="5"/>
      <c r="E59" s="176"/>
      <c r="F59" s="176"/>
    </row>
    <row r="60" spans="1:6" x14ac:dyDescent="0.2">
      <c r="A60" s="89" t="s">
        <v>191</v>
      </c>
      <c r="B60" s="1">
        <v>161</v>
      </c>
      <c r="C60" s="5"/>
      <c r="D60" s="5"/>
      <c r="E60" s="176"/>
      <c r="F60" s="176"/>
    </row>
    <row r="61" spans="1:6" x14ac:dyDescent="0.2">
      <c r="A61" s="89" t="s">
        <v>192</v>
      </c>
      <c r="B61" s="1">
        <v>162</v>
      </c>
      <c r="C61" s="134"/>
      <c r="D61" s="134"/>
      <c r="E61" s="134"/>
      <c r="F61" s="134"/>
    </row>
    <row r="62" spans="1:6" x14ac:dyDescent="0.2">
      <c r="A62" s="89" t="s">
        <v>193</v>
      </c>
      <c r="B62" s="1">
        <v>163</v>
      </c>
      <c r="C62" s="5"/>
      <c r="D62" s="5"/>
      <c r="E62" s="176"/>
      <c r="F62" s="176"/>
    </row>
    <row r="63" spans="1:6" x14ac:dyDescent="0.2">
      <c r="A63" s="89" t="s">
        <v>194</v>
      </c>
      <c r="B63" s="1">
        <v>164</v>
      </c>
      <c r="C63" s="5"/>
      <c r="D63" s="5"/>
      <c r="E63" s="176"/>
      <c r="F63" s="176"/>
    </row>
    <row r="64" spans="1:6" x14ac:dyDescent="0.2">
      <c r="A64" s="89" t="s">
        <v>195</v>
      </c>
      <c r="B64" s="1">
        <v>165</v>
      </c>
      <c r="C64" s="5"/>
      <c r="D64" s="5"/>
      <c r="E64" s="176"/>
      <c r="F64" s="176"/>
    </row>
    <row r="65" spans="1:6" x14ac:dyDescent="0.2">
      <c r="A65" s="89" t="s">
        <v>196</v>
      </c>
      <c r="B65" s="1">
        <v>166</v>
      </c>
      <c r="C65" s="5"/>
      <c r="D65" s="5"/>
      <c r="E65" s="176"/>
      <c r="F65" s="176"/>
    </row>
    <row r="66" spans="1:6" x14ac:dyDescent="0.2">
      <c r="A66" s="89" t="s">
        <v>197</v>
      </c>
      <c r="B66" s="1">
        <v>167</v>
      </c>
      <c r="C66" s="139">
        <f>C57-C65</f>
        <v>0</v>
      </c>
      <c r="D66" s="139">
        <f>D57-D65</f>
        <v>0</v>
      </c>
      <c r="E66" s="177">
        <f>E57-E65</f>
        <v>0</v>
      </c>
      <c r="F66" s="177">
        <f>F57-F65</f>
        <v>0</v>
      </c>
    </row>
    <row r="67" spans="1:6" x14ac:dyDescent="0.2">
      <c r="A67" s="89" t="s">
        <v>198</v>
      </c>
      <c r="B67" s="1">
        <v>168</v>
      </c>
      <c r="C67" s="178">
        <f>C56+C66</f>
        <v>-16648226</v>
      </c>
      <c r="D67" s="178">
        <f>D56+D66</f>
        <v>13655440</v>
      </c>
      <c r="E67" s="178">
        <f>E56+E66</f>
        <v>-18058065</v>
      </c>
      <c r="F67" s="178">
        <f>F56+F66</f>
        <v>14107699</v>
      </c>
    </row>
    <row r="68" spans="1:6" ht="23.25" customHeight="1" x14ac:dyDescent="0.2">
      <c r="A68" s="116" t="s">
        <v>199</v>
      </c>
      <c r="B68" s="117"/>
      <c r="C68" s="117"/>
      <c r="D68" s="117"/>
      <c r="E68" s="117"/>
      <c r="F68" s="117"/>
    </row>
    <row r="69" spans="1:6" x14ac:dyDescent="0.2">
      <c r="A69" s="118" t="s">
        <v>200</v>
      </c>
      <c r="B69" s="119"/>
      <c r="C69" s="119"/>
      <c r="D69" s="119"/>
      <c r="E69" s="119"/>
      <c r="F69" s="119"/>
    </row>
    <row r="70" spans="1:6" x14ac:dyDescent="0.2">
      <c r="A70" s="89" t="s">
        <v>184</v>
      </c>
      <c r="B70" s="1">
        <v>169</v>
      </c>
      <c r="C70" s="5"/>
      <c r="D70" s="5"/>
      <c r="E70" s="5"/>
      <c r="F70" s="5"/>
    </row>
    <row r="71" spans="1:6" x14ac:dyDescent="0.2">
      <c r="A71" s="103" t="s">
        <v>185</v>
      </c>
      <c r="B71" s="4">
        <v>170</v>
      </c>
      <c r="C71" s="6"/>
      <c r="D71" s="6"/>
      <c r="E71" s="6"/>
      <c r="F71" s="6"/>
    </row>
  </sheetData>
  <phoneticPr fontId="7" type="noConversion"/>
  <dataValidations count="1">
    <dataValidation allowBlank="1" sqref="C53:F54 C70:F71 C57:F66"/>
  </dataValidations>
  <pageMargins left="0.74803149606299213" right="0.74803149606299213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A59" sqref="A59"/>
    </sheetView>
  </sheetViews>
  <sheetFormatPr defaultRowHeight="12.75" x14ac:dyDescent="0.2"/>
  <cols>
    <col min="1" max="1" width="57.85546875" style="131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6" t="s">
        <v>275</v>
      </c>
      <c r="B1" s="126"/>
      <c r="C1" s="126"/>
      <c r="D1" s="126"/>
    </row>
    <row r="2" spans="1:4" x14ac:dyDescent="0.2">
      <c r="A2" s="127" t="s">
        <v>297</v>
      </c>
      <c r="B2" s="127"/>
      <c r="C2" s="127"/>
      <c r="D2" s="127"/>
    </row>
    <row r="3" spans="1:4" x14ac:dyDescent="0.2">
      <c r="A3" s="123" t="s">
        <v>292</v>
      </c>
      <c r="B3" s="124"/>
      <c r="C3" s="124"/>
      <c r="D3" s="125"/>
    </row>
    <row r="4" spans="1:4" ht="22.5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6" t="s">
        <v>204</v>
      </c>
      <c r="B6" s="121"/>
      <c r="C6" s="121"/>
      <c r="D6" s="122"/>
    </row>
    <row r="7" spans="1:4" x14ac:dyDescent="0.2">
      <c r="A7" s="102" t="s">
        <v>205</v>
      </c>
      <c r="B7" s="1">
        <v>1</v>
      </c>
      <c r="C7" s="179">
        <v>-16648226</v>
      </c>
      <c r="D7" s="182">
        <v>-18058065</v>
      </c>
    </row>
    <row r="8" spans="1:4" x14ac:dyDescent="0.2">
      <c r="A8" s="102" t="s">
        <v>206</v>
      </c>
      <c r="B8" s="1">
        <v>2</v>
      </c>
      <c r="C8" s="179">
        <v>47813230</v>
      </c>
      <c r="D8" s="183">
        <v>48502492</v>
      </c>
    </row>
    <row r="9" spans="1:4" x14ac:dyDescent="0.2">
      <c r="A9" s="102" t="s">
        <v>207</v>
      </c>
      <c r="B9" s="1">
        <v>3</v>
      </c>
      <c r="C9" s="179">
        <v>11952492</v>
      </c>
      <c r="D9" s="183">
        <v>23499500</v>
      </c>
    </row>
    <row r="10" spans="1:4" x14ac:dyDescent="0.2">
      <c r="A10" s="102" t="s">
        <v>208</v>
      </c>
      <c r="B10" s="1">
        <v>4</v>
      </c>
      <c r="C10" s="179"/>
      <c r="D10" s="183"/>
    </row>
    <row r="11" spans="1:4" x14ac:dyDescent="0.2">
      <c r="A11" s="102" t="s">
        <v>209</v>
      </c>
      <c r="B11" s="1">
        <v>5</v>
      </c>
      <c r="C11" s="179"/>
      <c r="D11" s="183"/>
    </row>
    <row r="12" spans="1:4" x14ac:dyDescent="0.2">
      <c r="A12" s="102" t="s">
        <v>210</v>
      </c>
      <c r="B12" s="1">
        <v>6</v>
      </c>
      <c r="C12" s="179"/>
      <c r="D12" s="183">
        <v>2463322</v>
      </c>
    </row>
    <row r="13" spans="1:4" x14ac:dyDescent="0.2">
      <c r="A13" s="89" t="s">
        <v>211</v>
      </c>
      <c r="B13" s="1">
        <v>7</v>
      </c>
      <c r="C13" s="180">
        <f>SUM(C7:C12)</f>
        <v>43117496</v>
      </c>
      <c r="D13" s="184">
        <f>SUM(D7:D12)</f>
        <v>56407249</v>
      </c>
    </row>
    <row r="14" spans="1:4" x14ac:dyDescent="0.2">
      <c r="A14" s="102" t="s">
        <v>212</v>
      </c>
      <c r="B14" s="1">
        <v>8</v>
      </c>
      <c r="C14" s="179"/>
      <c r="D14" s="183"/>
    </row>
    <row r="15" spans="1:4" x14ac:dyDescent="0.2">
      <c r="A15" s="102" t="s">
        <v>213</v>
      </c>
      <c r="B15" s="1">
        <v>9</v>
      </c>
      <c r="C15" s="179">
        <v>8656844</v>
      </c>
      <c r="D15" s="183">
        <v>2201248</v>
      </c>
    </row>
    <row r="16" spans="1:4" x14ac:dyDescent="0.2">
      <c r="A16" s="102" t="s">
        <v>214</v>
      </c>
      <c r="B16" s="1">
        <v>10</v>
      </c>
      <c r="C16" s="179">
        <v>1097771</v>
      </c>
      <c r="D16" s="183">
        <v>285535</v>
      </c>
    </row>
    <row r="17" spans="1:4" x14ac:dyDescent="0.2">
      <c r="A17" s="102" t="s">
        <v>215</v>
      </c>
      <c r="B17" s="1">
        <v>11</v>
      </c>
      <c r="C17" s="179">
        <v>6239239</v>
      </c>
      <c r="D17" s="183">
        <v>3004298</v>
      </c>
    </row>
    <row r="18" spans="1:4" x14ac:dyDescent="0.2">
      <c r="A18" s="89" t="s">
        <v>216</v>
      </c>
      <c r="B18" s="1">
        <v>12</v>
      </c>
      <c r="C18" s="180">
        <f>SUM(C14:C17)</f>
        <v>15993854</v>
      </c>
      <c r="D18" s="184">
        <f>SUM(D14:D17)</f>
        <v>5491081</v>
      </c>
    </row>
    <row r="19" spans="1:4" x14ac:dyDescent="0.2">
      <c r="A19" s="89" t="s">
        <v>217</v>
      </c>
      <c r="B19" s="1">
        <v>13</v>
      </c>
      <c r="C19" s="180">
        <f>IF(C13&gt;C18,C13-C18,0)</f>
        <v>27123642</v>
      </c>
      <c r="D19" s="184">
        <f>IF(D13&gt;D18,D13-D18,0)</f>
        <v>50916168</v>
      </c>
    </row>
    <row r="20" spans="1:4" x14ac:dyDescent="0.2">
      <c r="A20" s="89" t="s">
        <v>218</v>
      </c>
      <c r="B20" s="1">
        <v>14</v>
      </c>
      <c r="C20" s="180">
        <f>IF(C18&gt;C13,C18-C13,0)</f>
        <v>0</v>
      </c>
      <c r="D20" s="185">
        <f>IF(D18&gt;D13,D18-D13,0)</f>
        <v>0</v>
      </c>
    </row>
    <row r="21" spans="1:4" x14ac:dyDescent="0.2">
      <c r="A21" s="96" t="s">
        <v>219</v>
      </c>
      <c r="B21" s="121"/>
      <c r="C21" s="121"/>
      <c r="D21" s="122"/>
    </row>
    <row r="22" spans="1:4" x14ac:dyDescent="0.2">
      <c r="A22" s="102" t="s">
        <v>220</v>
      </c>
      <c r="B22" s="1">
        <v>15</v>
      </c>
      <c r="C22" s="179">
        <v>11724231</v>
      </c>
      <c r="D22" s="182">
        <v>27039</v>
      </c>
    </row>
    <row r="23" spans="1:4" x14ac:dyDescent="0.2">
      <c r="A23" s="102" t="s">
        <v>221</v>
      </c>
      <c r="B23" s="1">
        <v>16</v>
      </c>
      <c r="C23" s="179"/>
      <c r="D23" s="183"/>
    </row>
    <row r="24" spans="1:4" x14ac:dyDescent="0.2">
      <c r="A24" s="102" t="s">
        <v>222</v>
      </c>
      <c r="B24" s="1">
        <v>17</v>
      </c>
      <c r="C24" s="179">
        <v>415749</v>
      </c>
      <c r="D24" s="183">
        <v>145258</v>
      </c>
    </row>
    <row r="25" spans="1:4" x14ac:dyDescent="0.2">
      <c r="A25" s="102" t="s">
        <v>223</v>
      </c>
      <c r="B25" s="1">
        <v>18</v>
      </c>
      <c r="C25" s="179"/>
      <c r="D25" s="183"/>
    </row>
    <row r="26" spans="1:4" x14ac:dyDescent="0.2">
      <c r="A26" s="102" t="s">
        <v>224</v>
      </c>
      <c r="B26" s="1">
        <v>19</v>
      </c>
      <c r="C26" s="179"/>
      <c r="D26" s="183"/>
    </row>
    <row r="27" spans="1:4" x14ac:dyDescent="0.2">
      <c r="A27" s="89" t="s">
        <v>225</v>
      </c>
      <c r="B27" s="1">
        <v>20</v>
      </c>
      <c r="C27" s="180">
        <f>SUM(C22:C26)</f>
        <v>12139980</v>
      </c>
      <c r="D27" s="184">
        <f>SUM(D22:D26)</f>
        <v>172297</v>
      </c>
    </row>
    <row r="28" spans="1:4" x14ac:dyDescent="0.2">
      <c r="A28" s="102" t="s">
        <v>226</v>
      </c>
      <c r="B28" s="1">
        <v>21</v>
      </c>
      <c r="C28" s="179">
        <v>65773522</v>
      </c>
      <c r="D28" s="183">
        <v>65276104</v>
      </c>
    </row>
    <row r="29" spans="1:4" x14ac:dyDescent="0.2">
      <c r="A29" s="102" t="s">
        <v>227</v>
      </c>
      <c r="B29" s="1">
        <v>22</v>
      </c>
      <c r="C29" s="179"/>
      <c r="D29" s="183"/>
    </row>
    <row r="30" spans="1:4" x14ac:dyDescent="0.2">
      <c r="A30" s="102" t="s">
        <v>228</v>
      </c>
      <c r="B30" s="1">
        <v>23</v>
      </c>
      <c r="C30" s="179"/>
      <c r="D30" s="183"/>
    </row>
    <row r="31" spans="1:4" x14ac:dyDescent="0.2">
      <c r="A31" s="89" t="s">
        <v>229</v>
      </c>
      <c r="B31" s="1">
        <v>24</v>
      </c>
      <c r="C31" s="180">
        <f>SUM(C28:C30)</f>
        <v>65773522</v>
      </c>
      <c r="D31" s="184">
        <f>SUM(D28:D30)</f>
        <v>65276104</v>
      </c>
    </row>
    <row r="32" spans="1:4" x14ac:dyDescent="0.2">
      <c r="A32" s="89" t="s">
        <v>230</v>
      </c>
      <c r="B32" s="1">
        <v>25</v>
      </c>
      <c r="C32" s="180">
        <f>IF(C27&gt;C31,C27-C31,0)</f>
        <v>0</v>
      </c>
      <c r="D32" s="184">
        <f>IF(D27&gt;D31,D27-D31,0)</f>
        <v>0</v>
      </c>
    </row>
    <row r="33" spans="1:4" x14ac:dyDescent="0.2">
      <c r="A33" s="89" t="s">
        <v>231</v>
      </c>
      <c r="B33" s="1">
        <v>26</v>
      </c>
      <c r="C33" s="180">
        <f>IF(C31&gt;C27,C31-C27,0)</f>
        <v>53633542</v>
      </c>
      <c r="D33" s="185">
        <f>IF(D31&gt;D27,D31-D27,0)</f>
        <v>65103807</v>
      </c>
    </row>
    <row r="34" spans="1:4" x14ac:dyDescent="0.2">
      <c r="A34" s="96" t="s">
        <v>232</v>
      </c>
      <c r="B34" s="121"/>
      <c r="C34" s="121"/>
      <c r="D34" s="122"/>
    </row>
    <row r="35" spans="1:4" x14ac:dyDescent="0.2">
      <c r="A35" s="102" t="s">
        <v>233</v>
      </c>
      <c r="B35" s="1">
        <v>27</v>
      </c>
      <c r="C35" s="179"/>
      <c r="D35" s="182"/>
    </row>
    <row r="36" spans="1:4" x14ac:dyDescent="0.2">
      <c r="A36" s="102" t="s">
        <v>234</v>
      </c>
      <c r="B36" s="1">
        <v>28</v>
      </c>
      <c r="C36" s="179"/>
      <c r="D36" s="183"/>
    </row>
    <row r="37" spans="1:4" x14ac:dyDescent="0.2">
      <c r="A37" s="102" t="s">
        <v>235</v>
      </c>
      <c r="B37" s="1">
        <v>29</v>
      </c>
      <c r="C37" s="179"/>
      <c r="D37" s="183">
        <v>5986159</v>
      </c>
    </row>
    <row r="38" spans="1:4" x14ac:dyDescent="0.2">
      <c r="A38" s="89" t="s">
        <v>236</v>
      </c>
      <c r="B38" s="1">
        <v>30</v>
      </c>
      <c r="C38" s="180">
        <f>SUM(C35:C37)</f>
        <v>0</v>
      </c>
      <c r="D38" s="184">
        <f>SUM(D35:D37)</f>
        <v>5986159</v>
      </c>
    </row>
    <row r="39" spans="1:4" x14ac:dyDescent="0.2">
      <c r="A39" s="102" t="s">
        <v>237</v>
      </c>
      <c r="B39" s="1">
        <v>31</v>
      </c>
      <c r="C39" s="179">
        <v>7098513</v>
      </c>
      <c r="D39" s="183">
        <v>12395472</v>
      </c>
    </row>
    <row r="40" spans="1:4" x14ac:dyDescent="0.2">
      <c r="A40" s="102" t="s">
        <v>238</v>
      </c>
      <c r="B40" s="1">
        <v>32</v>
      </c>
      <c r="C40" s="179"/>
      <c r="D40" s="183"/>
    </row>
    <row r="41" spans="1:4" x14ac:dyDescent="0.2">
      <c r="A41" s="102" t="s">
        <v>239</v>
      </c>
      <c r="B41" s="1">
        <v>33</v>
      </c>
      <c r="C41" s="179"/>
      <c r="D41" s="183"/>
    </row>
    <row r="42" spans="1:4" x14ac:dyDescent="0.2">
      <c r="A42" s="102" t="s">
        <v>240</v>
      </c>
      <c r="B42" s="1">
        <v>34</v>
      </c>
      <c r="C42" s="179"/>
      <c r="D42" s="183"/>
    </row>
    <row r="43" spans="1:4" x14ac:dyDescent="0.2">
      <c r="A43" s="102" t="s">
        <v>241</v>
      </c>
      <c r="B43" s="1">
        <v>35</v>
      </c>
      <c r="C43" s="179">
        <v>5986159</v>
      </c>
      <c r="D43" s="183"/>
    </row>
    <row r="44" spans="1:4" x14ac:dyDescent="0.2">
      <c r="A44" s="89" t="s">
        <v>242</v>
      </c>
      <c r="B44" s="1">
        <v>36</v>
      </c>
      <c r="C44" s="180">
        <f>SUM(C39:C43)</f>
        <v>13084672</v>
      </c>
      <c r="D44" s="184">
        <f>SUM(D39:D43)</f>
        <v>12395472</v>
      </c>
    </row>
    <row r="45" spans="1:4" x14ac:dyDescent="0.2">
      <c r="A45" s="89" t="s">
        <v>243</v>
      </c>
      <c r="B45" s="1">
        <v>37</v>
      </c>
      <c r="C45" s="180">
        <f>IF(C38&gt;C44,C38-C44,0)</f>
        <v>0</v>
      </c>
      <c r="D45" s="184">
        <f>IF(D38&gt;D44,D38-D44,0)</f>
        <v>0</v>
      </c>
    </row>
    <row r="46" spans="1:4" x14ac:dyDescent="0.2">
      <c r="A46" s="89" t="s">
        <v>244</v>
      </c>
      <c r="B46" s="1">
        <v>38</v>
      </c>
      <c r="C46" s="180">
        <f>IF(C44&gt;C38,C44-C38,0)</f>
        <v>13084672</v>
      </c>
      <c r="D46" s="184">
        <f>IF(D44&gt;D38,D44-D38,0)</f>
        <v>6409313</v>
      </c>
    </row>
    <row r="47" spans="1:4" x14ac:dyDescent="0.2">
      <c r="A47" s="102" t="s">
        <v>245</v>
      </c>
      <c r="B47" s="1">
        <v>39</v>
      </c>
      <c r="C47" s="180">
        <f>IF(C19-C20+C32-C33+C45-C46&gt;0,C19-C20+C32-C33+C45-C46,0)</f>
        <v>0</v>
      </c>
      <c r="D47" s="184">
        <f>IF(D19-D20+D32-D33+D45-D46&gt;0,D19-D20+D32-D33+D45-D46,0)</f>
        <v>0</v>
      </c>
    </row>
    <row r="48" spans="1:4" x14ac:dyDescent="0.2">
      <c r="A48" s="102" t="s">
        <v>246</v>
      </c>
      <c r="B48" s="1">
        <v>40</v>
      </c>
      <c r="C48" s="180">
        <f>IF(C20-C19+C33-C32+C46-C45&gt;0,C20-C19+C33-C32+C46-C45,0)</f>
        <v>39594572</v>
      </c>
      <c r="D48" s="184">
        <f>IF(D20-D19+D33-D32+D46-D45&gt;0,D20-D19+D33-D32+D46-D45,0)</f>
        <v>20596952</v>
      </c>
    </row>
    <row r="49" spans="1:4" x14ac:dyDescent="0.2">
      <c r="A49" s="102" t="s">
        <v>247</v>
      </c>
      <c r="B49" s="1">
        <v>41</v>
      </c>
      <c r="C49" s="179">
        <v>82514992</v>
      </c>
      <c r="D49" s="183">
        <v>62388338</v>
      </c>
    </row>
    <row r="50" spans="1:4" x14ac:dyDescent="0.2">
      <c r="A50" s="102" t="s">
        <v>248</v>
      </c>
      <c r="B50" s="1">
        <v>42</v>
      </c>
      <c r="C50" s="179">
        <f>C47</f>
        <v>0</v>
      </c>
      <c r="D50" s="183">
        <f>D47</f>
        <v>0</v>
      </c>
    </row>
    <row r="51" spans="1:4" x14ac:dyDescent="0.2">
      <c r="A51" s="102" t="s">
        <v>249</v>
      </c>
      <c r="B51" s="1">
        <v>43</v>
      </c>
      <c r="C51" s="179">
        <f>C48</f>
        <v>39594572</v>
      </c>
      <c r="D51" s="183">
        <f>D48</f>
        <v>20596952</v>
      </c>
    </row>
    <row r="52" spans="1:4" x14ac:dyDescent="0.2">
      <c r="A52" s="90" t="s">
        <v>250</v>
      </c>
      <c r="B52" s="4">
        <v>44</v>
      </c>
      <c r="C52" s="181">
        <f>C49+C50-C51</f>
        <v>42920420</v>
      </c>
      <c r="D52" s="185">
        <f>D49+D50-D51</f>
        <v>41791386</v>
      </c>
    </row>
    <row r="53" spans="1:4" x14ac:dyDescent="0.2">
      <c r="C53" s="87"/>
    </row>
    <row r="54" spans="1:4" x14ac:dyDescent="0.2">
      <c r="C54" s="88"/>
      <c r="D54" s="88"/>
    </row>
    <row r="57" spans="1:4" x14ac:dyDescent="0.2">
      <c r="C57" s="87"/>
      <c r="D57" s="87"/>
    </row>
    <row r="58" spans="1:4" x14ac:dyDescent="0.2">
      <c r="D58" s="87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M1" sqref="M1:Q1048576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64" t="s">
        <v>273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0"/>
    </row>
    <row r="2" spans="1:12" ht="15.75" x14ac:dyDescent="0.2">
      <c r="A2" s="30"/>
      <c r="B2" s="49"/>
      <c r="C2" s="278" t="s">
        <v>251</v>
      </c>
      <c r="D2" s="278"/>
      <c r="E2" s="52">
        <v>42736</v>
      </c>
      <c r="F2" s="31" t="s">
        <v>33</v>
      </c>
      <c r="G2" s="279">
        <v>42916</v>
      </c>
      <c r="H2" s="280"/>
      <c r="I2" s="49"/>
      <c r="J2" s="49"/>
      <c r="K2" s="49"/>
      <c r="L2" s="53"/>
    </row>
    <row r="3" spans="1:12" ht="22.5" x14ac:dyDescent="0.2">
      <c r="A3" s="281" t="s">
        <v>34</v>
      </c>
      <c r="B3" s="281"/>
      <c r="C3" s="281"/>
      <c r="D3" s="281"/>
      <c r="E3" s="281"/>
      <c r="F3" s="281"/>
      <c r="G3" s="281"/>
      <c r="H3" s="281"/>
      <c r="I3" s="54" t="s">
        <v>35</v>
      </c>
      <c r="J3" s="55" t="s">
        <v>252</v>
      </c>
      <c r="K3" s="55" t="s">
        <v>253</v>
      </c>
    </row>
    <row r="4" spans="1:12" x14ac:dyDescent="0.2">
      <c r="A4" s="282">
        <v>1</v>
      </c>
      <c r="B4" s="282"/>
      <c r="C4" s="282"/>
      <c r="D4" s="282"/>
      <c r="E4" s="282"/>
      <c r="F4" s="282"/>
      <c r="G4" s="282"/>
      <c r="H4" s="282"/>
      <c r="I4" s="57">
        <v>2</v>
      </c>
      <c r="J4" s="56" t="s">
        <v>4</v>
      </c>
      <c r="K4" s="56" t="s">
        <v>5</v>
      </c>
    </row>
    <row r="5" spans="1:12" x14ac:dyDescent="0.2">
      <c r="A5" s="266" t="s">
        <v>254</v>
      </c>
      <c r="B5" s="267"/>
      <c r="C5" s="267"/>
      <c r="D5" s="267"/>
      <c r="E5" s="267"/>
      <c r="F5" s="267"/>
      <c r="G5" s="267"/>
      <c r="H5" s="267"/>
      <c r="I5" s="32">
        <v>1</v>
      </c>
      <c r="J5" s="138">
        <v>696074300</v>
      </c>
      <c r="K5" s="138">
        <v>696074300</v>
      </c>
    </row>
    <row r="6" spans="1:12" x14ac:dyDescent="0.2">
      <c r="A6" s="266" t="s">
        <v>255</v>
      </c>
      <c r="B6" s="267"/>
      <c r="C6" s="267"/>
      <c r="D6" s="267"/>
      <c r="E6" s="267"/>
      <c r="F6" s="267"/>
      <c r="G6" s="267"/>
      <c r="H6" s="267"/>
      <c r="I6" s="32">
        <v>2</v>
      </c>
      <c r="J6" s="134"/>
      <c r="K6" s="134"/>
    </row>
    <row r="7" spans="1:12" x14ac:dyDescent="0.2">
      <c r="A7" s="266" t="s">
        <v>256</v>
      </c>
      <c r="B7" s="267"/>
      <c r="C7" s="267"/>
      <c r="D7" s="267"/>
      <c r="E7" s="267"/>
      <c r="F7" s="267"/>
      <c r="G7" s="267"/>
      <c r="H7" s="267"/>
      <c r="I7" s="32">
        <v>3</v>
      </c>
      <c r="J7" s="134">
        <v>46529648</v>
      </c>
      <c r="K7" s="134">
        <v>46529648</v>
      </c>
    </row>
    <row r="8" spans="1:12" x14ac:dyDescent="0.2">
      <c r="A8" s="266" t="s">
        <v>257</v>
      </c>
      <c r="B8" s="267"/>
      <c r="C8" s="267"/>
      <c r="D8" s="267"/>
      <c r="E8" s="267"/>
      <c r="F8" s="267"/>
      <c r="G8" s="267"/>
      <c r="H8" s="267"/>
      <c r="I8" s="32">
        <v>4</v>
      </c>
      <c r="J8" s="141">
        <v>81668</v>
      </c>
      <c r="K8" s="141">
        <v>12970998</v>
      </c>
    </row>
    <row r="9" spans="1:12" x14ac:dyDescent="0.2">
      <c r="A9" s="266" t="s">
        <v>258</v>
      </c>
      <c r="B9" s="267"/>
      <c r="C9" s="267"/>
      <c r="D9" s="267"/>
      <c r="E9" s="267"/>
      <c r="F9" s="267"/>
      <c r="G9" s="267"/>
      <c r="H9" s="267"/>
      <c r="I9" s="32">
        <v>5</v>
      </c>
      <c r="J9" s="5">
        <v>-16648226</v>
      </c>
      <c r="K9" s="183">
        <v>-18058065</v>
      </c>
    </row>
    <row r="10" spans="1:12" x14ac:dyDescent="0.2">
      <c r="A10" s="266" t="s">
        <v>259</v>
      </c>
      <c r="B10" s="267"/>
      <c r="C10" s="267"/>
      <c r="D10" s="267"/>
      <c r="E10" s="267"/>
      <c r="F10" s="267"/>
      <c r="G10" s="267"/>
      <c r="H10" s="267"/>
      <c r="I10" s="32">
        <v>6</v>
      </c>
      <c r="J10" s="134"/>
      <c r="K10" s="134"/>
    </row>
    <row r="11" spans="1:12" x14ac:dyDescent="0.2">
      <c r="A11" s="266" t="s">
        <v>260</v>
      </c>
      <c r="B11" s="267"/>
      <c r="C11" s="267"/>
      <c r="D11" s="267"/>
      <c r="E11" s="267"/>
      <c r="F11" s="267"/>
      <c r="G11" s="267"/>
      <c r="H11" s="267"/>
      <c r="I11" s="32">
        <v>7</v>
      </c>
      <c r="J11" s="134"/>
      <c r="K11" s="134"/>
    </row>
    <row r="12" spans="1:12" x14ac:dyDescent="0.2">
      <c r="A12" s="266" t="s">
        <v>261</v>
      </c>
      <c r="B12" s="267"/>
      <c r="C12" s="267"/>
      <c r="D12" s="267"/>
      <c r="E12" s="267"/>
      <c r="F12" s="267"/>
      <c r="G12" s="267"/>
      <c r="H12" s="267"/>
      <c r="I12" s="32">
        <v>8</v>
      </c>
      <c r="J12" s="134"/>
      <c r="K12" s="134"/>
    </row>
    <row r="13" spans="1:12" x14ac:dyDescent="0.2">
      <c r="A13" s="266" t="s">
        <v>262</v>
      </c>
      <c r="B13" s="267"/>
      <c r="C13" s="267"/>
      <c r="D13" s="267"/>
      <c r="E13" s="267"/>
      <c r="F13" s="267"/>
      <c r="G13" s="267"/>
      <c r="H13" s="267"/>
      <c r="I13" s="32">
        <v>9</v>
      </c>
      <c r="J13" s="134"/>
      <c r="K13" s="134"/>
    </row>
    <row r="14" spans="1:12" x14ac:dyDescent="0.2">
      <c r="A14" s="268" t="s">
        <v>263</v>
      </c>
      <c r="B14" s="269"/>
      <c r="C14" s="269"/>
      <c r="D14" s="269"/>
      <c r="E14" s="269"/>
      <c r="F14" s="269"/>
      <c r="G14" s="269"/>
      <c r="H14" s="269"/>
      <c r="I14" s="32">
        <v>10</v>
      </c>
      <c r="J14" s="186">
        <f>SUM(J5:J13)</f>
        <v>726037390</v>
      </c>
      <c r="K14" s="186">
        <f>SUM(K5:K13)</f>
        <v>737516881</v>
      </c>
      <c r="L14" s="86"/>
    </row>
    <row r="15" spans="1:12" x14ac:dyDescent="0.2">
      <c r="A15" s="266" t="s">
        <v>272</v>
      </c>
      <c r="B15" s="267"/>
      <c r="C15" s="267"/>
      <c r="D15" s="267"/>
      <c r="E15" s="267"/>
      <c r="F15" s="267"/>
      <c r="G15" s="267"/>
      <c r="H15" s="267"/>
      <c r="I15" s="32">
        <v>11</v>
      </c>
      <c r="J15" s="5"/>
      <c r="K15" s="183"/>
    </row>
    <row r="16" spans="1:12" x14ac:dyDescent="0.2">
      <c r="A16" s="266" t="s">
        <v>271</v>
      </c>
      <c r="B16" s="267"/>
      <c r="C16" s="267"/>
      <c r="D16" s="267"/>
      <c r="E16" s="267"/>
      <c r="F16" s="267"/>
      <c r="G16" s="267"/>
      <c r="H16" s="267"/>
      <c r="I16" s="32">
        <v>12</v>
      </c>
      <c r="J16" s="5"/>
      <c r="K16" s="183"/>
    </row>
    <row r="17" spans="1:11" x14ac:dyDescent="0.2">
      <c r="A17" s="266" t="s">
        <v>270</v>
      </c>
      <c r="B17" s="267"/>
      <c r="C17" s="267"/>
      <c r="D17" s="267"/>
      <c r="E17" s="267"/>
      <c r="F17" s="267"/>
      <c r="G17" s="267"/>
      <c r="H17" s="267"/>
      <c r="I17" s="32">
        <v>13</v>
      </c>
      <c r="J17" s="134"/>
      <c r="K17" s="134"/>
    </row>
    <row r="18" spans="1:11" x14ac:dyDescent="0.2">
      <c r="A18" s="266" t="s">
        <v>269</v>
      </c>
      <c r="B18" s="267"/>
      <c r="C18" s="267"/>
      <c r="D18" s="267"/>
      <c r="E18" s="267"/>
      <c r="F18" s="267"/>
      <c r="G18" s="267"/>
      <c r="H18" s="267"/>
      <c r="I18" s="32">
        <v>14</v>
      </c>
      <c r="J18" s="5"/>
      <c r="K18" s="183"/>
    </row>
    <row r="19" spans="1:11" x14ac:dyDescent="0.2">
      <c r="A19" s="266" t="s">
        <v>268</v>
      </c>
      <c r="B19" s="267"/>
      <c r="C19" s="267"/>
      <c r="D19" s="267"/>
      <c r="E19" s="267"/>
      <c r="F19" s="267"/>
      <c r="G19" s="267"/>
      <c r="H19" s="267"/>
      <c r="I19" s="32">
        <v>15</v>
      </c>
      <c r="J19" s="5"/>
      <c r="K19" s="183"/>
    </row>
    <row r="20" spans="1:11" x14ac:dyDescent="0.2">
      <c r="A20" s="266" t="s">
        <v>267</v>
      </c>
      <c r="B20" s="267"/>
      <c r="C20" s="267"/>
      <c r="D20" s="267"/>
      <c r="E20" s="267"/>
      <c r="F20" s="267"/>
      <c r="G20" s="267"/>
      <c r="H20" s="267"/>
      <c r="I20" s="32">
        <v>16</v>
      </c>
      <c r="J20" s="134"/>
      <c r="K20" s="134"/>
    </row>
    <row r="21" spans="1:11" x14ac:dyDescent="0.2">
      <c r="A21" s="268" t="s">
        <v>266</v>
      </c>
      <c r="B21" s="269"/>
      <c r="C21" s="269"/>
      <c r="D21" s="269"/>
      <c r="E21" s="269"/>
      <c r="F21" s="269"/>
      <c r="G21" s="269"/>
      <c r="H21" s="269"/>
      <c r="I21" s="32">
        <v>17</v>
      </c>
      <c r="J21" s="187">
        <f>SUM(J15:J20)</f>
        <v>0</v>
      </c>
      <c r="K21" s="187">
        <f>SUM(K15:K20)</f>
        <v>0</v>
      </c>
    </row>
    <row r="22" spans="1:11" x14ac:dyDescent="0.2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x14ac:dyDescent="0.2">
      <c r="A23" s="274" t="s">
        <v>265</v>
      </c>
      <c r="B23" s="275"/>
      <c r="C23" s="275"/>
      <c r="D23" s="275"/>
      <c r="E23" s="275"/>
      <c r="F23" s="275"/>
      <c r="G23" s="275"/>
      <c r="H23" s="275"/>
      <c r="I23" s="33">
        <v>18</v>
      </c>
      <c r="J23" s="138">
        <f>J21</f>
        <v>0</v>
      </c>
      <c r="K23" s="138">
        <f>K21</f>
        <v>0</v>
      </c>
    </row>
    <row r="24" spans="1:11" ht="17.25" customHeight="1" x14ac:dyDescent="0.2">
      <c r="A24" s="276" t="s">
        <v>264</v>
      </c>
      <c r="B24" s="277"/>
      <c r="C24" s="277"/>
      <c r="D24" s="277"/>
      <c r="E24" s="277"/>
      <c r="F24" s="277"/>
      <c r="G24" s="277"/>
      <c r="H24" s="277"/>
      <c r="I24" s="34">
        <v>19</v>
      </c>
      <c r="J24" s="137"/>
      <c r="K24" s="137"/>
    </row>
    <row r="25" spans="1:11" ht="30" customHeight="1" x14ac:dyDescent="0.2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2017-07-18T12:09:49Z</cp:lastPrinted>
  <dcterms:created xsi:type="dcterms:W3CDTF">2008-10-17T11:51:54Z</dcterms:created>
  <dcterms:modified xsi:type="dcterms:W3CDTF">2017-07-18T13:53:21Z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