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C56" i="19" l="1"/>
  <c r="D56" i="19"/>
  <c r="D41" i="19" l="1"/>
  <c r="C100" i="19" l="1"/>
  <c r="C90" i="19"/>
  <c r="C86" i="19"/>
  <c r="C82" i="19"/>
  <c r="C79" i="19"/>
  <c r="C72" i="19"/>
  <c r="D72" i="19"/>
  <c r="D79" i="19"/>
  <c r="D82" i="19"/>
  <c r="D86" i="19"/>
  <c r="D90" i="19"/>
  <c r="D100" i="19"/>
  <c r="D49" i="19"/>
  <c r="C49" i="19"/>
  <c r="D40" i="19" l="1"/>
  <c r="C69" i="19"/>
  <c r="C114" i="19" s="1"/>
  <c r="D69" i="19"/>
  <c r="C22" i="18"/>
  <c r="D114" i="19" l="1"/>
  <c r="F22" i="18"/>
  <c r="E22" i="18"/>
  <c r="D22" i="18"/>
  <c r="K21" i="17"/>
  <c r="J21" i="17"/>
  <c r="K14" i="17"/>
  <c r="J14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F57" i="18"/>
  <c r="F66" i="18"/>
  <c r="E57" i="18"/>
  <c r="E66" i="18" s="1"/>
  <c r="D57" i="18"/>
  <c r="D66" i="18" s="1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F7" i="18"/>
  <c r="E7" i="18"/>
  <c r="D7" i="18"/>
  <c r="C7" i="18"/>
  <c r="C41" i="19"/>
  <c r="D35" i="19"/>
  <c r="C35" i="19"/>
  <c r="D26" i="19"/>
  <c r="C26" i="19"/>
  <c r="D16" i="19"/>
  <c r="C16" i="19"/>
  <c r="D9" i="19"/>
  <c r="C9" i="19"/>
  <c r="D46" i="20" l="1"/>
  <c r="C10" i="18"/>
  <c r="D45" i="20"/>
  <c r="D33" i="20"/>
  <c r="C46" i="20"/>
  <c r="C33" i="20"/>
  <c r="C32" i="20"/>
  <c r="D19" i="20"/>
  <c r="C20" i="20"/>
  <c r="D20" i="20"/>
  <c r="C19" i="20"/>
  <c r="E42" i="18"/>
  <c r="D10" i="18"/>
  <c r="F10" i="18"/>
  <c r="C42" i="18"/>
  <c r="D32" i="20"/>
  <c r="F42" i="18"/>
  <c r="E10" i="18"/>
  <c r="D42" i="18"/>
  <c r="C45" i="20"/>
  <c r="C8" i="19"/>
  <c r="D8" i="19"/>
  <c r="E43" i="18" l="1"/>
  <c r="E45" i="18" s="1"/>
  <c r="F43" i="18"/>
  <c r="D43" i="18"/>
  <c r="D45" i="18" s="1"/>
  <c r="C43" i="18"/>
  <c r="C48" i="20"/>
  <c r="D47" i="20"/>
  <c r="D48" i="20"/>
  <c r="C47" i="20"/>
  <c r="D66" i="19"/>
  <c r="E44" i="18" l="1"/>
  <c r="F45" i="18"/>
  <c r="E46" i="18"/>
  <c r="C45" i="18"/>
  <c r="F44" i="18"/>
  <c r="F48" i="18" s="1"/>
  <c r="F56" i="18" s="1"/>
  <c r="C46" i="18"/>
  <c r="F46" i="18"/>
  <c r="C44" i="18"/>
  <c r="C48" i="18" s="1"/>
  <c r="C50" i="18" s="1"/>
  <c r="D46" i="18"/>
  <c r="D44" i="18"/>
  <c r="D48" i="18" s="1"/>
  <c r="D56" i="18" s="1"/>
  <c r="E48" i="18"/>
  <c r="E50" i="18" s="1"/>
  <c r="D50" i="20"/>
  <c r="C50" i="20"/>
  <c r="C51" i="20"/>
  <c r="C40" i="19"/>
  <c r="C66" i="19" s="1"/>
  <c r="D52" i="20" l="1"/>
  <c r="C52" i="20"/>
  <c r="F67" i="18"/>
  <c r="D67" i="18"/>
  <c r="D50" i="18"/>
  <c r="F49" i="18"/>
  <c r="F50" i="18"/>
  <c r="D49" i="18"/>
  <c r="E56" i="18"/>
  <c r="C56" i="18"/>
  <c r="E49" i="18"/>
  <c r="C49" i="18"/>
  <c r="E67" i="18" l="1"/>
  <c r="C67" i="18"/>
</calcChain>
</file>

<file path=xl/sharedStrings.xml><?xml version="1.0" encoding="utf-8"?>
<sst xmlns="http://schemas.openxmlformats.org/spreadsheetml/2006/main" count="340" uniqueCount="307">
  <si>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</si>
  <si>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</si>
  <si>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</si>
  <si>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</si>
  <si>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</si>
  <si>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</si>
  <si>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</si>
  <si>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</si>
  <si>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</si>
  <si>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</si>
  <si>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</si>
  <si>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</si>
  <si>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</si>
  <si>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</si>
  <si>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</si>
  <si>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</si>
  <si>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</si>
  <si>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</si>
  <si>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</si>
  <si>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</si>
  <si>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</si>
  <si>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</si>
  <si>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</si>
  <si>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</si>
  <si>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</si>
  <si>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</si>
  <si>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</si>
  <si>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</si>
  <si>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</si>
  <si>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</si>
  <si>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</si>
  <si>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</si>
  <si>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</si>
  <si>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</si>
  <si>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</si>
  <si>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</si>
  <si>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</si>
  <si>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</si>
  <si>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</si>
  <si>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</si>
  <si>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</si>
  <si>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</si>
  <si>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</si>
  <si>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</si>
  <si>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</si>
  <si>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</si>
  <si>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</si>
  <si>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</si>
  <si>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</si>
  <si>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</si>
  <si>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</si>
  <si>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</si>
  <si>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</si>
  <si>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</si>
  <si>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</si>
  <si>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</si>
  <si>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</si>
  <si>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</si>
  <si>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</si>
  <si>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</si>
  <si>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</si>
  <si>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</si>
  <si>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</si>
  <si>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</si>
  <si>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</si>
  <si>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</si>
  <si>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</si>
  <si>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</si>
  <si>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</si>
  <si>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</si>
  <si>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</si>
  <si>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</si>
  <si>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</si>
  <si>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</si>
  <si>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</si>
  <si>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</si>
  <si>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</si>
  <si>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</si>
  <si>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</si>
  <si>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</si>
  <si>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</si>
  <si>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</si>
  <si>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</si>
  <si>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</si>
  <si>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</si>
  <si>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</si>
  <si>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</si>
  <si>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</si>
  <si>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</si>
  <si>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</si>
  <si>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</si>
  <si>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</si>
  <si>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</si>
  <si>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</si>
  <si>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</si>
  <si>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</si>
  <si>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</si>
  <si>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</si>
  <si>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</si>
  <si>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</si>
  <si>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</si>
  <si>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</si>
  <si>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</si>
  <si>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</si>
  <si>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</si>
  <si>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</si>
  <si>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</si>
  <si>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</si>
  <si>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</si>
  <si>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</si>
  <si>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</si>
  <si>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</si>
  <si>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</si>
  <si>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</si>
  <si>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</si>
  <si>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</si>
  <si>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</si>
  <si>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</si>
  <si>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</si>
  <si>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</si>
  <si>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</si>
  <si>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</si>
  <si>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</si>
  <si>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</si>
  <si>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</si>
  <si>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</si>
  <si>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</si>
  <si>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</si>
  <si>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</si>
  <si>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</si>
  <si>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</si>
  <si>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</si>
  <si>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</si>
  <si>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</si>
  <si>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</si>
  <si>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</si>
  <si>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</si>
  <si>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</si>
  <si>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</si>
  <si>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</si>
  <si>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</si>
  <si>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</si>
  <si>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</si>
  <si>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</si>
  <si>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</si>
  <si>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</si>
  <si>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</si>
  <si>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</si>
  <si>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</si>
  <si>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</si>
  <si>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</si>
  <si>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</si>
  <si>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</si>
  <si>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</si>
  <si>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</si>
  <si>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</si>
  <si>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</si>
  <si>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</si>
  <si>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</si>
  <si>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</si>
  <si>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</si>
  <si>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</si>
  <si>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</si>
  <si>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</si>
  <si>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</si>
  <si>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</si>
  <si>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</si>
  <si>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</si>
  <si>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</si>
  <si>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</si>
  <si>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</si>
  <si>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</si>
  <si>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</si>
  <si>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</si>
  <si>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</si>
  <si>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</si>
  <si>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</si>
  <si>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</si>
  <si>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</si>
  <si>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</si>
  <si>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</si>
  <si>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</si>
  <si>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</si>
  <si>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</si>
  <si>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</si>
  <si>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</si>
  <si>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</si>
  <si>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</si>
  <si>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</si>
  <si>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</si>
  <si>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</si>
  <si>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</si>
  <si>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</si>
  <si>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</si>
  <si>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</si>
  <si>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</si>
  <si>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</si>
  <si>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</si>
  <si>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</si>
  <si>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</si>
  <si>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</si>
  <si>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</si>
  <si>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</si>
  <si>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</si>
  <si>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</si>
  <si>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</si>
  <si>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</si>
  <si>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</si>
  <si>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</si>
  <si>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</si>
  <si>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</si>
  <si>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</si>
  <si>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</si>
  <si>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</si>
  <si>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</si>
  <si>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</si>
  <si>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</si>
  <si>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</si>
  <si>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</si>
  <si>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</si>
  <si>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</si>
  <si>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</si>
  <si>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</si>
  <si>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</si>
  <si>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</si>
  <si>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</si>
  <si>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</si>
  <si>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</si>
  <si>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</si>
  <si>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</si>
  <si>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</si>
  <si>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</si>
  <si>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</si>
  <si>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</si>
  <si>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</si>
  <si>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</si>
  <si>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</si>
  <si>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</si>
  <si>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</si>
  <si>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</si>
  <si>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</si>
  <si>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</si>
  <si>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</si>
  <si>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</si>
  <si>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</si>
  <si>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</si>
  <si>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</si>
  <si>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</si>
  <si>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</si>
  <si>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</si>
  <si>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</si>
  <si>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</si>
  <si>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</si>
  <si>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</si>
  <si>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</si>
  <si>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</si>
  <si>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</si>
  <si>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</si>
  <si>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</si>
  <si>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</si>
  <si>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</si>
  <si>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</si>
  <si>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</si>
  <si>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</si>
  <si>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</si>
  <si>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</si>
  <si>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</si>
  <si>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</si>
  <si>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</si>
  <si>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</si>
  <si>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</si>
  <si>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</si>
  <si>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</si>
  <si>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</si>
  <si>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</si>
  <si>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</si>
  <si>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</si>
  <si>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</si>
  <si>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</si>
  <si>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</si>
  <si>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</si>
  <si>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</si>
  <si>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</si>
  <si>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</si>
  <si>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</si>
  <si>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</si>
  <si>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</si>
  <si>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</si>
  <si>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</si>
  <si>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>Previous period 31.12.2014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</si>
  <si>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</si>
  <si>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</si>
  <si>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</si>
  <si>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</si>
  <si>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YES</t>
  </si>
  <si>
    <t xml:space="preserve">HOTELI CAVTAT d.d. </t>
  </si>
  <si>
    <t>HOTELI METROPOL d.o.o. PORTOROŽ</t>
  </si>
  <si>
    <t>CAVTAT</t>
  </si>
  <si>
    <t>PORTOROŽ</t>
  </si>
  <si>
    <t>91954459924</t>
  </si>
  <si>
    <t>MARŠALA TITA  198</t>
  </si>
  <si>
    <t>6767648000</t>
  </si>
  <si>
    <t>REMISENS d.o.o. OPATIJA</t>
  </si>
  <si>
    <t>OPATIJA</t>
  </si>
  <si>
    <t>48407935600</t>
  </si>
  <si>
    <t>period 01.01.2015. to 30.09.2015.</t>
  </si>
  <si>
    <t>as of 30.09.2015.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</si>
</sst>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2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2" borderId="32" applyNumberFormat="0" applyAlignment="0" applyProtection="0"/>
    <xf numFmtId="0" fontId="35" fillId="22" borderId="32" applyNumberFormat="0" applyAlignment="0" applyProtection="0"/>
    <xf numFmtId="0" fontId="35" fillId="22" borderId="32" applyNumberFormat="0" applyAlignment="0" applyProtection="0"/>
    <xf numFmtId="0" fontId="35" fillId="22" borderId="32" applyNumberFormat="0" applyAlignment="0" applyProtection="0"/>
    <xf numFmtId="0" fontId="35" fillId="22" borderId="32" applyNumberFormat="0" applyAlignment="0" applyProtection="0"/>
    <xf numFmtId="0" fontId="36" fillId="23" borderId="33" applyNumberFormat="0" applyAlignment="0" applyProtection="0"/>
    <xf numFmtId="0" fontId="36" fillId="23" borderId="33" applyNumberFormat="0" applyAlignment="0" applyProtection="0"/>
    <xf numFmtId="0" fontId="36" fillId="23" borderId="33" applyNumberFormat="0" applyAlignment="0" applyProtection="0"/>
    <xf numFmtId="0" fontId="36" fillId="23" borderId="33" applyNumberFormat="0" applyAlignment="0" applyProtection="0"/>
    <xf numFmtId="0" fontId="36" fillId="23" borderId="33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1" fillId="9" borderId="32" applyNumberFormat="0" applyAlignment="0" applyProtection="0"/>
    <xf numFmtId="0" fontId="41" fillId="9" borderId="32" applyNumberFormat="0" applyAlignment="0" applyProtection="0"/>
    <xf numFmtId="0" fontId="41" fillId="9" borderId="32" applyNumberFormat="0" applyAlignment="0" applyProtection="0"/>
    <xf numFmtId="0" fontId="41" fillId="9" borderId="32" applyNumberFormat="0" applyAlignment="0" applyProtection="0"/>
    <xf numFmtId="0" fontId="41" fillId="9" borderId="32" applyNumberFormat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0">
    <xf numFmtId="0" fontId="0" fillId="0" borderId="0" xfId="0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>
      <alignment horizontal="center" vertical="center"/>
    </xf>
    <xf numFmtId="0" fontId="13" fillId="0" borderId="0" xfId="3" applyFont="1" applyAlignment="1"/>
    <xf numFmtId="0" fontId="7" fillId="0" borderId="0" xfId="3" applyFont="1" applyAlignment="1"/>
    <xf numFmtId="0" fontId="13" fillId="0" borderId="6" xfId="3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protection hidden="1"/>
    </xf>
    <xf numFmtId="0" fontId="20" fillId="0" borderId="0" xfId="3" applyFont="1" applyBorder="1" applyAlignment="1" applyProtection="1">
      <alignment horizontal="right" vertical="center" wrapText="1"/>
      <protection hidden="1"/>
    </xf>
    <xf numFmtId="0" fontId="20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0" fillId="0" borderId="0" xfId="3" applyFont="1" applyFill="1" applyBorder="1" applyAlignment="1" applyProtection="1">
      <alignment horizontal="left" vertical="center"/>
      <protection hidden="1"/>
    </xf>
    <xf numFmtId="0" fontId="13" fillId="0" borderId="0" xfId="3" applyFont="1" applyBorder="1" applyAlignment="1" applyProtection="1">
      <alignment horizontal="left"/>
      <protection hidden="1"/>
    </xf>
    <xf numFmtId="0" fontId="13" fillId="0" borderId="0" xfId="3" applyFont="1" applyBorder="1" applyAlignment="1" applyProtection="1">
      <alignment vertical="top"/>
      <protection hidden="1"/>
    </xf>
    <xf numFmtId="0" fontId="13" fillId="0" borderId="0" xfId="3" applyFont="1" applyBorder="1" applyAlignment="1" applyProtection="1">
      <alignment horizontal="right"/>
      <protection hidden="1"/>
    </xf>
    <xf numFmtId="0" fontId="10" fillId="0" borderId="0" xfId="3" applyFont="1" applyFill="1" applyBorder="1" applyAlignment="1" applyProtection="1">
      <alignment horizontal="right" vertical="center"/>
      <protection locked="0" hidden="1"/>
    </xf>
    <xf numFmtId="0" fontId="13" fillId="0" borderId="0" xfId="3" applyFont="1" applyFill="1" applyBorder="1" applyAlignment="1" applyProtection="1">
      <protection hidden="1"/>
    </xf>
    <xf numFmtId="0" fontId="13" fillId="0" borderId="0" xfId="3" applyFont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horizontal="right" vertical="top"/>
      <protection hidden="1"/>
    </xf>
    <xf numFmtId="0" fontId="13" fillId="0" borderId="0" xfId="3" applyFont="1" applyBorder="1" applyAlignment="1"/>
    <xf numFmtId="0" fontId="13" fillId="0" borderId="0" xfId="3" applyFont="1" applyBorder="1" applyAlignment="1" applyProtection="1">
      <alignment horizontal="left" vertical="top"/>
      <protection hidden="1"/>
    </xf>
    <xf numFmtId="0" fontId="13" fillId="0" borderId="7" xfId="3" applyFont="1" applyBorder="1" applyAlignment="1" applyProtection="1">
      <protection hidden="1"/>
    </xf>
    <xf numFmtId="0" fontId="13" fillId="0" borderId="0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protection hidden="1"/>
    </xf>
    <xf numFmtId="0" fontId="13" fillId="0" borderId="8" xfId="3" applyFont="1" applyBorder="1" applyAlignment="1"/>
    <xf numFmtId="0" fontId="23" fillId="0" borderId="0" xfId="5" applyFont="1" applyFill="1" applyBorder="1" applyAlignment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3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2" fillId="0" borderId="9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" applyFont="1" applyFill="1" applyAlignment="1">
      <alignment wrapText="1"/>
    </xf>
    <xf numFmtId="0" fontId="7" fillId="0" borderId="0" xfId="0" applyFont="1" applyFill="1"/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13" fillId="0" borderId="7" xfId="3" applyFont="1" applyBorder="1" applyAlignment="1"/>
    <xf numFmtId="0" fontId="13" fillId="0" borderId="13" xfId="3" applyFont="1" applyBorder="1" applyAlignment="1"/>
    <xf numFmtId="0" fontId="11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14" xfId="3" applyFont="1" applyBorder="1" applyAlignment="1" applyProtection="1">
      <alignment horizontal="left" vertical="center" wrapText="1"/>
      <protection hidden="1"/>
    </xf>
    <xf numFmtId="0" fontId="20" fillId="0" borderId="0" xfId="3" applyFont="1" applyBorder="1" applyAlignment="1" applyProtection="1">
      <alignment horizontal="right"/>
      <protection hidden="1"/>
    </xf>
    <xf numFmtId="0" fontId="13" fillId="0" borderId="14" xfId="3" applyFont="1" applyFill="1" applyBorder="1" applyAlignment="1" applyProtection="1">
      <protection hidden="1"/>
    </xf>
    <xf numFmtId="0" fontId="13" fillId="0" borderId="14" xfId="3" applyFont="1" applyBorder="1" applyAlignment="1" applyProtection="1">
      <alignment wrapText="1"/>
      <protection hidden="1"/>
    </xf>
    <xf numFmtId="0" fontId="13" fillId="0" borderId="14" xfId="3" applyFont="1" applyBorder="1" applyAlignment="1" applyProtection="1">
      <protection hidden="1"/>
    </xf>
    <xf numFmtId="0" fontId="11" fillId="0" borderId="0" xfId="3" applyFont="1" applyBorder="1" applyAlignment="1" applyProtection="1">
      <protection hidden="1"/>
    </xf>
    <xf numFmtId="0" fontId="13" fillId="0" borderId="14" xfId="3" applyFont="1" applyBorder="1" applyAlignment="1" applyProtection="1">
      <alignment horizontal="left" vertical="top" wrapText="1"/>
      <protection hidden="1"/>
    </xf>
    <xf numFmtId="0" fontId="13" fillId="0" borderId="14" xfId="3" applyFont="1" applyBorder="1" applyAlignment="1" applyProtection="1">
      <alignment horizontal="left" vertical="top" indent="2"/>
      <protection hidden="1"/>
    </xf>
    <xf numFmtId="0" fontId="13" fillId="0" borderId="14" xfId="3" applyFont="1" applyBorder="1" applyAlignment="1" applyProtection="1">
      <alignment horizontal="left" vertical="top" wrapText="1" indent="2"/>
      <protection hidden="1"/>
    </xf>
    <xf numFmtId="49" fontId="10" fillId="0" borderId="14" xfId="3" applyNumberFormat="1" applyFont="1" applyBorder="1" applyAlignment="1" applyProtection="1">
      <alignment horizontal="center" vertical="center"/>
      <protection locked="0" hidden="1"/>
    </xf>
    <xf numFmtId="0" fontId="13" fillId="0" borderId="14" xfId="3" applyFont="1" applyBorder="1" applyAlignment="1" applyProtection="1">
      <alignment horizontal="left"/>
      <protection hidden="1"/>
    </xf>
    <xf numFmtId="0" fontId="13" fillId="0" borderId="13" xfId="3" applyFont="1" applyBorder="1" applyAlignment="1" applyProtection="1">
      <protection hidden="1"/>
    </xf>
    <xf numFmtId="0" fontId="13" fillId="0" borderId="14" xfId="3" applyFont="1" applyFill="1" applyBorder="1" applyAlignment="1" applyProtection="1">
      <alignment vertical="center"/>
      <protection hidden="1"/>
    </xf>
    <xf numFmtId="0" fontId="13" fillId="0" borderId="15" xfId="3" applyFont="1" applyBorder="1" applyAlignment="1" applyProtection="1">
      <protection hidden="1"/>
    </xf>
    <xf numFmtId="0" fontId="13" fillId="0" borderId="16" xfId="3" applyFont="1" applyFill="1" applyBorder="1" applyAlignment="1" applyProtection="1">
      <protection hidden="1"/>
    </xf>
    <xf numFmtId="0" fontId="13" fillId="0" borderId="17" xfId="3" applyFont="1" applyFill="1" applyBorder="1" applyAlignment="1" applyProtection="1">
      <protection hidden="1"/>
    </xf>
    <xf numFmtId="14" fontId="10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3" applyFont="1" applyFill="1" applyBorder="1" applyAlignment="1"/>
    <xf numFmtId="49" fontId="1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1" fontId="10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1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Border="1" applyAlignment="1" applyProtection="1">
      <alignment vertical="top"/>
      <protection hidden="1"/>
    </xf>
    <xf numFmtId="3" fontId="7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0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14" fillId="0" borderId="21" xfId="0" applyFont="1" applyFill="1" applyBorder="1" applyAlignment="1" applyProtection="1">
      <alignment vertical="center" wrapText="1"/>
      <protection hidden="1"/>
    </xf>
    <xf numFmtId="0" fontId="14" fillId="0" borderId="22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3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1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1" fillId="0" borderId="20" xfId="0" applyFont="1" applyFill="1" applyBorder="1" applyAlignment="1">
      <alignment horizontal="left" vertical="center" wrapText="1"/>
    </xf>
    <xf numFmtId="49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4" xfId="0" applyNumberFormat="1" applyFont="1" applyFill="1" applyBorder="1" applyAlignment="1" applyProtection="1">
      <alignment vertical="center"/>
      <protection locked="0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3" fontId="14" fillId="3" borderId="5" xfId="0" applyNumberFormat="1" applyFont="1" applyFill="1" applyBorder="1" applyAlignment="1" applyProtection="1">
      <alignment vertical="center"/>
      <protection hidden="1"/>
    </xf>
    <xf numFmtId="3" fontId="14" fillId="3" borderId="1" xfId="0" applyNumberFormat="1" applyFont="1" applyFill="1" applyBorder="1" applyAlignment="1" applyProtection="1">
      <alignment vertical="center"/>
      <protection hidden="1"/>
    </xf>
    <xf numFmtId="3" fontId="14" fillId="3" borderId="1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16" fillId="0" borderId="0" xfId="0" applyNumberFormat="1" applyFont="1" applyFill="1" applyAlignment="1">
      <alignment vertical="center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/>
      <protection hidden="1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1" fillId="0" borderId="6" xfId="3" applyFont="1" applyFill="1" applyBorder="1" applyAlignment="1" applyProtection="1">
      <alignment vertical="center"/>
      <protection hidden="1"/>
    </xf>
    <xf numFmtId="0" fontId="13" fillId="0" borderId="6" xfId="3" applyFont="1" applyBorder="1" applyAlignment="1" applyProtection="1">
      <protection hidden="1"/>
    </xf>
    <xf numFmtId="0" fontId="13" fillId="0" borderId="6" xfId="3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wrapText="1"/>
      <protection hidden="1"/>
    </xf>
    <xf numFmtId="0" fontId="13" fillId="0" borderId="0" xfId="3" applyFont="1" applyBorder="1" applyAlignment="1" applyProtection="1">
      <alignment horizontal="right" wrapText="1"/>
      <protection hidden="1"/>
    </xf>
    <xf numFmtId="0" fontId="11" fillId="0" borderId="14" xfId="0" applyFont="1" applyBorder="1" applyAlignment="1" applyProtection="1">
      <protection hidden="1"/>
    </xf>
    <xf numFmtId="0" fontId="10" fillId="0" borderId="14" xfId="0" applyFont="1" applyFill="1" applyBorder="1" applyAlignment="1" applyProtection="1">
      <alignment horizontal="right" vertical="center"/>
      <protection locked="0"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vertical="top"/>
      <protection hidden="1"/>
    </xf>
    <xf numFmtId="0" fontId="11" fillId="0" borderId="0" xfId="0" applyFont="1" applyBorder="1" applyAlignment="1"/>
    <xf numFmtId="0" fontId="13" fillId="0" borderId="6" xfId="3" applyFont="1" applyBorder="1" applyAlignment="1"/>
    <xf numFmtId="0" fontId="11" fillId="0" borderId="6" xfId="0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vertical="top"/>
      <protection hidden="1"/>
    </xf>
    <xf numFmtId="0" fontId="10" fillId="2" borderId="6" xfId="3" applyFont="1" applyFill="1" applyBorder="1" applyAlignment="1" applyProtection="1">
      <alignment horizontal="right" vertical="center"/>
      <protection locked="0" hidden="1"/>
    </xf>
    <xf numFmtId="0" fontId="13" fillId="0" borderId="6" xfId="3" applyFont="1" applyBorder="1" applyAlignment="1" applyProtection="1">
      <alignment horizontal="left" vertical="top"/>
      <protection hidden="1"/>
    </xf>
    <xf numFmtId="0" fontId="13" fillId="0" borderId="6" xfId="3" applyFont="1" applyBorder="1" applyAlignment="1" applyProtection="1">
      <alignment horizontal="left"/>
      <protection hidden="1"/>
    </xf>
    <xf numFmtId="0" fontId="21" fillId="0" borderId="14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alignment vertical="center"/>
      <protection hidden="1"/>
    </xf>
    <xf numFmtId="0" fontId="13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45" fillId="0" borderId="5" xfId="0" applyNumberFormat="1" applyFont="1" applyFill="1" applyBorder="1" applyAlignment="1" applyProtection="1">
      <alignment vertical="center"/>
      <protection locked="0"/>
    </xf>
    <xf numFmtId="3" fontId="45" fillId="0" borderId="1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right"/>
      <protection hidden="1"/>
    </xf>
    <xf numFmtId="0" fontId="12" fillId="2" borderId="25" xfId="1" applyFill="1" applyBorder="1" applyAlignment="1" applyProtection="1">
      <protection locked="0" hidden="1"/>
    </xf>
    <xf numFmtId="0" fontId="10" fillId="0" borderId="16" xfId="0" applyFont="1" applyBorder="1" applyAlignment="1" applyProtection="1">
      <protection locked="0" hidden="1"/>
    </xf>
    <xf numFmtId="0" fontId="10" fillId="0" borderId="17" xfId="0" applyFont="1" applyBorder="1" applyAlignment="1" applyProtection="1">
      <protection locked="0" hidden="1"/>
    </xf>
    <xf numFmtId="0" fontId="10" fillId="0" borderId="6" xfId="3" applyFont="1" applyFill="1" applyBorder="1" applyAlignment="1" applyProtection="1">
      <alignment horizontal="left" vertical="center" wrapText="1"/>
      <protection hidden="1"/>
    </xf>
    <xf numFmtId="0" fontId="10" fillId="0" borderId="0" xfId="3" applyFont="1" applyFill="1" applyBorder="1" applyAlignment="1" applyProtection="1">
      <alignment horizontal="left" vertical="center" wrapText="1"/>
      <protection hidden="1"/>
    </xf>
    <xf numFmtId="0" fontId="10" fillId="0" borderId="14" xfId="3" applyFont="1" applyFill="1" applyBorder="1" applyAlignment="1" applyProtection="1">
      <alignment horizontal="left" vertical="center" wrapText="1"/>
      <protection hidden="1"/>
    </xf>
    <xf numFmtId="0" fontId="19" fillId="0" borderId="6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center" vertical="center" wrapText="1"/>
      <protection hidden="1"/>
    </xf>
    <xf numFmtId="0" fontId="19" fillId="0" borderId="14" xfId="3" applyFont="1" applyBorder="1" applyAlignment="1" applyProtection="1">
      <alignment horizontal="center" vertical="center" wrapText="1"/>
      <protection hidden="1"/>
    </xf>
    <xf numFmtId="49" fontId="10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0" applyNumberFormat="1" applyFont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wrapText="1"/>
      <protection hidden="1"/>
    </xf>
    <xf numFmtId="0" fontId="10" fillId="0" borderId="25" xfId="3" applyFont="1" applyFill="1" applyBorder="1" applyAlignment="1" applyProtection="1">
      <alignment horizontal="left" vertical="center"/>
      <protection locked="0" hidden="1"/>
    </xf>
    <xf numFmtId="0" fontId="11" fillId="0" borderId="16" xfId="3" applyFont="1" applyFill="1" applyBorder="1" applyAlignment="1">
      <alignment horizontal="left"/>
    </xf>
    <xf numFmtId="0" fontId="11" fillId="0" borderId="17" xfId="3" applyFont="1" applyFill="1" applyBorder="1" applyAlignment="1">
      <alignment horizontal="left"/>
    </xf>
    <xf numFmtId="49" fontId="10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right" wrapText="1"/>
      <protection hidden="1"/>
    </xf>
    <xf numFmtId="0" fontId="11" fillId="0" borderId="6" xfId="0" applyFont="1" applyBorder="1" applyAlignment="1" applyProtection="1">
      <alignment horizontal="right" wrapText="1"/>
      <protection hidden="1"/>
    </xf>
    <xf numFmtId="0" fontId="10" fillId="2" borderId="25" xfId="0" applyFont="1" applyFill="1" applyBorder="1" applyAlignment="1" applyProtection="1">
      <alignment horizontal="left" vertical="center"/>
      <protection locked="0" hidden="1"/>
    </xf>
    <xf numFmtId="0" fontId="11" fillId="0" borderId="16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 applyProtection="1">
      <alignment horizontal="right" vertical="center"/>
      <protection hidden="1"/>
    </xf>
    <xf numFmtId="1" fontId="10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1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3" fillId="0" borderId="0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49" fontId="10" fillId="0" borderId="25" xfId="248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248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0" fillId="0" borderId="25" xfId="248" applyFont="1" applyFill="1" applyBorder="1" applyAlignment="1" applyProtection="1">
      <alignment horizontal="left" vertical="center"/>
      <protection locked="0" hidden="1"/>
    </xf>
    <xf numFmtId="0" fontId="46" fillId="0" borderId="16" xfId="248" applyFont="1" applyFill="1" applyBorder="1" applyAlignment="1">
      <alignment horizontal="left"/>
    </xf>
    <xf numFmtId="0" fontId="46" fillId="0" borderId="17" xfId="248" applyFont="1" applyFill="1" applyBorder="1" applyAlignment="1">
      <alignment horizontal="left"/>
    </xf>
    <xf numFmtId="0" fontId="11" fillId="0" borderId="29" xfId="0" applyFont="1" applyBorder="1" applyAlignment="1" applyProtection="1">
      <alignment horizontal="center" vertical="top"/>
      <protection hidden="1"/>
    </xf>
    <xf numFmtId="0" fontId="11" fillId="0" borderId="29" xfId="0" applyFont="1" applyBorder="1" applyAlignment="1">
      <alignment horizontal="center"/>
    </xf>
    <xf numFmtId="0" fontId="11" fillId="0" borderId="39" xfId="0" applyFont="1" applyBorder="1" applyAlignment="1"/>
    <xf numFmtId="0" fontId="13" fillId="0" borderId="16" xfId="3" applyFont="1" applyFill="1" applyBorder="1" applyAlignment="1" applyProtection="1">
      <alignment horizontal="center" vertical="top"/>
      <protection hidden="1"/>
    </xf>
    <xf numFmtId="0" fontId="13" fillId="0" borderId="16" xfId="3" applyFont="1" applyFill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right" wrapText="1"/>
      <protection hidden="1"/>
    </xf>
    <xf numFmtId="49" fontId="12" fillId="0" borderId="25" xfId="1" applyNumberFormat="1" applyFill="1" applyBorder="1" applyAlignment="1" applyProtection="1">
      <alignment horizontal="left" vertical="center"/>
      <protection locked="0" hidden="1"/>
    </xf>
    <xf numFmtId="49" fontId="10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0" fillId="0" borderId="17" xfId="3" applyNumberFormat="1" applyFont="1" applyFill="1" applyBorder="1" applyAlignment="1" applyProtection="1">
      <alignment horizontal="left" vertical="center"/>
      <protection locked="0" hidden="1"/>
    </xf>
    <xf numFmtId="49" fontId="10" fillId="0" borderId="25" xfId="3" applyNumberFormat="1" applyFont="1" applyFill="1" applyBorder="1" applyAlignment="1" applyProtection="1">
      <alignment horizontal="left" vertical="center"/>
      <protection locked="0" hidden="1"/>
    </xf>
    <xf numFmtId="0" fontId="11" fillId="0" borderId="17" xfId="3" applyFont="1" applyFill="1" applyBorder="1" applyAlignment="1">
      <alignment horizontal="left" vertical="center"/>
    </xf>
    <xf numFmtId="0" fontId="29" fillId="0" borderId="0" xfId="3" applyFont="1" applyBorder="1" applyAlignment="1" applyProtection="1">
      <alignment horizontal="left"/>
      <protection hidden="1"/>
    </xf>
    <xf numFmtId="0" fontId="22" fillId="0" borderId="0" xfId="3" applyFont="1" applyBorder="1" applyAlignment="1"/>
    <xf numFmtId="0" fontId="21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9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/>
    <xf numFmtId="0" fontId="28" fillId="0" borderId="14" xfId="0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8" fillId="0" borderId="26" xfId="3" applyFont="1" applyBorder="1" applyAlignment="1"/>
    <xf numFmtId="0" fontId="18" fillId="0" borderId="7" xfId="3" applyFont="1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0" fillId="0" borderId="16" xfId="3" applyFont="1" applyFill="1" applyBorder="1" applyAlignment="1" applyProtection="1">
      <alignment horizontal="left" vertical="center"/>
      <protection locked="0" hidden="1"/>
    </xf>
    <xf numFmtId="0" fontId="10" fillId="0" borderId="17" xfId="3" applyFont="1" applyFill="1" applyBorder="1" applyAlignment="1" applyProtection="1">
      <alignment horizontal="left" vertical="center"/>
      <protection locked="0" hidden="1"/>
    </xf>
    <xf numFmtId="0" fontId="13" fillId="0" borderId="16" xfId="3" applyFont="1" applyFill="1" applyBorder="1" applyAlignment="1"/>
    <xf numFmtId="0" fontId="13" fillId="0" borderId="17" xfId="3" applyFont="1" applyFill="1" applyBorder="1" applyAlignment="1"/>
    <xf numFmtId="0" fontId="13" fillId="0" borderId="7" xfId="3" applyFont="1" applyBorder="1" applyAlignment="1" applyProtection="1">
      <alignment horizontal="center"/>
      <protection hidden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</cellXfs>
  <cellStyles count="264"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4 2" xfId="21"/>
    <cellStyle name="20% - Accent4 3" xfId="22"/>
    <cellStyle name="20% - Accent4 4" xfId="23"/>
    <cellStyle name="20% - Accent4 5" xfId="24"/>
    <cellStyle name="20% - Accent4 6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40% - Accent1 2" xfId="36"/>
    <cellStyle name="40% - Accent1 3" xfId="37"/>
    <cellStyle name="40% - Accent1 4" xfId="38"/>
    <cellStyle name="40% - Accent1 5" xfId="39"/>
    <cellStyle name="40% - Accent1 6" xfId="40"/>
    <cellStyle name="40% - Accent2 2" xfId="41"/>
    <cellStyle name="40% - Accent2 3" xfId="42"/>
    <cellStyle name="40% - Accent2 4" xfId="43"/>
    <cellStyle name="40% - Accent2 5" xfId="44"/>
    <cellStyle name="40% - Accent2 6" xfId="45"/>
    <cellStyle name="40% - Accent3 2" xfId="46"/>
    <cellStyle name="40% - Accent3 3" xfId="47"/>
    <cellStyle name="40% - Accent3 4" xfId="48"/>
    <cellStyle name="40% - Accent3 5" xfId="49"/>
    <cellStyle name="40% - Accent3 6" xfId="50"/>
    <cellStyle name="40% - Accent4 2" xfId="51"/>
    <cellStyle name="40% - Accent4 3" xfId="52"/>
    <cellStyle name="40% - Accent4 4" xfId="53"/>
    <cellStyle name="40% - Accent4 5" xfId="54"/>
    <cellStyle name="40% - Accent4 6" xfId="55"/>
    <cellStyle name="40% - Accent5 2" xfId="56"/>
    <cellStyle name="40% - Accent5 3" xfId="57"/>
    <cellStyle name="40% - Accent5 4" xfId="58"/>
    <cellStyle name="40% - Accent5 5" xfId="59"/>
    <cellStyle name="40% - Accent5 6" xfId="60"/>
    <cellStyle name="40% - Accent6 2" xfId="61"/>
    <cellStyle name="40% - Accent6 3" xfId="62"/>
    <cellStyle name="40% - Accent6 4" xfId="63"/>
    <cellStyle name="40% - Accent6 5" xfId="64"/>
    <cellStyle name="40% - Accent6 6" xfId="65"/>
    <cellStyle name="60% - Accent1 2" xfId="66"/>
    <cellStyle name="60% - Accent1 3" xfId="67"/>
    <cellStyle name="60% - Accent1 4" xfId="68"/>
    <cellStyle name="60% - Accent1 5" xfId="69"/>
    <cellStyle name="60% - Accent1 6" xfId="70"/>
    <cellStyle name="60% - Accent2 2" xfId="71"/>
    <cellStyle name="60% - Accent2 3" xfId="72"/>
    <cellStyle name="60% - Accent2 4" xfId="73"/>
    <cellStyle name="60% - Accent2 5" xfId="74"/>
    <cellStyle name="60% - Accent2 6" xfId="75"/>
    <cellStyle name="60% - Accent3 2" xfId="76"/>
    <cellStyle name="60% - Accent3 3" xfId="77"/>
    <cellStyle name="60% - Accent3 4" xfId="78"/>
    <cellStyle name="60% - Accent3 5" xfId="79"/>
    <cellStyle name="60% - Accent3 6" xfId="80"/>
    <cellStyle name="60% - Accent4 2" xfId="81"/>
    <cellStyle name="60% - Accent4 3" xfId="82"/>
    <cellStyle name="60% - Accent4 4" xfId="83"/>
    <cellStyle name="60% - Accent4 5" xfId="84"/>
    <cellStyle name="60% - Accent4 6" xfId="85"/>
    <cellStyle name="60% - Accent5 2" xfId="86"/>
    <cellStyle name="60% - Accent5 3" xfId="87"/>
    <cellStyle name="60% - Accent5 4" xfId="88"/>
    <cellStyle name="60% - Accent5 5" xfId="89"/>
    <cellStyle name="60% - Accent5 6" xfId="90"/>
    <cellStyle name="60% - Accent6 2" xfId="91"/>
    <cellStyle name="60% - Accent6 3" xfId="92"/>
    <cellStyle name="60% - Accent6 4" xfId="93"/>
    <cellStyle name="60% - Accent6 5" xfId="94"/>
    <cellStyle name="60% - Accent6 6" xfId="95"/>
    <cellStyle name="Accent1 2" xfId="96"/>
    <cellStyle name="Accent1 3" xfId="97"/>
    <cellStyle name="Accent1 4" xfId="98"/>
    <cellStyle name="Accent1 5" xfId="99"/>
    <cellStyle name="Accent1 6" xfId="100"/>
    <cellStyle name="Accent2 2" xfId="101"/>
    <cellStyle name="Accent2 3" xfId="102"/>
    <cellStyle name="Accent2 4" xfId="103"/>
    <cellStyle name="Accent2 5" xfId="104"/>
    <cellStyle name="Accent2 6" xfId="105"/>
    <cellStyle name="Accent3 2" xfId="106"/>
    <cellStyle name="Accent3 3" xfId="107"/>
    <cellStyle name="Accent3 4" xfId="108"/>
    <cellStyle name="Accent3 5" xfId="109"/>
    <cellStyle name="Accent3 6" xfId="110"/>
    <cellStyle name="Accent4 2" xfId="111"/>
    <cellStyle name="Accent4 3" xfId="112"/>
    <cellStyle name="Accent4 4" xfId="113"/>
    <cellStyle name="Accent4 5" xfId="114"/>
    <cellStyle name="Accent4 6" xfId="115"/>
    <cellStyle name="Accent5 2" xfId="116"/>
    <cellStyle name="Accent5 3" xfId="117"/>
    <cellStyle name="Accent5 4" xfId="118"/>
    <cellStyle name="Accent5 5" xfId="119"/>
    <cellStyle name="Accent5 6" xfId="120"/>
    <cellStyle name="Accent6 2" xfId="121"/>
    <cellStyle name="Accent6 3" xfId="122"/>
    <cellStyle name="Accent6 4" xfId="123"/>
    <cellStyle name="Accent6 5" xfId="124"/>
    <cellStyle name="Accent6 6" xfId="125"/>
    <cellStyle name="Bad 2" xfId="126"/>
    <cellStyle name="Bad 3" xfId="127"/>
    <cellStyle name="Bad 4" xfId="128"/>
    <cellStyle name="Bad 5" xfId="129"/>
    <cellStyle name="Bad 6" xfId="130"/>
    <cellStyle name="Calculation 2" xfId="131"/>
    <cellStyle name="Calculation 3" xfId="132"/>
    <cellStyle name="Calculation 4" xfId="133"/>
    <cellStyle name="Calculation 5" xfId="134"/>
    <cellStyle name="Calculation 6" xfId="135"/>
    <cellStyle name="Check Cell 2" xfId="136"/>
    <cellStyle name="Check Cell 3" xfId="137"/>
    <cellStyle name="Check Cell 4" xfId="138"/>
    <cellStyle name="Check Cell 5" xfId="139"/>
    <cellStyle name="Check Cell 6" xfId="140"/>
    <cellStyle name="Explanatory Text 2" xfId="141"/>
    <cellStyle name="Explanatory Text 3" xfId="142"/>
    <cellStyle name="Explanatory Text 4" xfId="143"/>
    <cellStyle name="Explanatory Text 5" xfId="144"/>
    <cellStyle name="Explanatory Text 6" xfId="145"/>
    <cellStyle name="Heading 1 2" xfId="146"/>
    <cellStyle name="Heading 1 3" xfId="147"/>
    <cellStyle name="Heading 1 4" xfId="148"/>
    <cellStyle name="Heading 1 5" xfId="149"/>
    <cellStyle name="Heading 1 6" xfId="150"/>
    <cellStyle name="Heading 2 2" xfId="151"/>
    <cellStyle name="Heading 2 3" xfId="152"/>
    <cellStyle name="Heading 2 4" xfId="153"/>
    <cellStyle name="Heading 2 5" xfId="154"/>
    <cellStyle name="Heading 2 6" xfId="155"/>
    <cellStyle name="Heading 3 2" xfId="156"/>
    <cellStyle name="Heading 3 3" xfId="157"/>
    <cellStyle name="Heading 3 4" xfId="158"/>
    <cellStyle name="Heading 3 5" xfId="159"/>
    <cellStyle name="Heading 3 6" xfId="160"/>
    <cellStyle name="Heading 4 2" xfId="161"/>
    <cellStyle name="Heading 4 3" xfId="162"/>
    <cellStyle name="Heading 4 4" xfId="163"/>
    <cellStyle name="Heading 4 5" xfId="164"/>
    <cellStyle name="Heading 4 6" xfId="165"/>
    <cellStyle name="Hiperveza" xfId="1" builtinId="8"/>
    <cellStyle name="Hyperlink 2" xfId="166"/>
    <cellStyle name="Hyperlink 2 2" xfId="237"/>
    <cellStyle name="Input 2" xfId="167"/>
    <cellStyle name="Input 3" xfId="168"/>
    <cellStyle name="Input 4" xfId="169"/>
    <cellStyle name="Input 5" xfId="170"/>
    <cellStyle name="Input 6" xfId="171"/>
    <cellStyle name="Linked Cell 2" xfId="172"/>
    <cellStyle name="Linked Cell 3" xfId="173"/>
    <cellStyle name="Linked Cell 4" xfId="174"/>
    <cellStyle name="Linked Cell 5" xfId="175"/>
    <cellStyle name="Linked Cell 6" xfId="176"/>
    <cellStyle name="Neutral 2" xfId="177"/>
    <cellStyle name="Neutral 3" xfId="178"/>
    <cellStyle name="Neutral 4" xfId="179"/>
    <cellStyle name="Neutral 5" xfId="180"/>
    <cellStyle name="Neutral 6" xfId="181"/>
    <cellStyle name="Normal 2" xfId="2"/>
    <cellStyle name="Normal 2 10" xfId="238"/>
    <cellStyle name="Normal 2 11" xfId="243"/>
    <cellStyle name="Normal 2 12" xfId="249"/>
    <cellStyle name="Normal 2 13" xfId="254"/>
    <cellStyle name="Normal 2 14" xfId="259"/>
    <cellStyle name="Normal 2 2" xfId="183"/>
    <cellStyle name="Normal 2 2 2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3" xfId="191"/>
    <cellStyle name="Normal 2 3 2" xfId="192"/>
    <cellStyle name="Normal 2 3 3" xfId="193"/>
    <cellStyle name="Normal 2 3 4" xfId="194"/>
    <cellStyle name="Normal 2 3 5" xfId="195"/>
    <cellStyle name="Normal 2 4" xfId="196"/>
    <cellStyle name="Normal 2 4 2" xfId="197"/>
    <cellStyle name="Normal 2 4 3" xfId="198"/>
    <cellStyle name="Normal 2 4 4" xfId="199"/>
    <cellStyle name="Normal 2 4 5" xfId="200"/>
    <cellStyle name="Normal 2 5" xfId="201"/>
    <cellStyle name="Normal 2 6" xfId="202"/>
    <cellStyle name="Normal 2 7" xfId="203"/>
    <cellStyle name="Normal 2 8" xfId="204"/>
    <cellStyle name="Normal 2 9" xfId="182"/>
    <cellStyle name="Normal 3" xfId="205"/>
    <cellStyle name="Normal 3 2" xfId="206"/>
    <cellStyle name="Normal 3 3" xfId="207"/>
    <cellStyle name="Normal 3 4" xfId="208"/>
    <cellStyle name="Normal 3 5" xfId="209"/>
    <cellStyle name="Normal 3 6" xfId="210"/>
    <cellStyle name="Normal 4" xfId="211"/>
    <cellStyle name="Normal 4 2" xfId="212"/>
    <cellStyle name="Normal 4 3" xfId="213"/>
    <cellStyle name="Normal 4 4" xfId="214"/>
    <cellStyle name="Normal 4 5" xfId="215"/>
    <cellStyle name="Normal 4 6" xfId="216"/>
    <cellStyle name="Normal 5" xfId="217"/>
    <cellStyle name="Normal 5 2" xfId="239"/>
    <cellStyle name="Normal 5 3" xfId="244"/>
    <cellStyle name="Normal 5 4" xfId="250"/>
    <cellStyle name="Normal 5 5" xfId="255"/>
    <cellStyle name="Normal 5 6" xfId="260"/>
    <cellStyle name="Normal 6" xfId="218"/>
    <cellStyle name="Normal 6 2" xfId="240"/>
    <cellStyle name="Normal 6 3" xfId="245"/>
    <cellStyle name="Normal 6 4" xfId="251"/>
    <cellStyle name="Normal 6 5" xfId="256"/>
    <cellStyle name="Normal 6 6" xfId="261"/>
    <cellStyle name="Normal 7" xfId="219"/>
    <cellStyle name="Normal 7 2" xfId="241"/>
    <cellStyle name="Normal 7 3" xfId="246"/>
    <cellStyle name="Normal 7 4" xfId="252"/>
    <cellStyle name="Normal 7 5" xfId="257"/>
    <cellStyle name="Normal 7 6" xfId="262"/>
    <cellStyle name="Normal 8" xfId="220"/>
    <cellStyle name="Normal 8 2" xfId="242"/>
    <cellStyle name="Normal 8 3" xfId="247"/>
    <cellStyle name="Normal 8 4" xfId="253"/>
    <cellStyle name="Normal 8 5" xfId="258"/>
    <cellStyle name="Normal 8 6" xfId="263"/>
    <cellStyle name="Normal_TFI-POD" xfId="3"/>
    <cellStyle name="Normal_TFI-POD 2" xfId="248"/>
    <cellStyle name="Normalno" xfId="0" builtinId="0"/>
    <cellStyle name="Obično 2" xfId="221"/>
    <cellStyle name="Obično 2 2" xfId="222"/>
    <cellStyle name="Obično 2 3" xfId="223"/>
    <cellStyle name="Obično 2 4" xfId="224"/>
    <cellStyle name="Obično 2 5" xfId="225"/>
    <cellStyle name="Obično 2 6" xfId="226"/>
    <cellStyle name="Obično_Knjiga2" xfId="4"/>
    <cellStyle name="Style 1" xfId="5"/>
    <cellStyle name="Style 1 2" xfId="228"/>
    <cellStyle name="Style 1 3" xfId="229"/>
    <cellStyle name="Style 1 4" xfId="230"/>
    <cellStyle name="Style 1 5" xfId="231"/>
    <cellStyle name="Style 1 6" xfId="227"/>
    <cellStyle name="Total 2" xfId="232"/>
    <cellStyle name="Total 3" xfId="233"/>
    <cellStyle name="Total 4" xfId="234"/>
    <cellStyle name="Total 5" xfId="235"/>
    <cellStyle name="Total 6" xfId="236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C48" sqref="C48:E48"/>
    </sheetView>
  </sheetViews>
  <sheetFormatPr defaultRowHeight="12.75" x14ac:dyDescent="0.2"/>
  <cols>
    <col min="1" max="1" width="9.140625" style="130"/>
    <col min="2" max="2" width="13" style="13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251" t="s">
        <v>21</v>
      </c>
      <c r="B1" s="252"/>
      <c r="C1" s="252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186" t="s">
        <v>22</v>
      </c>
      <c r="B2" s="187"/>
      <c r="C2" s="187"/>
      <c r="D2" s="188"/>
      <c r="E2" s="78">
        <v>42005</v>
      </c>
      <c r="F2" s="11"/>
      <c r="G2" s="12" t="s">
        <v>32</v>
      </c>
      <c r="H2" s="78">
        <v>42277</v>
      </c>
      <c r="I2" s="61"/>
      <c r="J2" s="9"/>
      <c r="K2" s="9"/>
      <c r="L2" s="9"/>
    </row>
    <row r="3" spans="1:12" x14ac:dyDescent="0.2">
      <c r="A3" s="158"/>
      <c r="B3" s="157"/>
      <c r="C3" s="157"/>
      <c r="D3" s="157"/>
      <c r="E3" s="13"/>
      <c r="F3" s="13"/>
      <c r="G3" s="157"/>
      <c r="H3" s="157"/>
      <c r="I3" s="62"/>
      <c r="J3" s="9"/>
      <c r="K3" s="9"/>
      <c r="L3" s="9"/>
    </row>
    <row r="4" spans="1:12" ht="15" x14ac:dyDescent="0.2">
      <c r="A4" s="189" t="s">
        <v>275</v>
      </c>
      <c r="B4" s="190"/>
      <c r="C4" s="190"/>
      <c r="D4" s="190"/>
      <c r="E4" s="190"/>
      <c r="F4" s="190"/>
      <c r="G4" s="190"/>
      <c r="H4" s="190"/>
      <c r="I4" s="191"/>
      <c r="J4" s="9"/>
      <c r="K4" s="9"/>
      <c r="L4" s="9"/>
    </row>
    <row r="5" spans="1:12" x14ac:dyDescent="0.2">
      <c r="A5" s="159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181" t="s">
        <v>6</v>
      </c>
      <c r="B6" s="182"/>
      <c r="C6" s="192" t="s">
        <v>276</v>
      </c>
      <c r="D6" s="193"/>
      <c r="E6" s="152"/>
      <c r="F6" s="152"/>
      <c r="G6" s="152"/>
      <c r="H6" s="152"/>
      <c r="I6" s="65"/>
      <c r="J6" s="9"/>
      <c r="K6" s="9"/>
      <c r="L6" s="9"/>
    </row>
    <row r="7" spans="1:12" x14ac:dyDescent="0.2">
      <c r="A7" s="160"/>
      <c r="B7" s="20"/>
      <c r="C7" s="81"/>
      <c r="D7" s="81"/>
      <c r="E7" s="152"/>
      <c r="F7" s="152"/>
      <c r="G7" s="152"/>
      <c r="H7" s="152"/>
      <c r="I7" s="65"/>
      <c r="J7" s="9"/>
      <c r="K7" s="9"/>
      <c r="L7" s="9"/>
    </row>
    <row r="8" spans="1:12" ht="12.75" customHeight="1" x14ac:dyDescent="0.2">
      <c r="A8" s="194" t="s">
        <v>7</v>
      </c>
      <c r="B8" s="195"/>
      <c r="C8" s="192" t="s">
        <v>277</v>
      </c>
      <c r="D8" s="193"/>
      <c r="E8" s="152"/>
      <c r="F8" s="152"/>
      <c r="G8" s="152"/>
      <c r="H8" s="152"/>
      <c r="I8" s="66"/>
      <c r="J8" s="9"/>
      <c r="K8" s="9"/>
      <c r="L8" s="9"/>
    </row>
    <row r="9" spans="1:12" x14ac:dyDescent="0.2">
      <c r="A9" s="161"/>
      <c r="B9" s="162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201" t="s">
        <v>8</v>
      </c>
      <c r="B10" s="202"/>
      <c r="C10" s="192" t="s">
        <v>278</v>
      </c>
      <c r="D10" s="193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03"/>
      <c r="B11" s="202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181" t="s">
        <v>9</v>
      </c>
      <c r="B12" s="182"/>
      <c r="C12" s="204" t="s">
        <v>279</v>
      </c>
      <c r="D12" s="208"/>
      <c r="E12" s="208"/>
      <c r="F12" s="208"/>
      <c r="G12" s="208"/>
      <c r="H12" s="208"/>
      <c r="I12" s="209"/>
      <c r="J12" s="9"/>
      <c r="K12" s="9"/>
      <c r="L12" s="9"/>
    </row>
    <row r="13" spans="1:12" x14ac:dyDescent="0.2">
      <c r="A13" s="160"/>
      <c r="B13" s="20"/>
      <c r="C13" s="83"/>
      <c r="D13" s="81"/>
      <c r="E13" s="81"/>
      <c r="F13" s="81"/>
      <c r="G13" s="81"/>
      <c r="H13" s="81"/>
      <c r="I13" s="163"/>
      <c r="J13" s="9"/>
      <c r="K13" s="9"/>
      <c r="L13" s="9"/>
    </row>
    <row r="14" spans="1:12" x14ac:dyDescent="0.2">
      <c r="A14" s="181" t="s">
        <v>10</v>
      </c>
      <c r="B14" s="210"/>
      <c r="C14" s="211">
        <v>51410</v>
      </c>
      <c r="D14" s="212"/>
      <c r="E14" s="81"/>
      <c r="F14" s="204" t="s">
        <v>280</v>
      </c>
      <c r="G14" s="208"/>
      <c r="H14" s="208"/>
      <c r="I14" s="209"/>
      <c r="J14" s="9"/>
      <c r="K14" s="9"/>
      <c r="L14" s="9"/>
    </row>
    <row r="15" spans="1:12" x14ac:dyDescent="0.2">
      <c r="A15" s="160"/>
      <c r="B15" s="20"/>
      <c r="C15" s="81"/>
      <c r="D15" s="81"/>
      <c r="E15" s="81"/>
      <c r="F15" s="81"/>
      <c r="G15" s="81"/>
      <c r="H15" s="81"/>
      <c r="I15" s="163"/>
      <c r="J15" s="9"/>
      <c r="K15" s="9"/>
      <c r="L15" s="9"/>
    </row>
    <row r="16" spans="1:12" x14ac:dyDescent="0.2">
      <c r="A16" s="181" t="s">
        <v>11</v>
      </c>
      <c r="B16" s="182"/>
      <c r="C16" s="204" t="s">
        <v>300</v>
      </c>
      <c r="D16" s="208"/>
      <c r="E16" s="208"/>
      <c r="F16" s="208"/>
      <c r="G16" s="208"/>
      <c r="H16" s="208"/>
      <c r="I16" s="209"/>
      <c r="J16" s="9"/>
      <c r="K16" s="9"/>
      <c r="L16" s="9"/>
    </row>
    <row r="17" spans="1:12" x14ac:dyDescent="0.2">
      <c r="A17" s="160"/>
      <c r="B17" s="20"/>
      <c r="C17" s="81"/>
      <c r="D17" s="81"/>
      <c r="E17" s="81"/>
      <c r="F17" s="81"/>
      <c r="G17" s="81"/>
      <c r="H17" s="81"/>
      <c r="I17" s="163"/>
      <c r="J17" s="9"/>
      <c r="K17" s="9"/>
      <c r="L17" s="9"/>
    </row>
    <row r="18" spans="1:12" x14ac:dyDescent="0.2">
      <c r="A18" s="181" t="s">
        <v>12</v>
      </c>
      <c r="B18" s="182"/>
      <c r="C18" s="183" t="s">
        <v>281</v>
      </c>
      <c r="D18" s="184"/>
      <c r="E18" s="184"/>
      <c r="F18" s="184"/>
      <c r="G18" s="184"/>
      <c r="H18" s="184"/>
      <c r="I18" s="185"/>
      <c r="J18" s="9"/>
      <c r="K18" s="9"/>
      <c r="L18" s="9"/>
    </row>
    <row r="19" spans="1:12" x14ac:dyDescent="0.2">
      <c r="A19" s="160"/>
      <c r="B19" s="20"/>
      <c r="C19" s="83"/>
      <c r="D19" s="81"/>
      <c r="E19" s="81"/>
      <c r="F19" s="81"/>
      <c r="G19" s="81"/>
      <c r="H19" s="81"/>
      <c r="I19" s="163"/>
      <c r="J19" s="9"/>
      <c r="K19" s="9"/>
      <c r="L19" s="9"/>
    </row>
    <row r="20" spans="1:12" x14ac:dyDescent="0.2">
      <c r="A20" s="181" t="s">
        <v>13</v>
      </c>
      <c r="B20" s="182"/>
      <c r="C20" s="183" t="s">
        <v>282</v>
      </c>
      <c r="D20" s="184"/>
      <c r="E20" s="184"/>
      <c r="F20" s="184"/>
      <c r="G20" s="184"/>
      <c r="H20" s="184"/>
      <c r="I20" s="185"/>
      <c r="J20" s="9"/>
      <c r="K20" s="9"/>
      <c r="L20" s="9"/>
    </row>
    <row r="21" spans="1:12" x14ac:dyDescent="0.2">
      <c r="A21" s="160"/>
      <c r="B21" s="20"/>
      <c r="C21" s="83"/>
      <c r="D21" s="81"/>
      <c r="E21" s="81"/>
      <c r="F21" s="81"/>
      <c r="G21" s="81"/>
      <c r="H21" s="81"/>
      <c r="I21" s="163"/>
      <c r="J21" s="9"/>
      <c r="K21" s="9"/>
      <c r="L21" s="9"/>
    </row>
    <row r="22" spans="1:12" x14ac:dyDescent="0.2">
      <c r="A22" s="181" t="s">
        <v>14</v>
      </c>
      <c r="B22" s="182"/>
      <c r="C22" s="84">
        <v>302</v>
      </c>
      <c r="D22" s="204"/>
      <c r="E22" s="205"/>
      <c r="F22" s="206"/>
      <c r="G22" s="181"/>
      <c r="H22" s="207"/>
      <c r="I22" s="164"/>
      <c r="J22" s="9"/>
      <c r="K22" s="9"/>
      <c r="L22" s="9"/>
    </row>
    <row r="23" spans="1:12" x14ac:dyDescent="0.2">
      <c r="A23" s="160"/>
      <c r="B23" s="20"/>
      <c r="C23" s="81"/>
      <c r="D23" s="81"/>
      <c r="E23" s="81"/>
      <c r="F23" s="81"/>
      <c r="G23" s="81"/>
      <c r="H23" s="81"/>
      <c r="I23" s="163"/>
      <c r="J23" s="9"/>
      <c r="K23" s="9"/>
      <c r="L23" s="9"/>
    </row>
    <row r="24" spans="1:12" x14ac:dyDescent="0.2">
      <c r="A24" s="181" t="s">
        <v>15</v>
      </c>
      <c r="B24" s="182"/>
      <c r="C24" s="84">
        <v>8</v>
      </c>
      <c r="D24" s="204" t="s">
        <v>283</v>
      </c>
      <c r="E24" s="205"/>
      <c r="F24" s="205"/>
      <c r="G24" s="206"/>
      <c r="H24" s="165" t="s">
        <v>25</v>
      </c>
      <c r="I24" s="136">
        <v>1085</v>
      </c>
      <c r="J24" s="9"/>
      <c r="K24" s="9"/>
      <c r="L24" s="9"/>
    </row>
    <row r="25" spans="1:12" x14ac:dyDescent="0.2">
      <c r="A25" s="160"/>
      <c r="B25" s="20"/>
      <c r="C25" s="81"/>
      <c r="D25" s="81"/>
      <c r="E25" s="81"/>
      <c r="F25" s="81"/>
      <c r="G25" s="150"/>
      <c r="H25" s="20" t="s">
        <v>26</v>
      </c>
      <c r="I25" s="166"/>
      <c r="J25" s="9"/>
      <c r="K25" s="9"/>
      <c r="L25" s="9"/>
    </row>
    <row r="26" spans="1:12" x14ac:dyDescent="0.2">
      <c r="A26" s="181" t="s">
        <v>16</v>
      </c>
      <c r="B26" s="182"/>
      <c r="C26" s="85" t="s">
        <v>294</v>
      </c>
      <c r="D26" s="86"/>
      <c r="E26" s="167"/>
      <c r="F26" s="81"/>
      <c r="G26" s="213" t="s">
        <v>27</v>
      </c>
      <c r="H26" s="182"/>
      <c r="I26" s="134" t="s">
        <v>284</v>
      </c>
      <c r="J26" s="9"/>
      <c r="K26" s="9"/>
      <c r="L26" s="9"/>
    </row>
    <row r="27" spans="1:12" x14ac:dyDescent="0.2">
      <c r="A27" s="160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14" t="s">
        <v>23</v>
      </c>
      <c r="B28" s="215"/>
      <c r="C28" s="216"/>
      <c r="D28" s="216"/>
      <c r="E28" s="215" t="s">
        <v>24</v>
      </c>
      <c r="F28" s="217"/>
      <c r="G28" s="217"/>
      <c r="H28" s="218" t="s">
        <v>1</v>
      </c>
      <c r="I28" s="219"/>
      <c r="J28" s="9"/>
      <c r="K28" s="9"/>
      <c r="L28" s="9"/>
    </row>
    <row r="29" spans="1:12" x14ac:dyDescent="0.2">
      <c r="A29" s="168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96" t="s">
        <v>295</v>
      </c>
      <c r="B30" s="197"/>
      <c r="C30" s="197"/>
      <c r="D30" s="198"/>
      <c r="E30" s="196" t="s">
        <v>297</v>
      </c>
      <c r="F30" s="197"/>
      <c r="G30" s="198"/>
      <c r="H30" s="199" t="s">
        <v>299</v>
      </c>
      <c r="I30" s="200"/>
      <c r="J30" s="9"/>
      <c r="K30" s="9"/>
      <c r="L30" s="9"/>
    </row>
    <row r="31" spans="1:12" x14ac:dyDescent="0.2">
      <c r="A31" s="169"/>
      <c r="B31" s="150"/>
      <c r="C31" s="19"/>
      <c r="D31" s="220"/>
      <c r="E31" s="220"/>
      <c r="F31" s="220"/>
      <c r="G31" s="221"/>
      <c r="H31" s="14"/>
      <c r="I31" s="69"/>
      <c r="J31" s="9"/>
      <c r="K31" s="9"/>
      <c r="L31" s="9"/>
    </row>
    <row r="32" spans="1:12" x14ac:dyDescent="0.2">
      <c r="A32" s="196" t="s">
        <v>296</v>
      </c>
      <c r="B32" s="197"/>
      <c r="C32" s="197"/>
      <c r="D32" s="198"/>
      <c r="E32" s="196" t="s">
        <v>298</v>
      </c>
      <c r="F32" s="197"/>
      <c r="G32" s="198"/>
      <c r="H32" s="199" t="s">
        <v>301</v>
      </c>
      <c r="I32" s="200"/>
      <c r="J32" s="9"/>
      <c r="K32" s="9"/>
      <c r="L32" s="9"/>
    </row>
    <row r="33" spans="1:12" x14ac:dyDescent="0.2">
      <c r="A33" s="169"/>
      <c r="B33" s="150"/>
      <c r="C33" s="19"/>
      <c r="D33" s="151"/>
      <c r="E33" s="151"/>
      <c r="F33" s="151"/>
      <c r="G33" s="152"/>
      <c r="H33" s="14"/>
      <c r="I33" s="70"/>
      <c r="J33" s="9"/>
      <c r="K33" s="9"/>
      <c r="L33" s="9"/>
    </row>
    <row r="34" spans="1:12" x14ac:dyDescent="0.2">
      <c r="A34" s="226" t="s">
        <v>302</v>
      </c>
      <c r="B34" s="227"/>
      <c r="C34" s="227"/>
      <c r="D34" s="228"/>
      <c r="E34" s="226" t="s">
        <v>303</v>
      </c>
      <c r="F34" s="227"/>
      <c r="G34" s="228"/>
      <c r="H34" s="222" t="s">
        <v>304</v>
      </c>
      <c r="I34" s="223"/>
      <c r="J34" s="9"/>
      <c r="K34" s="9"/>
      <c r="L34" s="9"/>
    </row>
    <row r="35" spans="1:12" x14ac:dyDescent="0.2">
      <c r="A35" s="160"/>
      <c r="B35" s="20"/>
      <c r="C35" s="19"/>
      <c r="D35" s="151"/>
      <c r="E35" s="151"/>
      <c r="F35" s="151"/>
      <c r="G35" s="152"/>
      <c r="H35" s="14"/>
      <c r="I35" s="70"/>
      <c r="J35" s="9"/>
      <c r="K35" s="9"/>
      <c r="L35" s="9"/>
    </row>
    <row r="36" spans="1:12" x14ac:dyDescent="0.2">
      <c r="A36" s="196"/>
      <c r="B36" s="197"/>
      <c r="C36" s="197"/>
      <c r="D36" s="198"/>
      <c r="E36" s="196"/>
      <c r="F36" s="197"/>
      <c r="G36" s="198"/>
      <c r="H36" s="199"/>
      <c r="I36" s="200"/>
      <c r="J36" s="9"/>
      <c r="K36" s="9"/>
      <c r="L36" s="9"/>
    </row>
    <row r="37" spans="1:12" x14ac:dyDescent="0.2">
      <c r="A37" s="170"/>
      <c r="B37" s="24"/>
      <c r="C37" s="224"/>
      <c r="D37" s="225"/>
      <c r="E37" s="14"/>
      <c r="F37" s="224"/>
      <c r="G37" s="225"/>
      <c r="H37" s="14"/>
      <c r="I37" s="66"/>
      <c r="J37" s="9"/>
      <c r="K37" s="9"/>
      <c r="L37" s="9"/>
    </row>
    <row r="38" spans="1:12" x14ac:dyDescent="0.2">
      <c r="A38" s="196"/>
      <c r="B38" s="197"/>
      <c r="C38" s="197"/>
      <c r="D38" s="198"/>
      <c r="E38" s="196"/>
      <c r="F38" s="197"/>
      <c r="G38" s="198"/>
      <c r="H38" s="199"/>
      <c r="I38" s="200"/>
      <c r="J38" s="9"/>
      <c r="K38" s="9"/>
      <c r="L38" s="9"/>
    </row>
    <row r="39" spans="1:12" x14ac:dyDescent="0.2">
      <c r="A39" s="170"/>
      <c r="B39" s="24"/>
      <c r="C39" s="153"/>
      <c r="D39" s="154"/>
      <c r="E39" s="14"/>
      <c r="F39" s="153"/>
      <c r="G39" s="154"/>
      <c r="H39" s="14"/>
      <c r="I39" s="66"/>
      <c r="J39" s="9"/>
      <c r="K39" s="9"/>
      <c r="L39" s="9"/>
    </row>
    <row r="40" spans="1:12" x14ac:dyDescent="0.2">
      <c r="A40" s="196"/>
      <c r="B40" s="197"/>
      <c r="C40" s="197"/>
      <c r="D40" s="198"/>
      <c r="E40" s="196"/>
      <c r="F40" s="197"/>
      <c r="G40" s="198"/>
      <c r="H40" s="199"/>
      <c r="I40" s="200"/>
      <c r="J40" s="9"/>
      <c r="K40" s="9"/>
      <c r="L40" s="9"/>
    </row>
    <row r="41" spans="1:12" x14ac:dyDescent="0.2">
      <c r="A41" s="171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70"/>
      <c r="B42" s="24"/>
      <c r="C42" s="153"/>
      <c r="D42" s="154"/>
      <c r="E42" s="14"/>
      <c r="F42" s="153"/>
      <c r="G42" s="154"/>
      <c r="H42" s="14"/>
      <c r="I42" s="66"/>
      <c r="J42" s="9"/>
      <c r="K42" s="9"/>
      <c r="L42" s="9"/>
    </row>
    <row r="43" spans="1:12" x14ac:dyDescent="0.2">
      <c r="A43" s="172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201" t="s">
        <v>17</v>
      </c>
      <c r="B44" s="234"/>
      <c r="C44" s="199"/>
      <c r="D44" s="200"/>
      <c r="E44" s="22"/>
      <c r="F44" s="196"/>
      <c r="G44" s="256"/>
      <c r="H44" s="256"/>
      <c r="I44" s="257"/>
      <c r="J44" s="9"/>
      <c r="K44" s="9"/>
      <c r="L44" s="9"/>
    </row>
    <row r="45" spans="1:12" x14ac:dyDescent="0.2">
      <c r="A45" s="170"/>
      <c r="B45" s="24"/>
      <c r="C45" s="224"/>
      <c r="D45" s="225"/>
      <c r="E45" s="14"/>
      <c r="F45" s="224"/>
      <c r="G45" s="258"/>
      <c r="H45" s="27"/>
      <c r="I45" s="73"/>
      <c r="J45" s="9"/>
      <c r="K45" s="9"/>
      <c r="L45" s="9"/>
    </row>
    <row r="46" spans="1:12" ht="12.75" customHeight="1" x14ac:dyDescent="0.2">
      <c r="A46" s="201" t="s">
        <v>18</v>
      </c>
      <c r="B46" s="234"/>
      <c r="C46" s="196" t="s">
        <v>285</v>
      </c>
      <c r="D46" s="254"/>
      <c r="E46" s="254"/>
      <c r="F46" s="254"/>
      <c r="G46" s="254"/>
      <c r="H46" s="254"/>
      <c r="I46" s="255"/>
      <c r="J46" s="9"/>
      <c r="K46" s="9"/>
      <c r="L46" s="9"/>
    </row>
    <row r="47" spans="1:12" x14ac:dyDescent="0.2">
      <c r="A47" s="160"/>
      <c r="B47" s="20"/>
      <c r="C47" s="19" t="s">
        <v>28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201" t="s">
        <v>19</v>
      </c>
      <c r="B48" s="234"/>
      <c r="C48" s="238" t="s">
        <v>293</v>
      </c>
      <c r="D48" s="236"/>
      <c r="E48" s="237"/>
      <c r="F48" s="14"/>
      <c r="G48" s="36" t="s">
        <v>2</v>
      </c>
      <c r="H48" s="238" t="s">
        <v>286</v>
      </c>
      <c r="I48" s="237"/>
      <c r="J48" s="9"/>
      <c r="K48" s="9"/>
      <c r="L48" s="9"/>
    </row>
    <row r="49" spans="1:12" x14ac:dyDescent="0.2">
      <c r="A49" s="160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201" t="s">
        <v>12</v>
      </c>
      <c r="B50" s="234"/>
      <c r="C50" s="235" t="s">
        <v>287</v>
      </c>
      <c r="D50" s="236"/>
      <c r="E50" s="236"/>
      <c r="F50" s="236"/>
      <c r="G50" s="236"/>
      <c r="H50" s="236"/>
      <c r="I50" s="237"/>
      <c r="J50" s="9"/>
      <c r="K50" s="9"/>
      <c r="L50" s="9"/>
    </row>
    <row r="51" spans="1:12" x14ac:dyDescent="0.2">
      <c r="A51" s="160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181" t="s">
        <v>20</v>
      </c>
      <c r="B52" s="182"/>
      <c r="C52" s="238" t="s">
        <v>288</v>
      </c>
      <c r="D52" s="236"/>
      <c r="E52" s="236"/>
      <c r="F52" s="236"/>
      <c r="G52" s="236"/>
      <c r="H52" s="236"/>
      <c r="I52" s="239"/>
      <c r="J52" s="9"/>
      <c r="K52" s="9"/>
      <c r="L52" s="9"/>
    </row>
    <row r="53" spans="1:12" x14ac:dyDescent="0.2">
      <c r="A53" s="173"/>
      <c r="B53" s="18"/>
      <c r="C53" s="253" t="s">
        <v>29</v>
      </c>
      <c r="D53" s="253"/>
      <c r="E53" s="253"/>
      <c r="F53" s="253"/>
      <c r="G53" s="253"/>
      <c r="H53" s="253"/>
      <c r="I53" s="74"/>
      <c r="J53" s="9"/>
      <c r="K53" s="9"/>
      <c r="L53" s="9"/>
    </row>
    <row r="54" spans="1:12" x14ac:dyDescent="0.2">
      <c r="A54" s="173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3"/>
      <c r="B55" s="240"/>
      <c r="C55" s="241"/>
      <c r="D55" s="241"/>
      <c r="E55" s="241"/>
      <c r="F55" s="131"/>
      <c r="G55" s="131"/>
      <c r="H55" s="131"/>
      <c r="I55" s="174"/>
      <c r="J55" s="9"/>
      <c r="K55" s="9"/>
      <c r="L55" s="9"/>
    </row>
    <row r="56" spans="1:12" x14ac:dyDescent="0.2">
      <c r="A56" s="173"/>
      <c r="B56" s="242"/>
      <c r="C56" s="243"/>
      <c r="D56" s="243"/>
      <c r="E56" s="243"/>
      <c r="F56" s="243"/>
      <c r="G56" s="243"/>
      <c r="H56" s="243"/>
      <c r="I56" s="244"/>
      <c r="J56" s="9"/>
      <c r="K56" s="9"/>
      <c r="L56" s="9"/>
    </row>
    <row r="57" spans="1:12" x14ac:dyDescent="0.2">
      <c r="A57" s="173"/>
      <c r="B57" s="245"/>
      <c r="C57" s="246"/>
      <c r="D57" s="246"/>
      <c r="E57" s="246"/>
      <c r="F57" s="246"/>
      <c r="G57" s="246"/>
      <c r="H57" s="246"/>
      <c r="I57" s="247"/>
      <c r="J57" s="9"/>
      <c r="K57" s="9"/>
      <c r="L57" s="9"/>
    </row>
    <row r="58" spans="1:12" x14ac:dyDescent="0.2">
      <c r="A58" s="173"/>
      <c r="B58" s="245"/>
      <c r="C58" s="246"/>
      <c r="D58" s="246"/>
      <c r="E58" s="246"/>
      <c r="F58" s="246"/>
      <c r="G58" s="246"/>
      <c r="H58" s="246"/>
      <c r="I58" s="247"/>
      <c r="J58" s="9"/>
      <c r="K58" s="9"/>
      <c r="L58" s="9"/>
    </row>
    <row r="59" spans="1:12" x14ac:dyDescent="0.2">
      <c r="A59" s="173"/>
      <c r="B59" s="248"/>
      <c r="C59" s="249"/>
      <c r="D59" s="249"/>
      <c r="E59" s="249"/>
      <c r="F59" s="249"/>
      <c r="G59" s="249"/>
      <c r="H59" s="249"/>
      <c r="I59" s="250"/>
      <c r="J59" s="9"/>
      <c r="K59" s="9"/>
      <c r="L59" s="9"/>
    </row>
    <row r="60" spans="1:12" x14ac:dyDescent="0.2">
      <c r="A60" s="175" t="s">
        <v>3</v>
      </c>
      <c r="B60" s="14"/>
      <c r="C60" s="155"/>
      <c r="D60" s="155"/>
      <c r="E60" s="155"/>
      <c r="F60" s="155"/>
      <c r="G60" s="155"/>
      <c r="H60" s="155"/>
      <c r="I60" s="156"/>
      <c r="J60" s="9"/>
      <c r="K60" s="9"/>
      <c r="L60" s="9"/>
    </row>
    <row r="61" spans="1:12" ht="13.5" thickBot="1" x14ac:dyDescent="0.25">
      <c r="A61" s="159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6"/>
      <c r="B62" s="129"/>
      <c r="C62" s="14"/>
      <c r="D62" s="14"/>
      <c r="E62" s="82" t="s">
        <v>30</v>
      </c>
      <c r="F62" s="25"/>
      <c r="G62" s="229" t="s">
        <v>31</v>
      </c>
      <c r="H62" s="230"/>
      <c r="I62" s="231"/>
      <c r="J62" s="9"/>
      <c r="K62" s="9"/>
      <c r="L62" s="9"/>
    </row>
    <row r="63" spans="1:12" x14ac:dyDescent="0.2">
      <c r="A63" s="177"/>
      <c r="B63" s="178"/>
      <c r="C63" s="76"/>
      <c r="D63" s="76"/>
      <c r="E63" s="76"/>
      <c r="F63" s="76"/>
      <c r="G63" s="232"/>
      <c r="H63" s="233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C37:D37"/>
    <mergeCell ref="F37:G37"/>
    <mergeCell ref="A34:D34"/>
    <mergeCell ref="E34:G34"/>
    <mergeCell ref="A36:D36"/>
    <mergeCell ref="E36:G36"/>
    <mergeCell ref="H36:I36"/>
    <mergeCell ref="D31:G31"/>
    <mergeCell ref="A32:D32"/>
    <mergeCell ref="E32:G32"/>
    <mergeCell ref="H32:I32"/>
    <mergeCell ref="H34:I34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9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view="pageBreakPreview" zoomScale="110" zoomScaleNormal="100" workbookViewId="0">
      <selection activeCell="A2" sqref="A2"/>
    </sheetView>
  </sheetViews>
  <sheetFormatPr defaultRowHeight="12.75" x14ac:dyDescent="0.2"/>
  <cols>
    <col min="1" max="1" width="76.7109375" style="132" customWidth="1"/>
    <col min="2" max="2" width="9.140625" style="37"/>
    <col min="3" max="3" width="13.42578125" style="37" customWidth="1"/>
    <col min="4" max="4" width="12.7109375" style="37" customWidth="1"/>
    <col min="5" max="5" width="9.140625" style="37"/>
    <col min="6" max="6" width="9.140625" style="37" customWidth="1"/>
    <col min="7" max="16384" width="9.140625" style="37"/>
  </cols>
  <sheetData>
    <row r="1" spans="1:4" ht="12.75" customHeight="1" x14ac:dyDescent="0.2">
      <c r="A1" s="107" t="s">
        <v>273</v>
      </c>
      <c r="B1" s="107"/>
      <c r="C1" s="107"/>
      <c r="D1" s="107"/>
    </row>
    <row r="2" spans="1:4" ht="12.75" customHeight="1" x14ac:dyDescent="0.2">
      <c r="A2" s="108" t="s">
        <v>306</v>
      </c>
      <c r="B2" s="108"/>
      <c r="C2" s="108"/>
      <c r="D2" s="108"/>
    </row>
    <row r="3" spans="1:4" ht="12.75" customHeight="1" x14ac:dyDescent="0.2">
      <c r="A3" s="109" t="s">
        <v>290</v>
      </c>
      <c r="B3" s="110"/>
      <c r="C3" s="110"/>
      <c r="D3" s="111"/>
    </row>
    <row r="4" spans="1:4" ht="22.5" customHeight="1" x14ac:dyDescent="0.2">
      <c r="A4" s="112" t="s">
        <v>33</v>
      </c>
      <c r="B4" s="41" t="s">
        <v>34</v>
      </c>
      <c r="C4" s="42" t="s">
        <v>289</v>
      </c>
      <c r="D4" s="43" t="s">
        <v>36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3" t="s">
        <v>37</v>
      </c>
      <c r="B6" s="114"/>
      <c r="C6" s="114"/>
      <c r="D6" s="115"/>
    </row>
    <row r="7" spans="1:4" ht="12.75" customHeight="1" x14ac:dyDescent="0.2">
      <c r="A7" s="101" t="s">
        <v>38</v>
      </c>
      <c r="B7" s="3">
        <v>1</v>
      </c>
      <c r="C7" s="144"/>
      <c r="D7" s="144"/>
    </row>
    <row r="8" spans="1:4" ht="12.75" customHeight="1" x14ac:dyDescent="0.2">
      <c r="A8" s="90" t="s">
        <v>39</v>
      </c>
      <c r="B8" s="1">
        <v>2</v>
      </c>
      <c r="C8" s="137">
        <f>C9+C16+C26+C35+C39</f>
        <v>1142671265</v>
      </c>
      <c r="D8" s="137">
        <f>D9+D16+D26+D35+D39</f>
        <v>1307168180</v>
      </c>
    </row>
    <row r="9" spans="1:4" ht="12.75" customHeight="1" x14ac:dyDescent="0.2">
      <c r="A9" s="103" t="s">
        <v>40</v>
      </c>
      <c r="B9" s="1">
        <v>3</v>
      </c>
      <c r="C9" s="137">
        <f>SUM(C10:C15)</f>
        <v>21199341</v>
      </c>
      <c r="D9" s="137">
        <f>SUM(D10:D15)</f>
        <v>33982252</v>
      </c>
    </row>
    <row r="10" spans="1:4" x14ac:dyDescent="0.2">
      <c r="A10" s="103" t="s">
        <v>41</v>
      </c>
      <c r="B10" s="1">
        <v>4</v>
      </c>
      <c r="C10" s="135">
        <v>559107</v>
      </c>
      <c r="D10" s="135">
        <v>1119446</v>
      </c>
    </row>
    <row r="11" spans="1:4" x14ac:dyDescent="0.2">
      <c r="A11" s="103" t="s">
        <v>42</v>
      </c>
      <c r="B11" s="1">
        <v>5</v>
      </c>
      <c r="C11" s="135">
        <v>1499381</v>
      </c>
      <c r="D11" s="135">
        <v>1273139</v>
      </c>
    </row>
    <row r="12" spans="1:4" x14ac:dyDescent="0.2">
      <c r="A12" s="103" t="s">
        <v>0</v>
      </c>
      <c r="B12" s="1">
        <v>6</v>
      </c>
      <c r="C12" s="135"/>
      <c r="D12" s="135">
        <v>26604519</v>
      </c>
    </row>
    <row r="13" spans="1:4" x14ac:dyDescent="0.2">
      <c r="A13" s="103" t="s">
        <v>43</v>
      </c>
      <c r="B13" s="1">
        <v>7</v>
      </c>
      <c r="C13" s="135"/>
      <c r="D13" s="135"/>
    </row>
    <row r="14" spans="1:4" x14ac:dyDescent="0.2">
      <c r="A14" s="103" t="s">
        <v>44</v>
      </c>
      <c r="B14" s="1">
        <v>8</v>
      </c>
      <c r="C14" s="135"/>
      <c r="D14" s="135"/>
    </row>
    <row r="15" spans="1:4" x14ac:dyDescent="0.2">
      <c r="A15" s="103" t="s">
        <v>45</v>
      </c>
      <c r="B15" s="1">
        <v>9</v>
      </c>
      <c r="C15" s="135">
        <v>19140853</v>
      </c>
      <c r="D15" s="135">
        <v>4985148</v>
      </c>
    </row>
    <row r="16" spans="1:4" x14ac:dyDescent="0.2">
      <c r="A16" s="103" t="s">
        <v>46</v>
      </c>
      <c r="B16" s="1">
        <v>10</v>
      </c>
      <c r="C16" s="137">
        <f>SUM(C17:C25)</f>
        <v>1120041001</v>
      </c>
      <c r="D16" s="137">
        <f>SUM(D17:D25)</f>
        <v>1271659585</v>
      </c>
    </row>
    <row r="17" spans="1:4" x14ac:dyDescent="0.2">
      <c r="A17" s="103" t="s">
        <v>47</v>
      </c>
      <c r="B17" s="1">
        <v>11</v>
      </c>
      <c r="C17" s="135">
        <v>194334017</v>
      </c>
      <c r="D17" s="135">
        <v>209806550</v>
      </c>
    </row>
    <row r="18" spans="1:4" x14ac:dyDescent="0.2">
      <c r="A18" s="103" t="s">
        <v>48</v>
      </c>
      <c r="B18" s="1">
        <v>12</v>
      </c>
      <c r="C18" s="135">
        <v>819596935</v>
      </c>
      <c r="D18" s="135">
        <v>945637326</v>
      </c>
    </row>
    <row r="19" spans="1:4" x14ac:dyDescent="0.2">
      <c r="A19" s="103" t="s">
        <v>49</v>
      </c>
      <c r="B19" s="1">
        <v>13</v>
      </c>
      <c r="C19" s="135">
        <v>16838587</v>
      </c>
      <c r="D19" s="135">
        <v>15245318</v>
      </c>
    </row>
    <row r="20" spans="1:4" x14ac:dyDescent="0.2">
      <c r="A20" s="103" t="s">
        <v>50</v>
      </c>
      <c r="B20" s="1">
        <v>14</v>
      </c>
      <c r="C20" s="135">
        <v>74558174</v>
      </c>
      <c r="D20" s="135">
        <v>88677539</v>
      </c>
    </row>
    <row r="21" spans="1:4" x14ac:dyDescent="0.2">
      <c r="A21" s="103" t="s">
        <v>51</v>
      </c>
      <c r="B21" s="1">
        <v>15</v>
      </c>
      <c r="C21" s="135"/>
      <c r="D21" s="135"/>
    </row>
    <row r="22" spans="1:4" x14ac:dyDescent="0.2">
      <c r="A22" s="103" t="s">
        <v>52</v>
      </c>
      <c r="B22" s="1">
        <v>16</v>
      </c>
      <c r="C22" s="135">
        <v>345568</v>
      </c>
      <c r="D22" s="135">
        <v>448168</v>
      </c>
    </row>
    <row r="23" spans="1:4" x14ac:dyDescent="0.2">
      <c r="A23" s="103" t="s">
        <v>53</v>
      </c>
      <c r="B23" s="1">
        <v>17</v>
      </c>
      <c r="C23" s="135">
        <v>10802302</v>
      </c>
      <c r="D23" s="135">
        <v>8278166</v>
      </c>
    </row>
    <row r="24" spans="1:4" x14ac:dyDescent="0.2">
      <c r="A24" s="103" t="s">
        <v>54</v>
      </c>
      <c r="B24" s="1">
        <v>18</v>
      </c>
      <c r="C24" s="135">
        <v>3565418</v>
      </c>
      <c r="D24" s="135">
        <v>3566518</v>
      </c>
    </row>
    <row r="25" spans="1:4" x14ac:dyDescent="0.2">
      <c r="A25" s="103" t="s">
        <v>55</v>
      </c>
      <c r="B25" s="1">
        <v>19</v>
      </c>
      <c r="C25" s="135"/>
      <c r="D25" s="135"/>
    </row>
    <row r="26" spans="1:4" x14ac:dyDescent="0.2">
      <c r="A26" s="103" t="s">
        <v>56</v>
      </c>
      <c r="B26" s="1">
        <v>20</v>
      </c>
      <c r="C26" s="137">
        <f>SUM(C27:C34)</f>
        <v>14920</v>
      </c>
      <c r="D26" s="137">
        <f>SUM(D27:D34)</f>
        <v>14920</v>
      </c>
    </row>
    <row r="27" spans="1:4" x14ac:dyDescent="0.2">
      <c r="A27" s="103" t="s">
        <v>57</v>
      </c>
      <c r="B27" s="1">
        <v>21</v>
      </c>
      <c r="C27" s="135"/>
      <c r="D27" s="135"/>
    </row>
    <row r="28" spans="1:4" x14ac:dyDescent="0.2">
      <c r="A28" s="103" t="s">
        <v>58</v>
      </c>
      <c r="B28" s="1">
        <v>22</v>
      </c>
      <c r="C28" s="135"/>
      <c r="D28" s="135"/>
    </row>
    <row r="29" spans="1:4" x14ac:dyDescent="0.2">
      <c r="A29" s="103" t="s">
        <v>59</v>
      </c>
      <c r="B29" s="1">
        <v>23</v>
      </c>
      <c r="C29" s="135"/>
      <c r="D29" s="135"/>
    </row>
    <row r="30" spans="1:4" x14ac:dyDescent="0.2">
      <c r="A30" s="103" t="s">
        <v>60</v>
      </c>
      <c r="B30" s="1">
        <v>24</v>
      </c>
      <c r="C30" s="135"/>
      <c r="D30" s="135"/>
    </row>
    <row r="31" spans="1:4" x14ac:dyDescent="0.2">
      <c r="A31" s="103" t="s">
        <v>61</v>
      </c>
      <c r="B31" s="1">
        <v>25</v>
      </c>
      <c r="C31" s="135">
        <v>14920</v>
      </c>
      <c r="D31" s="135">
        <v>14920</v>
      </c>
    </row>
    <row r="32" spans="1:4" x14ac:dyDescent="0.2">
      <c r="A32" s="103" t="s">
        <v>62</v>
      </c>
      <c r="B32" s="1">
        <v>26</v>
      </c>
      <c r="C32" s="135"/>
      <c r="D32" s="135"/>
    </row>
    <row r="33" spans="1:4" x14ac:dyDescent="0.2">
      <c r="A33" s="103" t="s">
        <v>63</v>
      </c>
      <c r="B33" s="1">
        <v>27</v>
      </c>
      <c r="C33" s="135"/>
      <c r="D33" s="135"/>
    </row>
    <row r="34" spans="1:4" x14ac:dyDescent="0.2">
      <c r="A34" s="103" t="s">
        <v>64</v>
      </c>
      <c r="B34" s="1">
        <v>28</v>
      </c>
      <c r="C34" s="135"/>
      <c r="D34" s="135"/>
    </row>
    <row r="35" spans="1:4" x14ac:dyDescent="0.2">
      <c r="A35" s="103" t="s">
        <v>65</v>
      </c>
      <c r="B35" s="1">
        <v>29</v>
      </c>
      <c r="C35" s="137">
        <f>SUM(C36:C38)</f>
        <v>0</v>
      </c>
      <c r="D35" s="137">
        <f>SUM(D36:D38)</f>
        <v>0</v>
      </c>
    </row>
    <row r="36" spans="1:4" x14ac:dyDescent="0.2">
      <c r="A36" s="103" t="s">
        <v>66</v>
      </c>
      <c r="B36" s="1">
        <v>30</v>
      </c>
      <c r="C36" s="135"/>
      <c r="D36" s="135"/>
    </row>
    <row r="37" spans="1:4" x14ac:dyDescent="0.2">
      <c r="A37" s="103" t="s">
        <v>67</v>
      </c>
      <c r="B37" s="1">
        <v>31</v>
      </c>
      <c r="C37" s="135"/>
      <c r="D37" s="135"/>
    </row>
    <row r="38" spans="1:4" x14ac:dyDescent="0.2">
      <c r="A38" s="103" t="s">
        <v>68</v>
      </c>
      <c r="B38" s="1">
        <v>32</v>
      </c>
      <c r="C38" s="135"/>
      <c r="D38" s="135"/>
    </row>
    <row r="39" spans="1:4" x14ac:dyDescent="0.2">
      <c r="A39" s="103" t="s">
        <v>69</v>
      </c>
      <c r="B39" s="1">
        <v>33</v>
      </c>
      <c r="C39" s="135">
        <v>1416003</v>
      </c>
      <c r="D39" s="135">
        <v>1511423</v>
      </c>
    </row>
    <row r="40" spans="1:4" x14ac:dyDescent="0.2">
      <c r="A40" s="90" t="s">
        <v>70</v>
      </c>
      <c r="B40" s="1">
        <v>34</v>
      </c>
      <c r="C40" s="137">
        <f>C41+C49+C56+C64</f>
        <v>111073107</v>
      </c>
      <c r="D40" s="137">
        <f>D41+D49+D56+D64</f>
        <v>185735018</v>
      </c>
    </row>
    <row r="41" spans="1:4" x14ac:dyDescent="0.2">
      <c r="A41" s="103" t="s">
        <v>71</v>
      </c>
      <c r="B41" s="1">
        <v>35</v>
      </c>
      <c r="C41" s="137">
        <f>SUM(C42:C48)</f>
        <v>3455179</v>
      </c>
      <c r="D41" s="137">
        <f>SUM(D42:D48)</f>
        <v>6054548</v>
      </c>
    </row>
    <row r="42" spans="1:4" x14ac:dyDescent="0.2">
      <c r="A42" s="103" t="s">
        <v>72</v>
      </c>
      <c r="B42" s="1">
        <v>36</v>
      </c>
      <c r="C42" s="135">
        <v>2749794</v>
      </c>
      <c r="D42" s="135">
        <v>5052697</v>
      </c>
    </row>
    <row r="43" spans="1:4" x14ac:dyDescent="0.2">
      <c r="A43" s="103" t="s">
        <v>73</v>
      </c>
      <c r="B43" s="1">
        <v>37</v>
      </c>
      <c r="C43" s="135"/>
      <c r="D43" s="135"/>
    </row>
    <row r="44" spans="1:4" x14ac:dyDescent="0.2">
      <c r="A44" s="103" t="s">
        <v>74</v>
      </c>
      <c r="B44" s="1">
        <v>38</v>
      </c>
      <c r="C44" s="135"/>
      <c r="D44" s="135"/>
    </row>
    <row r="45" spans="1:4" x14ac:dyDescent="0.2">
      <c r="A45" s="103" t="s">
        <v>75</v>
      </c>
      <c r="B45" s="1">
        <v>39</v>
      </c>
      <c r="C45" s="135">
        <v>109184</v>
      </c>
      <c r="D45" s="135">
        <v>158748</v>
      </c>
    </row>
    <row r="46" spans="1:4" x14ac:dyDescent="0.2">
      <c r="A46" s="103" t="s">
        <v>76</v>
      </c>
      <c r="B46" s="1">
        <v>40</v>
      </c>
      <c r="C46" s="135">
        <v>596201</v>
      </c>
      <c r="D46" s="135">
        <v>843103</v>
      </c>
    </row>
    <row r="47" spans="1:4" x14ac:dyDescent="0.2">
      <c r="A47" s="103" t="s">
        <v>77</v>
      </c>
      <c r="B47" s="1">
        <v>41</v>
      </c>
      <c r="C47" s="135"/>
      <c r="D47" s="135"/>
    </row>
    <row r="48" spans="1:4" x14ac:dyDescent="0.2">
      <c r="A48" s="103" t="s">
        <v>78</v>
      </c>
      <c r="B48" s="1">
        <v>42</v>
      </c>
      <c r="C48" s="135"/>
      <c r="D48" s="135"/>
    </row>
    <row r="49" spans="1:4" x14ac:dyDescent="0.2">
      <c r="A49" s="103" t="s">
        <v>79</v>
      </c>
      <c r="B49" s="1">
        <v>43</v>
      </c>
      <c r="C49" s="137">
        <f>SUM(C50:C55)</f>
        <v>10998143</v>
      </c>
      <c r="D49" s="137">
        <f>SUM(D50:D55)</f>
        <v>53324566</v>
      </c>
    </row>
    <row r="50" spans="1:4" x14ac:dyDescent="0.2">
      <c r="A50" s="103" t="s">
        <v>80</v>
      </c>
      <c r="B50" s="1">
        <v>44</v>
      </c>
      <c r="C50" s="135"/>
      <c r="D50" s="135"/>
    </row>
    <row r="51" spans="1:4" x14ac:dyDescent="0.2">
      <c r="A51" s="103" t="s">
        <v>81</v>
      </c>
      <c r="B51" s="1">
        <v>45</v>
      </c>
      <c r="C51" s="135">
        <v>9350397</v>
      </c>
      <c r="D51" s="135">
        <v>43956063</v>
      </c>
    </row>
    <row r="52" spans="1:4" x14ac:dyDescent="0.2">
      <c r="A52" s="103" t="s">
        <v>82</v>
      </c>
      <c r="B52" s="1">
        <v>46</v>
      </c>
      <c r="C52" s="135"/>
      <c r="D52" s="135"/>
    </row>
    <row r="53" spans="1:4" x14ac:dyDescent="0.2">
      <c r="A53" s="103" t="s">
        <v>83</v>
      </c>
      <c r="B53" s="1">
        <v>47</v>
      </c>
      <c r="C53" s="135">
        <v>273069</v>
      </c>
      <c r="D53" s="135">
        <v>311787</v>
      </c>
    </row>
    <row r="54" spans="1:4" x14ac:dyDescent="0.2">
      <c r="A54" s="103" t="s">
        <v>84</v>
      </c>
      <c r="B54" s="1">
        <v>48</v>
      </c>
      <c r="C54" s="135">
        <v>940676</v>
      </c>
      <c r="D54" s="135">
        <v>4218983</v>
      </c>
    </row>
    <row r="55" spans="1:4" x14ac:dyDescent="0.2">
      <c r="A55" s="103" t="s">
        <v>85</v>
      </c>
      <c r="B55" s="1">
        <v>49</v>
      </c>
      <c r="C55" s="135">
        <v>434001</v>
      </c>
      <c r="D55" s="135">
        <v>4837733</v>
      </c>
    </row>
    <row r="56" spans="1:4" x14ac:dyDescent="0.2">
      <c r="A56" s="103" t="s">
        <v>86</v>
      </c>
      <c r="B56" s="1">
        <v>50</v>
      </c>
      <c r="C56" s="137">
        <f>SUM(C57:C63)</f>
        <v>0</v>
      </c>
      <c r="D56" s="137">
        <f>SUM(D57:D63)</f>
        <v>0</v>
      </c>
    </row>
    <row r="57" spans="1:4" x14ac:dyDescent="0.2">
      <c r="A57" s="103" t="s">
        <v>57</v>
      </c>
      <c r="B57" s="1">
        <v>51</v>
      </c>
      <c r="C57" s="135"/>
      <c r="D57" s="135"/>
    </row>
    <row r="58" spans="1:4" x14ac:dyDescent="0.2">
      <c r="A58" s="103" t="s">
        <v>58</v>
      </c>
      <c r="B58" s="1">
        <v>52</v>
      </c>
      <c r="C58" s="135"/>
      <c r="D58" s="135"/>
    </row>
    <row r="59" spans="1:4" x14ac:dyDescent="0.2">
      <c r="A59" s="103" t="s">
        <v>59</v>
      </c>
      <c r="B59" s="1">
        <v>53</v>
      </c>
      <c r="C59" s="135"/>
      <c r="D59" s="135"/>
    </row>
    <row r="60" spans="1:4" x14ac:dyDescent="0.2">
      <c r="A60" s="103" t="s">
        <v>60</v>
      </c>
      <c r="B60" s="1">
        <v>54</v>
      </c>
      <c r="C60" s="135"/>
      <c r="D60" s="135"/>
    </row>
    <row r="61" spans="1:4" x14ac:dyDescent="0.2">
      <c r="A61" s="103" t="s">
        <v>61</v>
      </c>
      <c r="B61" s="1">
        <v>55</v>
      </c>
      <c r="C61" s="135"/>
      <c r="D61" s="135"/>
    </row>
    <row r="62" spans="1:4" x14ac:dyDescent="0.2">
      <c r="A62" s="103" t="s">
        <v>62</v>
      </c>
      <c r="B62" s="1">
        <v>56</v>
      </c>
      <c r="C62" s="135"/>
      <c r="D62" s="135"/>
    </row>
    <row r="63" spans="1:4" x14ac:dyDescent="0.2">
      <c r="A63" s="103" t="s">
        <v>87</v>
      </c>
      <c r="B63" s="1">
        <v>57</v>
      </c>
      <c r="C63" s="135"/>
      <c r="D63" s="135"/>
    </row>
    <row r="64" spans="1:4" x14ac:dyDescent="0.2">
      <c r="A64" s="103" t="s">
        <v>88</v>
      </c>
      <c r="B64" s="1">
        <v>58</v>
      </c>
      <c r="C64" s="135">
        <v>96619785</v>
      </c>
      <c r="D64" s="135">
        <v>126355904</v>
      </c>
    </row>
    <row r="65" spans="1:6" x14ac:dyDescent="0.2">
      <c r="A65" s="90" t="s">
        <v>89</v>
      </c>
      <c r="B65" s="1">
        <v>59</v>
      </c>
      <c r="C65" s="135">
        <v>720512</v>
      </c>
      <c r="D65" s="135">
        <v>717229</v>
      </c>
    </row>
    <row r="66" spans="1:6" x14ac:dyDescent="0.2">
      <c r="A66" s="90" t="s">
        <v>90</v>
      </c>
      <c r="B66" s="1">
        <v>60</v>
      </c>
      <c r="C66" s="137">
        <f>C7+C8+C40+C65</f>
        <v>1254464884</v>
      </c>
      <c r="D66" s="137">
        <f>D7+D8+D40+D65</f>
        <v>1493620427</v>
      </c>
    </row>
    <row r="67" spans="1:6" x14ac:dyDescent="0.2">
      <c r="A67" s="104" t="s">
        <v>91</v>
      </c>
      <c r="B67" s="4">
        <v>61</v>
      </c>
      <c r="C67" s="138">
        <v>4452613</v>
      </c>
      <c r="D67" s="138">
        <v>4452613</v>
      </c>
    </row>
    <row r="68" spans="1:6" x14ac:dyDescent="0.2">
      <c r="A68" s="97" t="s">
        <v>132</v>
      </c>
      <c r="B68" s="105"/>
      <c r="C68" s="105"/>
      <c r="D68" s="106"/>
    </row>
    <row r="69" spans="1:6" x14ac:dyDescent="0.2">
      <c r="A69" s="101" t="s">
        <v>92</v>
      </c>
      <c r="B69" s="3">
        <v>62</v>
      </c>
      <c r="C69" s="139">
        <f>C70+C71+C72+C78+C79+C82+C85</f>
        <v>983631119</v>
      </c>
      <c r="D69" s="139">
        <f>D70+D71+D72+D78+D79+D82+D85</f>
        <v>1051374876</v>
      </c>
    </row>
    <row r="70" spans="1:6" x14ac:dyDescent="0.2">
      <c r="A70" s="103" t="s">
        <v>93</v>
      </c>
      <c r="B70" s="1">
        <v>63</v>
      </c>
      <c r="C70" s="135">
        <v>865553260</v>
      </c>
      <c r="D70" s="135">
        <v>898843770</v>
      </c>
    </row>
    <row r="71" spans="1:6" x14ac:dyDescent="0.2">
      <c r="A71" s="103" t="s">
        <v>94</v>
      </c>
      <c r="B71" s="1">
        <v>64</v>
      </c>
      <c r="C71" s="135"/>
      <c r="D71" s="135"/>
    </row>
    <row r="72" spans="1:6" x14ac:dyDescent="0.2">
      <c r="A72" s="103" t="s">
        <v>95</v>
      </c>
      <c r="B72" s="1">
        <v>65</v>
      </c>
      <c r="C72" s="137">
        <f>C73+C74-C75+C76+C77</f>
        <v>45216111</v>
      </c>
      <c r="D72" s="137">
        <f>D73+D74-D75+D76+D77</f>
        <v>46527428</v>
      </c>
    </row>
    <row r="73" spans="1:6" x14ac:dyDescent="0.2">
      <c r="A73" s="103" t="s">
        <v>96</v>
      </c>
      <c r="B73" s="1">
        <v>66</v>
      </c>
      <c r="C73" s="135">
        <v>43277663</v>
      </c>
      <c r="D73" s="135">
        <v>45018765</v>
      </c>
    </row>
    <row r="74" spans="1:6" x14ac:dyDescent="0.2">
      <c r="A74" s="103" t="s">
        <v>97</v>
      </c>
      <c r="B74" s="1">
        <v>67</v>
      </c>
      <c r="C74" s="135"/>
      <c r="D74" s="135"/>
    </row>
    <row r="75" spans="1:6" x14ac:dyDescent="0.2">
      <c r="A75" s="103" t="s">
        <v>98</v>
      </c>
      <c r="B75" s="1">
        <v>68</v>
      </c>
      <c r="C75" s="135"/>
      <c r="D75" s="135"/>
    </row>
    <row r="76" spans="1:6" x14ac:dyDescent="0.2">
      <c r="A76" s="103" t="s">
        <v>99</v>
      </c>
      <c r="B76" s="1">
        <v>69</v>
      </c>
      <c r="C76" s="135"/>
      <c r="D76" s="135"/>
    </row>
    <row r="77" spans="1:6" x14ac:dyDescent="0.2">
      <c r="A77" s="103" t="s">
        <v>100</v>
      </c>
      <c r="B77" s="1">
        <v>70</v>
      </c>
      <c r="C77" s="135">
        <v>1938448</v>
      </c>
      <c r="D77" s="135">
        <v>1508663</v>
      </c>
    </row>
    <row r="78" spans="1:6" x14ac:dyDescent="0.2">
      <c r="A78" s="103" t="s">
        <v>101</v>
      </c>
      <c r="B78" s="1">
        <v>71</v>
      </c>
      <c r="C78" s="6"/>
      <c r="D78" s="135"/>
      <c r="F78" s="88"/>
    </row>
    <row r="79" spans="1:6" x14ac:dyDescent="0.2">
      <c r="A79" s="103" t="s">
        <v>102</v>
      </c>
      <c r="B79" s="1">
        <v>72</v>
      </c>
      <c r="C79" s="137">
        <f>C80-C81</f>
        <v>6897270</v>
      </c>
      <c r="D79" s="137">
        <f>D80-D81</f>
        <v>22860744</v>
      </c>
    </row>
    <row r="80" spans="1:6" x14ac:dyDescent="0.2">
      <c r="A80" s="103" t="s">
        <v>103</v>
      </c>
      <c r="B80" s="1">
        <v>73</v>
      </c>
      <c r="C80" s="6">
        <v>6897270</v>
      </c>
      <c r="D80" s="135">
        <v>22860744</v>
      </c>
    </row>
    <row r="81" spans="1:4" x14ac:dyDescent="0.2">
      <c r="A81" s="103" t="s">
        <v>104</v>
      </c>
      <c r="B81" s="1">
        <v>74</v>
      </c>
      <c r="C81" s="6"/>
      <c r="D81" s="135"/>
    </row>
    <row r="82" spans="1:4" x14ac:dyDescent="0.2">
      <c r="A82" s="103" t="s">
        <v>105</v>
      </c>
      <c r="B82" s="1">
        <v>75</v>
      </c>
      <c r="C82" s="137">
        <f>C83-C84</f>
        <v>49163158</v>
      </c>
      <c r="D82" s="137">
        <f>D83-D84</f>
        <v>72615006</v>
      </c>
    </row>
    <row r="83" spans="1:4" x14ac:dyDescent="0.2">
      <c r="A83" s="103" t="s">
        <v>106</v>
      </c>
      <c r="B83" s="1">
        <v>76</v>
      </c>
      <c r="C83" s="135">
        <v>49163158</v>
      </c>
      <c r="D83" s="135">
        <v>72615006</v>
      </c>
    </row>
    <row r="84" spans="1:4" x14ac:dyDescent="0.2">
      <c r="A84" s="103" t="s">
        <v>107</v>
      </c>
      <c r="B84" s="1">
        <v>77</v>
      </c>
      <c r="C84" s="135"/>
      <c r="D84" s="135"/>
    </row>
    <row r="85" spans="1:4" x14ac:dyDescent="0.2">
      <c r="A85" s="103" t="s">
        <v>108</v>
      </c>
      <c r="B85" s="1">
        <v>78</v>
      </c>
      <c r="C85" s="6">
        <v>16801320</v>
      </c>
      <c r="D85" s="135">
        <v>10527928</v>
      </c>
    </row>
    <row r="86" spans="1:4" x14ac:dyDescent="0.2">
      <c r="A86" s="90" t="s">
        <v>109</v>
      </c>
      <c r="B86" s="1">
        <v>79</v>
      </c>
      <c r="C86" s="137">
        <f>SUM(C87:C89)</f>
        <v>27326718</v>
      </c>
      <c r="D86" s="137">
        <f>SUM(D87:D89)</f>
        <v>34544794</v>
      </c>
    </row>
    <row r="87" spans="1:4" x14ac:dyDescent="0.2">
      <c r="A87" s="103" t="s">
        <v>110</v>
      </c>
      <c r="B87" s="1">
        <v>80</v>
      </c>
      <c r="C87" s="135">
        <v>10491066</v>
      </c>
      <c r="D87" s="135">
        <v>2677952</v>
      </c>
    </row>
    <row r="88" spans="1:4" x14ac:dyDescent="0.2">
      <c r="A88" s="103" t="s">
        <v>111</v>
      </c>
      <c r="B88" s="1">
        <v>81</v>
      </c>
      <c r="C88" s="135"/>
      <c r="D88" s="135"/>
    </row>
    <row r="89" spans="1:4" x14ac:dyDescent="0.2">
      <c r="A89" s="103" t="s">
        <v>112</v>
      </c>
      <c r="B89" s="1">
        <v>82</v>
      </c>
      <c r="C89" s="135">
        <v>16835652</v>
      </c>
      <c r="D89" s="135">
        <v>31866842</v>
      </c>
    </row>
    <row r="90" spans="1:4" x14ac:dyDescent="0.2">
      <c r="A90" s="90" t="s">
        <v>113</v>
      </c>
      <c r="B90" s="1">
        <v>83</v>
      </c>
      <c r="C90" s="137">
        <f>SUM(C91:C99)</f>
        <v>178208208</v>
      </c>
      <c r="D90" s="137">
        <f>SUM(D91:D99)</f>
        <v>331694938</v>
      </c>
    </row>
    <row r="91" spans="1:4" x14ac:dyDescent="0.2">
      <c r="A91" s="103" t="s">
        <v>114</v>
      </c>
      <c r="B91" s="1">
        <v>84</v>
      </c>
      <c r="C91" s="135"/>
      <c r="D91" s="135"/>
    </row>
    <row r="92" spans="1:4" x14ac:dyDescent="0.2">
      <c r="A92" s="103" t="s">
        <v>115</v>
      </c>
      <c r="B92" s="1">
        <v>85</v>
      </c>
      <c r="C92" s="135"/>
      <c r="D92" s="135"/>
    </row>
    <row r="93" spans="1:4" x14ac:dyDescent="0.2">
      <c r="A93" s="103" t="s">
        <v>116</v>
      </c>
      <c r="B93" s="1">
        <v>86</v>
      </c>
      <c r="C93" s="135">
        <v>166366746</v>
      </c>
      <c r="D93" s="135">
        <v>320235031</v>
      </c>
    </row>
    <row r="94" spans="1:4" x14ac:dyDescent="0.2">
      <c r="A94" s="103" t="s">
        <v>117</v>
      </c>
      <c r="B94" s="1">
        <v>87</v>
      </c>
      <c r="C94" s="135"/>
      <c r="D94" s="135"/>
    </row>
    <row r="95" spans="1:4" x14ac:dyDescent="0.2">
      <c r="A95" s="103" t="s">
        <v>118</v>
      </c>
      <c r="B95" s="1">
        <v>88</v>
      </c>
      <c r="C95" s="135"/>
      <c r="D95" s="135"/>
    </row>
    <row r="96" spans="1:4" x14ac:dyDescent="0.2">
      <c r="A96" s="103" t="s">
        <v>119</v>
      </c>
      <c r="B96" s="1">
        <v>89</v>
      </c>
      <c r="C96" s="135"/>
      <c r="D96" s="135"/>
    </row>
    <row r="97" spans="1:4" x14ac:dyDescent="0.2">
      <c r="A97" s="103" t="s">
        <v>120</v>
      </c>
      <c r="B97" s="1">
        <v>90</v>
      </c>
      <c r="C97" s="135"/>
      <c r="D97" s="135"/>
    </row>
    <row r="98" spans="1:4" x14ac:dyDescent="0.2">
      <c r="A98" s="103" t="s">
        <v>121</v>
      </c>
      <c r="B98" s="1">
        <v>91</v>
      </c>
      <c r="C98" s="135"/>
      <c r="D98" s="135"/>
    </row>
    <row r="99" spans="1:4" x14ac:dyDescent="0.2">
      <c r="A99" s="103" t="s">
        <v>122</v>
      </c>
      <c r="B99" s="1">
        <v>92</v>
      </c>
      <c r="C99" s="135">
        <v>11841462</v>
      </c>
      <c r="D99" s="135">
        <v>11459907</v>
      </c>
    </row>
    <row r="100" spans="1:4" x14ac:dyDescent="0.2">
      <c r="A100" s="90" t="s">
        <v>123</v>
      </c>
      <c r="B100" s="1">
        <v>93</v>
      </c>
      <c r="C100" s="137">
        <f>SUM(C101:C112)</f>
        <v>63841827</v>
      </c>
      <c r="D100" s="137">
        <f>SUM(D101:D112)</f>
        <v>72157833</v>
      </c>
    </row>
    <row r="101" spans="1:4" x14ac:dyDescent="0.2">
      <c r="A101" s="103" t="s">
        <v>114</v>
      </c>
      <c r="B101" s="1">
        <v>94</v>
      </c>
      <c r="C101" s="135"/>
      <c r="D101" s="135"/>
    </row>
    <row r="102" spans="1:4" x14ac:dyDescent="0.2">
      <c r="A102" s="103" t="s">
        <v>115</v>
      </c>
      <c r="B102" s="1">
        <v>95</v>
      </c>
      <c r="C102" s="135"/>
      <c r="D102" s="135"/>
    </row>
    <row r="103" spans="1:4" x14ac:dyDescent="0.2">
      <c r="A103" s="103" t="s">
        <v>116</v>
      </c>
      <c r="B103" s="1">
        <v>96</v>
      </c>
      <c r="C103" s="135">
        <v>34831354</v>
      </c>
      <c r="D103" s="135">
        <v>15849549</v>
      </c>
    </row>
    <row r="104" spans="1:4" x14ac:dyDescent="0.2">
      <c r="A104" s="103" t="s">
        <v>117</v>
      </c>
      <c r="B104" s="1">
        <v>97</v>
      </c>
      <c r="C104" s="135">
        <v>7549961</v>
      </c>
      <c r="D104" s="135">
        <v>12011890</v>
      </c>
    </row>
    <row r="105" spans="1:4" x14ac:dyDescent="0.2">
      <c r="A105" s="103" t="s">
        <v>118</v>
      </c>
      <c r="B105" s="1">
        <v>98</v>
      </c>
      <c r="C105" s="135">
        <v>10331368</v>
      </c>
      <c r="D105" s="135">
        <v>23850696</v>
      </c>
    </row>
    <row r="106" spans="1:4" x14ac:dyDescent="0.2">
      <c r="A106" s="103" t="s">
        <v>119</v>
      </c>
      <c r="B106" s="1">
        <v>99</v>
      </c>
      <c r="C106" s="135"/>
      <c r="D106" s="135"/>
    </row>
    <row r="107" spans="1:4" x14ac:dyDescent="0.2">
      <c r="A107" s="103" t="s">
        <v>120</v>
      </c>
      <c r="B107" s="1">
        <v>100</v>
      </c>
      <c r="C107" s="135"/>
      <c r="D107" s="135"/>
    </row>
    <row r="108" spans="1:4" x14ac:dyDescent="0.2">
      <c r="A108" s="103" t="s">
        <v>124</v>
      </c>
      <c r="B108" s="1">
        <v>101</v>
      </c>
      <c r="C108" s="135">
        <v>6839564</v>
      </c>
      <c r="D108" s="135">
        <v>6815253</v>
      </c>
    </row>
    <row r="109" spans="1:4" x14ac:dyDescent="0.2">
      <c r="A109" s="103" t="s">
        <v>125</v>
      </c>
      <c r="B109" s="1">
        <v>102</v>
      </c>
      <c r="C109" s="135">
        <v>2272367</v>
      </c>
      <c r="D109" s="135">
        <v>10994099</v>
      </c>
    </row>
    <row r="110" spans="1:4" x14ac:dyDescent="0.2">
      <c r="A110" s="103" t="s">
        <v>126</v>
      </c>
      <c r="B110" s="1">
        <v>103</v>
      </c>
      <c r="C110" s="135"/>
      <c r="D110" s="135"/>
    </row>
    <row r="111" spans="1:4" x14ac:dyDescent="0.2">
      <c r="A111" s="103" t="s">
        <v>127</v>
      </c>
      <c r="B111" s="1">
        <v>104</v>
      </c>
      <c r="C111" s="135"/>
      <c r="D111" s="135"/>
    </row>
    <row r="112" spans="1:4" x14ac:dyDescent="0.2">
      <c r="A112" s="103" t="s">
        <v>128</v>
      </c>
      <c r="B112" s="1">
        <v>105</v>
      </c>
      <c r="C112" s="135">
        <v>2017213</v>
      </c>
      <c r="D112" s="135">
        <v>2636346</v>
      </c>
    </row>
    <row r="113" spans="1:4" x14ac:dyDescent="0.2">
      <c r="A113" s="90" t="s">
        <v>129</v>
      </c>
      <c r="B113" s="1">
        <v>106</v>
      </c>
      <c r="C113" s="135">
        <v>1457012</v>
      </c>
      <c r="D113" s="135">
        <v>3847986</v>
      </c>
    </row>
    <row r="114" spans="1:4" x14ac:dyDescent="0.2">
      <c r="A114" s="90" t="s">
        <v>130</v>
      </c>
      <c r="B114" s="1">
        <v>107</v>
      </c>
      <c r="C114" s="137">
        <f>C69+C86+C90+C100+C113</f>
        <v>1254464884</v>
      </c>
      <c r="D114" s="137">
        <f>D69+D86+D90+D100+D113</f>
        <v>1493620427</v>
      </c>
    </row>
    <row r="115" spans="1:4" x14ac:dyDescent="0.2">
      <c r="A115" s="96" t="s">
        <v>131</v>
      </c>
      <c r="B115" s="2">
        <v>108</v>
      </c>
      <c r="C115" s="138">
        <v>4452613</v>
      </c>
      <c r="D115" s="138">
        <v>4452613</v>
      </c>
    </row>
    <row r="116" spans="1:4" x14ac:dyDescent="0.2">
      <c r="A116" s="97" t="s">
        <v>133</v>
      </c>
      <c r="B116" s="99"/>
      <c r="C116" s="99"/>
      <c r="D116" s="100"/>
    </row>
    <row r="117" spans="1:4" x14ac:dyDescent="0.2">
      <c r="A117" s="101" t="s">
        <v>134</v>
      </c>
      <c r="B117" s="38"/>
      <c r="C117" s="38"/>
      <c r="D117" s="102"/>
    </row>
    <row r="118" spans="1:4" x14ac:dyDescent="0.2">
      <c r="A118" s="103" t="s">
        <v>135</v>
      </c>
      <c r="B118" s="1">
        <v>109</v>
      </c>
      <c r="C118" s="135">
        <v>966829799</v>
      </c>
      <c r="D118" s="135">
        <v>1040846948</v>
      </c>
    </row>
    <row r="119" spans="1:4" x14ac:dyDescent="0.2">
      <c r="A119" s="91" t="s">
        <v>136</v>
      </c>
      <c r="B119" s="4">
        <v>110</v>
      </c>
      <c r="C119" s="138">
        <v>16801320</v>
      </c>
      <c r="D119" s="138">
        <v>10527928</v>
      </c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7"/>
      <c r="D121" s="147"/>
    </row>
  </sheetData>
  <phoneticPr fontId="9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56:D56 C15:D16 C26:D26 C35:D35 C86 C118:D119 C66:D67 C88:D90 C71:D76 D85:D86 C79:D79 C69:D69 C40:D49 C82 C100:D100 D81:D82 C114:D115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zoomScale="110" zoomScaleNormal="100" workbookViewId="0">
      <selection activeCell="A2" sqref="A2"/>
    </sheetView>
  </sheetViews>
  <sheetFormatPr defaultRowHeight="12.75" x14ac:dyDescent="0.2"/>
  <cols>
    <col min="1" max="1" width="92.5703125" style="132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7" t="s">
        <v>202</v>
      </c>
      <c r="B1" s="107"/>
      <c r="C1" s="107"/>
      <c r="D1" s="107"/>
      <c r="E1" s="107"/>
      <c r="F1" s="107"/>
    </row>
    <row r="2" spans="1:6" x14ac:dyDescent="0.2">
      <c r="A2" s="116" t="s">
        <v>305</v>
      </c>
      <c r="B2" s="116"/>
      <c r="C2" s="116"/>
      <c r="D2" s="116"/>
      <c r="E2" s="116"/>
      <c r="F2" s="116"/>
    </row>
    <row r="3" spans="1:6" x14ac:dyDescent="0.2">
      <c r="A3" s="121" t="s">
        <v>291</v>
      </c>
      <c r="B3" s="121"/>
      <c r="C3" s="121"/>
      <c r="D3" s="121"/>
      <c r="E3" s="121"/>
      <c r="F3" s="121"/>
    </row>
    <row r="4" spans="1:6" ht="22.5" x14ac:dyDescent="0.2">
      <c r="A4" s="41" t="s">
        <v>33</v>
      </c>
      <c r="B4" s="41" t="s">
        <v>34</v>
      </c>
      <c r="C4" s="43" t="s">
        <v>35</v>
      </c>
      <c r="D4" s="43" t="s">
        <v>35</v>
      </c>
      <c r="E4" s="43" t="s">
        <v>36</v>
      </c>
      <c r="F4" s="43" t="s">
        <v>36</v>
      </c>
    </row>
    <row r="5" spans="1:6" ht="22.5" x14ac:dyDescent="0.2">
      <c r="A5" s="41"/>
      <c r="B5" s="41"/>
      <c r="C5" s="43" t="s">
        <v>201</v>
      </c>
      <c r="D5" s="43" t="s">
        <v>200</v>
      </c>
      <c r="E5" s="43" t="s">
        <v>201</v>
      </c>
      <c r="F5" s="43" t="s">
        <v>200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137</v>
      </c>
      <c r="B7" s="3">
        <v>111</v>
      </c>
      <c r="C7" s="140">
        <f>SUM(C8:C9)</f>
        <v>313962516</v>
      </c>
      <c r="D7" s="140">
        <f>SUM(D8:D9)</f>
        <v>195389766</v>
      </c>
      <c r="E7" s="140">
        <f>SUM(E8:E9)</f>
        <v>350602929</v>
      </c>
      <c r="F7" s="140">
        <f>SUM(F8:F9)</f>
        <v>214014614</v>
      </c>
    </row>
    <row r="8" spans="1:6" x14ac:dyDescent="0.2">
      <c r="A8" s="90" t="s">
        <v>138</v>
      </c>
      <c r="B8" s="1">
        <v>112</v>
      </c>
      <c r="C8" s="135">
        <v>277675312</v>
      </c>
      <c r="D8" s="135">
        <v>171142859</v>
      </c>
      <c r="E8" s="135">
        <v>340577637</v>
      </c>
      <c r="F8" s="135">
        <v>209578449</v>
      </c>
    </row>
    <row r="9" spans="1:6" x14ac:dyDescent="0.2">
      <c r="A9" s="90" t="s">
        <v>139</v>
      </c>
      <c r="B9" s="1">
        <v>113</v>
      </c>
      <c r="C9" s="135">
        <v>36287204</v>
      </c>
      <c r="D9" s="135">
        <v>24246907</v>
      </c>
      <c r="E9" s="135">
        <v>10025292</v>
      </c>
      <c r="F9" s="135">
        <v>4436165</v>
      </c>
    </row>
    <row r="10" spans="1:6" x14ac:dyDescent="0.2">
      <c r="A10" s="90" t="s">
        <v>140</v>
      </c>
      <c r="B10" s="1">
        <v>114</v>
      </c>
      <c r="C10" s="141">
        <f>C11+C12+C16+C20+C21+C22+C25+C26</f>
        <v>217697647</v>
      </c>
      <c r="D10" s="141">
        <f>D11+D12+D16+D20+D21+D22+D25+D26</f>
        <v>95490214</v>
      </c>
      <c r="E10" s="141">
        <f>E11+E12+E16+E20+E21+E22+E25+E26</f>
        <v>266647048</v>
      </c>
      <c r="F10" s="141">
        <f>F11+F12+F16+F20+F21+F22+F25+F26</f>
        <v>117680050</v>
      </c>
    </row>
    <row r="11" spans="1:6" x14ac:dyDescent="0.2">
      <c r="A11" s="90" t="s">
        <v>141</v>
      </c>
      <c r="B11" s="1">
        <v>115</v>
      </c>
      <c r="C11" s="135"/>
      <c r="D11" s="135"/>
      <c r="E11" s="135"/>
      <c r="F11" s="135"/>
    </row>
    <row r="12" spans="1:6" x14ac:dyDescent="0.2">
      <c r="A12" s="90" t="s">
        <v>142</v>
      </c>
      <c r="B12" s="1">
        <v>116</v>
      </c>
      <c r="C12" s="141">
        <f>SUM(C13:C15)</f>
        <v>69040159</v>
      </c>
      <c r="D12" s="141">
        <f>SUM(D13:D15)</f>
        <v>35005051</v>
      </c>
      <c r="E12" s="141">
        <f>SUM(E13:E15)</f>
        <v>87885815</v>
      </c>
      <c r="F12" s="141">
        <f>SUM(F13:F15)</f>
        <v>43960669</v>
      </c>
    </row>
    <row r="13" spans="1:6" x14ac:dyDescent="0.2">
      <c r="A13" s="103" t="s">
        <v>143</v>
      </c>
      <c r="B13" s="1">
        <v>117</v>
      </c>
      <c r="C13" s="135">
        <v>30792963</v>
      </c>
      <c r="D13" s="135">
        <v>17024613</v>
      </c>
      <c r="E13" s="135">
        <v>35998763</v>
      </c>
      <c r="F13" s="135">
        <v>20162921</v>
      </c>
    </row>
    <row r="14" spans="1:6" x14ac:dyDescent="0.2">
      <c r="A14" s="103" t="s">
        <v>144</v>
      </c>
      <c r="B14" s="1">
        <v>118</v>
      </c>
      <c r="C14" s="135">
        <v>291438</v>
      </c>
      <c r="D14" s="135">
        <v>157354</v>
      </c>
      <c r="E14" s="135">
        <v>248757</v>
      </c>
      <c r="F14" s="135">
        <v>136241</v>
      </c>
    </row>
    <row r="15" spans="1:6" x14ac:dyDescent="0.2">
      <c r="A15" s="103" t="s">
        <v>145</v>
      </c>
      <c r="B15" s="1">
        <v>119</v>
      </c>
      <c r="C15" s="135">
        <v>37955758</v>
      </c>
      <c r="D15" s="135">
        <v>17823084</v>
      </c>
      <c r="E15" s="135">
        <v>51638295</v>
      </c>
      <c r="F15" s="135">
        <v>23661507</v>
      </c>
    </row>
    <row r="16" spans="1:6" x14ac:dyDescent="0.2">
      <c r="A16" s="90" t="s">
        <v>146</v>
      </c>
      <c r="B16" s="1">
        <v>120</v>
      </c>
      <c r="C16" s="141">
        <f>SUM(C17:C19)</f>
        <v>66310501</v>
      </c>
      <c r="D16" s="141">
        <f>SUM(D17:D19)</f>
        <v>26380004</v>
      </c>
      <c r="E16" s="141">
        <f>SUM(E17:E19)</f>
        <v>70779662</v>
      </c>
      <c r="F16" s="141">
        <f>SUM(F17:F19)</f>
        <v>29787265</v>
      </c>
    </row>
    <row r="17" spans="1:6" x14ac:dyDescent="0.2">
      <c r="A17" s="103" t="s">
        <v>147</v>
      </c>
      <c r="B17" s="1">
        <v>121</v>
      </c>
      <c r="C17" s="135">
        <v>40979385</v>
      </c>
      <c r="D17" s="135">
        <v>15958661</v>
      </c>
      <c r="E17" s="135">
        <v>43262799</v>
      </c>
      <c r="F17" s="135">
        <v>18888883</v>
      </c>
    </row>
    <row r="18" spans="1:6" x14ac:dyDescent="0.2">
      <c r="A18" s="103" t="s">
        <v>148</v>
      </c>
      <c r="B18" s="1">
        <v>122</v>
      </c>
      <c r="C18" s="135">
        <v>15885348</v>
      </c>
      <c r="D18" s="135">
        <v>6585701</v>
      </c>
      <c r="E18" s="135">
        <v>17090976</v>
      </c>
      <c r="F18" s="135">
        <v>6595198</v>
      </c>
    </row>
    <row r="19" spans="1:6" x14ac:dyDescent="0.2">
      <c r="A19" s="103" t="s">
        <v>149</v>
      </c>
      <c r="B19" s="1">
        <v>123</v>
      </c>
      <c r="C19" s="135">
        <v>9445768</v>
      </c>
      <c r="D19" s="135">
        <v>3835642</v>
      </c>
      <c r="E19" s="135">
        <v>10425887</v>
      </c>
      <c r="F19" s="135">
        <v>4303184</v>
      </c>
    </row>
    <row r="20" spans="1:6" x14ac:dyDescent="0.2">
      <c r="A20" s="90" t="s">
        <v>150</v>
      </c>
      <c r="B20" s="1">
        <v>124</v>
      </c>
      <c r="C20" s="142">
        <v>56147285</v>
      </c>
      <c r="D20" s="142">
        <v>19410069</v>
      </c>
      <c r="E20" s="142">
        <v>71445743</v>
      </c>
      <c r="F20" s="142">
        <v>23984852</v>
      </c>
    </row>
    <row r="21" spans="1:6" x14ac:dyDescent="0.2">
      <c r="A21" s="90" t="s">
        <v>151</v>
      </c>
      <c r="B21" s="1">
        <v>125</v>
      </c>
      <c r="C21" s="142">
        <v>26049597</v>
      </c>
      <c r="D21" s="142">
        <v>14656877</v>
      </c>
      <c r="E21" s="142">
        <v>36367540</v>
      </c>
      <c r="F21" s="142">
        <v>19878055</v>
      </c>
    </row>
    <row r="22" spans="1:6" x14ac:dyDescent="0.2">
      <c r="A22" s="90" t="s">
        <v>152</v>
      </c>
      <c r="B22" s="1">
        <v>126</v>
      </c>
      <c r="C22" s="141">
        <f t="shared" ref="C22:F22" si="0">SUM(C23:C24)</f>
        <v>150105</v>
      </c>
      <c r="D22" s="141">
        <f t="shared" si="0"/>
        <v>38213</v>
      </c>
      <c r="E22" s="141">
        <f t="shared" si="0"/>
        <v>168288</v>
      </c>
      <c r="F22" s="141">
        <f t="shared" si="0"/>
        <v>69209</v>
      </c>
    </row>
    <row r="23" spans="1:6" x14ac:dyDescent="0.2">
      <c r="A23" s="103" t="s">
        <v>153</v>
      </c>
      <c r="B23" s="1">
        <v>127</v>
      </c>
      <c r="C23" s="135"/>
      <c r="D23" s="135"/>
      <c r="E23" s="135"/>
      <c r="F23" s="135"/>
    </row>
    <row r="24" spans="1:6" x14ac:dyDescent="0.2">
      <c r="A24" s="103" t="s">
        <v>154</v>
      </c>
      <c r="B24" s="1">
        <v>128</v>
      </c>
      <c r="C24" s="135">
        <v>150105</v>
      </c>
      <c r="D24" s="135">
        <v>38213</v>
      </c>
      <c r="E24" s="135">
        <v>168288</v>
      </c>
      <c r="F24" s="135">
        <v>69209</v>
      </c>
    </row>
    <row r="25" spans="1:6" x14ac:dyDescent="0.2">
      <c r="A25" s="90" t="s">
        <v>155</v>
      </c>
      <c r="B25" s="1">
        <v>129</v>
      </c>
      <c r="C25" s="135"/>
      <c r="D25" s="135"/>
      <c r="E25" s="135"/>
      <c r="F25" s="135"/>
    </row>
    <row r="26" spans="1:6" x14ac:dyDescent="0.2">
      <c r="A26" s="90" t="s">
        <v>156</v>
      </c>
      <c r="B26" s="1">
        <v>130</v>
      </c>
      <c r="C26" s="142"/>
      <c r="D26" s="142"/>
      <c r="E26" s="142"/>
      <c r="F26" s="142"/>
    </row>
    <row r="27" spans="1:6" x14ac:dyDescent="0.2">
      <c r="A27" s="90" t="s">
        <v>157</v>
      </c>
      <c r="B27" s="1">
        <v>131</v>
      </c>
      <c r="C27" s="141">
        <f>SUM(C28:C32)</f>
        <v>1207714</v>
      </c>
      <c r="D27" s="141">
        <f>SUM(D28:D32)</f>
        <v>817895</v>
      </c>
      <c r="E27" s="141">
        <f>SUM(E28:E32)</f>
        <v>4745922</v>
      </c>
      <c r="F27" s="141">
        <f>SUM(F28:F32)</f>
        <v>1010745</v>
      </c>
    </row>
    <row r="28" spans="1:6" x14ac:dyDescent="0.2">
      <c r="A28" s="90" t="s">
        <v>158</v>
      </c>
      <c r="B28" s="1">
        <v>132</v>
      </c>
      <c r="C28" s="135"/>
      <c r="D28" s="135"/>
      <c r="E28" s="135"/>
      <c r="F28" s="135"/>
    </row>
    <row r="29" spans="1:6" x14ac:dyDescent="0.2">
      <c r="A29" s="90" t="s">
        <v>159</v>
      </c>
      <c r="B29" s="1">
        <v>133</v>
      </c>
      <c r="C29" s="135">
        <v>1207714</v>
      </c>
      <c r="D29" s="135">
        <v>817895</v>
      </c>
      <c r="E29" s="135">
        <v>4745922</v>
      </c>
      <c r="F29" s="135">
        <v>1010745</v>
      </c>
    </row>
    <row r="30" spans="1:6" x14ac:dyDescent="0.2">
      <c r="A30" s="90" t="s">
        <v>160</v>
      </c>
      <c r="B30" s="1">
        <v>134</v>
      </c>
      <c r="C30" s="135"/>
      <c r="D30" s="135"/>
      <c r="E30" s="135"/>
      <c r="F30" s="135"/>
    </row>
    <row r="31" spans="1:6" x14ac:dyDescent="0.2">
      <c r="A31" s="90" t="s">
        <v>161</v>
      </c>
      <c r="B31" s="1">
        <v>135</v>
      </c>
      <c r="C31" s="135"/>
      <c r="D31" s="135"/>
      <c r="E31" s="135"/>
      <c r="F31" s="135"/>
    </row>
    <row r="32" spans="1:6" x14ac:dyDescent="0.2">
      <c r="A32" s="90" t="s">
        <v>162</v>
      </c>
      <c r="B32" s="1">
        <v>136</v>
      </c>
      <c r="C32" s="135"/>
      <c r="D32" s="135"/>
      <c r="E32" s="135"/>
      <c r="F32" s="135"/>
    </row>
    <row r="33" spans="1:6" x14ac:dyDescent="0.2">
      <c r="A33" s="90" t="s">
        <v>163</v>
      </c>
      <c r="B33" s="1">
        <v>137</v>
      </c>
      <c r="C33" s="141">
        <f>SUM(C34:C37)</f>
        <v>7214223</v>
      </c>
      <c r="D33" s="141">
        <f>SUM(D34:D37)</f>
        <v>2626681</v>
      </c>
      <c r="E33" s="141">
        <f>SUM(E34:E37)</f>
        <v>14962432</v>
      </c>
      <c r="F33" s="141">
        <f>SUM(F34:F37)</f>
        <v>4569210</v>
      </c>
    </row>
    <row r="34" spans="1:6" x14ac:dyDescent="0.2">
      <c r="A34" s="90" t="s">
        <v>164</v>
      </c>
      <c r="B34" s="1">
        <v>138</v>
      </c>
      <c r="C34" s="135"/>
      <c r="D34" s="135"/>
      <c r="E34" s="135"/>
      <c r="F34" s="135"/>
    </row>
    <row r="35" spans="1:6" x14ac:dyDescent="0.2">
      <c r="A35" s="90" t="s">
        <v>165</v>
      </c>
      <c r="B35" s="1">
        <v>139</v>
      </c>
      <c r="C35" s="135">
        <v>7214223</v>
      </c>
      <c r="D35" s="135">
        <v>2626681</v>
      </c>
      <c r="E35" s="135">
        <v>14962432</v>
      </c>
      <c r="F35" s="135">
        <v>4569210</v>
      </c>
    </row>
    <row r="36" spans="1:6" x14ac:dyDescent="0.2">
      <c r="A36" s="90" t="s">
        <v>166</v>
      </c>
      <c r="B36" s="1">
        <v>140</v>
      </c>
      <c r="C36" s="135"/>
      <c r="D36" s="135"/>
      <c r="E36" s="135"/>
      <c r="F36" s="135"/>
    </row>
    <row r="37" spans="1:6" x14ac:dyDescent="0.2">
      <c r="A37" s="90" t="s">
        <v>167</v>
      </c>
      <c r="B37" s="1">
        <v>141</v>
      </c>
      <c r="C37" s="135"/>
      <c r="D37" s="135"/>
      <c r="E37" s="135"/>
      <c r="F37" s="135"/>
    </row>
    <row r="38" spans="1:6" x14ac:dyDescent="0.2">
      <c r="A38" s="90" t="s">
        <v>168</v>
      </c>
      <c r="B38" s="1">
        <v>142</v>
      </c>
      <c r="C38" s="135"/>
      <c r="D38" s="135"/>
      <c r="E38" s="135"/>
      <c r="F38" s="135"/>
    </row>
    <row r="39" spans="1:6" x14ac:dyDescent="0.2">
      <c r="A39" s="90" t="s">
        <v>169</v>
      </c>
      <c r="B39" s="1">
        <v>143</v>
      </c>
      <c r="C39" s="135"/>
      <c r="D39" s="135"/>
      <c r="E39" s="135"/>
      <c r="F39" s="135"/>
    </row>
    <row r="40" spans="1:6" x14ac:dyDescent="0.2">
      <c r="A40" s="90" t="s">
        <v>170</v>
      </c>
      <c r="B40" s="1">
        <v>144</v>
      </c>
      <c r="C40" s="135"/>
      <c r="D40" s="135"/>
      <c r="E40" s="135"/>
      <c r="F40" s="135"/>
    </row>
    <row r="41" spans="1:6" x14ac:dyDescent="0.2">
      <c r="A41" s="90" t="s">
        <v>171</v>
      </c>
      <c r="B41" s="1">
        <v>145</v>
      </c>
      <c r="C41" s="135"/>
      <c r="D41" s="135"/>
      <c r="E41" s="135"/>
      <c r="F41" s="135"/>
    </row>
    <row r="42" spans="1:6" x14ac:dyDescent="0.2">
      <c r="A42" s="90" t="s">
        <v>172</v>
      </c>
      <c r="B42" s="1">
        <v>146</v>
      </c>
      <c r="C42" s="141">
        <f>C7+C27+C38+C40</f>
        <v>315170230</v>
      </c>
      <c r="D42" s="141">
        <f>D7+D27+D38+D40</f>
        <v>196207661</v>
      </c>
      <c r="E42" s="141">
        <f>E7+E27+E38+E40</f>
        <v>355348851</v>
      </c>
      <c r="F42" s="141">
        <f>F7+F27+F38+F40</f>
        <v>215025359</v>
      </c>
    </row>
    <row r="43" spans="1:6" x14ac:dyDescent="0.2">
      <c r="A43" s="90" t="s">
        <v>173</v>
      </c>
      <c r="B43" s="1">
        <v>147</v>
      </c>
      <c r="C43" s="141">
        <f>C10+C33+C39+C41</f>
        <v>224911870</v>
      </c>
      <c r="D43" s="141">
        <f>D10+D33+D39+D41</f>
        <v>98116895</v>
      </c>
      <c r="E43" s="141">
        <f>E10+E33+E39+E41</f>
        <v>281609480</v>
      </c>
      <c r="F43" s="141">
        <f>F10+F33+F39+F41</f>
        <v>122249260</v>
      </c>
    </row>
    <row r="44" spans="1:6" x14ac:dyDescent="0.2">
      <c r="A44" s="90" t="s">
        <v>174</v>
      </c>
      <c r="B44" s="1">
        <v>148</v>
      </c>
      <c r="C44" s="141">
        <f>C42-C43</f>
        <v>90258360</v>
      </c>
      <c r="D44" s="141">
        <f>D42-D43</f>
        <v>98090766</v>
      </c>
      <c r="E44" s="141">
        <f>E42-E43</f>
        <v>73739371</v>
      </c>
      <c r="F44" s="141">
        <f>F42-F43</f>
        <v>92776099</v>
      </c>
    </row>
    <row r="45" spans="1:6" x14ac:dyDescent="0.2">
      <c r="A45" s="103" t="s">
        <v>175</v>
      </c>
      <c r="B45" s="1">
        <v>149</v>
      </c>
      <c r="C45" s="137">
        <f>IF(C42&gt;C43,C42-C43,0)</f>
        <v>90258360</v>
      </c>
      <c r="D45" s="137">
        <f>IF(D42&gt;D43,D42-D43,0)</f>
        <v>98090766</v>
      </c>
      <c r="E45" s="137">
        <f>IF(E42&gt;E43,E42-E43,0)</f>
        <v>73739371</v>
      </c>
      <c r="F45" s="137">
        <f>IF(F42&gt;F43,F42-F43,0)</f>
        <v>92776099</v>
      </c>
    </row>
    <row r="46" spans="1:6" x14ac:dyDescent="0.2">
      <c r="A46" s="103" t="s">
        <v>176</v>
      </c>
      <c r="B46" s="1">
        <v>150</v>
      </c>
      <c r="C46" s="137">
        <f>IF(C43&gt;C42,C43-C42,0)</f>
        <v>0</v>
      </c>
      <c r="D46" s="137">
        <f>IF(D43&gt;D42,D43-D42,0)</f>
        <v>0</v>
      </c>
      <c r="E46" s="137">
        <f>IF(E43&gt;E42,E43-E42,0)</f>
        <v>0</v>
      </c>
      <c r="F46" s="137">
        <f>IF(F43&gt;F42,F43-F42,0)</f>
        <v>0</v>
      </c>
    </row>
    <row r="47" spans="1:6" x14ac:dyDescent="0.2">
      <c r="A47" s="90" t="s">
        <v>177</v>
      </c>
      <c r="B47" s="1">
        <v>151</v>
      </c>
      <c r="C47" s="142"/>
      <c r="D47" s="142"/>
      <c r="E47" s="142"/>
      <c r="F47" s="142"/>
    </row>
    <row r="48" spans="1:6" x14ac:dyDescent="0.2">
      <c r="A48" s="90" t="s">
        <v>178</v>
      </c>
      <c r="B48" s="1">
        <v>152</v>
      </c>
      <c r="C48" s="141">
        <f>C44-C47</f>
        <v>90258360</v>
      </c>
      <c r="D48" s="141">
        <f>D44-D47</f>
        <v>98090766</v>
      </c>
      <c r="E48" s="141">
        <f>E44-E47</f>
        <v>73739371</v>
      </c>
      <c r="F48" s="141">
        <f>F44-F47</f>
        <v>92776099</v>
      </c>
    </row>
    <row r="49" spans="1:6" x14ac:dyDescent="0.2">
      <c r="A49" s="103" t="s">
        <v>179</v>
      </c>
      <c r="B49" s="1">
        <v>153</v>
      </c>
      <c r="C49" s="137">
        <f>IF(C48&gt;0,C48,0)</f>
        <v>90258360</v>
      </c>
      <c r="D49" s="137">
        <f>IF(D48&gt;0,D48,0)</f>
        <v>98090766</v>
      </c>
      <c r="E49" s="137">
        <f>IF(E48&gt;0,E48,0)</f>
        <v>73739371</v>
      </c>
      <c r="F49" s="137">
        <f>IF(F48&gt;0,F48,0)</f>
        <v>92776099</v>
      </c>
    </row>
    <row r="50" spans="1:6" x14ac:dyDescent="0.2">
      <c r="A50" s="133" t="s">
        <v>180</v>
      </c>
      <c r="B50" s="2">
        <v>154</v>
      </c>
      <c r="C50" s="143">
        <f>IF(C48&lt;0,-C48,0)</f>
        <v>0</v>
      </c>
      <c r="D50" s="143">
        <f>IF(D48&lt;0,-D48,0)</f>
        <v>0</v>
      </c>
      <c r="E50" s="143">
        <f>IF(E48&lt;0,-E48,0)</f>
        <v>0</v>
      </c>
      <c r="F50" s="143">
        <f>IF(F48&lt;0,-F48,0)</f>
        <v>0</v>
      </c>
    </row>
    <row r="51" spans="1:6" x14ac:dyDescent="0.2">
      <c r="A51" s="97" t="s">
        <v>181</v>
      </c>
      <c r="B51" s="98"/>
      <c r="C51" s="98"/>
      <c r="D51" s="98"/>
      <c r="E51" s="98"/>
      <c r="F51" s="98"/>
    </row>
    <row r="52" spans="1:6" x14ac:dyDescent="0.2">
      <c r="A52" s="101" t="s">
        <v>182</v>
      </c>
      <c r="B52" s="38"/>
      <c r="C52" s="38"/>
      <c r="D52" s="38"/>
      <c r="E52" s="38"/>
      <c r="F52" s="44"/>
    </row>
    <row r="53" spans="1:6" x14ac:dyDescent="0.2">
      <c r="A53" s="90" t="s">
        <v>183</v>
      </c>
      <c r="B53" s="1">
        <v>155</v>
      </c>
      <c r="C53" s="6">
        <v>88214390</v>
      </c>
      <c r="D53" s="6">
        <v>95993250</v>
      </c>
      <c r="E53" s="6">
        <v>72615006</v>
      </c>
      <c r="F53" s="6">
        <v>91563664</v>
      </c>
    </row>
    <row r="54" spans="1:6" x14ac:dyDescent="0.2">
      <c r="A54" s="90" t="s">
        <v>184</v>
      </c>
      <c r="B54" s="1">
        <v>156</v>
      </c>
      <c r="C54" s="7">
        <v>2043970</v>
      </c>
      <c r="D54" s="7">
        <v>2097516</v>
      </c>
      <c r="E54" s="7">
        <v>1124365</v>
      </c>
      <c r="F54" s="7">
        <v>1212435</v>
      </c>
    </row>
    <row r="55" spans="1:6" x14ac:dyDescent="0.2">
      <c r="A55" s="97" t="s">
        <v>185</v>
      </c>
      <c r="B55" s="98"/>
      <c r="C55" s="98"/>
      <c r="D55" s="98"/>
      <c r="E55" s="98"/>
      <c r="F55" s="98"/>
    </row>
    <row r="56" spans="1:6" x14ac:dyDescent="0.2">
      <c r="A56" s="101" t="s">
        <v>186</v>
      </c>
      <c r="B56" s="8">
        <v>157</v>
      </c>
      <c r="C56" s="5">
        <f>C48</f>
        <v>90258360</v>
      </c>
      <c r="D56" s="5">
        <f>D48</f>
        <v>98090766</v>
      </c>
      <c r="E56" s="144">
        <f>E48</f>
        <v>73739371</v>
      </c>
      <c r="F56" s="144">
        <f>F48</f>
        <v>92776099</v>
      </c>
    </row>
    <row r="57" spans="1:6" x14ac:dyDescent="0.2">
      <c r="A57" s="90" t="s">
        <v>187</v>
      </c>
      <c r="B57" s="1">
        <v>158</v>
      </c>
      <c r="C57" s="145">
        <f>SUM(C58:C64)</f>
        <v>0</v>
      </c>
      <c r="D57" s="145">
        <f>SUM(D58:D64)</f>
        <v>0</v>
      </c>
      <c r="E57" s="137">
        <f>SUM(E58:E64)</f>
        <v>0</v>
      </c>
      <c r="F57" s="137">
        <f>SUM(F58:F64)</f>
        <v>0</v>
      </c>
    </row>
    <row r="58" spans="1:6" x14ac:dyDescent="0.2">
      <c r="A58" s="90" t="s">
        <v>188</v>
      </c>
      <c r="B58" s="1">
        <v>159</v>
      </c>
      <c r="C58" s="6"/>
      <c r="D58" s="6"/>
      <c r="E58" s="135"/>
      <c r="F58" s="135"/>
    </row>
    <row r="59" spans="1:6" x14ac:dyDescent="0.2">
      <c r="A59" s="90" t="s">
        <v>189</v>
      </c>
      <c r="B59" s="1">
        <v>160</v>
      </c>
      <c r="C59" s="6"/>
      <c r="D59" s="6"/>
      <c r="E59" s="135"/>
      <c r="F59" s="135"/>
    </row>
    <row r="60" spans="1:6" x14ac:dyDescent="0.2">
      <c r="A60" s="90" t="s">
        <v>190</v>
      </c>
      <c r="B60" s="1">
        <v>161</v>
      </c>
      <c r="C60" s="6"/>
      <c r="D60" s="6"/>
      <c r="E60" s="135"/>
      <c r="F60" s="135"/>
    </row>
    <row r="61" spans="1:6" x14ac:dyDescent="0.2">
      <c r="A61" s="90" t="s">
        <v>191</v>
      </c>
      <c r="B61" s="1">
        <v>162</v>
      </c>
      <c r="C61" s="135"/>
      <c r="D61" s="135"/>
      <c r="E61" s="135"/>
      <c r="F61" s="135"/>
    </row>
    <row r="62" spans="1:6" x14ac:dyDescent="0.2">
      <c r="A62" s="90" t="s">
        <v>192</v>
      </c>
      <c r="B62" s="1">
        <v>163</v>
      </c>
      <c r="C62" s="6"/>
      <c r="D62" s="6"/>
      <c r="E62" s="135"/>
      <c r="F62" s="135"/>
    </row>
    <row r="63" spans="1:6" x14ac:dyDescent="0.2">
      <c r="A63" s="90" t="s">
        <v>193</v>
      </c>
      <c r="B63" s="1">
        <v>164</v>
      </c>
      <c r="C63" s="6"/>
      <c r="D63" s="6"/>
      <c r="E63" s="135"/>
      <c r="F63" s="135"/>
    </row>
    <row r="64" spans="1:6" x14ac:dyDescent="0.2">
      <c r="A64" s="90" t="s">
        <v>194</v>
      </c>
      <c r="B64" s="1">
        <v>165</v>
      </c>
      <c r="C64" s="6"/>
      <c r="D64" s="6"/>
      <c r="E64" s="135"/>
      <c r="F64" s="135"/>
    </row>
    <row r="65" spans="1:6" x14ac:dyDescent="0.2">
      <c r="A65" s="90" t="s">
        <v>195</v>
      </c>
      <c r="B65" s="1">
        <v>166</v>
      </c>
      <c r="C65" s="6"/>
      <c r="D65" s="6"/>
      <c r="E65" s="135"/>
      <c r="F65" s="135"/>
    </row>
    <row r="66" spans="1:6" x14ac:dyDescent="0.2">
      <c r="A66" s="90" t="s">
        <v>196</v>
      </c>
      <c r="B66" s="1">
        <v>167</v>
      </c>
      <c r="C66" s="145">
        <f>C57-C65</f>
        <v>0</v>
      </c>
      <c r="D66" s="145">
        <f>D57-D65</f>
        <v>0</v>
      </c>
      <c r="E66" s="137">
        <f>E57-E65</f>
        <v>0</v>
      </c>
      <c r="F66" s="137">
        <f>F57-F65</f>
        <v>0</v>
      </c>
    </row>
    <row r="67" spans="1:6" x14ac:dyDescent="0.2">
      <c r="A67" s="90" t="s">
        <v>197</v>
      </c>
      <c r="B67" s="1">
        <v>168</v>
      </c>
      <c r="C67" s="146">
        <f>C56+C66</f>
        <v>90258360</v>
      </c>
      <c r="D67" s="146">
        <f>D56+D66</f>
        <v>98090766</v>
      </c>
      <c r="E67" s="143">
        <f>E56+E66</f>
        <v>73739371</v>
      </c>
      <c r="F67" s="143">
        <f>F56+F66</f>
        <v>92776099</v>
      </c>
    </row>
    <row r="68" spans="1:6" x14ac:dyDescent="0.2">
      <c r="A68" s="117" t="s">
        <v>198</v>
      </c>
      <c r="B68" s="118"/>
      <c r="C68" s="118"/>
      <c r="D68" s="118"/>
      <c r="E68" s="118"/>
      <c r="F68" s="118"/>
    </row>
    <row r="69" spans="1:6" x14ac:dyDescent="0.2">
      <c r="A69" s="119" t="s">
        <v>199</v>
      </c>
      <c r="B69" s="120"/>
      <c r="C69" s="120"/>
      <c r="D69" s="120"/>
      <c r="E69" s="120"/>
      <c r="F69" s="120"/>
    </row>
    <row r="70" spans="1:6" x14ac:dyDescent="0.2">
      <c r="A70" s="90" t="s">
        <v>183</v>
      </c>
      <c r="B70" s="1">
        <v>169</v>
      </c>
      <c r="C70" s="148">
        <v>88214390</v>
      </c>
      <c r="D70" s="148">
        <v>95993250</v>
      </c>
      <c r="E70" s="148">
        <v>72615006</v>
      </c>
      <c r="F70" s="148">
        <v>91563664</v>
      </c>
    </row>
    <row r="71" spans="1:6" x14ac:dyDescent="0.2">
      <c r="A71" s="104" t="s">
        <v>184</v>
      </c>
      <c r="B71" s="4">
        <v>170</v>
      </c>
      <c r="C71" s="149">
        <v>2043970</v>
      </c>
      <c r="D71" s="149">
        <v>2097516</v>
      </c>
      <c r="E71" s="149">
        <v>1124365</v>
      </c>
      <c r="F71" s="149">
        <v>1212435</v>
      </c>
    </row>
  </sheetData>
  <phoneticPr fontId="9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56:F67 C24:F24 F21 C48:D50 E27:F28 E48:F48 E36:F44 C7:F16 C20:D23 E23:F23 E25:F25 E30:F33 C25:D33 C36:D46 C70:F71"/>
  </dataValidations>
  <pageMargins left="0.75" right="0.75" top="1" bottom="1" header="0.5" footer="0.5"/>
  <pageSetup paperSize="256" scale="61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A3" sqref="A3"/>
    </sheetView>
  </sheetViews>
  <sheetFormatPr defaultRowHeight="12.75" x14ac:dyDescent="0.2"/>
  <cols>
    <col min="1" max="1" width="57.85546875" style="132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16384" width="9.140625" style="37"/>
  </cols>
  <sheetData>
    <row r="1" spans="1:4" ht="15.75" x14ac:dyDescent="0.2">
      <c r="A1" s="127" t="s">
        <v>274</v>
      </c>
      <c r="B1" s="127"/>
      <c r="C1" s="127"/>
      <c r="D1" s="127"/>
    </row>
    <row r="2" spans="1:4" x14ac:dyDescent="0.2">
      <c r="A2" s="128" t="s">
        <v>305</v>
      </c>
      <c r="B2" s="128"/>
      <c r="C2" s="128"/>
      <c r="D2" s="128"/>
    </row>
    <row r="3" spans="1:4" x14ac:dyDescent="0.2">
      <c r="A3" s="124" t="s">
        <v>292</v>
      </c>
      <c r="B3" s="125"/>
      <c r="C3" s="125"/>
      <c r="D3" s="126"/>
    </row>
    <row r="4" spans="1:4" ht="22.5" x14ac:dyDescent="0.2">
      <c r="A4" s="46" t="s">
        <v>33</v>
      </c>
      <c r="B4" s="46" t="s">
        <v>34</v>
      </c>
      <c r="C4" s="47" t="s">
        <v>35</v>
      </c>
      <c r="D4" s="47" t="s">
        <v>36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203</v>
      </c>
      <c r="B6" s="122"/>
      <c r="C6" s="122"/>
      <c r="D6" s="123"/>
    </row>
    <row r="7" spans="1:4" x14ac:dyDescent="0.2">
      <c r="A7" s="103" t="s">
        <v>204</v>
      </c>
      <c r="B7" s="1">
        <v>1</v>
      </c>
      <c r="C7" s="135">
        <v>90258340</v>
      </c>
      <c r="D7" s="135">
        <v>73739372</v>
      </c>
    </row>
    <row r="8" spans="1:4" x14ac:dyDescent="0.2">
      <c r="A8" s="103" t="s">
        <v>205</v>
      </c>
      <c r="B8" s="1">
        <v>2</v>
      </c>
      <c r="C8" s="135">
        <v>56191285</v>
      </c>
      <c r="D8" s="135">
        <v>71445743</v>
      </c>
    </row>
    <row r="9" spans="1:4" x14ac:dyDescent="0.2">
      <c r="A9" s="103" t="s">
        <v>206</v>
      </c>
      <c r="B9" s="1">
        <v>3</v>
      </c>
      <c r="C9" s="135">
        <v>3912076</v>
      </c>
      <c r="D9" s="135">
        <v>13065053</v>
      </c>
    </row>
    <row r="10" spans="1:4" x14ac:dyDescent="0.2">
      <c r="A10" s="103" t="s">
        <v>207</v>
      </c>
      <c r="B10" s="1">
        <v>4</v>
      </c>
      <c r="C10" s="135"/>
      <c r="D10" s="135"/>
    </row>
    <row r="11" spans="1:4" x14ac:dyDescent="0.2">
      <c r="A11" s="103" t="s">
        <v>208</v>
      </c>
      <c r="B11" s="1">
        <v>5</v>
      </c>
      <c r="C11" s="135"/>
      <c r="D11" s="135">
        <v>0</v>
      </c>
    </row>
    <row r="12" spans="1:4" x14ac:dyDescent="0.2">
      <c r="A12" s="103" t="s">
        <v>209</v>
      </c>
      <c r="B12" s="1">
        <v>6</v>
      </c>
      <c r="C12" s="135"/>
      <c r="D12" s="135">
        <v>0</v>
      </c>
    </row>
    <row r="13" spans="1:4" x14ac:dyDescent="0.2">
      <c r="A13" s="90" t="s">
        <v>210</v>
      </c>
      <c r="B13" s="1">
        <v>7</v>
      </c>
      <c r="C13" s="141">
        <f>SUM(C7:C12)</f>
        <v>150361701</v>
      </c>
      <c r="D13" s="141">
        <f>SUM(D7:D12)</f>
        <v>158250168</v>
      </c>
    </row>
    <row r="14" spans="1:4" x14ac:dyDescent="0.2">
      <c r="A14" s="103" t="s">
        <v>211</v>
      </c>
      <c r="B14" s="1">
        <v>8</v>
      </c>
      <c r="C14" s="137"/>
      <c r="D14" s="137"/>
    </row>
    <row r="15" spans="1:4" x14ac:dyDescent="0.2">
      <c r="A15" s="103" t="s">
        <v>212</v>
      </c>
      <c r="B15" s="1">
        <v>9</v>
      </c>
      <c r="C15" s="135">
        <v>30730338</v>
      </c>
      <c r="D15" s="135">
        <v>8254626</v>
      </c>
    </row>
    <row r="16" spans="1:4" x14ac:dyDescent="0.2">
      <c r="A16" s="103" t="s">
        <v>213</v>
      </c>
      <c r="B16" s="1">
        <v>10</v>
      </c>
      <c r="C16" s="135">
        <v>2635691</v>
      </c>
      <c r="D16" s="135">
        <v>1914241</v>
      </c>
    </row>
    <row r="17" spans="1:4" x14ac:dyDescent="0.2">
      <c r="A17" s="103" t="s">
        <v>214</v>
      </c>
      <c r="B17" s="1">
        <v>11</v>
      </c>
      <c r="C17" s="135">
        <v>11403836</v>
      </c>
      <c r="D17" s="135">
        <v>10466446</v>
      </c>
    </row>
    <row r="18" spans="1:4" x14ac:dyDescent="0.2">
      <c r="A18" s="90" t="s">
        <v>215</v>
      </c>
      <c r="B18" s="1">
        <v>12</v>
      </c>
      <c r="C18" s="141">
        <f>SUM(C14:C17)</f>
        <v>44769865</v>
      </c>
      <c r="D18" s="141">
        <f>SUM(D14:D17)</f>
        <v>20635313</v>
      </c>
    </row>
    <row r="19" spans="1:4" x14ac:dyDescent="0.2">
      <c r="A19" s="90" t="s">
        <v>216</v>
      </c>
      <c r="B19" s="1">
        <v>13</v>
      </c>
      <c r="C19" s="137">
        <f>IF(C13&gt;C18,C13-C18,0)</f>
        <v>105591836</v>
      </c>
      <c r="D19" s="137">
        <f>IF(D13&gt;D18,D13-D18,0)</f>
        <v>137614855</v>
      </c>
    </row>
    <row r="20" spans="1:4" x14ac:dyDescent="0.2">
      <c r="A20" s="90" t="s">
        <v>217</v>
      </c>
      <c r="B20" s="1">
        <v>14</v>
      </c>
      <c r="C20" s="141">
        <f>IF(C18&gt;C13,C18-C13,0)</f>
        <v>0</v>
      </c>
      <c r="D20" s="141">
        <f>IF(D18&gt;D13,D18-D13,0)</f>
        <v>0</v>
      </c>
    </row>
    <row r="21" spans="1:4" x14ac:dyDescent="0.2">
      <c r="A21" s="97" t="s">
        <v>218</v>
      </c>
      <c r="B21" s="122"/>
      <c r="C21" s="122"/>
      <c r="D21" s="123"/>
    </row>
    <row r="22" spans="1:4" x14ac:dyDescent="0.2">
      <c r="A22" s="103" t="s">
        <v>219</v>
      </c>
      <c r="B22" s="1">
        <v>15</v>
      </c>
      <c r="C22" s="135">
        <v>23132811</v>
      </c>
      <c r="D22" s="135">
        <v>532983</v>
      </c>
    </row>
    <row r="23" spans="1:4" x14ac:dyDescent="0.2">
      <c r="A23" s="103" t="s">
        <v>220</v>
      </c>
      <c r="B23" s="1">
        <v>16</v>
      </c>
      <c r="C23" s="135"/>
      <c r="D23" s="135">
        <v>0</v>
      </c>
    </row>
    <row r="24" spans="1:4" x14ac:dyDescent="0.2">
      <c r="A24" s="103" t="s">
        <v>221</v>
      </c>
      <c r="B24" s="1">
        <v>17</v>
      </c>
      <c r="C24" s="135">
        <v>855471</v>
      </c>
      <c r="D24" s="135">
        <v>1114405</v>
      </c>
    </row>
    <row r="25" spans="1:4" x14ac:dyDescent="0.2">
      <c r="A25" s="103" t="s">
        <v>222</v>
      </c>
      <c r="B25" s="1">
        <v>18</v>
      </c>
      <c r="C25" s="135"/>
      <c r="D25" s="135">
        <v>0</v>
      </c>
    </row>
    <row r="26" spans="1:4" x14ac:dyDescent="0.2">
      <c r="A26" s="103" t="s">
        <v>223</v>
      </c>
      <c r="B26" s="1">
        <v>19</v>
      </c>
      <c r="C26" s="135"/>
      <c r="D26" s="135">
        <v>0</v>
      </c>
    </row>
    <row r="27" spans="1:4" x14ac:dyDescent="0.2">
      <c r="A27" s="90" t="s">
        <v>224</v>
      </c>
      <c r="B27" s="1">
        <v>20</v>
      </c>
      <c r="C27" s="141">
        <f>SUM(C22:C26)</f>
        <v>23988282</v>
      </c>
      <c r="D27" s="141">
        <f>SUM(D22:D26)</f>
        <v>1647388</v>
      </c>
    </row>
    <row r="28" spans="1:4" x14ac:dyDescent="0.2">
      <c r="A28" s="103" t="s">
        <v>225</v>
      </c>
      <c r="B28" s="1">
        <v>21</v>
      </c>
      <c r="C28" s="135">
        <v>91839576</v>
      </c>
      <c r="D28" s="135">
        <v>247525160</v>
      </c>
    </row>
    <row r="29" spans="1:4" x14ac:dyDescent="0.2">
      <c r="A29" s="103" t="s">
        <v>226</v>
      </c>
      <c r="B29" s="1">
        <v>22</v>
      </c>
      <c r="C29" s="135"/>
      <c r="D29" s="135"/>
    </row>
    <row r="30" spans="1:4" x14ac:dyDescent="0.2">
      <c r="A30" s="103" t="s">
        <v>227</v>
      </c>
      <c r="B30" s="1">
        <v>23</v>
      </c>
      <c r="C30" s="135"/>
      <c r="D30" s="135"/>
    </row>
    <row r="31" spans="1:4" x14ac:dyDescent="0.2">
      <c r="A31" s="90" t="s">
        <v>228</v>
      </c>
      <c r="B31" s="1">
        <v>24</v>
      </c>
      <c r="C31" s="141">
        <f>SUM(C28:C30)</f>
        <v>91839576</v>
      </c>
      <c r="D31" s="141">
        <f>SUM(D28:D30)</f>
        <v>247525160</v>
      </c>
    </row>
    <row r="32" spans="1:4" x14ac:dyDescent="0.2">
      <c r="A32" s="90" t="s">
        <v>229</v>
      </c>
      <c r="B32" s="1">
        <v>25</v>
      </c>
      <c r="C32" s="141">
        <f>IF(C27&gt;C31,C27-C31,0)</f>
        <v>0</v>
      </c>
      <c r="D32" s="141">
        <f>IF(D27&gt;D31,D27-D31,0)</f>
        <v>0</v>
      </c>
    </row>
    <row r="33" spans="1:4" x14ac:dyDescent="0.2">
      <c r="A33" s="90" t="s">
        <v>230</v>
      </c>
      <c r="B33" s="1">
        <v>26</v>
      </c>
      <c r="C33" s="141">
        <f>IF(C31&gt;C27,C31-C27,0)</f>
        <v>67851294</v>
      </c>
      <c r="D33" s="141">
        <f>IF(D31&gt;D27,D31-D27,0)</f>
        <v>245877772</v>
      </c>
    </row>
    <row r="34" spans="1:4" x14ac:dyDescent="0.2">
      <c r="A34" s="97" t="s">
        <v>231</v>
      </c>
      <c r="B34" s="122"/>
      <c r="C34" s="122"/>
      <c r="D34" s="123"/>
    </row>
    <row r="35" spans="1:4" x14ac:dyDescent="0.2">
      <c r="A35" s="103" t="s">
        <v>232</v>
      </c>
      <c r="B35" s="1">
        <v>27</v>
      </c>
      <c r="C35" s="135"/>
      <c r="D35" s="135"/>
    </row>
    <row r="36" spans="1:4" x14ac:dyDescent="0.2">
      <c r="A36" s="103" t="s">
        <v>233</v>
      </c>
      <c r="B36" s="1">
        <v>28</v>
      </c>
      <c r="C36" s="135">
        <v>64539719</v>
      </c>
      <c r="D36" s="135">
        <v>165310517</v>
      </c>
    </row>
    <row r="37" spans="1:4" x14ac:dyDescent="0.2">
      <c r="A37" s="103" t="s">
        <v>234</v>
      </c>
      <c r="B37" s="1">
        <v>29</v>
      </c>
      <c r="C37" s="135"/>
      <c r="D37" s="135"/>
    </row>
    <row r="38" spans="1:4" x14ac:dyDescent="0.2">
      <c r="A38" s="90" t="s">
        <v>235</v>
      </c>
      <c r="B38" s="1">
        <v>30</v>
      </c>
      <c r="C38" s="141">
        <f>SUM(C35:C37)</f>
        <v>64539719</v>
      </c>
      <c r="D38" s="141">
        <f>SUM(D35:D37)</f>
        <v>165310517</v>
      </c>
    </row>
    <row r="39" spans="1:4" x14ac:dyDescent="0.2">
      <c r="A39" s="103" t="s">
        <v>236</v>
      </c>
      <c r="B39" s="1">
        <v>31</v>
      </c>
      <c r="C39" s="135">
        <v>41934339</v>
      </c>
      <c r="D39" s="135">
        <v>28811481</v>
      </c>
    </row>
    <row r="40" spans="1:4" x14ac:dyDescent="0.2">
      <c r="A40" s="103" t="s">
        <v>237</v>
      </c>
      <c r="B40" s="1">
        <v>32</v>
      </c>
      <c r="C40" s="135"/>
      <c r="D40" s="135"/>
    </row>
    <row r="41" spans="1:4" x14ac:dyDescent="0.2">
      <c r="A41" s="103" t="s">
        <v>238</v>
      </c>
      <c r="B41" s="1">
        <v>33</v>
      </c>
      <c r="C41" s="135"/>
      <c r="D41" s="135"/>
    </row>
    <row r="42" spans="1:4" x14ac:dyDescent="0.2">
      <c r="A42" s="103" t="s">
        <v>239</v>
      </c>
      <c r="B42" s="1">
        <v>34</v>
      </c>
      <c r="C42" s="135"/>
      <c r="D42" s="135"/>
    </row>
    <row r="43" spans="1:4" x14ac:dyDescent="0.2">
      <c r="A43" s="103" t="s">
        <v>240</v>
      </c>
      <c r="B43" s="1">
        <v>35</v>
      </c>
      <c r="C43" s="135"/>
      <c r="D43" s="135"/>
    </row>
    <row r="44" spans="1:4" x14ac:dyDescent="0.2">
      <c r="A44" s="90" t="s">
        <v>241</v>
      </c>
      <c r="B44" s="1">
        <v>36</v>
      </c>
      <c r="C44" s="141">
        <f>SUM(C39:C43)</f>
        <v>41934339</v>
      </c>
      <c r="D44" s="141">
        <f>SUM(D39:D43)</f>
        <v>28811481</v>
      </c>
    </row>
    <row r="45" spans="1:4" x14ac:dyDescent="0.2">
      <c r="A45" s="90" t="s">
        <v>242</v>
      </c>
      <c r="B45" s="1">
        <v>37</v>
      </c>
      <c r="C45" s="141">
        <f>IF(C38&gt;C44,C38-C44,0)</f>
        <v>22605380</v>
      </c>
      <c r="D45" s="141">
        <f>IF(D38&gt;D44,D38-D44,0)</f>
        <v>136499036</v>
      </c>
    </row>
    <row r="46" spans="1:4" x14ac:dyDescent="0.2">
      <c r="A46" s="90" t="s">
        <v>243</v>
      </c>
      <c r="B46" s="1">
        <v>38</v>
      </c>
      <c r="C46" s="141">
        <f>IF(C44&gt;C38,C44-C38,0)</f>
        <v>0</v>
      </c>
      <c r="D46" s="141">
        <f>IF(D44&gt;D38,D44-D38,0)</f>
        <v>0</v>
      </c>
    </row>
    <row r="47" spans="1:4" x14ac:dyDescent="0.2">
      <c r="A47" s="103" t="s">
        <v>244</v>
      </c>
      <c r="B47" s="1">
        <v>39</v>
      </c>
      <c r="C47" s="137">
        <f>IF(C19-C20+C32-C33+C45-C46&gt;0,C19-C20+C32-C33+C45-C46,0)</f>
        <v>60345922</v>
      </c>
      <c r="D47" s="137">
        <f>IF(D19-D20+D32-D33+D45-D46&gt;0,D19-D20+D32-D33+D45-D46,0)</f>
        <v>28236119</v>
      </c>
    </row>
    <row r="48" spans="1:4" x14ac:dyDescent="0.2">
      <c r="A48" s="103" t="s">
        <v>245</v>
      </c>
      <c r="B48" s="1">
        <v>40</v>
      </c>
      <c r="C48" s="137">
        <f>IF(C20-C19+C33-C32+C46-C45&gt;0,C20-C19+C33-C32+C46-C45,0)</f>
        <v>0</v>
      </c>
      <c r="D48" s="137">
        <f>IF(D20-D19+D33-D32+D46-D45&gt;0,D20-D19+D33-D32+D46-D45,0)</f>
        <v>0</v>
      </c>
    </row>
    <row r="49" spans="1:4" x14ac:dyDescent="0.2">
      <c r="A49" s="103" t="s">
        <v>246</v>
      </c>
      <c r="B49" s="1">
        <v>41</v>
      </c>
      <c r="C49" s="135">
        <v>76938915</v>
      </c>
      <c r="D49" s="135">
        <v>98119785</v>
      </c>
    </row>
    <row r="50" spans="1:4" x14ac:dyDescent="0.2">
      <c r="A50" s="103" t="s">
        <v>247</v>
      </c>
      <c r="B50" s="1">
        <v>42</v>
      </c>
      <c r="C50" s="135">
        <f>C47</f>
        <v>60345922</v>
      </c>
      <c r="D50" s="135">
        <f>D47</f>
        <v>28236119</v>
      </c>
    </row>
    <row r="51" spans="1:4" x14ac:dyDescent="0.2">
      <c r="A51" s="103" t="s">
        <v>248</v>
      </c>
      <c r="B51" s="1">
        <v>43</v>
      </c>
      <c r="C51" s="135">
        <f>C48</f>
        <v>0</v>
      </c>
      <c r="D51" s="135"/>
    </row>
    <row r="52" spans="1:4" x14ac:dyDescent="0.2">
      <c r="A52" s="91" t="s">
        <v>249</v>
      </c>
      <c r="B52" s="4">
        <v>44</v>
      </c>
      <c r="C52" s="143">
        <f>C49+C50-C51</f>
        <v>137284837</v>
      </c>
      <c r="D52" s="143">
        <f>D49+D50-D51</f>
        <v>126355904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9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tabSelected="1" view="pageBreakPreview" zoomScale="125" zoomScaleNormal="100" workbookViewId="0">
      <selection activeCell="A3" sqref="A3:H3"/>
    </sheetView>
  </sheetViews>
  <sheetFormatPr defaultRowHeight="12.75" x14ac:dyDescent="0.2"/>
  <cols>
    <col min="1" max="1" width="9.140625" style="52"/>
    <col min="2" max="2" width="7.140625" style="52" customWidth="1"/>
    <col min="3" max="3" width="6.28515625" style="52" customWidth="1"/>
    <col min="4" max="4" width="4.42578125" style="52" customWidth="1"/>
    <col min="5" max="5" width="10.140625" style="52" bestFit="1" customWidth="1"/>
    <col min="6" max="6" width="5.28515625" style="52" customWidth="1"/>
    <col min="7" max="7" width="7.140625" style="52" customWidth="1"/>
    <col min="8" max="8" width="5.285156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70" t="s">
        <v>272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51"/>
    </row>
    <row r="2" spans="1:12" ht="15.75" x14ac:dyDescent="0.2">
      <c r="A2" s="31"/>
      <c r="B2" s="50"/>
      <c r="C2" s="259" t="s">
        <v>250</v>
      </c>
      <c r="D2" s="259"/>
      <c r="E2" s="53">
        <v>42005</v>
      </c>
      <c r="F2" s="32" t="s">
        <v>32</v>
      </c>
      <c r="G2" s="260">
        <v>42277</v>
      </c>
      <c r="H2" s="261"/>
      <c r="I2" s="50"/>
      <c r="J2" s="50"/>
      <c r="K2" s="50"/>
      <c r="L2" s="54"/>
    </row>
    <row r="3" spans="1:12" ht="22.5" x14ac:dyDescent="0.2">
      <c r="A3" s="262" t="s">
        <v>33</v>
      </c>
      <c r="B3" s="262"/>
      <c r="C3" s="262"/>
      <c r="D3" s="262"/>
      <c r="E3" s="262"/>
      <c r="F3" s="262"/>
      <c r="G3" s="262"/>
      <c r="H3" s="262"/>
      <c r="I3" s="55" t="s">
        <v>34</v>
      </c>
      <c r="J3" s="56" t="s">
        <v>251</v>
      </c>
      <c r="K3" s="56" t="s">
        <v>252</v>
      </c>
    </row>
    <row r="4" spans="1:12" x14ac:dyDescent="0.2">
      <c r="A4" s="263">
        <v>1</v>
      </c>
      <c r="B4" s="263"/>
      <c r="C4" s="263"/>
      <c r="D4" s="263"/>
      <c r="E4" s="263"/>
      <c r="F4" s="263"/>
      <c r="G4" s="263"/>
      <c r="H4" s="263"/>
      <c r="I4" s="58">
        <v>2</v>
      </c>
      <c r="J4" s="57" t="s">
        <v>4</v>
      </c>
      <c r="K4" s="57" t="s">
        <v>5</v>
      </c>
    </row>
    <row r="5" spans="1:12" x14ac:dyDescent="0.2">
      <c r="A5" s="264" t="s">
        <v>253</v>
      </c>
      <c r="B5" s="265"/>
      <c r="C5" s="265"/>
      <c r="D5" s="265"/>
      <c r="E5" s="265"/>
      <c r="F5" s="265"/>
      <c r="G5" s="265"/>
      <c r="H5" s="265"/>
      <c r="I5" s="33">
        <v>1</v>
      </c>
      <c r="J5" s="179">
        <v>865553260</v>
      </c>
      <c r="K5" s="179">
        <v>898843770</v>
      </c>
    </row>
    <row r="6" spans="1:12" x14ac:dyDescent="0.2">
      <c r="A6" s="264" t="s">
        <v>254</v>
      </c>
      <c r="B6" s="265"/>
      <c r="C6" s="265"/>
      <c r="D6" s="265"/>
      <c r="E6" s="265"/>
      <c r="F6" s="265"/>
      <c r="G6" s="265"/>
      <c r="H6" s="265"/>
      <c r="I6" s="33">
        <v>2</v>
      </c>
      <c r="J6" s="180"/>
      <c r="K6" s="180"/>
    </row>
    <row r="7" spans="1:12" x14ac:dyDescent="0.2">
      <c r="A7" s="264" t="s">
        <v>255</v>
      </c>
      <c r="B7" s="265"/>
      <c r="C7" s="265"/>
      <c r="D7" s="265"/>
      <c r="E7" s="265"/>
      <c r="F7" s="265"/>
      <c r="G7" s="265"/>
      <c r="H7" s="265"/>
      <c r="I7" s="33">
        <v>3</v>
      </c>
      <c r="J7" s="180">
        <v>45211175</v>
      </c>
      <c r="K7" s="180">
        <v>46527428</v>
      </c>
    </row>
    <row r="8" spans="1:12" x14ac:dyDescent="0.2">
      <c r="A8" s="264" t="s">
        <v>256</v>
      </c>
      <c r="B8" s="265"/>
      <c r="C8" s="265"/>
      <c r="D8" s="265"/>
      <c r="E8" s="265"/>
      <c r="F8" s="265"/>
      <c r="G8" s="265"/>
      <c r="H8" s="265"/>
      <c r="I8" s="33">
        <v>4</v>
      </c>
      <c r="J8" s="180">
        <v>6769218</v>
      </c>
      <c r="K8" s="180">
        <v>22860744</v>
      </c>
    </row>
    <row r="9" spans="1:12" x14ac:dyDescent="0.2">
      <c r="A9" s="264" t="s">
        <v>257</v>
      </c>
      <c r="B9" s="265"/>
      <c r="C9" s="265"/>
      <c r="D9" s="265"/>
      <c r="E9" s="265"/>
      <c r="F9" s="265"/>
      <c r="G9" s="265"/>
      <c r="H9" s="265"/>
      <c r="I9" s="33">
        <v>5</v>
      </c>
      <c r="J9" s="180">
        <v>86306606</v>
      </c>
      <c r="K9" s="180">
        <v>72615006</v>
      </c>
    </row>
    <row r="10" spans="1:12" x14ac:dyDescent="0.2">
      <c r="A10" s="264" t="s">
        <v>258</v>
      </c>
      <c r="B10" s="265"/>
      <c r="C10" s="265"/>
      <c r="D10" s="265"/>
      <c r="E10" s="265"/>
      <c r="F10" s="265"/>
      <c r="G10" s="265"/>
      <c r="H10" s="265"/>
      <c r="I10" s="33">
        <v>6</v>
      </c>
      <c r="J10" s="135"/>
      <c r="K10" s="135"/>
    </row>
    <row r="11" spans="1:12" x14ac:dyDescent="0.2">
      <c r="A11" s="264" t="s">
        <v>259</v>
      </c>
      <c r="B11" s="265"/>
      <c r="C11" s="265"/>
      <c r="D11" s="265"/>
      <c r="E11" s="265"/>
      <c r="F11" s="265"/>
      <c r="G11" s="265"/>
      <c r="H11" s="265"/>
      <c r="I11" s="33">
        <v>7</v>
      </c>
      <c r="J11" s="135"/>
      <c r="K11" s="135"/>
    </row>
    <row r="12" spans="1:12" x14ac:dyDescent="0.2">
      <c r="A12" s="264" t="s">
        <v>260</v>
      </c>
      <c r="B12" s="265"/>
      <c r="C12" s="265"/>
      <c r="D12" s="265"/>
      <c r="E12" s="265"/>
      <c r="F12" s="265"/>
      <c r="G12" s="265"/>
      <c r="H12" s="265"/>
      <c r="I12" s="33">
        <v>8</v>
      </c>
      <c r="J12" s="135"/>
      <c r="K12" s="135"/>
    </row>
    <row r="13" spans="1:12" x14ac:dyDescent="0.2">
      <c r="A13" s="264" t="s">
        <v>261</v>
      </c>
      <c r="B13" s="265"/>
      <c r="C13" s="265"/>
      <c r="D13" s="265"/>
      <c r="E13" s="265"/>
      <c r="F13" s="265"/>
      <c r="G13" s="265"/>
      <c r="H13" s="265"/>
      <c r="I13" s="33">
        <v>9</v>
      </c>
      <c r="J13" s="135"/>
      <c r="K13" s="135"/>
    </row>
    <row r="14" spans="1:12" x14ac:dyDescent="0.2">
      <c r="A14" s="266" t="s">
        <v>262</v>
      </c>
      <c r="B14" s="267"/>
      <c r="C14" s="267"/>
      <c r="D14" s="267"/>
      <c r="E14" s="267"/>
      <c r="F14" s="267"/>
      <c r="G14" s="267"/>
      <c r="H14" s="267"/>
      <c r="I14" s="33">
        <v>10</v>
      </c>
      <c r="J14" s="137">
        <f>SUM(J5:J13)</f>
        <v>1003840259</v>
      </c>
      <c r="K14" s="137">
        <f>SUM(K5:K13)</f>
        <v>1040846948</v>
      </c>
      <c r="L14" s="87"/>
    </row>
    <row r="15" spans="1:12" x14ac:dyDescent="0.2">
      <c r="A15" s="264" t="s">
        <v>271</v>
      </c>
      <c r="B15" s="265"/>
      <c r="C15" s="265"/>
      <c r="D15" s="265"/>
      <c r="E15" s="265"/>
      <c r="F15" s="265"/>
      <c r="G15" s="265"/>
      <c r="H15" s="265"/>
      <c r="I15" s="33">
        <v>11</v>
      </c>
      <c r="J15" s="6"/>
      <c r="K15" s="135"/>
    </row>
    <row r="16" spans="1:12" x14ac:dyDescent="0.2">
      <c r="A16" s="264" t="s">
        <v>270</v>
      </c>
      <c r="B16" s="265"/>
      <c r="C16" s="265"/>
      <c r="D16" s="265"/>
      <c r="E16" s="265"/>
      <c r="F16" s="265"/>
      <c r="G16" s="265"/>
      <c r="H16" s="265"/>
      <c r="I16" s="33">
        <v>12</v>
      </c>
      <c r="J16" s="6"/>
      <c r="K16" s="135"/>
    </row>
    <row r="17" spans="1:11" x14ac:dyDescent="0.2">
      <c r="A17" s="264" t="s">
        <v>269</v>
      </c>
      <c r="B17" s="265"/>
      <c r="C17" s="265"/>
      <c r="D17" s="265"/>
      <c r="E17" s="265"/>
      <c r="F17" s="265"/>
      <c r="G17" s="265"/>
      <c r="H17" s="265"/>
      <c r="I17" s="33">
        <v>13</v>
      </c>
      <c r="J17" s="135"/>
      <c r="K17" s="135"/>
    </row>
    <row r="18" spans="1:11" x14ac:dyDescent="0.2">
      <c r="A18" s="264" t="s">
        <v>268</v>
      </c>
      <c r="B18" s="265"/>
      <c r="C18" s="265"/>
      <c r="D18" s="265"/>
      <c r="E18" s="265"/>
      <c r="F18" s="265"/>
      <c r="G18" s="265"/>
      <c r="H18" s="265"/>
      <c r="I18" s="33">
        <v>14</v>
      </c>
      <c r="J18" s="6"/>
      <c r="K18" s="135"/>
    </row>
    <row r="19" spans="1:11" x14ac:dyDescent="0.2">
      <c r="A19" s="264" t="s">
        <v>267</v>
      </c>
      <c r="B19" s="265"/>
      <c r="C19" s="265"/>
      <c r="D19" s="265"/>
      <c r="E19" s="265"/>
      <c r="F19" s="265"/>
      <c r="G19" s="265"/>
      <c r="H19" s="265"/>
      <c r="I19" s="33">
        <v>15</v>
      </c>
      <c r="J19" s="6"/>
      <c r="K19" s="135"/>
    </row>
    <row r="20" spans="1:11" x14ac:dyDescent="0.2">
      <c r="A20" s="264" t="s">
        <v>266</v>
      </c>
      <c r="B20" s="265"/>
      <c r="C20" s="265"/>
      <c r="D20" s="265"/>
      <c r="E20" s="265"/>
      <c r="F20" s="265"/>
      <c r="G20" s="265"/>
      <c r="H20" s="265"/>
      <c r="I20" s="33">
        <v>16</v>
      </c>
      <c r="J20" s="135"/>
      <c r="K20" s="135"/>
    </row>
    <row r="21" spans="1:11" x14ac:dyDescent="0.2">
      <c r="A21" s="266" t="s">
        <v>265</v>
      </c>
      <c r="B21" s="267"/>
      <c r="C21" s="267"/>
      <c r="D21" s="267"/>
      <c r="E21" s="267"/>
      <c r="F21" s="267"/>
      <c r="G21" s="267"/>
      <c r="H21" s="267"/>
      <c r="I21" s="33">
        <v>17</v>
      </c>
      <c r="J21" s="143">
        <f>SUM(J15:J20)</f>
        <v>0</v>
      </c>
      <c r="K21" s="143">
        <f>SUM(K15:K20)</f>
        <v>0</v>
      </c>
    </row>
    <row r="22" spans="1:11" x14ac:dyDescent="0.2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x14ac:dyDescent="0.2">
      <c r="A23" s="276" t="s">
        <v>264</v>
      </c>
      <c r="B23" s="277"/>
      <c r="C23" s="277"/>
      <c r="D23" s="277"/>
      <c r="E23" s="277"/>
      <c r="F23" s="277"/>
      <c r="G23" s="277"/>
      <c r="H23" s="277"/>
      <c r="I23" s="34">
        <v>18</v>
      </c>
      <c r="J23" s="144">
        <v>1003840259</v>
      </c>
      <c r="K23" s="144">
        <v>1040846948</v>
      </c>
    </row>
    <row r="24" spans="1:11" ht="17.25" customHeight="1" x14ac:dyDescent="0.2">
      <c r="A24" s="278" t="s">
        <v>263</v>
      </c>
      <c r="B24" s="279"/>
      <c r="C24" s="279"/>
      <c r="D24" s="279"/>
      <c r="E24" s="279"/>
      <c r="F24" s="279"/>
      <c r="G24" s="279"/>
      <c r="H24" s="279"/>
      <c r="I24" s="35">
        <v>19</v>
      </c>
      <c r="J24" s="143">
        <v>17418771</v>
      </c>
      <c r="K24" s="143">
        <v>10527928</v>
      </c>
    </row>
    <row r="25" spans="1:11" ht="30" customHeight="1" x14ac:dyDescent="0.2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9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15:J16 J20:K20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</dataValidations>
  <pageMargins left="0.74803149606299213" right="0.74803149606299213" top="0.98425196850393704" bottom="0.98425196850393704" header="0.51181102362204722" footer="0.51181102362204722"/>
  <pageSetup paperSize="2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2015-10-20T09:05:42Z</cp:lastPrinted>
  <dcterms:created xsi:type="dcterms:W3CDTF">2008-10-17T11:51:54Z</dcterms:created>
  <dcterms:modified xsi:type="dcterms:W3CDTF">2015-10-20T11:51:06Z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