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4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<sst xmlns="http://schemas.openxmlformats.org/spreadsheetml/2006/main" count="332" uniqueCount="307">
  <si>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</si>
  <si>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</si>
  <si>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</si>
  <si>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</si>
  <si>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</si>
  <si>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</si>
  <si>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</si>
  <si>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</si>
  <si>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</si>
  <si>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</si>
  <si>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</si>
  <si>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</si>
  <si>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</si>
  <si>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</si>
  <si>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</si>
  <si>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</si>
  <si>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</si>
  <si>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</si>
  <si>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</si>
  <si>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</si>
  <si>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</si>
  <si>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</si>
  <si>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</si>
  <si>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</si>
  <si>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</si>
  <si>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</si>
  <si>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</si>
  <si>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</si>
  <si>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</si>
  <si>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</si>
  <si>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</si>
  <si>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</si>
  <si>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</si>
  <si>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</si>
  <si>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</si>
  <si>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</si>
  <si>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</si>
  <si>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</si>
  <si>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</si>
  <si>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</si>
  <si>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</si>
  <si>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</si>
  <si>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</si>
  <si>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</si>
  <si>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</si>
  <si>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</si>
  <si>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</si>
  <si>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</si>
  <si>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</si>
  <si>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</si>
  <si>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</si>
  <si>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</si>
  <si>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</si>
  <si>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</si>
  <si>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</si>
  <si>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</si>
  <si>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</si>
  <si>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</si>
  <si>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</si>
  <si>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</si>
  <si>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</si>
  <si>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</si>
  <si>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</si>
  <si>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</si>
  <si>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</si>
  <si>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</si>
  <si>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</si>
  <si>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</si>
  <si>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</si>
  <si>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</si>
  <si>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</si>
  <si>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</si>
  <si>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</si>
  <si>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</si>
  <si>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</si>
  <si>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</si>
  <si>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</si>
  <si>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</si>
  <si>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</si>
  <si>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</si>
  <si>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</si>
  <si>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</si>
  <si>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</si>
  <si>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</si>
  <si>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</si>
  <si>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</si>
  <si>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</si>
  <si>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</si>
  <si>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</si>
  <si>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</si>
  <si>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</si>
  <si>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</si>
  <si>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</si>
  <si>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</si>
  <si>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</si>
  <si>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</si>
  <si>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</si>
  <si>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</si>
  <si>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</si>
  <si>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</si>
  <si>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</si>
  <si>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</si>
  <si>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</si>
  <si>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</si>
  <si>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</si>
  <si>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</si>
  <si>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</si>
  <si>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</si>
  <si>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</si>
  <si>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</si>
  <si>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</si>
  <si>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</si>
  <si>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</si>
  <si>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</si>
  <si>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</si>
  <si>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</si>
  <si>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</si>
  <si>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</si>
  <si>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</si>
  <si>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</si>
  <si>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</si>
  <si>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</si>
  <si>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</si>
  <si>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</si>
  <si>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</si>
  <si>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</si>
  <si>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</si>
  <si>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</si>
  <si>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</si>
  <si>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</si>
  <si>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</si>
  <si>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</si>
  <si>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</si>
  <si>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</si>
  <si>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</si>
  <si>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</si>
  <si>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</si>
  <si>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</si>
  <si>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</si>
  <si>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</si>
  <si>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</si>
  <si>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</si>
  <si>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</si>
  <si>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</si>
  <si>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</si>
  <si>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</si>
  <si>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</si>
  <si>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</si>
  <si>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</si>
  <si>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</si>
  <si>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</si>
  <si>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</si>
  <si>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</si>
  <si>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</si>
  <si>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</si>
  <si>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</si>
  <si>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</si>
  <si>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</si>
  <si>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</si>
  <si>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</si>
  <si>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</si>
  <si>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</si>
  <si>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</si>
  <si>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</si>
  <si>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</si>
  <si>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</si>
  <si>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</si>
  <si>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</si>
  <si>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</si>
  <si>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</si>
  <si>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</si>
  <si>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</si>
  <si>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</si>
  <si>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</si>
  <si>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</si>
  <si>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</si>
  <si>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</si>
  <si>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</si>
  <si>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</si>
  <si>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</si>
  <si>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</si>
  <si>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</si>
  <si>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</si>
  <si>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</si>
  <si>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</si>
  <si>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</si>
  <si>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</si>
  <si>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</si>
  <si>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</si>
  <si>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</si>
  <si>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</si>
  <si>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</si>
  <si>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</si>
  <si>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</si>
  <si>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</si>
  <si>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</si>
  <si>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</si>
  <si>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</si>
  <si>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</si>
  <si>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</si>
  <si>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</si>
  <si>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</si>
  <si>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</si>
  <si>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</si>
  <si>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</si>
  <si>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</si>
  <si>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</si>
  <si>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</si>
  <si>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</si>
  <si>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</si>
  <si>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</si>
  <si>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</si>
  <si>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</si>
  <si>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</si>
  <si>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</si>
  <si>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</si>
  <si>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</si>
  <si>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</si>
  <si>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</si>
  <si>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</si>
  <si>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</si>
  <si>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</si>
  <si>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</si>
  <si>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</si>
  <si>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</si>
  <si>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</si>
  <si>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</si>
  <si>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</si>
  <si>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</si>
  <si>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</si>
  <si>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</si>
  <si>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</si>
  <si>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</si>
  <si>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</si>
  <si>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</si>
  <si>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</si>
  <si>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</si>
  <si>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</si>
  <si>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</si>
  <si>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</si>
  <si>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</si>
  <si>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</si>
  <si>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</si>
  <si>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</si>
  <si>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</si>
  <si>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</si>
  <si>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</si>
  <si>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</si>
  <si>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</si>
  <si>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</si>
  <si>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</si>
  <si>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</si>
  <si>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</si>
  <si>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</si>
  <si>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</si>
  <si>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</si>
  <si>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</si>
  <si>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</si>
  <si>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</si>
  <si>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</si>
  <si>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</si>
  <si>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</si>
  <si>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</si>
  <si>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</si>
  <si>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</si>
  <si>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</si>
  <si>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</si>
  <si>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</si>
  <si>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</si>
  <si>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</si>
  <si>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</si>
  <si>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</si>
  <si>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</si>
  <si>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</si>
  <si>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</si>
  <si>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</si>
  <si>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</si>
  <si>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</si>
  <si>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</si>
  <si>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</si>
  <si>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</si>
  <si>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</si>
  <si>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</si>
  <si>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</si>
  <si>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</si>
  <si>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</si>
  <si>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03166619</t>
  </si>
  <si>
    <t>040008080</t>
  </si>
  <si>
    <t>15573308024</t>
  </si>
  <si>
    <t>LIBURNIA RIVIERA HOTELI d.d. OPATIJA</t>
  </si>
  <si>
    <t>OPATIJA</t>
  </si>
  <si>
    <t>MARŠALA TITA 198</t>
  </si>
  <si>
    <t>remisens@remisens</t>
  </si>
  <si>
    <t>www.remisens.com</t>
  </si>
  <si>
    <t>PRIMORSKO GORANSKA</t>
  </si>
  <si>
    <t>5510</t>
  </si>
  <si>
    <t>NO</t>
  </si>
  <si>
    <t xml:space="preserve">Kamenar Biserka </t>
  </si>
  <si>
    <t>051 710-395</t>
  </si>
  <si>
    <t>051 710-404</t>
  </si>
  <si>
    <t>biserka.kamenar@remisens.com</t>
  </si>
  <si>
    <t>Šehanović Igor</t>
  </si>
  <si>
    <t>Obligator: LIBURNIA RIVIERA HOTELI  d.d. OPATIJA</t>
  </si>
  <si>
    <t>Obligator: LIBURNIA RIVIERA HOTELI d.d. OPATIJA</t>
  </si>
  <si>
    <t>Obligator:  LIBURNIA RIVIERA HOTELI d.d. OPATIJA</t>
  </si>
  <si>
    <t>for the period  01.01.2015. to 31.12.2015.</t>
  </si>
  <si>
    <t>as at 31.12.2015.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</si>
</sst>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37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0" applyFont="1" applyAlignment="1">
      <alignment/>
      <protection/>
    </xf>
    <xf numFmtId="0" fontId="0" fillId="0" borderId="0" xfId="3390" applyFont="1" applyAlignment="1">
      <alignment/>
      <protection/>
    </xf>
    <xf numFmtId="14" fontId="3" fillId="55" borderId="23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0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left" vertical="center" wrapText="1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left" vertical="center" wrapText="1"/>
      <protection hidden="1"/>
    </xf>
    <xf numFmtId="0" fontId="4" fillId="0" borderId="0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/>
      <protection hidden="1"/>
    </xf>
    <xf numFmtId="0" fontId="12" fillId="0" borderId="0" xfId="3390" applyFont="1" applyBorder="1" applyAlignment="1" applyProtection="1">
      <alignment horizontal="right" vertical="center" wrapText="1"/>
      <protection hidden="1"/>
    </xf>
    <xf numFmtId="0" fontId="12" fillId="0" borderId="0" xfId="3390" applyFont="1" applyAlignment="1" applyProtection="1">
      <alignment horizontal="right"/>
      <protection hidden="1"/>
    </xf>
    <xf numFmtId="0" fontId="12" fillId="0" borderId="0" xfId="339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0" applyFont="1" applyFill="1" applyBorder="1" applyAlignment="1" applyProtection="1">
      <alignment horizontal="left" vertical="center"/>
      <protection hidden="1"/>
    </xf>
    <xf numFmtId="0" fontId="4" fillId="0" borderId="0" xfId="3390" applyFont="1" applyFill="1" applyBorder="1" applyAlignment="1" applyProtection="1">
      <alignment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0" xfId="3390" applyFont="1" applyAlignment="1" applyProtection="1">
      <alignment wrapText="1"/>
      <protection hidden="1"/>
    </xf>
    <xf numFmtId="0" fontId="4" fillId="0" borderId="0" xfId="3390" applyFont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top"/>
      <protection hidden="1"/>
    </xf>
    <xf numFmtId="1" fontId="3" fillId="55" borderId="25" xfId="339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 applyProtection="1">
      <alignment/>
      <protection hidden="1"/>
    </xf>
    <xf numFmtId="0" fontId="3" fillId="55" borderId="25" xfId="3390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Border="1" applyAlignment="1" applyProtection="1">
      <alignment vertical="top"/>
      <protection hidden="1"/>
    </xf>
    <xf numFmtId="0" fontId="4" fillId="0" borderId="0" xfId="3390" applyFont="1" applyAlignment="1" applyProtection="1">
      <alignment/>
      <protection hidden="1"/>
    </xf>
    <xf numFmtId="0" fontId="4" fillId="0" borderId="0" xfId="3390" applyFont="1" applyBorder="1" applyAlignment="1" applyProtection="1">
      <alignment horizontal="left" vertical="top" wrapText="1"/>
      <protection hidden="1"/>
    </xf>
    <xf numFmtId="0" fontId="4" fillId="0" borderId="0" xfId="3390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>
      <alignment/>
      <protection/>
    </xf>
    <xf numFmtId="49" fontId="3" fillId="55" borderId="0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left" vertical="top"/>
      <protection hidden="1"/>
    </xf>
    <xf numFmtId="0" fontId="4" fillId="0" borderId="26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 vertical="top"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3" fillId="0" borderId="0" xfId="3390" applyFont="1" applyAlignment="1" applyProtection="1">
      <alignment vertical="center"/>
      <protection hidden="1"/>
    </xf>
    <xf numFmtId="0" fontId="4" fillId="0" borderId="27" xfId="3390" applyFont="1" applyBorder="1" applyAlignment="1" applyProtection="1">
      <alignment/>
      <protection hidden="1"/>
    </xf>
    <xf numFmtId="0" fontId="4" fillId="0" borderId="2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40" borderId="28" xfId="0" applyFont="1" applyFill="1" applyBorder="1" applyAlignment="1" applyProtection="1">
      <alignment horizontal="center" vertical="center" wrapText="1"/>
      <protection hidden="1"/>
    </xf>
    <xf numFmtId="0" fontId="6" fillId="40" borderId="29" xfId="0" applyFont="1" applyFill="1" applyBorder="1" applyAlignment="1" applyProtection="1">
      <alignment horizontal="center" vertical="center" wrapText="1"/>
      <protection hidden="1"/>
    </xf>
    <xf numFmtId="0" fontId="6" fillId="40" borderId="28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wrapText="1"/>
    </xf>
    <xf numFmtId="0" fontId="3" fillId="40" borderId="28" xfId="0" applyFont="1" applyFill="1" applyBorder="1" applyAlignment="1">
      <alignment horizontal="center" vertical="center" wrapText="1"/>
    </xf>
    <xf numFmtId="0" fontId="6" fillId="40" borderId="28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/>
    </xf>
    <xf numFmtId="49" fontId="6" fillId="40" borderId="30" xfId="0" applyNumberFormat="1" applyFont="1" applyFill="1" applyBorder="1" applyAlignment="1">
      <alignment horizontal="center" vertical="center" wrapText="1"/>
    </xf>
    <xf numFmtId="0" fontId="9" fillId="0" borderId="0" xfId="3600">
      <alignment vertical="top"/>
      <protection/>
    </xf>
    <xf numFmtId="0" fontId="9" fillId="0" borderId="0" xfId="3600" applyAlignment="1">
      <alignment/>
      <protection/>
    </xf>
    <xf numFmtId="0" fontId="15" fillId="0" borderId="0" xfId="3600" applyFont="1" applyAlignment="1">
      <alignment/>
      <protection/>
    </xf>
    <xf numFmtId="0" fontId="10" fillId="0" borderId="0" xfId="360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0" applyFont="1" applyFill="1" applyBorder="1" applyAlignment="1" applyProtection="1">
      <alignment horizontal="center" vertical="center"/>
      <protection hidden="1"/>
    </xf>
    <xf numFmtId="14" fontId="7" fillId="55" borderId="0" xfId="360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0" applyFont="1" applyBorder="1" applyAlignment="1">
      <alignment wrapText="1"/>
      <protection/>
    </xf>
    <xf numFmtId="0" fontId="3" fillId="40" borderId="32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8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0" applyFont="1" applyFill="1" applyBorder="1" applyAlignment="1" applyProtection="1">
      <alignment vertical="center"/>
      <protection hidden="1"/>
    </xf>
    <xf numFmtId="0" fontId="13" fillId="0" borderId="0" xfId="3390" applyFont="1" applyFill="1" applyBorder="1" applyAlignment="1" applyProtection="1">
      <alignment/>
      <protection hidden="1"/>
    </xf>
    <xf numFmtId="0" fontId="9" fillId="0" borderId="0" xfId="3390" applyFill="1" applyAlignment="1">
      <alignment/>
      <protection/>
    </xf>
    <xf numFmtId="0" fontId="6" fillId="40" borderId="32" xfId="0" applyFont="1" applyFill="1" applyBorder="1" applyAlignment="1">
      <alignment horizontal="center" vertical="center" wrapText="1"/>
    </xf>
    <xf numFmtId="0" fontId="3" fillId="0" borderId="0" xfId="339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3" fillId="0" borderId="0" xfId="3390" applyFont="1" applyFill="1" applyAlignment="1" applyProtection="1">
      <alignment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Border="1" applyAlignment="1" applyProtection="1">
      <alignment vertical="top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left" vertical="top" indent="2"/>
      <protection hidden="1"/>
    </xf>
    <xf numFmtId="0" fontId="4" fillId="0" borderId="0" xfId="3390" applyFont="1" applyAlignment="1" applyProtection="1">
      <alignment horizontal="left" vertical="top" wrapText="1" indent="2"/>
      <protection hidden="1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0" fontId="4" fillId="0" borderId="0" xfId="3390" applyFont="1" applyBorder="1" applyAlignment="1" applyProtection="1">
      <alignment vertical="top"/>
      <protection hidden="1"/>
    </xf>
    <xf numFmtId="49" fontId="3" fillId="55" borderId="25" xfId="3390" applyNumberFormat="1" applyFont="1" applyFill="1" applyBorder="1" applyAlignment="1" applyProtection="1">
      <alignment horizontal="right" vertical="center"/>
      <protection hidden="1" locked="0"/>
    </xf>
    <xf numFmtId="3" fontId="2" fillId="55" borderId="33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1" applyNumberFormat="1" applyFont="1" applyFill="1" applyBorder="1" applyAlignment="1" applyProtection="1">
      <alignment horizontal="right" vertical="center"/>
      <protection hidden="1"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33" xfId="2402" applyNumberFormat="1" applyFont="1" applyFill="1" applyBorder="1" applyAlignment="1" applyProtection="1">
      <alignment vertical="center"/>
      <protection locked="0"/>
    </xf>
    <xf numFmtId="3" fontId="2" fillId="0" borderId="18" xfId="2402" applyNumberFormat="1" applyFont="1" applyFill="1" applyBorder="1" applyAlignment="1" applyProtection="1">
      <alignment vertical="center"/>
      <protection locked="0"/>
    </xf>
    <xf numFmtId="0" fontId="5" fillId="55" borderId="36" xfId="2181" applyFill="1" applyBorder="1" applyAlignment="1" applyProtection="1">
      <alignment/>
      <protection hidden="1" locked="0"/>
    </xf>
    <xf numFmtId="0" fontId="3" fillId="0" borderId="31" xfId="3390" applyFont="1" applyBorder="1" applyAlignment="1" applyProtection="1">
      <alignment/>
      <protection hidden="1" locked="0"/>
    </xf>
    <xf numFmtId="0" fontId="3" fillId="0" borderId="37" xfId="3390" applyFont="1" applyBorder="1" applyAlignment="1" applyProtection="1">
      <alignment/>
      <protection hidden="1" locked="0"/>
    </xf>
    <xf numFmtId="0" fontId="3" fillId="55" borderId="36" xfId="3390" applyFont="1" applyFill="1" applyBorder="1" applyAlignment="1" applyProtection="1">
      <alignment horizontal="left" vertical="center"/>
      <protection hidden="1" locked="0"/>
    </xf>
    <xf numFmtId="0" fontId="3" fillId="0" borderId="31" xfId="3390" applyFont="1" applyBorder="1" applyAlignment="1" applyProtection="1">
      <alignment horizontal="left" vertical="center"/>
      <protection hidden="1" locked="0"/>
    </xf>
    <xf numFmtId="49" fontId="3" fillId="55" borderId="36" xfId="3390" applyNumberFormat="1" applyFont="1" applyFill="1" applyBorder="1" applyAlignment="1" applyProtection="1">
      <alignment horizontal="left" vertical="center"/>
      <protection hidden="1" locked="0"/>
    </xf>
    <xf numFmtId="49" fontId="3" fillId="0" borderId="31" xfId="3390" applyNumberFormat="1" applyFont="1" applyBorder="1" applyAlignment="1" applyProtection="1">
      <alignment horizontal="left" vertical="center"/>
      <protection hidden="1" locked="0"/>
    </xf>
    <xf numFmtId="49" fontId="3" fillId="0" borderId="37" xfId="3390" applyNumberFormat="1" applyFont="1" applyBorder="1" applyAlignment="1" applyProtection="1">
      <alignment horizontal="left" vertical="center"/>
      <protection hidden="1" locked="0"/>
    </xf>
    <xf numFmtId="0" fontId="4" fillId="0" borderId="24" xfId="3390" applyFont="1" applyBorder="1" applyAlignment="1" applyProtection="1">
      <alignment horizontal="right" vertical="center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38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center" vertical="center"/>
      <protection hidden="1"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vertical="center"/>
      <protection/>
    </xf>
    <xf numFmtId="49" fontId="3" fillId="55" borderId="36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0" applyNumberFormat="1" applyFont="1" applyBorder="1" applyAlignment="1" applyProtection="1">
      <alignment horizontal="center" vertical="center"/>
      <protection hidden="1" locked="0"/>
    </xf>
    <xf numFmtId="49" fontId="3" fillId="55" borderId="36" xfId="2524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2524" applyNumberFormat="1" applyFont="1" applyBorder="1" applyAlignment="1" applyProtection="1">
      <alignment horizontal="center" vertical="center"/>
      <protection hidden="1" locked="0"/>
    </xf>
    <xf numFmtId="0" fontId="4" fillId="0" borderId="31" xfId="3390" applyFont="1" applyBorder="1" applyAlignment="1">
      <alignment horizontal="left" vertical="center"/>
      <protection/>
    </xf>
    <xf numFmtId="0" fontId="4" fillId="0" borderId="37" xfId="3390" applyFont="1" applyBorder="1" applyAlignment="1">
      <alignment horizontal="left" vertical="center"/>
      <protection/>
    </xf>
    <xf numFmtId="1" fontId="3" fillId="55" borderId="36" xfId="3390" applyNumberFormat="1" applyFont="1" applyFill="1" applyBorder="1" applyAlignment="1" applyProtection="1">
      <alignment horizontal="center" vertical="center"/>
      <protection hidden="1" locked="0"/>
    </xf>
    <xf numFmtId="1" fontId="3" fillId="55" borderId="37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center" wrapText="1"/>
      <protection hidden="1"/>
    </xf>
    <xf numFmtId="0" fontId="4" fillId="0" borderId="0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3" fillId="0" borderId="0" xfId="3390" applyFont="1" applyFill="1" applyBorder="1" applyAlignment="1" applyProtection="1">
      <alignment horizontal="left" vertical="center" wrapText="1"/>
      <protection hidden="1"/>
    </xf>
    <xf numFmtId="0" fontId="3" fillId="0" borderId="38" xfId="3390" applyFont="1" applyFill="1" applyBorder="1" applyAlignment="1" applyProtection="1">
      <alignment horizontal="left" vertical="center" wrapText="1"/>
      <protection hidden="1"/>
    </xf>
    <xf numFmtId="0" fontId="11" fillId="0" borderId="0" xfId="3390" applyFont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wrapText="1"/>
      <protection hidden="1"/>
    </xf>
    <xf numFmtId="0" fontId="2" fillId="0" borderId="0" xfId="3390" applyFont="1" applyBorder="1" applyAlignment="1" applyProtection="1">
      <alignment horizontal="right" vertical="center" wrapText="1"/>
      <protection hidden="1"/>
    </xf>
    <xf numFmtId="0" fontId="2" fillId="0" borderId="38" xfId="3390" applyFont="1" applyBorder="1" applyAlignment="1" applyProtection="1">
      <alignment horizontal="right" wrapText="1"/>
      <protection hidden="1"/>
    </xf>
    <xf numFmtId="0" fontId="3" fillId="55" borderId="36" xfId="3390" applyFont="1" applyFill="1" applyBorder="1" applyAlignment="1" applyProtection="1">
      <alignment horizontal="right" vertical="center"/>
      <protection hidden="1" locked="0"/>
    </xf>
    <xf numFmtId="0" fontId="4" fillId="0" borderId="31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31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31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right" vertical="center" wrapText="1"/>
      <protection hidden="1"/>
    </xf>
    <xf numFmtId="0" fontId="4" fillId="0" borderId="38" xfId="3390" applyFont="1" applyBorder="1" applyAlignment="1" applyProtection="1">
      <alignment horizontal="right" wrapText="1"/>
      <protection hidden="1"/>
    </xf>
    <xf numFmtId="0" fontId="10" fillId="0" borderId="0" xfId="3390" applyFont="1" applyAlignment="1">
      <alignment/>
      <protection/>
    </xf>
    <xf numFmtId="0" fontId="4" fillId="0" borderId="31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26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0" xfId="3390" applyFont="1" applyFill="1" applyBorder="1" applyAlignment="1" applyProtection="1">
      <alignment horizontal="center" vertical="top"/>
      <protection hidden="1"/>
    </xf>
    <xf numFmtId="0" fontId="4" fillId="0" borderId="0" xfId="3390" applyFont="1" applyFill="1" applyBorder="1" applyAlignment="1" applyProtection="1">
      <alignment horizontal="center"/>
      <protection hidden="1"/>
    </xf>
    <xf numFmtId="0" fontId="16" fillId="0" borderId="0" xfId="3390" applyFont="1" applyFill="1" applyAlignment="1" applyProtection="1">
      <alignment horizontal="left"/>
      <protection hidden="1"/>
    </xf>
    <xf numFmtId="0" fontId="7" fillId="0" borderId="0" xfId="3390" applyFont="1" applyFill="1" applyAlignment="1">
      <alignment/>
      <protection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39" xfId="3390" applyFont="1" applyBorder="1" applyAlignment="1" applyProtection="1">
      <alignment horizontal="center" vertical="top"/>
      <protection hidden="1"/>
    </xf>
    <xf numFmtId="0" fontId="4" fillId="0" borderId="39" xfId="3390" applyFont="1" applyBorder="1" applyAlignment="1">
      <alignment horizontal="center"/>
      <protection/>
    </xf>
    <xf numFmtId="0" fontId="4" fillId="0" borderId="39" xfId="3390" applyFont="1" applyBorder="1" applyAlignment="1">
      <alignment/>
      <protection/>
    </xf>
    <xf numFmtId="0" fontId="13" fillId="0" borderId="0" xfId="3389" applyFont="1" applyBorder="1" applyAlignment="1" applyProtection="1">
      <alignment horizontal="left" vertical="center"/>
      <protection hidden="1"/>
    </xf>
    <xf numFmtId="49" fontId="5" fillId="55" borderId="36" xfId="2181" applyNumberFormat="1" applyFill="1" applyBorder="1" applyAlignment="1" applyProtection="1">
      <alignment horizontal="left" vertical="center"/>
      <protection hidden="1" locked="0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40" borderId="29" xfId="0" applyFont="1" applyFill="1" applyBorder="1" applyAlignment="1" applyProtection="1">
      <alignment horizontal="center" vertical="center" wrapText="1"/>
      <protection hidden="1"/>
    </xf>
    <xf numFmtId="0" fontId="3" fillId="40" borderId="52" xfId="0" applyFont="1" applyFill="1" applyBorder="1" applyAlignment="1" applyProtection="1">
      <alignment horizontal="center" vertical="center" wrapText="1"/>
      <protection hidden="1"/>
    </xf>
    <xf numFmtId="0" fontId="3" fillId="40" borderId="53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31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7" fillId="56" borderId="43" xfId="0" applyFont="1" applyFill="1" applyBorder="1" applyAlignment="1" applyProtection="1">
      <alignment vertical="center" wrapText="1"/>
      <protection hidden="1"/>
    </xf>
    <xf numFmtId="0" fontId="7" fillId="56" borderId="44" xfId="0" applyFont="1" applyFill="1" applyBorder="1" applyAlignment="1" applyProtection="1">
      <alignment vertical="center" wrapText="1"/>
      <protection hidden="1"/>
    </xf>
    <xf numFmtId="0" fontId="7" fillId="56" borderId="45" xfId="0" applyFont="1" applyFill="1" applyBorder="1" applyAlignment="1" applyProtection="1">
      <alignment vertical="center" wrapText="1"/>
      <protection hidden="1"/>
    </xf>
    <xf numFmtId="0" fontId="3" fillId="40" borderId="28" xfId="0" applyFont="1" applyFill="1" applyBorder="1" applyAlignment="1" applyProtection="1">
      <alignment horizontal="center" vertical="center" wrapText="1"/>
      <protection hidden="1"/>
    </xf>
    <xf numFmtId="0" fontId="3" fillId="57" borderId="43" xfId="0" applyFont="1" applyFill="1" applyBorder="1" applyAlignment="1">
      <alignment horizontal="left" vertical="center" wrapText="1"/>
    </xf>
    <xf numFmtId="0" fontId="3" fillId="57" borderId="44" xfId="0" applyFont="1" applyFill="1" applyBorder="1" applyAlignment="1">
      <alignment horizontal="left" vertical="center" wrapText="1"/>
    </xf>
    <xf numFmtId="0" fontId="0" fillId="57" borderId="44" xfId="0" applyFont="1" applyFill="1" applyBorder="1" applyAlignment="1">
      <alignment vertical="center" wrapText="1"/>
    </xf>
    <xf numFmtId="0" fontId="0" fillId="57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40" borderId="28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0" applyFont="1" applyFill="1" applyBorder="1" applyAlignment="1" applyProtection="1">
      <alignment horizontal="center" vertical="center"/>
      <protection hidden="1"/>
    </xf>
    <xf numFmtId="0" fontId="7" fillId="0" borderId="0" xfId="3600" applyFont="1" applyFill="1" applyBorder="1" applyAlignment="1" applyProtection="1">
      <alignment horizontal="center" vertical="center"/>
      <protection hidden="1"/>
    </xf>
    <xf numFmtId="14" fontId="7" fillId="55" borderId="0" xfId="360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0" applyFont="1" applyBorder="1" applyAlignment="1">
      <alignment vertical="center"/>
      <protection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0" fillId="0" borderId="0" xfId="3600" applyFont="1" applyAlignment="1">
      <alignment/>
      <protection/>
    </xf>
    <xf numFmtId="0" fontId="14" fillId="0" borderId="0" xfId="3600" applyFont="1" applyBorder="1" applyAlignment="1">
      <alignment horizontal="justify" vertical="top" wrapText="1"/>
      <protection/>
    </xf>
    <xf numFmtId="0" fontId="9" fillId="0" borderId="0" xfId="3600" applyAlignment="1">
      <alignment/>
      <protection/>
    </xf>
  </cellXfs>
  <cellStyles count="3710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2 3" xfId="2408"/>
    <cellStyle name="Normal 103" xfId="2409"/>
    <cellStyle name="Normal 104" xfId="2410"/>
    <cellStyle name="Normal 104 2" xfId="2411"/>
    <cellStyle name="Normal 104 3" xfId="2412"/>
    <cellStyle name="Normal 105" xfId="2413"/>
    <cellStyle name="Normal 106" xfId="2414"/>
    <cellStyle name="Normal 106 2" xfId="2415"/>
    <cellStyle name="Normal 106 3" xfId="2416"/>
    <cellStyle name="Normal 107" xfId="2417"/>
    <cellStyle name="Normal 107 2" xfId="2418"/>
    <cellStyle name="Normal 107 3" xfId="2419"/>
    <cellStyle name="Normal 108" xfId="2420"/>
    <cellStyle name="Normal 109" xfId="2421"/>
    <cellStyle name="Normal 109 2" xfId="2422"/>
    <cellStyle name="Normal 109 3" xfId="2423"/>
    <cellStyle name="Normal 11" xfId="2424"/>
    <cellStyle name="Normal 110" xfId="2425"/>
    <cellStyle name="Normal 110 2" xfId="2426"/>
    <cellStyle name="Normal 110 3" xfId="2427"/>
    <cellStyle name="Normal 111" xfId="2428"/>
    <cellStyle name="Normal 111 2" xfId="2429"/>
    <cellStyle name="Normal 111 3" xfId="2430"/>
    <cellStyle name="Normal 112" xfId="2431"/>
    <cellStyle name="Normal 112 2" xfId="2432"/>
    <cellStyle name="Normal 112 3" xfId="2433"/>
    <cellStyle name="Normal 113" xfId="2434"/>
    <cellStyle name="Normal 113 2" xfId="2435"/>
    <cellStyle name="Normal 113 3" xfId="2436"/>
    <cellStyle name="Normal 12" xfId="2437"/>
    <cellStyle name="Normal 12 2" xfId="2438"/>
    <cellStyle name="Normal 12 3" xfId="2439"/>
    <cellStyle name="Normal 12 4" xfId="2440"/>
    <cellStyle name="Normal 12 5" xfId="2441"/>
    <cellStyle name="Normal 13" xfId="2442"/>
    <cellStyle name="Normal 14" xfId="2443"/>
    <cellStyle name="Normal 14 10" xfId="2444"/>
    <cellStyle name="Normal 14 11" xfId="2445"/>
    <cellStyle name="Normal 14 12" xfId="2446"/>
    <cellStyle name="Normal 14 13" xfId="2447"/>
    <cellStyle name="Normal 14 14" xfId="2448"/>
    <cellStyle name="Normal 14 2" xfId="2449"/>
    <cellStyle name="Normal 14 3" xfId="2450"/>
    <cellStyle name="Normal 14 4" xfId="2451"/>
    <cellStyle name="Normal 14 5" xfId="2452"/>
    <cellStyle name="Normal 14 6" xfId="2453"/>
    <cellStyle name="Normal 14 7" xfId="2454"/>
    <cellStyle name="Normal 14 8" xfId="2455"/>
    <cellStyle name="Normal 14 9" xfId="2456"/>
    <cellStyle name="Normal 15" xfId="2457"/>
    <cellStyle name="Normal 15 10" xfId="2458"/>
    <cellStyle name="Normal 15 11" xfId="2459"/>
    <cellStyle name="Normal 15 12" xfId="2460"/>
    <cellStyle name="Normal 15 13" xfId="2461"/>
    <cellStyle name="Normal 15 14" xfId="2462"/>
    <cellStyle name="Normal 15 2" xfId="2463"/>
    <cellStyle name="Normal 15 3" xfId="2464"/>
    <cellStyle name="Normal 15 4" xfId="2465"/>
    <cellStyle name="Normal 15 5" xfId="2466"/>
    <cellStyle name="Normal 15 6" xfId="2467"/>
    <cellStyle name="Normal 15 7" xfId="2468"/>
    <cellStyle name="Normal 15 8" xfId="2469"/>
    <cellStyle name="Normal 15 9" xfId="2470"/>
    <cellStyle name="Normal 16" xfId="2471"/>
    <cellStyle name="Normal 16 10" xfId="2472"/>
    <cellStyle name="Normal 16 11" xfId="2473"/>
    <cellStyle name="Normal 16 12" xfId="2474"/>
    <cellStyle name="Normal 16 13" xfId="2475"/>
    <cellStyle name="Normal 16 14" xfId="2476"/>
    <cellStyle name="Normal 16 15" xfId="2477"/>
    <cellStyle name="Normal 16 16" xfId="2478"/>
    <cellStyle name="Normal 16 2" xfId="2479"/>
    <cellStyle name="Normal 16 3" xfId="2480"/>
    <cellStyle name="Normal 16 4" xfId="2481"/>
    <cellStyle name="Normal 16 5" xfId="2482"/>
    <cellStyle name="Normal 16 6" xfId="2483"/>
    <cellStyle name="Normal 16 7" xfId="2484"/>
    <cellStyle name="Normal 16 8" xfId="2485"/>
    <cellStyle name="Normal 16 9" xfId="2486"/>
    <cellStyle name="Normal 17" xfId="2487"/>
    <cellStyle name="Normal 17 10" xfId="2488"/>
    <cellStyle name="Normal 17 11" xfId="2489"/>
    <cellStyle name="Normal 17 12" xfId="2490"/>
    <cellStyle name="Normal 17 13" xfId="2491"/>
    <cellStyle name="Normal 17 14" xfId="2492"/>
    <cellStyle name="Normal 17 15" xfId="2493"/>
    <cellStyle name="Normal 17 16" xfId="2494"/>
    <cellStyle name="Normal 17 2" xfId="2495"/>
    <cellStyle name="Normal 17 3" xfId="2496"/>
    <cellStyle name="Normal 17 4" xfId="2497"/>
    <cellStyle name="Normal 17 5" xfId="2498"/>
    <cellStyle name="Normal 17 6" xfId="2499"/>
    <cellStyle name="Normal 17 7" xfId="2500"/>
    <cellStyle name="Normal 17 8" xfId="2501"/>
    <cellStyle name="Normal 17 9" xfId="2502"/>
    <cellStyle name="Normal 18" xfId="2503"/>
    <cellStyle name="Normal 18 10" xfId="2504"/>
    <cellStyle name="Normal 18 11" xfId="2505"/>
    <cellStyle name="Normal 18 12" xfId="2506"/>
    <cellStyle name="Normal 18 13" xfId="2507"/>
    <cellStyle name="Normal 18 14" xfId="2508"/>
    <cellStyle name="Normal 18 15" xfId="2509"/>
    <cellStyle name="Normal 18 16" xfId="2510"/>
    <cellStyle name="Normal 18 2" xfId="2511"/>
    <cellStyle name="Normal 18 3" xfId="2512"/>
    <cellStyle name="Normal 18 4" xfId="2513"/>
    <cellStyle name="Normal 18 5" xfId="2514"/>
    <cellStyle name="Normal 18 6" xfId="2515"/>
    <cellStyle name="Normal 18 7" xfId="2516"/>
    <cellStyle name="Normal 18 8" xfId="2517"/>
    <cellStyle name="Normal 18 9" xfId="2518"/>
    <cellStyle name="Normal 19" xfId="2519"/>
    <cellStyle name="Normal 19 2" xfId="2520"/>
    <cellStyle name="Normal 19 3" xfId="2521"/>
    <cellStyle name="Normal 19 4" xfId="2522"/>
    <cellStyle name="Normal 19 5" xfId="2523"/>
    <cellStyle name="Normal 2" xfId="2524"/>
    <cellStyle name="Normal 2 10" xfId="2525"/>
    <cellStyle name="Normal 2 100" xfId="2526"/>
    <cellStyle name="Normal 2 101" xfId="2527"/>
    <cellStyle name="Normal 2 102" xfId="2528"/>
    <cellStyle name="Normal 2 103" xfId="2529"/>
    <cellStyle name="Normal 2 104" xfId="2530"/>
    <cellStyle name="Normal 2 105" xfId="2531"/>
    <cellStyle name="Normal 2 106" xfId="2532"/>
    <cellStyle name="Normal 2 107" xfId="2533"/>
    <cellStyle name="Normal 2 108" xfId="2534"/>
    <cellStyle name="Normal 2 109" xfId="2535"/>
    <cellStyle name="Normal 2 11" xfId="2536"/>
    <cellStyle name="Normal 2 110" xfId="2537"/>
    <cellStyle name="Normal 2 111" xfId="2538"/>
    <cellStyle name="Normal 2 112" xfId="2539"/>
    <cellStyle name="Normal 2 113" xfId="2540"/>
    <cellStyle name="Normal 2 114" xfId="2541"/>
    <cellStyle name="Normal 2 115" xfId="2542"/>
    <cellStyle name="Normal 2 116" xfId="2543"/>
    <cellStyle name="Normal 2 117" xfId="2544"/>
    <cellStyle name="Normal 2 118" xfId="2545"/>
    <cellStyle name="Normal 2 119" xfId="2546"/>
    <cellStyle name="Normal 2 12" xfId="2547"/>
    <cellStyle name="Normal 2 120" xfId="2548"/>
    <cellStyle name="Normal 2 121" xfId="2549"/>
    <cellStyle name="Normal 2 122" xfId="2550"/>
    <cellStyle name="Normal 2 123" xfId="2551"/>
    <cellStyle name="Normal 2 124" xfId="2552"/>
    <cellStyle name="Normal 2 125" xfId="2553"/>
    <cellStyle name="Normal 2 13" xfId="2554"/>
    <cellStyle name="Normal 2 14" xfId="2555"/>
    <cellStyle name="Normal 2 15" xfId="2556"/>
    <cellStyle name="Normal 2 16" xfId="2557"/>
    <cellStyle name="Normal 2 17" xfId="2558"/>
    <cellStyle name="Normal 2 18" xfId="2559"/>
    <cellStyle name="Normal 2 19" xfId="2560"/>
    <cellStyle name="Normal 2 2" xfId="2561"/>
    <cellStyle name="Normal 2 2 10" xfId="2562"/>
    <cellStyle name="Normal 2 2 11" xfId="2563"/>
    <cellStyle name="Normal 2 2 12" xfId="2564"/>
    <cellStyle name="Normal 2 2 13" xfId="2565"/>
    <cellStyle name="Normal 2 2 14" xfId="2566"/>
    <cellStyle name="Normal 2 2 15" xfId="2567"/>
    <cellStyle name="Normal 2 2 16" xfId="2568"/>
    <cellStyle name="Normal 2 2 17" xfId="2569"/>
    <cellStyle name="Normal 2 2 18" xfId="2570"/>
    <cellStyle name="Normal 2 2 2" xfId="2571"/>
    <cellStyle name="Normal 2 2 2 2" xfId="2572"/>
    <cellStyle name="Normal 2 2 2 2 2" xfId="2573"/>
    <cellStyle name="Normal 2 2 2 2 2 2" xfId="2574"/>
    <cellStyle name="Normal 2 2 2 2 2 2 2" xfId="2575"/>
    <cellStyle name="Normal 2 2 2 2 2 2 3" xfId="2576"/>
    <cellStyle name="Normal 2 2 2 2 2 2 4" xfId="2577"/>
    <cellStyle name="Normal 2 2 2 2 2 2 5" xfId="2578"/>
    <cellStyle name="Normal 2 2 2 2 2 3" xfId="2579"/>
    <cellStyle name="Normal 2 2 2 2 2 4" xfId="2580"/>
    <cellStyle name="Normal 2 2 2 2 2 5" xfId="2581"/>
    <cellStyle name="Normal 2 2 2 2 2 6" xfId="2582"/>
    <cellStyle name="Normal 2 2 2 2 3" xfId="2583"/>
    <cellStyle name="Normal 2 2 2 2 4" xfId="2584"/>
    <cellStyle name="Normal 2 2 2 2 5" xfId="2585"/>
    <cellStyle name="Normal 2 2 2 2 6" xfId="2586"/>
    <cellStyle name="Normal 2 2 2 3" xfId="2587"/>
    <cellStyle name="Normal 2 2 2 4" xfId="2588"/>
    <cellStyle name="Normal 2 2 2 5" xfId="2589"/>
    <cellStyle name="Normal 2 2 2 6" xfId="2590"/>
    <cellStyle name="Normal 2 2 2 7" xfId="2591"/>
    <cellStyle name="Normal 2 2 3" xfId="2592"/>
    <cellStyle name="Normal 2 2 4" xfId="2593"/>
    <cellStyle name="Normal 2 2 4 2" xfId="2594"/>
    <cellStyle name="Normal 2 2 4 3" xfId="2595"/>
    <cellStyle name="Normal 2 2 5" xfId="2596"/>
    <cellStyle name="Normal 2 2 6" xfId="2597"/>
    <cellStyle name="Normal 2 2 7" xfId="2598"/>
    <cellStyle name="Normal 2 2 8" xfId="2599"/>
    <cellStyle name="Normal 2 2 9" xfId="2600"/>
    <cellStyle name="Normal 2 20" xfId="2601"/>
    <cellStyle name="Normal 2 21" xfId="2602"/>
    <cellStyle name="Normal 2 22" xfId="2603"/>
    <cellStyle name="Normal 2 23" xfId="2604"/>
    <cellStyle name="Normal 2 24" xfId="2605"/>
    <cellStyle name="Normal 2 25" xfId="2606"/>
    <cellStyle name="Normal 2 26" xfId="2607"/>
    <cellStyle name="Normal 2 27" xfId="2608"/>
    <cellStyle name="Normal 2 28" xfId="2609"/>
    <cellStyle name="Normal 2 29" xfId="2610"/>
    <cellStyle name="Normal 2 3" xfId="2611"/>
    <cellStyle name="Normal 2 30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7 2" xfId="2620"/>
    <cellStyle name="Normal 2 37 2 2" xfId="2621"/>
    <cellStyle name="Normal 2 37 2 2 2" xfId="2622"/>
    <cellStyle name="Normal 2 37 2 2 3" xfId="2623"/>
    <cellStyle name="Normal 2 37 2 3" xfId="2624"/>
    <cellStyle name="Normal 2 37 3" xfId="2625"/>
    <cellStyle name="Normal 2 37 4" xfId="2626"/>
    <cellStyle name="Normal 2 38" xfId="2627"/>
    <cellStyle name="Normal 2 38 2" xfId="2628"/>
    <cellStyle name="Normal 2 38 3" xfId="2629"/>
    <cellStyle name="Normal 2 39" xfId="2630"/>
    <cellStyle name="Normal 2 4" xfId="2631"/>
    <cellStyle name="Normal 2 4 2" xfId="2632"/>
    <cellStyle name="Normal 2 4 3" xfId="2633"/>
    <cellStyle name="Normal 2 4 4" xfId="2634"/>
    <cellStyle name="Normal 2 4 4 2" xfId="2635"/>
    <cellStyle name="Normal 2 4 4 3" xfId="2636"/>
    <cellStyle name="Normal 2 4 4 4" xfId="2637"/>
    <cellStyle name="Normal 2 4 4 5" xfId="2638"/>
    <cellStyle name="Normal 2 4 4 5 2" xfId="2639"/>
    <cellStyle name="Normal 2 4 4 5 3" xfId="2640"/>
    <cellStyle name="Normal 2 4 4 6" xfId="2641"/>
    <cellStyle name="Normal 2 4 4 6 2" xfId="2642"/>
    <cellStyle name="Normal 2 4 4 6 3" xfId="2643"/>
    <cellStyle name="Normal 2 4 4 7" xfId="2644"/>
    <cellStyle name="Normal 2 4 4 7 2" xfId="2645"/>
    <cellStyle name="Normal 2 4 4 7 3" xfId="2646"/>
    <cellStyle name="Normal 2 4 4 8" xfId="2647"/>
    <cellStyle name="Normal 2 4 4 8 2" xfId="2648"/>
    <cellStyle name="Normal 2 4 4 8 3" xfId="2649"/>
    <cellStyle name="Normal 2 4 5" xfId="2650"/>
    <cellStyle name="Normal 2 4 5 2" xfId="2651"/>
    <cellStyle name="Normal 2 4 5 3" xfId="2652"/>
    <cellStyle name="Normal 2 4 5 4" xfId="2653"/>
    <cellStyle name="Normal 2 4 5 5" xfId="2654"/>
    <cellStyle name="Normal 2 4 5 5 2" xfId="2655"/>
    <cellStyle name="Normal 2 4 5 5 3" xfId="2656"/>
    <cellStyle name="Normal 2 4 5 6" xfId="2657"/>
    <cellStyle name="Normal 2 4 5 6 2" xfId="2658"/>
    <cellStyle name="Normal 2 4 5 6 3" xfId="2659"/>
    <cellStyle name="Normal 2 4 6" xfId="2660"/>
    <cellStyle name="Normal 2 4 6 2" xfId="2661"/>
    <cellStyle name="Normal 2 4 6 3" xfId="2662"/>
    <cellStyle name="Normal 2 4 6 4" xfId="2663"/>
    <cellStyle name="Normal 2 4 6 5" xfId="2664"/>
    <cellStyle name="Normal 2 4 6 5 2" xfId="2665"/>
    <cellStyle name="Normal 2 4 6 5 3" xfId="2666"/>
    <cellStyle name="Normal 2 4 6 6" xfId="2667"/>
    <cellStyle name="Normal 2 4 6 6 2" xfId="2668"/>
    <cellStyle name="Normal 2 4 6 6 3" xfId="2669"/>
    <cellStyle name="Normal 2 4 7" xfId="2670"/>
    <cellStyle name="Normal 2 4 8" xfId="2671"/>
    <cellStyle name="Normal 2 4 8 2" xfId="2672"/>
    <cellStyle name="Normal 2 4 8 3" xfId="2673"/>
    <cellStyle name="Normal 2 4 9" xfId="2674"/>
    <cellStyle name="Normal 2 4 9 2" xfId="2675"/>
    <cellStyle name="Normal 2 4 9 3" xfId="2676"/>
    <cellStyle name="Normal 2 40" xfId="2677"/>
    <cellStyle name="Normal 2 41" xfId="2678"/>
    <cellStyle name="Normal 2 42" xfId="2679"/>
    <cellStyle name="Normal 2 43" xfId="2680"/>
    <cellStyle name="Normal 2 44" xfId="2681"/>
    <cellStyle name="Normal 2 45" xfId="2682"/>
    <cellStyle name="Normal 2 46" xfId="2683"/>
    <cellStyle name="Normal 2 47" xfId="2684"/>
    <cellStyle name="Normal 2 48" xfId="2685"/>
    <cellStyle name="Normal 2 49" xfId="2686"/>
    <cellStyle name="Normal 2 5" xfId="2687"/>
    <cellStyle name="Normal 2 50" xfId="2688"/>
    <cellStyle name="Normal 2 51" xfId="2689"/>
    <cellStyle name="Normal 2 52" xfId="2690"/>
    <cellStyle name="Normal 2 53" xfId="2691"/>
    <cellStyle name="Normal 2 54" xfId="2692"/>
    <cellStyle name="Normal 2 55" xfId="2693"/>
    <cellStyle name="Normal 2 56" xfId="2694"/>
    <cellStyle name="Normal 2 57" xfId="2695"/>
    <cellStyle name="Normal 2 58" xfId="2696"/>
    <cellStyle name="Normal 2 59" xfId="2697"/>
    <cellStyle name="Normal 2 6" xfId="2698"/>
    <cellStyle name="Normal 2 60" xfId="2699"/>
    <cellStyle name="Normal 2 61" xfId="2700"/>
    <cellStyle name="Normal 2 62" xfId="2701"/>
    <cellStyle name="Normal 2 63" xfId="2702"/>
    <cellStyle name="Normal 2 64" xfId="2703"/>
    <cellStyle name="Normal 2 65" xfId="2704"/>
    <cellStyle name="Normal 2 66" xfId="2705"/>
    <cellStyle name="Normal 2 67" xfId="2706"/>
    <cellStyle name="Normal 2 68" xfId="2707"/>
    <cellStyle name="Normal 2 69" xfId="2708"/>
    <cellStyle name="Normal 2 7" xfId="2709"/>
    <cellStyle name="Normal 2 7 2" xfId="2710"/>
    <cellStyle name="Normal 2 7 3" xfId="2711"/>
    <cellStyle name="Normal 2 7 4" xfId="2712"/>
    <cellStyle name="Normal 2 7 5" xfId="2713"/>
    <cellStyle name="Normal 2 70" xfId="2714"/>
    <cellStyle name="Normal 2 71" xfId="2715"/>
    <cellStyle name="Normal 2 72" xfId="2716"/>
    <cellStyle name="Normal 2 73" xfId="2717"/>
    <cellStyle name="Normal 2 74" xfId="2718"/>
    <cellStyle name="Normal 2 75" xfId="2719"/>
    <cellStyle name="Normal 2 76" xfId="2720"/>
    <cellStyle name="Normal 2 77" xfId="2721"/>
    <cellStyle name="Normal 2 78" xfId="2722"/>
    <cellStyle name="Normal 2 79" xfId="2723"/>
    <cellStyle name="Normal 2 8" xfId="2724"/>
    <cellStyle name="Normal 2 8 2" xfId="2725"/>
    <cellStyle name="Normal 2 8 3" xfId="2726"/>
    <cellStyle name="Normal 2 8 4" xfId="2727"/>
    <cellStyle name="Normal 2 8 5" xfId="2728"/>
    <cellStyle name="Normal 2 80" xfId="2729"/>
    <cellStyle name="Normal 2 81" xfId="2730"/>
    <cellStyle name="Normal 2 82" xfId="2731"/>
    <cellStyle name="Normal 2 83" xfId="2732"/>
    <cellStyle name="Normal 2 84" xfId="2733"/>
    <cellStyle name="Normal 2 85" xfId="2734"/>
    <cellStyle name="Normal 2 86" xfId="2735"/>
    <cellStyle name="Normal 2 87" xfId="2736"/>
    <cellStyle name="Normal 2 88" xfId="2737"/>
    <cellStyle name="Normal 2 89" xfId="2738"/>
    <cellStyle name="Normal 2 9" xfId="2739"/>
    <cellStyle name="Normal 2 9 2" xfId="2740"/>
    <cellStyle name="Normal 2 9 3" xfId="2741"/>
    <cellStyle name="Normal 2 9 4" xfId="2742"/>
    <cellStyle name="Normal 2 9 5" xfId="2743"/>
    <cellStyle name="Normal 2 90" xfId="2744"/>
    <cellStyle name="Normal 2 91" xfId="2745"/>
    <cellStyle name="Normal 2 92" xfId="2746"/>
    <cellStyle name="Normal 2 93" xfId="2747"/>
    <cellStyle name="Normal 2 94" xfId="2748"/>
    <cellStyle name="Normal 2 95" xfId="2749"/>
    <cellStyle name="Normal 2 96" xfId="2750"/>
    <cellStyle name="Normal 2 97" xfId="2751"/>
    <cellStyle name="Normal 2 98" xfId="2752"/>
    <cellStyle name="Normal 2 99" xfId="2753"/>
    <cellStyle name="Normal 20" xfId="2754"/>
    <cellStyle name="Normal 20 2" xfId="2755"/>
    <cellStyle name="Normal 20 3" xfId="2756"/>
    <cellStyle name="Normal 20 4" xfId="2757"/>
    <cellStyle name="Normal 20 5" xfId="2758"/>
    <cellStyle name="Normal 21" xfId="2759"/>
    <cellStyle name="Normal 21 2" xfId="2760"/>
    <cellStyle name="Normal 21 3" xfId="2761"/>
    <cellStyle name="Normal 21 4" xfId="2762"/>
    <cellStyle name="Normal 21 5" xfId="2763"/>
    <cellStyle name="Normal 22" xfId="2764"/>
    <cellStyle name="Normal 22 2" xfId="2765"/>
    <cellStyle name="Normal 22 3" xfId="2766"/>
    <cellStyle name="Normal 22 4" xfId="2767"/>
    <cellStyle name="Normal 22 5" xfId="2768"/>
    <cellStyle name="Normal 23" xfId="2769"/>
    <cellStyle name="Normal 23 2" xfId="2770"/>
    <cellStyle name="Normal 23 3" xfId="2771"/>
    <cellStyle name="Normal 23 4" xfId="2772"/>
    <cellStyle name="Normal 23 5" xfId="2773"/>
    <cellStyle name="Normal 24" xfId="2774"/>
    <cellStyle name="Normal 24 2" xfId="2775"/>
    <cellStyle name="Normal 24 3" xfId="2776"/>
    <cellStyle name="Normal 24 4" xfId="2777"/>
    <cellStyle name="Normal 24 5" xfId="2778"/>
    <cellStyle name="Normal 25" xfId="2779"/>
    <cellStyle name="Normal 25 2" xfId="2780"/>
    <cellStyle name="Normal 25 3" xfId="2781"/>
    <cellStyle name="Normal 25 4" xfId="2782"/>
    <cellStyle name="Normal 25 5" xfId="2783"/>
    <cellStyle name="Normal 26" xfId="2784"/>
    <cellStyle name="Normal 26 2" xfId="2785"/>
    <cellStyle name="Normal 26 3" xfId="2786"/>
    <cellStyle name="Normal 26 4" xfId="2787"/>
    <cellStyle name="Normal 26 5" xfId="2788"/>
    <cellStyle name="Normal 27" xfId="2789"/>
    <cellStyle name="Normal 27 2" xfId="2790"/>
    <cellStyle name="Normal 27 3" xfId="2791"/>
    <cellStyle name="Normal 27 4" xfId="2792"/>
    <cellStyle name="Normal 27 5" xfId="2793"/>
    <cellStyle name="Normal 28" xfId="2794"/>
    <cellStyle name="Normal 28 2" xfId="2795"/>
    <cellStyle name="Normal 28 3" xfId="2796"/>
    <cellStyle name="Normal 28 4" xfId="2797"/>
    <cellStyle name="Normal 28 5" xfId="2798"/>
    <cellStyle name="Normal 29" xfId="2799"/>
    <cellStyle name="Normal 29 2" xfId="2800"/>
    <cellStyle name="Normal 29 3" xfId="2801"/>
    <cellStyle name="Normal 29 4" xfId="2802"/>
    <cellStyle name="Normal 29 5" xfId="2803"/>
    <cellStyle name="Normal 3" xfId="2804"/>
    <cellStyle name="Normal 3 2" xfId="2805"/>
    <cellStyle name="Normal 3 2 10" xfId="2806"/>
    <cellStyle name="Normal 3 2 11" xfId="2807"/>
    <cellStyle name="Normal 3 2 12" xfId="2808"/>
    <cellStyle name="Normal 3 2 12 2" xfId="2809"/>
    <cellStyle name="Normal 3 2 12 3" xfId="2810"/>
    <cellStyle name="Normal 3 2 13" xfId="2811"/>
    <cellStyle name="Normal 3 2 13 2" xfId="2812"/>
    <cellStyle name="Normal 3 2 13 3" xfId="2813"/>
    <cellStyle name="Normal 3 2 2" xfId="2814"/>
    <cellStyle name="Normal 3 2 3" xfId="2815"/>
    <cellStyle name="Normal 3 2 4" xfId="2816"/>
    <cellStyle name="Normal 3 2 4 2" xfId="2817"/>
    <cellStyle name="Normal 3 2 4 3" xfId="2818"/>
    <cellStyle name="Normal 3 2 4 4" xfId="2819"/>
    <cellStyle name="Normal 3 2 4 5" xfId="2820"/>
    <cellStyle name="Normal 3 2 4 5 2" xfId="2821"/>
    <cellStyle name="Normal 3 2 4 5 3" xfId="2822"/>
    <cellStyle name="Normal 3 2 4 6" xfId="2823"/>
    <cellStyle name="Normal 3 2 4 6 2" xfId="2824"/>
    <cellStyle name="Normal 3 2 4 6 3" xfId="2825"/>
    <cellStyle name="Normal 3 2 4 7" xfId="2826"/>
    <cellStyle name="Normal 3 2 4 7 2" xfId="2827"/>
    <cellStyle name="Normal 3 2 4 7 3" xfId="2828"/>
    <cellStyle name="Normal 3 2 4 8" xfId="2829"/>
    <cellStyle name="Normal 3 2 4 8 2" xfId="2830"/>
    <cellStyle name="Normal 3 2 4 8 3" xfId="2831"/>
    <cellStyle name="Normal 3 2 5" xfId="2832"/>
    <cellStyle name="Normal 3 2 5 2" xfId="2833"/>
    <cellStyle name="Normal 3 2 5 3" xfId="2834"/>
    <cellStyle name="Normal 3 2 5 4" xfId="2835"/>
    <cellStyle name="Normal 3 2 5 5" xfId="2836"/>
    <cellStyle name="Normal 3 2 5 5 2" xfId="2837"/>
    <cellStyle name="Normal 3 2 5 5 3" xfId="2838"/>
    <cellStyle name="Normal 3 2 5 6" xfId="2839"/>
    <cellStyle name="Normal 3 2 5 6 2" xfId="2840"/>
    <cellStyle name="Normal 3 2 5 6 3" xfId="2841"/>
    <cellStyle name="Normal 3 2 6" xfId="2842"/>
    <cellStyle name="Normal 3 2 6 2" xfId="2843"/>
    <cellStyle name="Normal 3 2 6 3" xfId="2844"/>
    <cellStyle name="Normal 3 2 6 4" xfId="2845"/>
    <cellStyle name="Normal 3 2 6 5" xfId="2846"/>
    <cellStyle name="Normal 3 2 6 5 2" xfId="2847"/>
    <cellStyle name="Normal 3 2 6 5 3" xfId="2848"/>
    <cellStyle name="Normal 3 2 6 6" xfId="2849"/>
    <cellStyle name="Normal 3 2 6 6 2" xfId="2850"/>
    <cellStyle name="Normal 3 2 6 6 3" xfId="2851"/>
    <cellStyle name="Normal 3 2 7" xfId="2852"/>
    <cellStyle name="Normal 3 2 8" xfId="2853"/>
    <cellStyle name="Normal 3 2 9" xfId="2854"/>
    <cellStyle name="Normal 3 3" xfId="2855"/>
    <cellStyle name="Normal 3 3 2" xfId="2856"/>
    <cellStyle name="Normal 3 3 3" xfId="2857"/>
    <cellStyle name="Normal 3 3 4" xfId="2858"/>
    <cellStyle name="Normal 3 3 5" xfId="2859"/>
    <cellStyle name="Normal 3 4" xfId="2860"/>
    <cellStyle name="Normal 3 4 2" xfId="2861"/>
    <cellStyle name="Normal 3 4 3" xfId="2862"/>
    <cellStyle name="Normal 3 4 4" xfId="2863"/>
    <cellStyle name="Normal 3 4 5" xfId="2864"/>
    <cellStyle name="Normal 3 5" xfId="2865"/>
    <cellStyle name="Normal 3 5 2" xfId="2866"/>
    <cellStyle name="Normal 3 5 3" xfId="2867"/>
    <cellStyle name="Normal 3 5 4" xfId="2868"/>
    <cellStyle name="Normal 3 5 5" xfId="2869"/>
    <cellStyle name="Normal 30" xfId="2870"/>
    <cellStyle name="Normal 30 2" xfId="2871"/>
    <cellStyle name="Normal 30 3" xfId="2872"/>
    <cellStyle name="Normal 30 4" xfId="2873"/>
    <cellStyle name="Normal 30 5" xfId="2874"/>
    <cellStyle name="Normal 31" xfId="2875"/>
    <cellStyle name="Normal 31 2" xfId="2876"/>
    <cellStyle name="Normal 31 3" xfId="2877"/>
    <cellStyle name="Normal 31 4" xfId="2878"/>
    <cellStyle name="Normal 31 5" xfId="2879"/>
    <cellStyle name="Normal 32" xfId="2880"/>
    <cellStyle name="Normal 32 2" xfId="2881"/>
    <cellStyle name="Normal 32 3" xfId="2882"/>
    <cellStyle name="Normal 32 4" xfId="2883"/>
    <cellStyle name="Normal 32 5" xfId="2884"/>
    <cellStyle name="Normal 33" xfId="2885"/>
    <cellStyle name="Normal 33 2" xfId="2886"/>
    <cellStyle name="Normal 33 3" xfId="2887"/>
    <cellStyle name="Normal 33 4" xfId="2888"/>
    <cellStyle name="Normal 33 5" xfId="2889"/>
    <cellStyle name="Normal 34" xfId="2890"/>
    <cellStyle name="Normal 34 2" xfId="2891"/>
    <cellStyle name="Normal 34 3" xfId="2892"/>
    <cellStyle name="Normal 34 4" xfId="2893"/>
    <cellStyle name="Normal 34 5" xfId="2894"/>
    <cellStyle name="Normal 35" xfId="2895"/>
    <cellStyle name="Normal 35 2" xfId="2896"/>
    <cellStyle name="Normal 35 3" xfId="2897"/>
    <cellStyle name="Normal 35 4" xfId="2898"/>
    <cellStyle name="Normal 35 5" xfId="2899"/>
    <cellStyle name="Normal 36" xfId="2900"/>
    <cellStyle name="Normal 36 2" xfId="2901"/>
    <cellStyle name="Normal 36 3" xfId="2902"/>
    <cellStyle name="Normal 36 4" xfId="2903"/>
    <cellStyle name="Normal 36 5" xfId="2904"/>
    <cellStyle name="Normal 37" xfId="2905"/>
    <cellStyle name="Normal 37 2" xfId="2906"/>
    <cellStyle name="Normal 37 3" xfId="2907"/>
    <cellStyle name="Normal 37 4" xfId="2908"/>
    <cellStyle name="Normal 37 5" xfId="2909"/>
    <cellStyle name="Normal 38" xfId="2910"/>
    <cellStyle name="Normal 39" xfId="2911"/>
    <cellStyle name="Normal 39 2" xfId="2912"/>
    <cellStyle name="Normal 39 3" xfId="2913"/>
    <cellStyle name="Normal 39 4" xfId="2914"/>
    <cellStyle name="Normal 39 5" xfId="2915"/>
    <cellStyle name="Normal 4" xfId="2916"/>
    <cellStyle name="Normal 4 2" xfId="2917"/>
    <cellStyle name="Normal 4 2 10" xfId="2918"/>
    <cellStyle name="Normal 4 2 11" xfId="2919"/>
    <cellStyle name="Normal 4 2 12" xfId="2920"/>
    <cellStyle name="Normal 4 2 12 2" xfId="2921"/>
    <cellStyle name="Normal 4 2 12 3" xfId="2922"/>
    <cellStyle name="Normal 4 2 13" xfId="2923"/>
    <cellStyle name="Normal 4 2 13 2" xfId="2924"/>
    <cellStyle name="Normal 4 2 13 3" xfId="2925"/>
    <cellStyle name="Normal 4 2 2" xfId="2926"/>
    <cellStyle name="Normal 4 2 3" xfId="2927"/>
    <cellStyle name="Normal 4 2 4" xfId="2928"/>
    <cellStyle name="Normal 4 2 4 2" xfId="2929"/>
    <cellStyle name="Normal 4 2 4 3" xfId="2930"/>
    <cellStyle name="Normal 4 2 4 4" xfId="2931"/>
    <cellStyle name="Normal 4 2 4 5" xfId="2932"/>
    <cellStyle name="Normal 4 2 4 5 2" xfId="2933"/>
    <cellStyle name="Normal 4 2 4 5 3" xfId="2934"/>
    <cellStyle name="Normal 4 2 4 6" xfId="2935"/>
    <cellStyle name="Normal 4 2 4 6 2" xfId="2936"/>
    <cellStyle name="Normal 4 2 4 6 3" xfId="2937"/>
    <cellStyle name="Normal 4 2 4 7" xfId="2938"/>
    <cellStyle name="Normal 4 2 4 7 2" xfId="2939"/>
    <cellStyle name="Normal 4 2 4 7 3" xfId="2940"/>
    <cellStyle name="Normal 4 2 4 8" xfId="2941"/>
    <cellStyle name="Normal 4 2 4 8 2" xfId="2942"/>
    <cellStyle name="Normal 4 2 4 8 3" xfId="2943"/>
    <cellStyle name="Normal 4 2 5" xfId="2944"/>
    <cellStyle name="Normal 4 2 5 2" xfId="2945"/>
    <cellStyle name="Normal 4 2 5 3" xfId="2946"/>
    <cellStyle name="Normal 4 2 5 4" xfId="2947"/>
    <cellStyle name="Normal 4 2 5 5" xfId="2948"/>
    <cellStyle name="Normal 4 2 5 5 2" xfId="2949"/>
    <cellStyle name="Normal 4 2 5 5 3" xfId="2950"/>
    <cellStyle name="Normal 4 2 5 6" xfId="2951"/>
    <cellStyle name="Normal 4 2 5 6 2" xfId="2952"/>
    <cellStyle name="Normal 4 2 5 6 3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5 3" xfId="2960"/>
    <cellStyle name="Normal 4 2 6 6" xfId="2961"/>
    <cellStyle name="Normal 4 2 6 6 2" xfId="2962"/>
    <cellStyle name="Normal 4 2 6 6 3" xfId="2963"/>
    <cellStyle name="Normal 4 2 7" xfId="2964"/>
    <cellStyle name="Normal 4 2 8" xfId="2965"/>
    <cellStyle name="Normal 4 2 9" xfId="2966"/>
    <cellStyle name="Normal 4 3" xfId="2967"/>
    <cellStyle name="Normal 4 3 2" xfId="2968"/>
    <cellStyle name="Normal 4 3 3" xfId="2969"/>
    <cellStyle name="Normal 4 3 4" xfId="2970"/>
    <cellStyle name="Normal 4 3 5" xfId="2971"/>
    <cellStyle name="Normal 4 4" xfId="2972"/>
    <cellStyle name="Normal 4 4 2" xfId="2973"/>
    <cellStyle name="Normal 4 4 3" xfId="2974"/>
    <cellStyle name="Normal 4 4 4" xfId="2975"/>
    <cellStyle name="Normal 4 4 5" xfId="2976"/>
    <cellStyle name="Normal 4 5" xfId="2977"/>
    <cellStyle name="Normal 4 5 2" xfId="2978"/>
    <cellStyle name="Normal 4 5 3" xfId="2979"/>
    <cellStyle name="Normal 4 5 4" xfId="2980"/>
    <cellStyle name="Normal 4 5 5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KI" xfId="3389"/>
    <cellStyle name="Normal_TFI-POD" xfId="3390"/>
    <cellStyle name="Normal_TFI-POD 2" xfId="3391"/>
    <cellStyle name="Note 2" xfId="3392"/>
    <cellStyle name="Note 2 10" xfId="3393"/>
    <cellStyle name="Note 2 10 2" xfId="3394"/>
    <cellStyle name="Note 2 10 3" xfId="3395"/>
    <cellStyle name="Note 2 2" xfId="3396"/>
    <cellStyle name="Note 2 3" xfId="3397"/>
    <cellStyle name="Note 2 4" xfId="3398"/>
    <cellStyle name="Note 2 5" xfId="3399"/>
    <cellStyle name="Note 2 6" xfId="3400"/>
    <cellStyle name="Note 2 7" xfId="3401"/>
    <cellStyle name="Note 2 7 10" xfId="3402"/>
    <cellStyle name="Note 2 7 11" xfId="3403"/>
    <cellStyle name="Note 2 7 12" xfId="3404"/>
    <cellStyle name="Note 2 7 2" xfId="3405"/>
    <cellStyle name="Note 2 7 3" xfId="3406"/>
    <cellStyle name="Note 2 7 4" xfId="3407"/>
    <cellStyle name="Note 2 7 5" xfId="3408"/>
    <cellStyle name="Note 2 7 6" xfId="3409"/>
    <cellStyle name="Note 2 7 7" xfId="3410"/>
    <cellStyle name="Note 2 7 8" xfId="3411"/>
    <cellStyle name="Note 2 7 9" xfId="3412"/>
    <cellStyle name="Note 2 8" xfId="3413"/>
    <cellStyle name="Note 2 8 2" xfId="3414"/>
    <cellStyle name="Note 2 8 3" xfId="3415"/>
    <cellStyle name="Note 2 9" xfId="3416"/>
    <cellStyle name="Note 2 9 2" xfId="3417"/>
    <cellStyle name="Note 2 9 3" xfId="3418"/>
    <cellStyle name="Note 3" xfId="3419"/>
    <cellStyle name="Note 3 10" xfId="3420"/>
    <cellStyle name="Note 3 10 2" xfId="3421"/>
    <cellStyle name="Note 3 10 3" xfId="3422"/>
    <cellStyle name="Note 3 2" xfId="3423"/>
    <cellStyle name="Note 3 3" xfId="3424"/>
    <cellStyle name="Note 3 4" xfId="3425"/>
    <cellStyle name="Note 3 5" xfId="3426"/>
    <cellStyle name="Note 3 6" xfId="3427"/>
    <cellStyle name="Note 3 7" xfId="3428"/>
    <cellStyle name="Note 3 7 10" xfId="3429"/>
    <cellStyle name="Note 3 7 11" xfId="3430"/>
    <cellStyle name="Note 3 7 12" xfId="3431"/>
    <cellStyle name="Note 3 7 2" xfId="3432"/>
    <cellStyle name="Note 3 7 3" xfId="3433"/>
    <cellStyle name="Note 3 7 4" xfId="3434"/>
    <cellStyle name="Note 3 7 5" xfId="3435"/>
    <cellStyle name="Note 3 7 6" xfId="3436"/>
    <cellStyle name="Note 3 7 7" xfId="3437"/>
    <cellStyle name="Note 3 7 8" xfId="3438"/>
    <cellStyle name="Note 3 7 9" xfId="3439"/>
    <cellStyle name="Note 3 8" xfId="3440"/>
    <cellStyle name="Note 3 8 2" xfId="3441"/>
    <cellStyle name="Note 3 8 3" xfId="3442"/>
    <cellStyle name="Note 3 9" xfId="3443"/>
    <cellStyle name="Note 3 9 2" xfId="3444"/>
    <cellStyle name="Note 3 9 3" xfId="3445"/>
    <cellStyle name="Obično 2" xfId="3446"/>
    <cellStyle name="Obično 2 10" xfId="3447"/>
    <cellStyle name="Obično 2 11" xfId="3448"/>
    <cellStyle name="Obično 2 12" xfId="3449"/>
    <cellStyle name="Obično 2 13" xfId="3450"/>
    <cellStyle name="Obično 2 14" xfId="3451"/>
    <cellStyle name="Obično 2 15" xfId="3452"/>
    <cellStyle name="Obično 2 16" xfId="3453"/>
    <cellStyle name="Obično 2 17" xfId="3454"/>
    <cellStyle name="Obično 2 18" xfId="3455"/>
    <cellStyle name="Obično 2 19" xfId="3456"/>
    <cellStyle name="Obično 2 2" xfId="3457"/>
    <cellStyle name="Obično 2 2 10" xfId="3458"/>
    <cellStyle name="Obično 2 2 11" xfId="3459"/>
    <cellStyle name="Obično 2 2 12" xfId="3460"/>
    <cellStyle name="Obično 2 2 13" xfId="3461"/>
    <cellStyle name="Obično 2 2 14" xfId="3462"/>
    <cellStyle name="Obično 2 2 15" xfId="3463"/>
    <cellStyle name="Obično 2 2 2" xfId="3464"/>
    <cellStyle name="Obično 2 2 3" xfId="3465"/>
    <cellStyle name="Obično 2 2 3 2" xfId="3466"/>
    <cellStyle name="Obično 2 2 3 3" xfId="3467"/>
    <cellStyle name="Obično 2 2 3 4" xfId="3468"/>
    <cellStyle name="Obično 2 2 3 5" xfId="3469"/>
    <cellStyle name="Obično 2 2 3 6" xfId="3470"/>
    <cellStyle name="Obično 2 2 3 7" xfId="3471"/>
    <cellStyle name="Obično 2 2 3 8" xfId="3472"/>
    <cellStyle name="Obično 2 2 3 9" xfId="3473"/>
    <cellStyle name="Obično 2 2 4" xfId="3474"/>
    <cellStyle name="Obično 2 2 4 10" xfId="3475"/>
    <cellStyle name="Obično 2 2 4 11" xfId="3476"/>
    <cellStyle name="Obično 2 2 4 2" xfId="3477"/>
    <cellStyle name="Obično 2 2 4 3" xfId="3478"/>
    <cellStyle name="Obično 2 2 4 4" xfId="3479"/>
    <cellStyle name="Obično 2 2 4 5" xfId="3480"/>
    <cellStyle name="Obično 2 2 4 6" xfId="3481"/>
    <cellStyle name="Obično 2 2 4 7" xfId="3482"/>
    <cellStyle name="Obično 2 2 4 8" xfId="3483"/>
    <cellStyle name="Obično 2 2 4 9" xfId="3484"/>
    <cellStyle name="Obično 2 2 5" xfId="3485"/>
    <cellStyle name="Obično 2 2 5 10" xfId="3486"/>
    <cellStyle name="Obično 2 2 5 11" xfId="3487"/>
    <cellStyle name="Obično 2 2 5 2" xfId="3488"/>
    <cellStyle name="Obično 2 2 5 3" xfId="3489"/>
    <cellStyle name="Obično 2 2 5 4" xfId="3490"/>
    <cellStyle name="Obično 2 2 5 5" xfId="3491"/>
    <cellStyle name="Obično 2 2 5 6" xfId="3492"/>
    <cellStyle name="Obično 2 2 5 7" xfId="3493"/>
    <cellStyle name="Obično 2 2 5 8" xfId="3494"/>
    <cellStyle name="Obično 2 2 5 9" xfId="3495"/>
    <cellStyle name="Obično 2 2 6" xfId="3496"/>
    <cellStyle name="Obično 2 2 7" xfId="3497"/>
    <cellStyle name="Obično 2 2 8" xfId="3498"/>
    <cellStyle name="Obično 2 2 9" xfId="3499"/>
    <cellStyle name="Obično 2 20" xfId="3500"/>
    <cellStyle name="Obično 2 21" xfId="3501"/>
    <cellStyle name="Obično 2 22" xfId="3502"/>
    <cellStyle name="Obično 2 23" xfId="3503"/>
    <cellStyle name="Obično 2 24" xfId="3504"/>
    <cellStyle name="Obično 2 24 2" xfId="3505"/>
    <cellStyle name="Obično 2 25" xfId="3506"/>
    <cellStyle name="Obično 2 26" xfId="3507"/>
    <cellStyle name="Obično 2 27" xfId="3508"/>
    <cellStyle name="Obično 2 3" xfId="3509"/>
    <cellStyle name="Obično 2 4" xfId="3510"/>
    <cellStyle name="Obično 2 4 2" xfId="3511"/>
    <cellStyle name="Obično 2 4 3" xfId="3512"/>
    <cellStyle name="Obično 2 4 4" xfId="3513"/>
    <cellStyle name="Obično 2 4 5" xfId="3514"/>
    <cellStyle name="Obično 2 5" xfId="3515"/>
    <cellStyle name="Obično 2 5 2" xfId="3516"/>
    <cellStyle name="Obično 2 5 3" xfId="3517"/>
    <cellStyle name="Obično 2 5 4" xfId="3518"/>
    <cellStyle name="Obično 2 5 5" xfId="3519"/>
    <cellStyle name="Obično 2 6" xfId="3520"/>
    <cellStyle name="Obično 2 6 2" xfId="3521"/>
    <cellStyle name="Obično 2 6 3" xfId="3522"/>
    <cellStyle name="Obično 2 6 4" xfId="3523"/>
    <cellStyle name="Obično 2 6 5" xfId="3524"/>
    <cellStyle name="Obično 2 7" xfId="3525"/>
    <cellStyle name="Obično 2 8" xfId="3526"/>
    <cellStyle name="Obično 2 8 2" xfId="3527"/>
    <cellStyle name="Obično 2 8 2 2" xfId="3528"/>
    <cellStyle name="Obično 2 8 3" xfId="3529"/>
    <cellStyle name="Obično 2 8 4" xfId="3530"/>
    <cellStyle name="Obično 2 8 5" xfId="3531"/>
    <cellStyle name="Obično 2 9" xfId="3532"/>
    <cellStyle name="Obično 3" xfId="3533"/>
    <cellStyle name="Obično 3 10" xfId="3534"/>
    <cellStyle name="Obično 3 11" xfId="3535"/>
    <cellStyle name="Obično 3 12" xfId="3536"/>
    <cellStyle name="Obično 3 13" xfId="3537"/>
    <cellStyle name="Obično 3 14" xfId="3538"/>
    <cellStyle name="Obično 3 15" xfId="3539"/>
    <cellStyle name="Obično 3 16" xfId="3540"/>
    <cellStyle name="Obično 3 17" xfId="3541"/>
    <cellStyle name="Obično 3 18" xfId="3542"/>
    <cellStyle name="Obično 3 19" xfId="3543"/>
    <cellStyle name="Obično 3 2" xfId="3544"/>
    <cellStyle name="Obično 3 20" xfId="3545"/>
    <cellStyle name="Obično 3 20 2" xfId="3546"/>
    <cellStyle name="Obično 3 21" xfId="3547"/>
    <cellStyle name="Obično 3 22" xfId="3548"/>
    <cellStyle name="Obično 3 23" xfId="3549"/>
    <cellStyle name="Obično 3 24" xfId="3550"/>
    <cellStyle name="Obično 3 3" xfId="3551"/>
    <cellStyle name="Obično 3 4" xfId="3552"/>
    <cellStyle name="Obično 3 4 2" xfId="3553"/>
    <cellStyle name="Obično 3 4 2 2" xfId="3554"/>
    <cellStyle name="Obično 3 4 3" xfId="3555"/>
    <cellStyle name="Obično 3 4 4" xfId="3556"/>
    <cellStyle name="Obično 3 4 5" xfId="3557"/>
    <cellStyle name="Obično 3 5" xfId="3558"/>
    <cellStyle name="Obično 3 6" xfId="3559"/>
    <cellStyle name="Obično 3 7" xfId="3560"/>
    <cellStyle name="Obično 3 8" xfId="3561"/>
    <cellStyle name="Obično 3 9" xfId="3562"/>
    <cellStyle name="Obično_Knjiga2" xfId="3563"/>
    <cellStyle name="Percent" xfId="3564"/>
    <cellStyle name="Povezana ćelija" xfId="3565"/>
    <cellStyle name="Followed Hyperlink" xfId="3566"/>
    <cellStyle name="Provjera ćelije" xfId="3567"/>
    <cellStyle name="Stil 1" xfId="3568"/>
    <cellStyle name="Stil 1 10" xfId="3569"/>
    <cellStyle name="Stil 1 11" xfId="3570"/>
    <cellStyle name="Stil 1 12" xfId="3571"/>
    <cellStyle name="Stil 1 12 2" xfId="3572"/>
    <cellStyle name="Stil 1 12 3" xfId="3573"/>
    <cellStyle name="Stil 1 13" xfId="3574"/>
    <cellStyle name="Stil 1 13 2" xfId="3575"/>
    <cellStyle name="Stil 1 13 3" xfId="3576"/>
    <cellStyle name="Stil 1 2" xfId="3577"/>
    <cellStyle name="Stil 1 2 2" xfId="3578"/>
    <cellStyle name="Stil 1 2 3" xfId="3579"/>
    <cellStyle name="Stil 1 2 4" xfId="3580"/>
    <cellStyle name="Stil 1 2 5" xfId="3581"/>
    <cellStyle name="Stil 1 2 5 2" xfId="3582"/>
    <cellStyle name="Stil 1 2 5 3" xfId="3583"/>
    <cellStyle name="Stil 1 2 6" xfId="3584"/>
    <cellStyle name="Stil 1 2 6 2" xfId="3585"/>
    <cellStyle name="Stil 1 2 6 3" xfId="3586"/>
    <cellStyle name="Stil 1 2 7" xfId="3587"/>
    <cellStyle name="Stil 1 2 7 2" xfId="3588"/>
    <cellStyle name="Stil 1 2 7 3" xfId="3589"/>
    <cellStyle name="Stil 1 2 8" xfId="3590"/>
    <cellStyle name="Stil 1 2 8 2" xfId="3591"/>
    <cellStyle name="Stil 1 2 8 3" xfId="3592"/>
    <cellStyle name="Stil 1 3" xfId="3593"/>
    <cellStyle name="Stil 1 4" xfId="3594"/>
    <cellStyle name="Stil 1 5" xfId="3595"/>
    <cellStyle name="Stil 1 6" xfId="3596"/>
    <cellStyle name="Stil 1 7" xfId="3597"/>
    <cellStyle name="Stil 1 8" xfId="3598"/>
    <cellStyle name="Stil 1 9" xfId="3599"/>
    <cellStyle name="Style 1" xfId="3600"/>
    <cellStyle name="Style 1 10" xfId="3601"/>
    <cellStyle name="Style 1 10 2" xfId="3602"/>
    <cellStyle name="Style 1 10 3" xfId="3603"/>
    <cellStyle name="Style 1 11" xfId="3604"/>
    <cellStyle name="Style 1 11 2" xfId="3605"/>
    <cellStyle name="Style 1 11 3" xfId="3606"/>
    <cellStyle name="Style 1 12" xfId="3607"/>
    <cellStyle name="Style 1 12 2" xfId="3608"/>
    <cellStyle name="Style 1 12 3" xfId="3609"/>
    <cellStyle name="Style 1 13" xfId="3610"/>
    <cellStyle name="Style 1 13 2" xfId="3611"/>
    <cellStyle name="Style 1 13 3" xfId="3612"/>
    <cellStyle name="Style 1 14" xfId="3613"/>
    <cellStyle name="Style 1 14 2" xfId="3614"/>
    <cellStyle name="Style 1 14 3" xfId="3615"/>
    <cellStyle name="Style 1 15" xfId="3616"/>
    <cellStyle name="Style 1 15 2" xfId="3617"/>
    <cellStyle name="Style 1 15 3" xfId="3618"/>
    <cellStyle name="Style 1 16" xfId="3619"/>
    <cellStyle name="Style 1 16 2" xfId="3620"/>
    <cellStyle name="Style 1 16 3" xfId="3621"/>
    <cellStyle name="Style 1 17" xfId="3622"/>
    <cellStyle name="Style 1 17 2" xfId="3623"/>
    <cellStyle name="Style 1 17 3" xfId="3624"/>
    <cellStyle name="Style 1 18" xfId="3625"/>
    <cellStyle name="Style 1 18 2" xfId="3626"/>
    <cellStyle name="Style 1 18 3" xfId="3627"/>
    <cellStyle name="Style 1 19" xfId="3628"/>
    <cellStyle name="Style 1 19 2" xfId="3629"/>
    <cellStyle name="Style 1 19 3" xfId="3630"/>
    <cellStyle name="Style 1 2" xfId="3631"/>
    <cellStyle name="Style 1 20" xfId="3632"/>
    <cellStyle name="Style 1 20 2" xfId="3633"/>
    <cellStyle name="Style 1 20 3" xfId="3634"/>
    <cellStyle name="Style 1 21" xfId="3635"/>
    <cellStyle name="Style 1 22" xfId="3636"/>
    <cellStyle name="Style 1 23" xfId="3637"/>
    <cellStyle name="Style 1 3" xfId="3638"/>
    <cellStyle name="Style 1 4" xfId="3639"/>
    <cellStyle name="Style 1 5" xfId="3640"/>
    <cellStyle name="Style 1 6" xfId="3641"/>
    <cellStyle name="Style 1 7" xfId="3642"/>
    <cellStyle name="Style 1 8" xfId="3643"/>
    <cellStyle name="Style 1 8 2" xfId="3644"/>
    <cellStyle name="Style 1 8 3" xfId="3645"/>
    <cellStyle name="Style 1 9" xfId="3646"/>
    <cellStyle name="Style 1 9 2" xfId="3647"/>
    <cellStyle name="Style 1 9 3" xfId="3648"/>
    <cellStyle name="Tekst objašnjenja" xfId="3649"/>
    <cellStyle name="Tekst upozorenja" xfId="3650"/>
    <cellStyle name="Total 10" xfId="3651"/>
    <cellStyle name="Total 11" xfId="3652"/>
    <cellStyle name="Total 12" xfId="3653"/>
    <cellStyle name="Total 13" xfId="3654"/>
    <cellStyle name="Total 14" xfId="3655"/>
    <cellStyle name="Total 15" xfId="3656"/>
    <cellStyle name="Total 16" xfId="3657"/>
    <cellStyle name="Total 17" xfId="3658"/>
    <cellStyle name="Total 18" xfId="3659"/>
    <cellStyle name="Total 19" xfId="3660"/>
    <cellStyle name="Total 2" xfId="3661"/>
    <cellStyle name="Total 20" xfId="3662"/>
    <cellStyle name="Total 21" xfId="3663"/>
    <cellStyle name="Total 22" xfId="3664"/>
    <cellStyle name="Total 23" xfId="3665"/>
    <cellStyle name="Total 24" xfId="3666"/>
    <cellStyle name="Total 25" xfId="3667"/>
    <cellStyle name="Total 26" xfId="3668"/>
    <cellStyle name="Total 27" xfId="3669"/>
    <cellStyle name="Total 28" xfId="3670"/>
    <cellStyle name="Total 29" xfId="3671"/>
    <cellStyle name="Total 3" xfId="3672"/>
    <cellStyle name="Total 30" xfId="3673"/>
    <cellStyle name="Total 31" xfId="3674"/>
    <cellStyle name="Total 32" xfId="3675"/>
    <cellStyle name="Total 33" xfId="3676"/>
    <cellStyle name="Total 34" xfId="3677"/>
    <cellStyle name="Total 35" xfId="3678"/>
    <cellStyle name="Total 36" xfId="3679"/>
    <cellStyle name="Total 37" xfId="3680"/>
    <cellStyle name="Total 38" xfId="3681"/>
    <cellStyle name="Total 39" xfId="3682"/>
    <cellStyle name="Total 4" xfId="3683"/>
    <cellStyle name="Total 40" xfId="3684"/>
    <cellStyle name="Total 41" xfId="3685"/>
    <cellStyle name="Total 42" xfId="3686"/>
    <cellStyle name="Total 43" xfId="3687"/>
    <cellStyle name="Total 44" xfId="3688"/>
    <cellStyle name="Total 45" xfId="3689"/>
    <cellStyle name="Total 46" xfId="3690"/>
    <cellStyle name="Total 47" xfId="3691"/>
    <cellStyle name="Total 48" xfId="3692"/>
    <cellStyle name="Total 49" xfId="3693"/>
    <cellStyle name="Total 5" xfId="3694"/>
    <cellStyle name="Total 50" xfId="3695"/>
    <cellStyle name="Total 51" xfId="3696"/>
    <cellStyle name="Total 52" xfId="3697"/>
    <cellStyle name="Total 53" xfId="3698"/>
    <cellStyle name="Total 54" xfId="3699"/>
    <cellStyle name="Total 55" xfId="3700"/>
    <cellStyle name="Total 56" xfId="3701"/>
    <cellStyle name="Total 57" xfId="3702"/>
    <cellStyle name="Total 58" xfId="3703"/>
    <cellStyle name="Total 59" xfId="3704"/>
    <cellStyle name="Total 6" xfId="3705"/>
    <cellStyle name="Total 60" xfId="3706"/>
    <cellStyle name="Total 61" xfId="3707"/>
    <cellStyle name="Total 62" xfId="3708"/>
    <cellStyle name="Total 63" xfId="3709"/>
    <cellStyle name="Total 64" xfId="3710"/>
    <cellStyle name="Total 65" xfId="3711"/>
    <cellStyle name="Total 66" xfId="3712"/>
    <cellStyle name="Total 67" xfId="3713"/>
    <cellStyle name="Total 68" xfId="3714"/>
    <cellStyle name="Total 7" xfId="3715"/>
    <cellStyle name="Total 8" xfId="3716"/>
    <cellStyle name="Total 9" xfId="3717"/>
    <cellStyle name="Ukupni zbroj" xfId="3718"/>
    <cellStyle name="Unos" xfId="3719"/>
    <cellStyle name="Currency" xfId="3720"/>
    <cellStyle name="Currency [0]" xfId="3721"/>
    <cellStyle name="Comma" xfId="3722"/>
    <cellStyle name="Comma [0]" xfId="372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s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">
      <selection activeCell="H3" sqref="H3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71" t="s">
        <v>7</v>
      </c>
      <c r="B1" s="171"/>
      <c r="C1" s="171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3" t="s">
        <v>8</v>
      </c>
      <c r="B2" s="153"/>
      <c r="C2" s="153"/>
      <c r="D2" s="154"/>
      <c r="E2" s="18">
        <v>42005</v>
      </c>
      <c r="F2" s="19"/>
      <c r="G2" s="100" t="s">
        <v>279</v>
      </c>
      <c r="H2" s="18">
        <v>42369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55" t="s">
        <v>6</v>
      </c>
      <c r="B4" s="155"/>
      <c r="C4" s="155"/>
      <c r="D4" s="155"/>
      <c r="E4" s="155"/>
      <c r="F4" s="155"/>
      <c r="G4" s="155"/>
      <c r="H4" s="155"/>
      <c r="I4" s="155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5" t="s">
        <v>9</v>
      </c>
      <c r="B6" s="136"/>
      <c r="C6" s="142" t="s">
        <v>286</v>
      </c>
      <c r="D6" s="143"/>
      <c r="E6" s="156"/>
      <c r="F6" s="156"/>
      <c r="G6" s="156"/>
      <c r="H6" s="156"/>
      <c r="I6" s="32"/>
      <c r="J6" s="16"/>
      <c r="K6" s="16"/>
      <c r="L6" s="16"/>
    </row>
    <row r="7" spans="1:12" ht="12.75">
      <c r="A7" s="33"/>
      <c r="B7" s="33"/>
      <c r="C7" s="24"/>
      <c r="D7" s="24"/>
      <c r="E7" s="156"/>
      <c r="F7" s="156"/>
      <c r="G7" s="156"/>
      <c r="H7" s="156"/>
      <c r="I7" s="32"/>
      <c r="J7" s="16"/>
      <c r="K7" s="16"/>
      <c r="L7" s="16"/>
    </row>
    <row r="8" spans="1:12" ht="15.75" customHeight="1">
      <c r="A8" s="157" t="s">
        <v>10</v>
      </c>
      <c r="B8" s="158"/>
      <c r="C8" s="142" t="s">
        <v>287</v>
      </c>
      <c r="D8" s="143"/>
      <c r="E8" s="156"/>
      <c r="F8" s="156"/>
      <c r="G8" s="156"/>
      <c r="H8" s="156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50" t="s">
        <v>11</v>
      </c>
      <c r="B10" s="151"/>
      <c r="C10" s="144" t="s">
        <v>288</v>
      </c>
      <c r="D10" s="145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52"/>
      <c r="B11" s="152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5" t="s">
        <v>12</v>
      </c>
      <c r="B12" s="136"/>
      <c r="C12" s="128" t="s">
        <v>289</v>
      </c>
      <c r="D12" s="146"/>
      <c r="E12" s="146"/>
      <c r="F12" s="146"/>
      <c r="G12" s="146"/>
      <c r="H12" s="146"/>
      <c r="I12" s="147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5" t="s">
        <v>13</v>
      </c>
      <c r="B14" s="136"/>
      <c r="C14" s="148">
        <v>51410</v>
      </c>
      <c r="D14" s="149"/>
      <c r="E14" s="24"/>
      <c r="F14" s="128" t="s">
        <v>290</v>
      </c>
      <c r="G14" s="146"/>
      <c r="H14" s="146"/>
      <c r="I14" s="147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5" t="s">
        <v>14</v>
      </c>
      <c r="B16" s="136"/>
      <c r="C16" s="128" t="s">
        <v>291</v>
      </c>
      <c r="D16" s="146"/>
      <c r="E16" s="146"/>
      <c r="F16" s="146"/>
      <c r="G16" s="146"/>
      <c r="H16" s="146"/>
      <c r="I16" s="147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5" t="s">
        <v>15</v>
      </c>
      <c r="B18" s="136"/>
      <c r="C18" s="125" t="s">
        <v>292</v>
      </c>
      <c r="D18" s="126"/>
      <c r="E18" s="126"/>
      <c r="F18" s="126"/>
      <c r="G18" s="126"/>
      <c r="H18" s="126"/>
      <c r="I18" s="127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5" t="s">
        <v>16</v>
      </c>
      <c r="B20" s="136"/>
      <c r="C20" s="125" t="s">
        <v>293</v>
      </c>
      <c r="D20" s="126"/>
      <c r="E20" s="126"/>
      <c r="F20" s="126"/>
      <c r="G20" s="126"/>
      <c r="H20" s="126"/>
      <c r="I20" s="127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5" t="s">
        <v>17</v>
      </c>
      <c r="B22" s="136"/>
      <c r="C22" s="37">
        <v>302</v>
      </c>
      <c r="D22" s="128"/>
      <c r="E22" s="164"/>
      <c r="F22" s="165"/>
      <c r="G22" s="133"/>
      <c r="H22" s="134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5" t="s">
        <v>18</v>
      </c>
      <c r="B24" s="136"/>
      <c r="C24" s="37">
        <v>8</v>
      </c>
      <c r="D24" s="128" t="s">
        <v>294</v>
      </c>
      <c r="E24" s="162"/>
      <c r="F24" s="162"/>
      <c r="G24" s="163"/>
      <c r="H24" s="31" t="s">
        <v>20</v>
      </c>
      <c r="I24" s="120">
        <v>558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16"/>
      <c r="J25" s="16"/>
      <c r="K25" s="16"/>
      <c r="L25" s="16"/>
    </row>
    <row r="26" spans="1:12" ht="12.75">
      <c r="A26" s="135" t="s">
        <v>19</v>
      </c>
      <c r="B26" s="136"/>
      <c r="C26" s="40" t="s">
        <v>296</v>
      </c>
      <c r="D26" s="41"/>
      <c r="E26" s="16"/>
      <c r="F26" s="42"/>
      <c r="G26" s="135" t="s">
        <v>22</v>
      </c>
      <c r="H26" s="136"/>
      <c r="I26" s="117" t="s">
        <v>295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7" t="s">
        <v>23</v>
      </c>
      <c r="B28" s="138"/>
      <c r="C28" s="139"/>
      <c r="D28" s="139"/>
      <c r="E28" s="140"/>
      <c r="F28" s="141"/>
      <c r="G28" s="141"/>
      <c r="H28" s="166" t="s">
        <v>24</v>
      </c>
      <c r="I28" s="166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59"/>
      <c r="B30" s="160"/>
      <c r="C30" s="160"/>
      <c r="D30" s="161"/>
      <c r="E30" s="159"/>
      <c r="F30" s="160"/>
      <c r="G30" s="160"/>
      <c r="H30" s="142"/>
      <c r="I30" s="143"/>
      <c r="J30" s="16"/>
      <c r="K30" s="16"/>
      <c r="L30" s="16"/>
    </row>
    <row r="31" spans="1:12" ht="12.75">
      <c r="A31" s="106"/>
      <c r="B31" s="106"/>
      <c r="C31" s="107"/>
      <c r="D31" s="167"/>
      <c r="E31" s="167"/>
      <c r="F31" s="167"/>
      <c r="G31" s="168"/>
      <c r="H31" s="39"/>
      <c r="I31" s="110"/>
      <c r="J31" s="16"/>
      <c r="K31" s="16"/>
      <c r="L31" s="16"/>
    </row>
    <row r="32" spans="1:12" ht="12.75">
      <c r="A32" s="159"/>
      <c r="B32" s="160"/>
      <c r="C32" s="160"/>
      <c r="D32" s="161"/>
      <c r="E32" s="159"/>
      <c r="F32" s="160"/>
      <c r="G32" s="160"/>
      <c r="H32" s="142"/>
      <c r="I32" s="143"/>
      <c r="J32" s="16"/>
      <c r="K32" s="16"/>
      <c r="L32" s="16"/>
    </row>
    <row r="33" spans="1:12" ht="12.75">
      <c r="A33" s="106"/>
      <c r="B33" s="106"/>
      <c r="C33" s="107"/>
      <c r="D33" s="108"/>
      <c r="E33" s="108"/>
      <c r="F33" s="108"/>
      <c r="G33" s="109"/>
      <c r="H33" s="39"/>
      <c r="I33" s="111"/>
      <c r="J33" s="16"/>
      <c r="K33" s="16"/>
      <c r="L33" s="16"/>
    </row>
    <row r="34" spans="1:12" ht="12.75">
      <c r="A34" s="159"/>
      <c r="B34" s="160"/>
      <c r="C34" s="160"/>
      <c r="D34" s="161"/>
      <c r="E34" s="159"/>
      <c r="F34" s="160"/>
      <c r="G34" s="160"/>
      <c r="H34" s="142"/>
      <c r="I34" s="143"/>
      <c r="J34" s="16"/>
      <c r="K34" s="16"/>
      <c r="L34" s="16"/>
    </row>
    <row r="35" spans="1:12" ht="12.75">
      <c r="A35" s="106"/>
      <c r="B35" s="106"/>
      <c r="C35" s="107"/>
      <c r="D35" s="108"/>
      <c r="E35" s="108"/>
      <c r="F35" s="108"/>
      <c r="G35" s="109"/>
      <c r="H35" s="39"/>
      <c r="I35" s="111"/>
      <c r="J35" s="16"/>
      <c r="K35" s="16"/>
      <c r="L35" s="16"/>
    </row>
    <row r="36" spans="1:12" ht="12.75">
      <c r="A36" s="159"/>
      <c r="B36" s="160"/>
      <c r="C36" s="160"/>
      <c r="D36" s="161"/>
      <c r="E36" s="159"/>
      <c r="F36" s="160"/>
      <c r="G36" s="160"/>
      <c r="H36" s="142"/>
      <c r="I36" s="143"/>
      <c r="J36" s="16"/>
      <c r="K36" s="16"/>
      <c r="L36" s="16"/>
    </row>
    <row r="37" spans="1:12" ht="12.75">
      <c r="A37" s="112"/>
      <c r="B37" s="112"/>
      <c r="C37" s="177"/>
      <c r="D37" s="178"/>
      <c r="E37" s="39"/>
      <c r="F37" s="177"/>
      <c r="G37" s="178"/>
      <c r="H37" s="39"/>
      <c r="I37" s="39"/>
      <c r="J37" s="16"/>
      <c r="K37" s="16"/>
      <c r="L37" s="16"/>
    </row>
    <row r="38" spans="1:12" ht="12.75">
      <c r="A38" s="159"/>
      <c r="B38" s="160"/>
      <c r="C38" s="160"/>
      <c r="D38" s="161"/>
      <c r="E38" s="159"/>
      <c r="F38" s="160"/>
      <c r="G38" s="160"/>
      <c r="H38" s="142"/>
      <c r="I38" s="143"/>
      <c r="J38" s="16"/>
      <c r="K38" s="16"/>
      <c r="L38" s="16"/>
    </row>
    <row r="39" spans="1:12" ht="12.75">
      <c r="A39" s="112"/>
      <c r="B39" s="112"/>
      <c r="C39" s="113"/>
      <c r="D39" s="114"/>
      <c r="E39" s="39"/>
      <c r="F39" s="113"/>
      <c r="G39" s="114"/>
      <c r="H39" s="39"/>
      <c r="I39" s="39"/>
      <c r="J39" s="16"/>
      <c r="K39" s="16"/>
      <c r="L39" s="16"/>
    </row>
    <row r="40" spans="1:12" ht="12.75">
      <c r="A40" s="159"/>
      <c r="B40" s="160"/>
      <c r="C40" s="160"/>
      <c r="D40" s="161"/>
      <c r="E40" s="159"/>
      <c r="F40" s="160"/>
      <c r="G40" s="160"/>
      <c r="H40" s="142"/>
      <c r="I40" s="143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69" t="s">
        <v>25</v>
      </c>
      <c r="B44" s="170"/>
      <c r="C44" s="142"/>
      <c r="D44" s="143"/>
      <c r="E44" s="25"/>
      <c r="F44" s="128"/>
      <c r="G44" s="172"/>
      <c r="H44" s="172"/>
      <c r="I44" s="173"/>
      <c r="J44" s="16"/>
      <c r="K44" s="16"/>
      <c r="L44" s="16"/>
    </row>
    <row r="45" spans="1:12" ht="12.75">
      <c r="A45" s="45"/>
      <c r="B45" s="45"/>
      <c r="C45" s="174"/>
      <c r="D45" s="175"/>
      <c r="E45" s="24"/>
      <c r="F45" s="174"/>
      <c r="G45" s="176"/>
      <c r="H45" s="53"/>
      <c r="I45" s="53"/>
      <c r="J45" s="16"/>
      <c r="K45" s="16"/>
      <c r="L45" s="16"/>
    </row>
    <row r="46" spans="1:12" ht="12.75">
      <c r="A46" s="169" t="s">
        <v>26</v>
      </c>
      <c r="B46" s="170"/>
      <c r="C46" s="128" t="s">
        <v>297</v>
      </c>
      <c r="D46" s="129"/>
      <c r="E46" s="129"/>
      <c r="F46" s="129"/>
      <c r="G46" s="129"/>
      <c r="H46" s="129"/>
      <c r="I46" s="129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69" t="s">
        <v>27</v>
      </c>
      <c r="B48" s="170"/>
      <c r="C48" s="130" t="s">
        <v>298</v>
      </c>
      <c r="D48" s="131"/>
      <c r="E48" s="132"/>
      <c r="F48" s="25"/>
      <c r="G48" s="31" t="s">
        <v>29</v>
      </c>
      <c r="H48" s="130" t="s">
        <v>299</v>
      </c>
      <c r="I48" s="132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69" t="s">
        <v>30</v>
      </c>
      <c r="B50" s="170"/>
      <c r="C50" s="188" t="s">
        <v>300</v>
      </c>
      <c r="D50" s="131"/>
      <c r="E50" s="131"/>
      <c r="F50" s="131"/>
      <c r="G50" s="131"/>
      <c r="H50" s="131"/>
      <c r="I50" s="132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5" t="s">
        <v>31</v>
      </c>
      <c r="B52" s="136"/>
      <c r="C52" s="130" t="s">
        <v>301</v>
      </c>
      <c r="D52" s="131"/>
      <c r="E52" s="131"/>
      <c r="F52" s="131"/>
      <c r="G52" s="131"/>
      <c r="H52" s="131"/>
      <c r="I52" s="147"/>
      <c r="J52" s="16"/>
      <c r="K52" s="16"/>
      <c r="L52" s="16"/>
    </row>
    <row r="53" spans="1:12" ht="12.75">
      <c r="A53" s="55"/>
      <c r="B53" s="55"/>
      <c r="C53" s="183" t="s">
        <v>28</v>
      </c>
      <c r="D53" s="183"/>
      <c r="E53" s="183"/>
      <c r="F53" s="183"/>
      <c r="G53" s="183"/>
      <c r="H53" s="183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81" t="s">
        <v>32</v>
      </c>
      <c r="C55" s="182"/>
      <c r="D55" s="182"/>
      <c r="E55" s="182"/>
      <c r="F55" s="96"/>
      <c r="G55" s="96"/>
      <c r="H55" s="93"/>
      <c r="I55" s="93"/>
      <c r="J55" s="16"/>
      <c r="K55" s="16"/>
      <c r="L55" s="16"/>
    </row>
    <row r="56" spans="1:12" ht="12.75">
      <c r="A56" s="55"/>
      <c r="B56" s="97" t="s">
        <v>284</v>
      </c>
      <c r="C56" s="98"/>
      <c r="D56" s="98"/>
      <c r="E56" s="98"/>
      <c r="F56" s="98"/>
      <c r="G56" s="98"/>
      <c r="H56" s="187"/>
      <c r="I56" s="187"/>
      <c r="J56" s="16"/>
      <c r="K56" s="16"/>
      <c r="L56" s="16"/>
    </row>
    <row r="57" spans="1:12" ht="12.75">
      <c r="A57" s="55"/>
      <c r="B57" s="97" t="s">
        <v>283</v>
      </c>
      <c r="C57" s="98"/>
      <c r="D57" s="98"/>
      <c r="E57" s="98"/>
      <c r="F57" s="98"/>
      <c r="G57" s="98"/>
      <c r="H57" s="187"/>
      <c r="I57" s="187"/>
      <c r="J57" s="16"/>
      <c r="K57" s="16"/>
      <c r="L57" s="16"/>
    </row>
    <row r="58" spans="1:12" ht="12.75">
      <c r="A58" s="55"/>
      <c r="B58" s="97" t="s">
        <v>282</v>
      </c>
      <c r="C58" s="98"/>
      <c r="D58" s="98"/>
      <c r="E58" s="98"/>
      <c r="F58" s="98"/>
      <c r="G58" s="98"/>
      <c r="H58" s="187"/>
      <c r="I58" s="187"/>
      <c r="J58" s="16"/>
      <c r="K58" s="16"/>
      <c r="L58" s="16"/>
    </row>
    <row r="59" spans="1:12" ht="12.75">
      <c r="A59" s="55"/>
      <c r="B59" s="97" t="s">
        <v>280</v>
      </c>
      <c r="C59" s="104"/>
      <c r="D59" s="104"/>
      <c r="E59" s="104"/>
      <c r="F59" s="104"/>
      <c r="G59" s="104"/>
      <c r="H59" s="187"/>
      <c r="I59" s="187"/>
      <c r="J59" s="16"/>
      <c r="K59" s="16"/>
      <c r="L59" s="16"/>
    </row>
    <row r="60" spans="1:12" ht="12.75">
      <c r="A60" s="55"/>
      <c r="B60" s="97" t="s">
        <v>281</v>
      </c>
      <c r="C60" s="104"/>
      <c r="D60" s="104"/>
      <c r="E60" s="104"/>
      <c r="F60" s="104"/>
      <c r="G60" s="104"/>
      <c r="H60" s="187"/>
      <c r="I60" s="187"/>
      <c r="J60" s="16"/>
      <c r="K60" s="16"/>
      <c r="L60" s="16"/>
    </row>
    <row r="61" spans="1:12" ht="12.75">
      <c r="A61" s="55"/>
      <c r="B61" s="105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84" t="s">
        <v>33</v>
      </c>
      <c r="H63" s="185"/>
      <c r="I63" s="186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79"/>
      <c r="H64" s="180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s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SheetLayoutView="110" zoomScalePageLayoutView="0" workbookViewId="0" topLeftCell="A1">
      <selection activeCell="A3" sqref="A3:K3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220" t="s">
        <v>34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2.75">
      <c r="A2" s="224" t="s">
        <v>306</v>
      </c>
      <c r="B2" s="225"/>
      <c r="C2" s="225"/>
      <c r="D2" s="225"/>
      <c r="E2" s="225"/>
      <c r="F2" s="225"/>
      <c r="G2" s="225"/>
      <c r="H2" s="225"/>
      <c r="I2" s="225"/>
      <c r="J2" s="225"/>
      <c r="K2" s="223"/>
    </row>
    <row r="3" spans="1:11" ht="7.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2.75">
      <c r="A4" s="227" t="s">
        <v>302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33" customHeight="1" thickBot="1">
      <c r="A5" s="230" t="s">
        <v>35</v>
      </c>
      <c r="B5" s="231"/>
      <c r="C5" s="231"/>
      <c r="D5" s="231"/>
      <c r="E5" s="231"/>
      <c r="F5" s="231"/>
      <c r="G5" s="231"/>
      <c r="H5" s="232"/>
      <c r="I5" s="63" t="s">
        <v>36</v>
      </c>
      <c r="J5" s="64" t="s">
        <v>37</v>
      </c>
      <c r="K5" s="65" t="s">
        <v>38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67">
        <v>2</v>
      </c>
      <c r="J6" s="66">
        <v>3</v>
      </c>
      <c r="K6" s="66">
        <v>4</v>
      </c>
    </row>
    <row r="7" spans="1:11" ht="11.25" customHeight="1">
      <c r="A7" s="234" t="s">
        <v>40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204" t="s">
        <v>39</v>
      </c>
      <c r="B8" s="205"/>
      <c r="C8" s="205"/>
      <c r="D8" s="205"/>
      <c r="E8" s="205"/>
      <c r="F8" s="205"/>
      <c r="G8" s="205"/>
      <c r="H8" s="219"/>
      <c r="I8" s="6">
        <v>1</v>
      </c>
      <c r="J8" s="8"/>
      <c r="K8" s="8"/>
    </row>
    <row r="9" spans="1:13" ht="12.75">
      <c r="A9" s="192" t="s">
        <v>41</v>
      </c>
      <c r="B9" s="193"/>
      <c r="C9" s="193"/>
      <c r="D9" s="193"/>
      <c r="E9" s="193"/>
      <c r="F9" s="193"/>
      <c r="G9" s="193"/>
      <c r="H9" s="194"/>
      <c r="I9" s="4">
        <v>2</v>
      </c>
      <c r="J9" s="9">
        <f>J10+J17+J27+J36+J40</f>
        <v>1102632612</v>
      </c>
      <c r="K9" s="9">
        <f>K10+K17+K27+K36+K40</f>
        <v>855716571</v>
      </c>
      <c r="L9" s="95"/>
      <c r="M9" s="95"/>
    </row>
    <row r="10" spans="1:13" ht="12.75">
      <c r="A10" s="189" t="s">
        <v>42</v>
      </c>
      <c r="B10" s="190"/>
      <c r="C10" s="190"/>
      <c r="D10" s="190"/>
      <c r="E10" s="190"/>
      <c r="F10" s="190"/>
      <c r="G10" s="190"/>
      <c r="H10" s="191"/>
      <c r="I10" s="4">
        <v>3</v>
      </c>
      <c r="J10" s="9">
        <f>SUM(J11:J16)</f>
        <v>1175698</v>
      </c>
      <c r="K10" s="9">
        <f>SUM(K11:K16)</f>
        <v>1382928</v>
      </c>
      <c r="L10" s="95"/>
      <c r="M10" s="95"/>
    </row>
    <row r="11" spans="1:13" ht="12.75">
      <c r="A11" s="189" t="s">
        <v>43</v>
      </c>
      <c r="B11" s="190"/>
      <c r="C11" s="190"/>
      <c r="D11" s="190"/>
      <c r="E11" s="190"/>
      <c r="F11" s="190"/>
      <c r="G11" s="190"/>
      <c r="H11" s="191"/>
      <c r="I11" s="4">
        <v>4</v>
      </c>
      <c r="J11" s="10">
        <v>559107</v>
      </c>
      <c r="K11" s="10">
        <v>592534</v>
      </c>
      <c r="L11" s="95"/>
      <c r="M11" s="95"/>
    </row>
    <row r="12" spans="1:13" ht="12.75">
      <c r="A12" s="189" t="s">
        <v>44</v>
      </c>
      <c r="B12" s="190"/>
      <c r="C12" s="190"/>
      <c r="D12" s="190"/>
      <c r="E12" s="190"/>
      <c r="F12" s="190"/>
      <c r="G12" s="190"/>
      <c r="H12" s="191"/>
      <c r="I12" s="4">
        <v>5</v>
      </c>
      <c r="J12" s="10">
        <v>616591</v>
      </c>
      <c r="K12" s="10">
        <v>790394</v>
      </c>
      <c r="L12" s="95"/>
      <c r="M12" s="95"/>
    </row>
    <row r="13" spans="1:13" ht="12.75">
      <c r="A13" s="189" t="s">
        <v>0</v>
      </c>
      <c r="B13" s="190"/>
      <c r="C13" s="190"/>
      <c r="D13" s="190"/>
      <c r="E13" s="190"/>
      <c r="F13" s="190"/>
      <c r="G13" s="190"/>
      <c r="H13" s="191"/>
      <c r="I13" s="4">
        <v>6</v>
      </c>
      <c r="J13" s="10"/>
      <c r="K13" s="10"/>
      <c r="L13" s="95"/>
      <c r="M13" s="95"/>
    </row>
    <row r="14" spans="1:13" ht="12.75">
      <c r="A14" s="189" t="s">
        <v>45</v>
      </c>
      <c r="B14" s="190"/>
      <c r="C14" s="190"/>
      <c r="D14" s="190"/>
      <c r="E14" s="190"/>
      <c r="F14" s="190"/>
      <c r="G14" s="190"/>
      <c r="H14" s="191"/>
      <c r="I14" s="4">
        <v>7</v>
      </c>
      <c r="J14" s="10"/>
      <c r="K14" s="10"/>
      <c r="L14" s="95"/>
      <c r="M14" s="95"/>
    </row>
    <row r="15" spans="1:13" ht="12.75">
      <c r="A15" s="189" t="s">
        <v>46</v>
      </c>
      <c r="B15" s="190"/>
      <c r="C15" s="190"/>
      <c r="D15" s="190"/>
      <c r="E15" s="190"/>
      <c r="F15" s="190"/>
      <c r="G15" s="190"/>
      <c r="H15" s="191"/>
      <c r="I15" s="4">
        <v>8</v>
      </c>
      <c r="J15" s="10"/>
      <c r="K15" s="10"/>
      <c r="L15" s="95"/>
      <c r="M15" s="95"/>
    </row>
    <row r="16" spans="1:13" ht="12.75">
      <c r="A16" s="189" t="s">
        <v>47</v>
      </c>
      <c r="B16" s="190"/>
      <c r="C16" s="190"/>
      <c r="D16" s="190"/>
      <c r="E16" s="190"/>
      <c r="F16" s="190"/>
      <c r="G16" s="190"/>
      <c r="H16" s="191"/>
      <c r="I16" s="4">
        <v>9</v>
      </c>
      <c r="J16" s="10"/>
      <c r="K16" s="10"/>
      <c r="L16" s="95"/>
      <c r="M16" s="95"/>
    </row>
    <row r="17" spans="1:13" ht="12.75">
      <c r="A17" s="189" t="s">
        <v>48</v>
      </c>
      <c r="B17" s="190"/>
      <c r="C17" s="190"/>
      <c r="D17" s="190"/>
      <c r="E17" s="190"/>
      <c r="F17" s="190"/>
      <c r="G17" s="190"/>
      <c r="H17" s="191"/>
      <c r="I17" s="4">
        <v>10</v>
      </c>
      <c r="J17" s="9">
        <f>SUM(J18:J26)</f>
        <v>925441409</v>
      </c>
      <c r="K17" s="9">
        <f>SUM(K18:K26)</f>
        <v>852372980</v>
      </c>
      <c r="L17" s="95"/>
      <c r="M17" s="95"/>
    </row>
    <row r="18" spans="1:13" ht="12.75">
      <c r="A18" s="189" t="s">
        <v>49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0">
        <v>111903544</v>
      </c>
      <c r="K18" s="10">
        <v>110840589</v>
      </c>
      <c r="L18" s="95"/>
      <c r="M18" s="95"/>
    </row>
    <row r="19" spans="1:13" ht="12.75">
      <c r="A19" s="189" t="s">
        <v>50</v>
      </c>
      <c r="B19" s="190"/>
      <c r="C19" s="190"/>
      <c r="D19" s="190"/>
      <c r="E19" s="190"/>
      <c r="F19" s="190"/>
      <c r="G19" s="190"/>
      <c r="H19" s="191"/>
      <c r="I19" s="4">
        <v>12</v>
      </c>
      <c r="J19" s="10">
        <v>715042420</v>
      </c>
      <c r="K19" s="10">
        <v>643696252</v>
      </c>
      <c r="L19" s="95"/>
      <c r="M19" s="95"/>
    </row>
    <row r="20" spans="1:13" ht="12.75">
      <c r="A20" s="189" t="s">
        <v>51</v>
      </c>
      <c r="B20" s="190"/>
      <c r="C20" s="190"/>
      <c r="D20" s="190"/>
      <c r="E20" s="190"/>
      <c r="F20" s="190"/>
      <c r="G20" s="190"/>
      <c r="H20" s="191"/>
      <c r="I20" s="4">
        <v>13</v>
      </c>
      <c r="J20" s="10">
        <v>16654310</v>
      </c>
      <c r="K20" s="10">
        <v>13688733</v>
      </c>
      <c r="L20" s="95"/>
      <c r="M20" s="95"/>
    </row>
    <row r="21" spans="1:13" ht="12.75">
      <c r="A21" s="189" t="s">
        <v>52</v>
      </c>
      <c r="B21" s="190"/>
      <c r="C21" s="190"/>
      <c r="D21" s="190"/>
      <c r="E21" s="190"/>
      <c r="F21" s="190"/>
      <c r="G21" s="190"/>
      <c r="H21" s="191"/>
      <c r="I21" s="4">
        <v>14</v>
      </c>
      <c r="J21" s="10">
        <v>67442533</v>
      </c>
      <c r="K21" s="10">
        <v>71219529</v>
      </c>
      <c r="L21" s="95"/>
      <c r="M21" s="95"/>
    </row>
    <row r="22" spans="1:13" ht="12.75">
      <c r="A22" s="189" t="s">
        <v>53</v>
      </c>
      <c r="B22" s="190"/>
      <c r="C22" s="190"/>
      <c r="D22" s="190"/>
      <c r="E22" s="190"/>
      <c r="F22" s="190"/>
      <c r="G22" s="190"/>
      <c r="H22" s="191"/>
      <c r="I22" s="4">
        <v>15</v>
      </c>
      <c r="J22" s="10"/>
      <c r="K22" s="10"/>
      <c r="L22" s="95"/>
      <c r="M22" s="95"/>
    </row>
    <row r="23" spans="1:13" ht="12.75">
      <c r="A23" s="189" t="s">
        <v>54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0">
        <v>345568</v>
      </c>
      <c r="K23" s="10">
        <v>481961</v>
      </c>
      <c r="L23" s="95"/>
      <c r="M23" s="95"/>
    </row>
    <row r="24" spans="1:13" ht="12.75">
      <c r="A24" s="189" t="s">
        <v>55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0">
        <v>10489742</v>
      </c>
      <c r="K24" s="10">
        <v>8887349</v>
      </c>
      <c r="L24" s="95"/>
      <c r="M24" s="95"/>
    </row>
    <row r="25" spans="1:13" ht="12.75">
      <c r="A25" s="189" t="s">
        <v>56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0">
        <v>3563292</v>
      </c>
      <c r="K25" s="10">
        <v>3558567</v>
      </c>
      <c r="L25" s="95"/>
      <c r="M25" s="95"/>
    </row>
    <row r="26" spans="1:13" ht="12.75">
      <c r="A26" s="189" t="s">
        <v>57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0"/>
      <c r="K26" s="10"/>
      <c r="L26" s="95"/>
      <c r="M26" s="95"/>
    </row>
    <row r="27" spans="1:13" ht="12.75">
      <c r="A27" s="189" t="s">
        <v>58</v>
      </c>
      <c r="B27" s="190"/>
      <c r="C27" s="190"/>
      <c r="D27" s="190"/>
      <c r="E27" s="190"/>
      <c r="F27" s="190"/>
      <c r="G27" s="190"/>
      <c r="H27" s="191"/>
      <c r="I27" s="4">
        <v>20</v>
      </c>
      <c r="J27" s="9">
        <f>SUM(J28:J35)</f>
        <v>174599502</v>
      </c>
      <c r="K27" s="9">
        <f>SUM(K28:K35)</f>
        <v>544660</v>
      </c>
      <c r="L27" s="95"/>
      <c r="M27" s="95"/>
    </row>
    <row r="28" spans="1:13" ht="12.75">
      <c r="A28" s="189" t="s">
        <v>59</v>
      </c>
      <c r="B28" s="190"/>
      <c r="C28" s="190"/>
      <c r="D28" s="190"/>
      <c r="E28" s="190"/>
      <c r="F28" s="190"/>
      <c r="G28" s="190"/>
      <c r="H28" s="191"/>
      <c r="I28" s="4">
        <v>21</v>
      </c>
      <c r="J28" s="10">
        <v>174585922</v>
      </c>
      <c r="K28" s="10">
        <v>500000</v>
      </c>
      <c r="L28" s="95"/>
      <c r="M28" s="95"/>
    </row>
    <row r="29" spans="1:13" ht="12.75">
      <c r="A29" s="189" t="s">
        <v>60</v>
      </c>
      <c r="B29" s="190"/>
      <c r="C29" s="190"/>
      <c r="D29" s="190"/>
      <c r="E29" s="190"/>
      <c r="F29" s="190"/>
      <c r="G29" s="190"/>
      <c r="H29" s="191"/>
      <c r="I29" s="4">
        <v>22</v>
      </c>
      <c r="J29" s="10"/>
      <c r="K29" s="10"/>
      <c r="L29" s="95"/>
      <c r="M29" s="95"/>
    </row>
    <row r="30" spans="1:13" ht="12.75">
      <c r="A30" s="189" t="s">
        <v>61</v>
      </c>
      <c r="B30" s="190"/>
      <c r="C30" s="190"/>
      <c r="D30" s="190"/>
      <c r="E30" s="190"/>
      <c r="F30" s="190"/>
      <c r="G30" s="190"/>
      <c r="H30" s="191"/>
      <c r="I30" s="4">
        <v>23</v>
      </c>
      <c r="J30" s="10"/>
      <c r="K30" s="10"/>
      <c r="L30" s="95"/>
      <c r="M30" s="95"/>
    </row>
    <row r="31" spans="1:13" ht="12.75">
      <c r="A31" s="189" t="s">
        <v>62</v>
      </c>
      <c r="B31" s="190"/>
      <c r="C31" s="190"/>
      <c r="D31" s="190"/>
      <c r="E31" s="190"/>
      <c r="F31" s="190"/>
      <c r="G31" s="190"/>
      <c r="H31" s="191"/>
      <c r="I31" s="4">
        <v>24</v>
      </c>
      <c r="J31" s="10"/>
      <c r="K31" s="10"/>
      <c r="L31" s="95"/>
      <c r="M31" s="95"/>
    </row>
    <row r="32" spans="1:13" ht="12.75">
      <c r="A32" s="189" t="s">
        <v>63</v>
      </c>
      <c r="B32" s="190"/>
      <c r="C32" s="190"/>
      <c r="D32" s="190"/>
      <c r="E32" s="190"/>
      <c r="F32" s="190"/>
      <c r="G32" s="190"/>
      <c r="H32" s="191"/>
      <c r="I32" s="4">
        <v>25</v>
      </c>
      <c r="J32" s="10">
        <v>13580</v>
      </c>
      <c r="K32" s="10">
        <v>44660</v>
      </c>
      <c r="L32" s="95"/>
      <c r="M32" s="95"/>
    </row>
    <row r="33" spans="1:13" ht="12.75">
      <c r="A33" s="189" t="s">
        <v>64</v>
      </c>
      <c r="B33" s="190"/>
      <c r="C33" s="190"/>
      <c r="D33" s="190"/>
      <c r="E33" s="190"/>
      <c r="F33" s="190"/>
      <c r="G33" s="190"/>
      <c r="H33" s="191"/>
      <c r="I33" s="4">
        <v>26</v>
      </c>
      <c r="J33" s="10"/>
      <c r="K33" s="10"/>
      <c r="L33" s="95"/>
      <c r="M33" s="95"/>
    </row>
    <row r="34" spans="1:13" ht="12.75">
      <c r="A34" s="189" t="s">
        <v>65</v>
      </c>
      <c r="B34" s="190"/>
      <c r="C34" s="190"/>
      <c r="D34" s="190"/>
      <c r="E34" s="190"/>
      <c r="F34" s="190"/>
      <c r="G34" s="190"/>
      <c r="H34" s="191"/>
      <c r="I34" s="4">
        <v>27</v>
      </c>
      <c r="J34" s="10"/>
      <c r="K34" s="10"/>
      <c r="L34" s="95"/>
      <c r="M34" s="95"/>
    </row>
    <row r="35" spans="1:13" ht="12.75">
      <c r="A35" s="189" t="s">
        <v>66</v>
      </c>
      <c r="B35" s="190"/>
      <c r="C35" s="190"/>
      <c r="D35" s="190"/>
      <c r="E35" s="190"/>
      <c r="F35" s="190"/>
      <c r="G35" s="190"/>
      <c r="H35" s="191"/>
      <c r="I35" s="4">
        <v>28</v>
      </c>
      <c r="J35" s="10"/>
      <c r="K35" s="10"/>
      <c r="L35" s="95"/>
      <c r="M35" s="95"/>
    </row>
    <row r="36" spans="1:13" ht="12.75">
      <c r="A36" s="189" t="s">
        <v>67</v>
      </c>
      <c r="B36" s="190"/>
      <c r="C36" s="190"/>
      <c r="D36" s="190"/>
      <c r="E36" s="190"/>
      <c r="F36" s="190"/>
      <c r="G36" s="190"/>
      <c r="H36" s="191"/>
      <c r="I36" s="4">
        <v>29</v>
      </c>
      <c r="J36" s="9">
        <f>SUM(J37:J39)</f>
        <v>0</v>
      </c>
      <c r="K36" s="9">
        <f>SUM(K37:K39)</f>
        <v>0</v>
      </c>
      <c r="L36" s="95"/>
      <c r="M36" s="95"/>
    </row>
    <row r="37" spans="1:13" ht="12.75">
      <c r="A37" s="189" t="s">
        <v>68</v>
      </c>
      <c r="B37" s="190"/>
      <c r="C37" s="190"/>
      <c r="D37" s="190"/>
      <c r="E37" s="190"/>
      <c r="F37" s="190"/>
      <c r="G37" s="190"/>
      <c r="H37" s="191"/>
      <c r="I37" s="4">
        <v>30</v>
      </c>
      <c r="J37" s="10"/>
      <c r="K37" s="10"/>
      <c r="L37" s="95"/>
      <c r="M37" s="95"/>
    </row>
    <row r="38" spans="1:13" ht="12.75">
      <c r="A38" s="189" t="s">
        <v>69</v>
      </c>
      <c r="B38" s="190"/>
      <c r="C38" s="190"/>
      <c r="D38" s="190"/>
      <c r="E38" s="190"/>
      <c r="F38" s="190"/>
      <c r="G38" s="190"/>
      <c r="H38" s="191"/>
      <c r="I38" s="4">
        <v>31</v>
      </c>
      <c r="J38" s="10"/>
      <c r="K38" s="10"/>
      <c r="L38" s="95"/>
      <c r="M38" s="95"/>
    </row>
    <row r="39" spans="1:13" ht="12.75">
      <c r="A39" s="189" t="s">
        <v>70</v>
      </c>
      <c r="B39" s="190"/>
      <c r="C39" s="190"/>
      <c r="D39" s="190"/>
      <c r="E39" s="190"/>
      <c r="F39" s="190"/>
      <c r="G39" s="190"/>
      <c r="H39" s="191"/>
      <c r="I39" s="4">
        <v>32</v>
      </c>
      <c r="J39" s="10"/>
      <c r="K39" s="10"/>
      <c r="L39" s="95"/>
      <c r="M39" s="95"/>
    </row>
    <row r="40" spans="1:13" ht="12.75">
      <c r="A40" s="189" t="s">
        <v>71</v>
      </c>
      <c r="B40" s="190"/>
      <c r="C40" s="190"/>
      <c r="D40" s="190"/>
      <c r="E40" s="190"/>
      <c r="F40" s="190"/>
      <c r="G40" s="190"/>
      <c r="H40" s="191"/>
      <c r="I40" s="4">
        <v>33</v>
      </c>
      <c r="J40" s="10">
        <v>1416003</v>
      </c>
      <c r="K40" s="10">
        <v>1416003</v>
      </c>
      <c r="L40" s="95"/>
      <c r="M40" s="95"/>
    </row>
    <row r="41" spans="1:13" ht="12.75">
      <c r="A41" s="192" t="s">
        <v>72</v>
      </c>
      <c r="B41" s="193"/>
      <c r="C41" s="193"/>
      <c r="D41" s="193"/>
      <c r="E41" s="193"/>
      <c r="F41" s="193"/>
      <c r="G41" s="193"/>
      <c r="H41" s="194"/>
      <c r="I41" s="4">
        <v>34</v>
      </c>
      <c r="J41" s="9">
        <f>J42+J50+J57+J65</f>
        <v>96098878</v>
      </c>
      <c r="K41" s="9">
        <f>K42+K50+K57+K65</f>
        <v>97920088</v>
      </c>
      <c r="L41" s="95"/>
      <c r="M41" s="95"/>
    </row>
    <row r="42" spans="1:13" ht="12.75">
      <c r="A42" s="189" t="s">
        <v>73</v>
      </c>
      <c r="B42" s="190"/>
      <c r="C42" s="190"/>
      <c r="D42" s="190"/>
      <c r="E42" s="190"/>
      <c r="F42" s="190"/>
      <c r="G42" s="190"/>
      <c r="H42" s="191"/>
      <c r="I42" s="4">
        <v>35</v>
      </c>
      <c r="J42" s="9">
        <f>SUM(J43:J49)</f>
        <v>2804098</v>
      </c>
      <c r="K42" s="9">
        <f>SUM(K43:K49)</f>
        <v>2492615</v>
      </c>
      <c r="L42" s="95"/>
      <c r="M42" s="95"/>
    </row>
    <row r="43" spans="1:13" ht="12.75">
      <c r="A43" s="189" t="s">
        <v>74</v>
      </c>
      <c r="B43" s="190"/>
      <c r="C43" s="190"/>
      <c r="D43" s="190"/>
      <c r="E43" s="190"/>
      <c r="F43" s="190"/>
      <c r="G43" s="190"/>
      <c r="H43" s="191"/>
      <c r="I43" s="4">
        <v>36</v>
      </c>
      <c r="J43" s="10">
        <v>2131385</v>
      </c>
      <c r="K43" s="10">
        <v>1902931</v>
      </c>
      <c r="L43" s="95"/>
      <c r="M43" s="95"/>
    </row>
    <row r="44" spans="1:13" ht="12.75">
      <c r="A44" s="189" t="s">
        <v>75</v>
      </c>
      <c r="B44" s="190"/>
      <c r="C44" s="190"/>
      <c r="D44" s="190"/>
      <c r="E44" s="190"/>
      <c r="F44" s="190"/>
      <c r="G44" s="190"/>
      <c r="H44" s="191"/>
      <c r="I44" s="4">
        <v>37</v>
      </c>
      <c r="J44" s="10"/>
      <c r="K44" s="10"/>
      <c r="L44" s="95"/>
      <c r="M44" s="95"/>
    </row>
    <row r="45" spans="1:13" ht="12.75">
      <c r="A45" s="189" t="s">
        <v>76</v>
      </c>
      <c r="B45" s="190"/>
      <c r="C45" s="190"/>
      <c r="D45" s="190"/>
      <c r="E45" s="190"/>
      <c r="F45" s="190"/>
      <c r="G45" s="190"/>
      <c r="H45" s="191"/>
      <c r="I45" s="4">
        <v>38</v>
      </c>
      <c r="J45" s="10"/>
      <c r="K45" s="10"/>
      <c r="L45" s="95"/>
      <c r="M45" s="95"/>
    </row>
    <row r="46" spans="1:13" ht="12.75">
      <c r="A46" s="189" t="s">
        <v>77</v>
      </c>
      <c r="B46" s="190"/>
      <c r="C46" s="190"/>
      <c r="D46" s="190"/>
      <c r="E46" s="190"/>
      <c r="F46" s="190"/>
      <c r="G46" s="190"/>
      <c r="H46" s="191"/>
      <c r="I46" s="4">
        <v>39</v>
      </c>
      <c r="J46" s="10">
        <v>100574</v>
      </c>
      <c r="K46" s="10">
        <v>222533</v>
      </c>
      <c r="L46" s="95"/>
      <c r="M46" s="95"/>
    </row>
    <row r="47" spans="1:13" ht="12.75">
      <c r="A47" s="189" t="s">
        <v>78</v>
      </c>
      <c r="B47" s="190"/>
      <c r="C47" s="190"/>
      <c r="D47" s="190"/>
      <c r="E47" s="190"/>
      <c r="F47" s="190"/>
      <c r="G47" s="190"/>
      <c r="H47" s="191"/>
      <c r="I47" s="4">
        <v>40</v>
      </c>
      <c r="J47" s="10">
        <v>572139</v>
      </c>
      <c r="K47" s="10">
        <v>367151</v>
      </c>
      <c r="L47" s="95"/>
      <c r="M47" s="95"/>
    </row>
    <row r="48" spans="1:13" ht="12.75">
      <c r="A48" s="189" t="s">
        <v>79</v>
      </c>
      <c r="B48" s="190"/>
      <c r="C48" s="190"/>
      <c r="D48" s="190"/>
      <c r="E48" s="190"/>
      <c r="F48" s="190"/>
      <c r="G48" s="190"/>
      <c r="H48" s="191"/>
      <c r="I48" s="4">
        <v>41</v>
      </c>
      <c r="J48" s="10"/>
      <c r="K48" s="10"/>
      <c r="L48" s="95"/>
      <c r="M48" s="95"/>
    </row>
    <row r="49" spans="1:13" ht="12.75">
      <c r="A49" s="189" t="s">
        <v>80</v>
      </c>
      <c r="B49" s="190"/>
      <c r="C49" s="190"/>
      <c r="D49" s="190"/>
      <c r="E49" s="190"/>
      <c r="F49" s="190"/>
      <c r="G49" s="190"/>
      <c r="H49" s="191"/>
      <c r="I49" s="4">
        <v>42</v>
      </c>
      <c r="J49" s="10"/>
      <c r="K49" s="10"/>
      <c r="L49" s="95"/>
      <c r="M49" s="95"/>
    </row>
    <row r="50" spans="1:13" ht="12.75">
      <c r="A50" s="189" t="s">
        <v>81</v>
      </c>
      <c r="B50" s="190"/>
      <c r="C50" s="190"/>
      <c r="D50" s="190"/>
      <c r="E50" s="190"/>
      <c r="F50" s="190"/>
      <c r="G50" s="190"/>
      <c r="H50" s="191"/>
      <c r="I50" s="4">
        <v>43</v>
      </c>
      <c r="J50" s="9">
        <f>SUM(J51:J56)</f>
        <v>9136573</v>
      </c>
      <c r="K50" s="9">
        <f>SUM(K51:K56)</f>
        <v>12912481</v>
      </c>
      <c r="L50" s="95"/>
      <c r="M50" s="95"/>
    </row>
    <row r="51" spans="1:13" ht="12.75">
      <c r="A51" s="189" t="s">
        <v>82</v>
      </c>
      <c r="B51" s="190"/>
      <c r="C51" s="190"/>
      <c r="D51" s="190"/>
      <c r="E51" s="190"/>
      <c r="F51" s="190"/>
      <c r="G51" s="190"/>
      <c r="H51" s="191"/>
      <c r="I51" s="4">
        <v>44</v>
      </c>
      <c r="J51" s="10">
        <v>797628</v>
      </c>
      <c r="K51" s="10"/>
      <c r="L51" s="95"/>
      <c r="M51" s="95"/>
    </row>
    <row r="52" spans="1:13" ht="12.75">
      <c r="A52" s="189" t="s">
        <v>83</v>
      </c>
      <c r="B52" s="190"/>
      <c r="C52" s="190"/>
      <c r="D52" s="190"/>
      <c r="E52" s="190"/>
      <c r="F52" s="190"/>
      <c r="G52" s="190"/>
      <c r="H52" s="191"/>
      <c r="I52" s="4">
        <v>45</v>
      </c>
      <c r="J52" s="10">
        <v>7664303</v>
      </c>
      <c r="K52" s="10">
        <v>8021696</v>
      </c>
      <c r="L52" s="95"/>
      <c r="M52" s="95"/>
    </row>
    <row r="53" spans="1:13" ht="12.75">
      <c r="A53" s="189" t="s">
        <v>84</v>
      </c>
      <c r="B53" s="190"/>
      <c r="C53" s="190"/>
      <c r="D53" s="190"/>
      <c r="E53" s="190"/>
      <c r="F53" s="190"/>
      <c r="G53" s="190"/>
      <c r="H53" s="191"/>
      <c r="I53" s="4">
        <v>46</v>
      </c>
      <c r="J53" s="10"/>
      <c r="K53" s="10"/>
      <c r="L53" s="95"/>
      <c r="M53" s="95"/>
    </row>
    <row r="54" spans="1:13" ht="12.75">
      <c r="A54" s="189" t="s">
        <v>85</v>
      </c>
      <c r="B54" s="190"/>
      <c r="C54" s="190"/>
      <c r="D54" s="190"/>
      <c r="E54" s="190"/>
      <c r="F54" s="190"/>
      <c r="G54" s="190"/>
      <c r="H54" s="191"/>
      <c r="I54" s="4">
        <v>47</v>
      </c>
      <c r="J54" s="10">
        <v>96017</v>
      </c>
      <c r="K54" s="10">
        <v>170883</v>
      </c>
      <c r="L54" s="95"/>
      <c r="M54" s="95"/>
    </row>
    <row r="55" spans="1:13" ht="12.75">
      <c r="A55" s="189" t="s">
        <v>86</v>
      </c>
      <c r="B55" s="190"/>
      <c r="C55" s="190"/>
      <c r="D55" s="190"/>
      <c r="E55" s="190"/>
      <c r="F55" s="190"/>
      <c r="G55" s="190"/>
      <c r="H55" s="191"/>
      <c r="I55" s="4">
        <v>48</v>
      </c>
      <c r="J55" s="10">
        <v>578625</v>
      </c>
      <c r="K55" s="10">
        <v>343724</v>
      </c>
      <c r="L55" s="95"/>
      <c r="M55" s="95"/>
    </row>
    <row r="56" spans="1:13" ht="12.75">
      <c r="A56" s="189" t="s">
        <v>87</v>
      </c>
      <c r="B56" s="190"/>
      <c r="C56" s="190"/>
      <c r="D56" s="190"/>
      <c r="E56" s="190"/>
      <c r="F56" s="190"/>
      <c r="G56" s="190"/>
      <c r="H56" s="191"/>
      <c r="I56" s="4">
        <v>49</v>
      </c>
      <c r="J56" s="10"/>
      <c r="K56" s="10">
        <v>4376178</v>
      </c>
      <c r="L56" s="95"/>
      <c r="M56" s="95"/>
    </row>
    <row r="57" spans="1:13" ht="12.75">
      <c r="A57" s="189" t="s">
        <v>88</v>
      </c>
      <c r="B57" s="190"/>
      <c r="C57" s="190"/>
      <c r="D57" s="190"/>
      <c r="E57" s="190"/>
      <c r="F57" s="190"/>
      <c r="G57" s="190"/>
      <c r="H57" s="191"/>
      <c r="I57" s="4">
        <v>50</v>
      </c>
      <c r="J57" s="9">
        <f>SUM(J58:J64)</f>
        <v>0</v>
      </c>
      <c r="K57" s="9">
        <f>SUM(K58:K64)</f>
        <v>0</v>
      </c>
      <c r="L57" s="95"/>
      <c r="M57" s="95"/>
    </row>
    <row r="58" spans="1:13" ht="12.75">
      <c r="A58" s="189" t="s">
        <v>89</v>
      </c>
      <c r="B58" s="190"/>
      <c r="C58" s="190"/>
      <c r="D58" s="190"/>
      <c r="E58" s="190"/>
      <c r="F58" s="190"/>
      <c r="G58" s="190"/>
      <c r="H58" s="191"/>
      <c r="I58" s="4">
        <v>51</v>
      </c>
      <c r="J58" s="10"/>
      <c r="K58" s="10"/>
      <c r="L58" s="95"/>
      <c r="M58" s="95"/>
    </row>
    <row r="59" spans="1:13" ht="12.75">
      <c r="A59" s="189" t="s">
        <v>90</v>
      </c>
      <c r="B59" s="190"/>
      <c r="C59" s="190"/>
      <c r="D59" s="190"/>
      <c r="E59" s="190"/>
      <c r="F59" s="190"/>
      <c r="G59" s="190"/>
      <c r="H59" s="191"/>
      <c r="I59" s="4">
        <v>52</v>
      </c>
      <c r="J59" s="10"/>
      <c r="K59" s="10"/>
      <c r="L59" s="95"/>
      <c r="M59" s="95"/>
    </row>
    <row r="60" spans="1:13" ht="12.75">
      <c r="A60" s="189" t="s">
        <v>91</v>
      </c>
      <c r="B60" s="190"/>
      <c r="C60" s="190"/>
      <c r="D60" s="190"/>
      <c r="E60" s="190"/>
      <c r="F60" s="190"/>
      <c r="G60" s="190"/>
      <c r="H60" s="191"/>
      <c r="I60" s="4">
        <v>53</v>
      </c>
      <c r="J60" s="10"/>
      <c r="K60" s="10"/>
      <c r="L60" s="95"/>
      <c r="M60" s="95"/>
    </row>
    <row r="61" spans="1:13" ht="12.75">
      <c r="A61" s="189" t="s">
        <v>62</v>
      </c>
      <c r="B61" s="190"/>
      <c r="C61" s="190"/>
      <c r="D61" s="190"/>
      <c r="E61" s="190"/>
      <c r="F61" s="190"/>
      <c r="G61" s="190"/>
      <c r="H61" s="191"/>
      <c r="I61" s="4">
        <v>54</v>
      </c>
      <c r="J61" s="10"/>
      <c r="K61" s="10"/>
      <c r="L61" s="95"/>
      <c r="M61" s="95"/>
    </row>
    <row r="62" spans="1:13" ht="12.75">
      <c r="A62" s="189" t="s">
        <v>63</v>
      </c>
      <c r="B62" s="190"/>
      <c r="C62" s="190"/>
      <c r="D62" s="190"/>
      <c r="E62" s="190"/>
      <c r="F62" s="190"/>
      <c r="G62" s="190"/>
      <c r="H62" s="191"/>
      <c r="I62" s="4">
        <v>55</v>
      </c>
      <c r="J62" s="10"/>
      <c r="K62" s="10"/>
      <c r="L62" s="95"/>
      <c r="M62" s="95"/>
    </row>
    <row r="63" spans="1:13" ht="12.75">
      <c r="A63" s="189" t="s">
        <v>92</v>
      </c>
      <c r="B63" s="190"/>
      <c r="C63" s="190"/>
      <c r="D63" s="190"/>
      <c r="E63" s="190"/>
      <c r="F63" s="190"/>
      <c r="G63" s="190"/>
      <c r="H63" s="191"/>
      <c r="I63" s="4">
        <v>56</v>
      </c>
      <c r="J63" s="10"/>
      <c r="K63" s="10"/>
      <c r="L63" s="95"/>
      <c r="M63" s="95"/>
    </row>
    <row r="64" spans="1:13" ht="12.75">
      <c r="A64" s="189" t="s">
        <v>93</v>
      </c>
      <c r="B64" s="190"/>
      <c r="C64" s="190"/>
      <c r="D64" s="190"/>
      <c r="E64" s="190"/>
      <c r="F64" s="190"/>
      <c r="G64" s="190"/>
      <c r="H64" s="191"/>
      <c r="I64" s="4">
        <v>57</v>
      </c>
      <c r="J64" s="10"/>
      <c r="K64" s="10"/>
      <c r="L64" s="95"/>
      <c r="M64" s="95"/>
    </row>
    <row r="65" spans="1:13" ht="12.75">
      <c r="A65" s="189" t="s">
        <v>94</v>
      </c>
      <c r="B65" s="190"/>
      <c r="C65" s="190"/>
      <c r="D65" s="190"/>
      <c r="E65" s="190"/>
      <c r="F65" s="190"/>
      <c r="G65" s="190"/>
      <c r="H65" s="191"/>
      <c r="I65" s="4">
        <v>58</v>
      </c>
      <c r="J65" s="10">
        <v>84158207</v>
      </c>
      <c r="K65" s="10">
        <v>82514992</v>
      </c>
      <c r="L65" s="95"/>
      <c r="M65" s="95"/>
    </row>
    <row r="66" spans="1:13" ht="12.75">
      <c r="A66" s="192" t="s">
        <v>95</v>
      </c>
      <c r="B66" s="193"/>
      <c r="C66" s="193"/>
      <c r="D66" s="193"/>
      <c r="E66" s="193"/>
      <c r="F66" s="193"/>
      <c r="G66" s="193"/>
      <c r="H66" s="194"/>
      <c r="I66" s="4">
        <v>59</v>
      </c>
      <c r="J66" s="10">
        <v>392210</v>
      </c>
      <c r="K66" s="10">
        <v>286448</v>
      </c>
      <c r="L66" s="95"/>
      <c r="M66" s="95"/>
    </row>
    <row r="67" spans="1:13" ht="12.75">
      <c r="A67" s="192" t="s">
        <v>96</v>
      </c>
      <c r="B67" s="193"/>
      <c r="C67" s="193"/>
      <c r="D67" s="193"/>
      <c r="E67" s="193"/>
      <c r="F67" s="193"/>
      <c r="G67" s="193"/>
      <c r="H67" s="194"/>
      <c r="I67" s="4">
        <v>60</v>
      </c>
      <c r="J67" s="9">
        <f>J8+J9+J41+J66</f>
        <v>1199123700</v>
      </c>
      <c r="K67" s="9">
        <f>K8+K9+K41+K66</f>
        <v>953923107</v>
      </c>
      <c r="L67" s="95"/>
      <c r="M67" s="95"/>
    </row>
    <row r="68" spans="1:13" ht="12.75">
      <c r="A68" s="214" t="s">
        <v>97</v>
      </c>
      <c r="B68" s="215"/>
      <c r="C68" s="215"/>
      <c r="D68" s="215"/>
      <c r="E68" s="215"/>
      <c r="F68" s="215"/>
      <c r="G68" s="215"/>
      <c r="H68" s="216"/>
      <c r="I68" s="7">
        <v>61</v>
      </c>
      <c r="J68" s="11">
        <v>4452613</v>
      </c>
      <c r="K68" s="11">
        <v>4452613</v>
      </c>
      <c r="L68" s="95"/>
      <c r="M68" s="95"/>
    </row>
    <row r="69" spans="1:13" ht="12.75">
      <c r="A69" s="200" t="s">
        <v>98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  <c r="L69" s="95"/>
      <c r="M69" s="95"/>
    </row>
    <row r="70" spans="1:13" ht="12.75">
      <c r="A70" s="204" t="s">
        <v>99</v>
      </c>
      <c r="B70" s="205"/>
      <c r="C70" s="205"/>
      <c r="D70" s="205"/>
      <c r="E70" s="205"/>
      <c r="F70" s="205"/>
      <c r="G70" s="205"/>
      <c r="H70" s="219"/>
      <c r="I70" s="6">
        <v>62</v>
      </c>
      <c r="J70" s="14">
        <f>J71+J72+J73+J79+J80+J83+J86</f>
        <v>945591414</v>
      </c>
      <c r="K70" s="14">
        <f>K71+K72+K73+K79+K80+K83+K86</f>
        <v>742685616</v>
      </c>
      <c r="L70" s="95"/>
      <c r="M70" s="95"/>
    </row>
    <row r="71" spans="1:13" ht="12.75">
      <c r="A71" s="189" t="s">
        <v>100</v>
      </c>
      <c r="B71" s="190"/>
      <c r="C71" s="190"/>
      <c r="D71" s="190"/>
      <c r="E71" s="190"/>
      <c r="F71" s="190"/>
      <c r="G71" s="190"/>
      <c r="H71" s="191"/>
      <c r="I71" s="4">
        <v>63</v>
      </c>
      <c r="J71" s="10">
        <v>865553260</v>
      </c>
      <c r="K71" s="10">
        <v>696074300</v>
      </c>
      <c r="L71" s="95"/>
      <c r="M71" s="95"/>
    </row>
    <row r="72" spans="1:13" ht="12.75">
      <c r="A72" s="189" t="s">
        <v>101</v>
      </c>
      <c r="B72" s="190"/>
      <c r="C72" s="190"/>
      <c r="D72" s="190"/>
      <c r="E72" s="190"/>
      <c r="F72" s="190"/>
      <c r="G72" s="190"/>
      <c r="H72" s="191"/>
      <c r="I72" s="4">
        <v>64</v>
      </c>
      <c r="J72" s="10"/>
      <c r="K72" s="10"/>
      <c r="L72" s="95"/>
      <c r="M72" s="95"/>
    </row>
    <row r="73" spans="1:13" ht="12.75">
      <c r="A73" s="189" t="s">
        <v>102</v>
      </c>
      <c r="B73" s="190"/>
      <c r="C73" s="190"/>
      <c r="D73" s="190"/>
      <c r="E73" s="190"/>
      <c r="F73" s="190"/>
      <c r="G73" s="190"/>
      <c r="H73" s="191"/>
      <c r="I73" s="4">
        <v>65</v>
      </c>
      <c r="J73" s="9">
        <f>J74+J75-J76+J77+J78</f>
        <v>45216111</v>
      </c>
      <c r="K73" s="9">
        <f>K74+K75-K76+K77+K78</f>
        <v>46529648</v>
      </c>
      <c r="L73" s="95"/>
      <c r="M73" s="95"/>
    </row>
    <row r="74" spans="1:13" ht="12.75">
      <c r="A74" s="189" t="s">
        <v>103</v>
      </c>
      <c r="B74" s="190"/>
      <c r="C74" s="190"/>
      <c r="D74" s="190"/>
      <c r="E74" s="190"/>
      <c r="F74" s="190"/>
      <c r="G74" s="190"/>
      <c r="H74" s="191"/>
      <c r="I74" s="4">
        <v>66</v>
      </c>
      <c r="J74" s="10">
        <v>43277663</v>
      </c>
      <c r="K74" s="10">
        <v>45018765</v>
      </c>
      <c r="L74" s="95"/>
      <c r="M74" s="95"/>
    </row>
    <row r="75" spans="1:13" ht="12.75">
      <c r="A75" s="189" t="s">
        <v>104</v>
      </c>
      <c r="B75" s="190"/>
      <c r="C75" s="190"/>
      <c r="D75" s="190"/>
      <c r="E75" s="190"/>
      <c r="F75" s="190"/>
      <c r="G75" s="190"/>
      <c r="H75" s="191"/>
      <c r="I75" s="4">
        <v>67</v>
      </c>
      <c r="J75" s="10"/>
      <c r="K75" s="10"/>
      <c r="L75" s="95"/>
      <c r="M75" s="95"/>
    </row>
    <row r="76" spans="1:13" ht="12.75">
      <c r="A76" s="189" t="s">
        <v>105</v>
      </c>
      <c r="B76" s="190"/>
      <c r="C76" s="190"/>
      <c r="D76" s="190"/>
      <c r="E76" s="190"/>
      <c r="F76" s="190"/>
      <c r="G76" s="190"/>
      <c r="H76" s="191"/>
      <c r="I76" s="4">
        <v>68</v>
      </c>
      <c r="J76" s="10"/>
      <c r="K76" s="10"/>
      <c r="L76" s="95"/>
      <c r="M76" s="95"/>
    </row>
    <row r="77" spans="1:13" ht="12.75">
      <c r="A77" s="189" t="s">
        <v>106</v>
      </c>
      <c r="B77" s="190"/>
      <c r="C77" s="190"/>
      <c r="D77" s="190"/>
      <c r="E77" s="190"/>
      <c r="F77" s="190"/>
      <c r="G77" s="190"/>
      <c r="H77" s="191"/>
      <c r="I77" s="4">
        <v>69</v>
      </c>
      <c r="J77" s="10"/>
      <c r="K77" s="10"/>
      <c r="L77" s="95"/>
      <c r="M77" s="95"/>
    </row>
    <row r="78" spans="1:13" ht="12.75">
      <c r="A78" s="189" t="s">
        <v>107</v>
      </c>
      <c r="B78" s="190"/>
      <c r="C78" s="190"/>
      <c r="D78" s="190"/>
      <c r="E78" s="190"/>
      <c r="F78" s="190"/>
      <c r="G78" s="190"/>
      <c r="H78" s="191"/>
      <c r="I78" s="4">
        <v>70</v>
      </c>
      <c r="J78" s="10">
        <v>1938448</v>
      </c>
      <c r="K78" s="10">
        <v>1510883</v>
      </c>
      <c r="L78" s="95"/>
      <c r="M78" s="95"/>
    </row>
    <row r="79" spans="1:13" ht="12.75">
      <c r="A79" s="189" t="s">
        <v>108</v>
      </c>
      <c r="B79" s="190"/>
      <c r="C79" s="190"/>
      <c r="D79" s="190"/>
      <c r="E79" s="190"/>
      <c r="F79" s="190"/>
      <c r="G79" s="190"/>
      <c r="H79" s="191"/>
      <c r="I79" s="4">
        <v>71</v>
      </c>
      <c r="J79" s="10"/>
      <c r="K79" s="10"/>
      <c r="L79" s="95"/>
      <c r="M79" s="95"/>
    </row>
    <row r="80" spans="1:13" ht="12.75">
      <c r="A80" s="189" t="s">
        <v>109</v>
      </c>
      <c r="B80" s="190"/>
      <c r="C80" s="190"/>
      <c r="D80" s="190"/>
      <c r="E80" s="190"/>
      <c r="F80" s="190"/>
      <c r="G80" s="190"/>
      <c r="H80" s="191"/>
      <c r="I80" s="4">
        <v>72</v>
      </c>
      <c r="J80" s="9">
        <f>J81-J82</f>
        <v>0</v>
      </c>
      <c r="K80" s="9">
        <f>K81-K82</f>
        <v>0</v>
      </c>
      <c r="L80" s="95"/>
      <c r="M80" s="95"/>
    </row>
    <row r="81" spans="1:13" ht="12.75">
      <c r="A81" s="211" t="s">
        <v>110</v>
      </c>
      <c r="B81" s="212"/>
      <c r="C81" s="212"/>
      <c r="D81" s="212"/>
      <c r="E81" s="212"/>
      <c r="F81" s="212"/>
      <c r="G81" s="212"/>
      <c r="H81" s="213"/>
      <c r="I81" s="4">
        <v>73</v>
      </c>
      <c r="J81" s="10"/>
      <c r="K81" s="10"/>
      <c r="L81" s="95"/>
      <c r="M81" s="95"/>
    </row>
    <row r="82" spans="1:13" ht="12.75">
      <c r="A82" s="211" t="s">
        <v>111</v>
      </c>
      <c r="B82" s="212"/>
      <c r="C82" s="212"/>
      <c r="D82" s="212"/>
      <c r="E82" s="212"/>
      <c r="F82" s="212"/>
      <c r="G82" s="212"/>
      <c r="H82" s="213"/>
      <c r="I82" s="4">
        <v>74</v>
      </c>
      <c r="J82" s="10"/>
      <c r="K82" s="10"/>
      <c r="L82" s="95"/>
      <c r="M82" s="95"/>
    </row>
    <row r="83" spans="1:13" ht="12.75">
      <c r="A83" s="189" t="s">
        <v>112</v>
      </c>
      <c r="B83" s="190"/>
      <c r="C83" s="190"/>
      <c r="D83" s="190"/>
      <c r="E83" s="190"/>
      <c r="F83" s="190"/>
      <c r="G83" s="190"/>
      <c r="H83" s="191"/>
      <c r="I83" s="4">
        <v>75</v>
      </c>
      <c r="J83" s="9">
        <f>J84-J85</f>
        <v>34822043</v>
      </c>
      <c r="K83" s="9">
        <f>K84-K85</f>
        <v>81668</v>
      </c>
      <c r="L83" s="95"/>
      <c r="M83" s="95"/>
    </row>
    <row r="84" spans="1:13" ht="12.75">
      <c r="A84" s="211" t="s">
        <v>113</v>
      </c>
      <c r="B84" s="212"/>
      <c r="C84" s="212"/>
      <c r="D84" s="212"/>
      <c r="E84" s="212"/>
      <c r="F84" s="212"/>
      <c r="G84" s="212"/>
      <c r="H84" s="213"/>
      <c r="I84" s="4">
        <v>76</v>
      </c>
      <c r="J84" s="10">
        <v>34822043</v>
      </c>
      <c r="K84" s="10">
        <v>81668</v>
      </c>
      <c r="L84" s="95"/>
      <c r="M84" s="95"/>
    </row>
    <row r="85" spans="1:13" ht="12.75">
      <c r="A85" s="211" t="s">
        <v>114</v>
      </c>
      <c r="B85" s="212"/>
      <c r="C85" s="212"/>
      <c r="D85" s="212"/>
      <c r="E85" s="212"/>
      <c r="F85" s="212"/>
      <c r="G85" s="212"/>
      <c r="H85" s="213"/>
      <c r="I85" s="4">
        <v>77</v>
      </c>
      <c r="J85" s="10"/>
      <c r="K85" s="10"/>
      <c r="L85" s="95"/>
      <c r="M85" s="95"/>
    </row>
    <row r="86" spans="1:13" ht="12.75">
      <c r="A86" s="189" t="s">
        <v>115</v>
      </c>
      <c r="B86" s="190"/>
      <c r="C86" s="190"/>
      <c r="D86" s="190"/>
      <c r="E86" s="190"/>
      <c r="F86" s="190"/>
      <c r="G86" s="190"/>
      <c r="H86" s="191"/>
      <c r="I86" s="4">
        <v>78</v>
      </c>
      <c r="J86" s="10"/>
      <c r="K86" s="10"/>
      <c r="L86" s="95"/>
      <c r="M86" s="95"/>
    </row>
    <row r="87" spans="1:13" ht="12.75">
      <c r="A87" s="192" t="s">
        <v>116</v>
      </c>
      <c r="B87" s="193"/>
      <c r="C87" s="193"/>
      <c r="D87" s="193"/>
      <c r="E87" s="193"/>
      <c r="F87" s="193"/>
      <c r="G87" s="193"/>
      <c r="H87" s="194"/>
      <c r="I87" s="4">
        <v>79</v>
      </c>
      <c r="J87" s="9">
        <f>SUM(J88:J90)</f>
        <v>25132713</v>
      </c>
      <c r="K87" s="9">
        <f>SUM(K88:K90)</f>
        <v>19429553</v>
      </c>
      <c r="L87" s="95"/>
      <c r="M87" s="95"/>
    </row>
    <row r="88" spans="1:13" ht="12.75">
      <c r="A88" s="189" t="s">
        <v>117</v>
      </c>
      <c r="B88" s="190"/>
      <c r="C88" s="190"/>
      <c r="D88" s="190"/>
      <c r="E88" s="190"/>
      <c r="F88" s="190"/>
      <c r="G88" s="190"/>
      <c r="H88" s="191"/>
      <c r="I88" s="4">
        <v>80</v>
      </c>
      <c r="J88" s="10">
        <v>8560966</v>
      </c>
      <c r="K88" s="10">
        <v>2563749</v>
      </c>
      <c r="L88" s="95"/>
      <c r="M88" s="95"/>
    </row>
    <row r="89" spans="1:13" ht="12.75">
      <c r="A89" s="189" t="s">
        <v>118</v>
      </c>
      <c r="B89" s="190"/>
      <c r="C89" s="190"/>
      <c r="D89" s="190"/>
      <c r="E89" s="190"/>
      <c r="F89" s="190"/>
      <c r="G89" s="190"/>
      <c r="H89" s="191"/>
      <c r="I89" s="4">
        <v>81</v>
      </c>
      <c r="J89" s="10"/>
      <c r="K89" s="10"/>
      <c r="L89" s="95"/>
      <c r="M89" s="95"/>
    </row>
    <row r="90" spans="1:13" ht="12.75">
      <c r="A90" s="189" t="s">
        <v>119</v>
      </c>
      <c r="B90" s="190"/>
      <c r="C90" s="190"/>
      <c r="D90" s="190"/>
      <c r="E90" s="190"/>
      <c r="F90" s="190"/>
      <c r="G90" s="190"/>
      <c r="H90" s="191"/>
      <c r="I90" s="4">
        <v>82</v>
      </c>
      <c r="J90" s="10">
        <v>16571747</v>
      </c>
      <c r="K90" s="10">
        <v>16865804</v>
      </c>
      <c r="L90" s="95"/>
      <c r="M90" s="95"/>
    </row>
    <row r="91" spans="1:13" ht="12.75">
      <c r="A91" s="192" t="s">
        <v>120</v>
      </c>
      <c r="B91" s="193"/>
      <c r="C91" s="193"/>
      <c r="D91" s="193"/>
      <c r="E91" s="193"/>
      <c r="F91" s="193"/>
      <c r="G91" s="193"/>
      <c r="H91" s="194"/>
      <c r="I91" s="4">
        <v>83</v>
      </c>
      <c r="J91" s="9">
        <f>SUM(J92:J100)</f>
        <v>166366746</v>
      </c>
      <c r="K91" s="9">
        <f>SUM(K92:K100)</f>
        <v>124161675</v>
      </c>
      <c r="L91" s="95"/>
      <c r="M91" s="95"/>
    </row>
    <row r="92" spans="1:13" ht="12.75">
      <c r="A92" s="189" t="s">
        <v>121</v>
      </c>
      <c r="B92" s="190"/>
      <c r="C92" s="190"/>
      <c r="D92" s="190"/>
      <c r="E92" s="190"/>
      <c r="F92" s="190"/>
      <c r="G92" s="190"/>
      <c r="H92" s="191"/>
      <c r="I92" s="4">
        <v>84</v>
      </c>
      <c r="J92" s="10"/>
      <c r="K92" s="10"/>
      <c r="L92" s="95"/>
      <c r="M92" s="95"/>
    </row>
    <row r="93" spans="1:13" ht="12.75">
      <c r="A93" s="189" t="s">
        <v>122</v>
      </c>
      <c r="B93" s="190"/>
      <c r="C93" s="190"/>
      <c r="D93" s="190"/>
      <c r="E93" s="190"/>
      <c r="F93" s="190"/>
      <c r="G93" s="190"/>
      <c r="H93" s="191"/>
      <c r="I93" s="4">
        <v>85</v>
      </c>
      <c r="J93" s="10"/>
      <c r="K93" s="10"/>
      <c r="L93" s="95"/>
      <c r="M93" s="95"/>
    </row>
    <row r="94" spans="1:13" ht="12.75">
      <c r="A94" s="189" t="s">
        <v>123</v>
      </c>
      <c r="B94" s="190"/>
      <c r="C94" s="190"/>
      <c r="D94" s="190"/>
      <c r="E94" s="190"/>
      <c r="F94" s="190"/>
      <c r="G94" s="190"/>
      <c r="H94" s="191"/>
      <c r="I94" s="4">
        <v>86</v>
      </c>
      <c r="J94" s="10">
        <v>166366746</v>
      </c>
      <c r="K94" s="10">
        <v>124161675</v>
      </c>
      <c r="L94" s="95"/>
      <c r="M94" s="95"/>
    </row>
    <row r="95" spans="1:13" ht="12.75">
      <c r="A95" s="189" t="s">
        <v>124</v>
      </c>
      <c r="B95" s="190"/>
      <c r="C95" s="190"/>
      <c r="D95" s="190"/>
      <c r="E95" s="190"/>
      <c r="F95" s="190"/>
      <c r="G95" s="190"/>
      <c r="H95" s="191"/>
      <c r="I95" s="4">
        <v>87</v>
      </c>
      <c r="J95" s="10"/>
      <c r="K95" s="10"/>
      <c r="L95" s="95"/>
      <c r="M95" s="95"/>
    </row>
    <row r="96" spans="1:13" ht="12.75">
      <c r="A96" s="189" t="s">
        <v>125</v>
      </c>
      <c r="B96" s="190"/>
      <c r="C96" s="190"/>
      <c r="D96" s="190"/>
      <c r="E96" s="190"/>
      <c r="F96" s="190"/>
      <c r="G96" s="190"/>
      <c r="H96" s="191"/>
      <c r="I96" s="4">
        <v>88</v>
      </c>
      <c r="J96" s="10"/>
      <c r="K96" s="10"/>
      <c r="L96" s="95"/>
      <c r="M96" s="95"/>
    </row>
    <row r="97" spans="1:13" ht="12.75">
      <c r="A97" s="189" t="s">
        <v>126</v>
      </c>
      <c r="B97" s="190"/>
      <c r="C97" s="190"/>
      <c r="D97" s="190"/>
      <c r="E97" s="190"/>
      <c r="F97" s="190"/>
      <c r="G97" s="190"/>
      <c r="H97" s="191"/>
      <c r="I97" s="4">
        <v>89</v>
      </c>
      <c r="J97" s="10"/>
      <c r="K97" s="10"/>
      <c r="L97" s="95"/>
      <c r="M97" s="95"/>
    </row>
    <row r="98" spans="1:13" ht="12.75">
      <c r="A98" s="189" t="s">
        <v>127</v>
      </c>
      <c r="B98" s="190"/>
      <c r="C98" s="190"/>
      <c r="D98" s="190"/>
      <c r="E98" s="190"/>
      <c r="F98" s="190"/>
      <c r="G98" s="190"/>
      <c r="H98" s="191"/>
      <c r="I98" s="4">
        <v>90</v>
      </c>
      <c r="J98" s="10"/>
      <c r="K98" s="10"/>
      <c r="L98" s="95"/>
      <c r="M98" s="95"/>
    </row>
    <row r="99" spans="1:13" ht="12.75">
      <c r="A99" s="189" t="s">
        <v>128</v>
      </c>
      <c r="B99" s="190"/>
      <c r="C99" s="190"/>
      <c r="D99" s="190"/>
      <c r="E99" s="190"/>
      <c r="F99" s="190"/>
      <c r="G99" s="190"/>
      <c r="H99" s="191"/>
      <c r="I99" s="4">
        <v>91</v>
      </c>
      <c r="J99" s="10"/>
      <c r="K99" s="10"/>
      <c r="L99" s="95"/>
      <c r="M99" s="95"/>
    </row>
    <row r="100" spans="1:13" ht="12.75">
      <c r="A100" s="189" t="s">
        <v>129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0"/>
      <c r="K100" s="10"/>
      <c r="L100" s="95"/>
      <c r="M100" s="95"/>
    </row>
    <row r="101" spans="1:13" ht="12.75">
      <c r="A101" s="192" t="s">
        <v>130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9">
        <f>SUM(J102:J113)</f>
        <v>61365832</v>
      </c>
      <c r="K101" s="9">
        <f>SUM(K102:K113)</f>
        <v>66671375</v>
      </c>
      <c r="L101" s="95"/>
      <c r="M101" s="95"/>
    </row>
    <row r="102" spans="1:13" ht="12.75">
      <c r="A102" s="189" t="s">
        <v>121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0">
        <v>44</v>
      </c>
      <c r="K102" s="10"/>
      <c r="L102" s="95"/>
      <c r="M102" s="95"/>
    </row>
    <row r="103" spans="1:13" ht="12.75">
      <c r="A103" s="189" t="s">
        <v>122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0"/>
      <c r="K103" s="10"/>
      <c r="L103" s="95"/>
      <c r="M103" s="95"/>
    </row>
    <row r="104" spans="1:13" ht="12.75">
      <c r="A104" s="189" t="s">
        <v>123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0">
        <v>34831354</v>
      </c>
      <c r="K104" s="10">
        <v>44128276</v>
      </c>
      <c r="L104" s="95"/>
      <c r="M104" s="95"/>
    </row>
    <row r="105" spans="1:13" ht="12.75">
      <c r="A105" s="189" t="s">
        <v>124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0">
        <v>5635201</v>
      </c>
      <c r="K105" s="10">
        <v>5598394</v>
      </c>
      <c r="L105" s="95"/>
      <c r="M105" s="95"/>
    </row>
    <row r="106" spans="1:13" ht="12.75">
      <c r="A106" s="189" t="s">
        <v>125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0">
        <v>10948410</v>
      </c>
      <c r="K106" s="10">
        <v>7402958</v>
      </c>
      <c r="L106" s="95"/>
      <c r="M106" s="95"/>
    </row>
    <row r="107" spans="1:13" ht="12.75">
      <c r="A107" s="189" t="s">
        <v>126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0"/>
      <c r="K107" s="10"/>
      <c r="L107" s="95"/>
      <c r="M107" s="95"/>
    </row>
    <row r="108" spans="1:13" ht="12.75">
      <c r="A108" s="189" t="s">
        <v>127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0"/>
      <c r="K108" s="10"/>
      <c r="L108" s="95"/>
      <c r="M108" s="95"/>
    </row>
    <row r="109" spans="1:13" ht="12.75">
      <c r="A109" s="189" t="s">
        <v>131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0">
        <v>5055005</v>
      </c>
      <c r="K109" s="10">
        <v>4745624</v>
      </c>
      <c r="L109" s="95"/>
      <c r="M109" s="95"/>
    </row>
    <row r="110" spans="1:13" ht="12.75">
      <c r="A110" s="189" t="s">
        <v>132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0">
        <v>1958553</v>
      </c>
      <c r="K110" s="10">
        <v>2151484</v>
      </c>
      <c r="L110" s="95"/>
      <c r="M110" s="95"/>
    </row>
    <row r="111" spans="1:13" ht="12.75">
      <c r="A111" s="189" t="s">
        <v>133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0"/>
      <c r="K111" s="10"/>
      <c r="L111" s="95"/>
      <c r="M111" s="95"/>
    </row>
    <row r="112" spans="1:13" ht="12.75">
      <c r="A112" s="189" t="s">
        <v>134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0"/>
      <c r="K112" s="10"/>
      <c r="L112" s="95"/>
      <c r="M112" s="95"/>
    </row>
    <row r="113" spans="1:13" ht="12.75">
      <c r="A113" s="189" t="s">
        <v>135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0">
        <v>2937265</v>
      </c>
      <c r="K113" s="10">
        <v>2644639</v>
      </c>
      <c r="L113" s="95"/>
      <c r="M113" s="95"/>
    </row>
    <row r="114" spans="1:13" ht="12.75">
      <c r="A114" s="192" t="s">
        <v>136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0">
        <v>666995</v>
      </c>
      <c r="K114" s="10">
        <v>974888</v>
      </c>
      <c r="L114" s="95"/>
      <c r="M114" s="95"/>
    </row>
    <row r="115" spans="1:13" ht="12.75">
      <c r="A115" s="192" t="s">
        <v>137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9">
        <f>J70+J87+J91+J101+J114</f>
        <v>1199123700</v>
      </c>
      <c r="K115" s="9">
        <f>K70+K87+K91+K101+K114</f>
        <v>953923107</v>
      </c>
      <c r="L115" s="95"/>
      <c r="M115" s="95"/>
    </row>
    <row r="116" spans="1:13" ht="12.75">
      <c r="A116" s="197" t="s">
        <v>138</v>
      </c>
      <c r="B116" s="198"/>
      <c r="C116" s="198"/>
      <c r="D116" s="198"/>
      <c r="E116" s="198"/>
      <c r="F116" s="198"/>
      <c r="G116" s="198"/>
      <c r="H116" s="199"/>
      <c r="I116" s="5">
        <v>108</v>
      </c>
      <c r="J116" s="11">
        <v>4452613</v>
      </c>
      <c r="K116" s="11">
        <v>4452613</v>
      </c>
      <c r="L116" s="95"/>
      <c r="M116" s="95"/>
    </row>
    <row r="117" spans="1:13" ht="12.75">
      <c r="A117" s="200" t="s">
        <v>139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  <c r="L117" s="95"/>
      <c r="M117" s="95"/>
    </row>
    <row r="118" spans="1:13" ht="12.75">
      <c r="A118" s="204" t="s">
        <v>140</v>
      </c>
      <c r="B118" s="205"/>
      <c r="C118" s="205"/>
      <c r="D118" s="205"/>
      <c r="E118" s="205"/>
      <c r="F118" s="205"/>
      <c r="G118" s="205"/>
      <c r="H118" s="205"/>
      <c r="I118" s="206"/>
      <c r="J118" s="206"/>
      <c r="K118" s="207"/>
      <c r="L118" s="95"/>
      <c r="M118" s="95"/>
    </row>
    <row r="119" spans="1:13" ht="12.75">
      <c r="A119" s="189" t="s">
        <v>141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0"/>
      <c r="K119" s="10"/>
      <c r="L119" s="95"/>
      <c r="M119" s="95"/>
    </row>
    <row r="120" spans="1:13" ht="12.75">
      <c r="A120" s="208" t="s">
        <v>142</v>
      </c>
      <c r="B120" s="209"/>
      <c r="C120" s="209"/>
      <c r="D120" s="209"/>
      <c r="E120" s="209"/>
      <c r="F120" s="209"/>
      <c r="G120" s="209"/>
      <c r="H120" s="210"/>
      <c r="I120" s="7">
        <v>110</v>
      </c>
      <c r="J120" s="11"/>
      <c r="K120" s="11"/>
      <c r="L120" s="95"/>
      <c r="M120" s="95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5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</row>
    <row r="123" spans="1:11" ht="12.75">
      <c r="A123" s="195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</row>
    <row r="125" spans="10:11" ht="12.75">
      <c r="J125" s="95"/>
      <c r="K125" s="95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6">
    <dataValidation type="whole" operator="notEqual" allowBlank="1" showInputMessage="1" showErrorMessage="1" errorTitle="Pogrešan unos" error="Mogu se unijeti samo cjelobrojne vrijednosti." sqref="K119:K120 J119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7:K68 J57:K64 J85:K85 J75:K77 J8:K10 J13:K17 J22:K22 J26:K27 J33:K39 J41:K42 J48:K50 J73:K73 J80:K83 J87:K87 J91:K93 J95:K101 J115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110" zoomScalePageLayoutView="0" workbookViewId="0" topLeftCell="A1">
      <selection activeCell="M7" sqref="M7:M9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  <col min="13" max="13" width="13.00390625" style="0" customWidth="1"/>
  </cols>
  <sheetData>
    <row r="1" spans="1:11" ht="12.75">
      <c r="A1" s="220" t="s">
        <v>143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2.75">
      <c r="A2" s="224" t="s">
        <v>305</v>
      </c>
      <c r="B2" s="225"/>
      <c r="C2" s="225"/>
      <c r="D2" s="225"/>
      <c r="E2" s="225"/>
      <c r="F2" s="225"/>
      <c r="G2" s="225"/>
      <c r="H2" s="225"/>
      <c r="I2" s="225"/>
      <c r="J2" s="225"/>
      <c r="K2" s="223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2"/>
    </row>
    <row r="4" spans="1:11" ht="12.75">
      <c r="A4" s="248" t="s">
        <v>303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.75" thickBot="1">
      <c r="A5" s="251" t="s">
        <v>35</v>
      </c>
      <c r="B5" s="251"/>
      <c r="C5" s="251"/>
      <c r="D5" s="251"/>
      <c r="E5" s="251"/>
      <c r="F5" s="251"/>
      <c r="G5" s="251"/>
      <c r="H5" s="251"/>
      <c r="I5" s="63" t="s">
        <v>36</v>
      </c>
      <c r="J5" s="65" t="s">
        <v>144</v>
      </c>
      <c r="K5" s="65" t="s">
        <v>145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67">
        <v>2</v>
      </c>
      <c r="J6" s="66">
        <v>3</v>
      </c>
      <c r="K6" s="66">
        <v>4</v>
      </c>
    </row>
    <row r="7" spans="1:12" ht="12.75">
      <c r="A7" s="204" t="s">
        <v>146</v>
      </c>
      <c r="B7" s="205"/>
      <c r="C7" s="205"/>
      <c r="D7" s="205"/>
      <c r="E7" s="205"/>
      <c r="F7" s="205"/>
      <c r="G7" s="205"/>
      <c r="H7" s="219"/>
      <c r="I7" s="6">
        <v>111</v>
      </c>
      <c r="J7" s="14">
        <f>SUM(J8:J9)</f>
        <v>275607821</v>
      </c>
      <c r="K7" s="14">
        <f>SUM(K8:K9)</f>
        <v>275207907</v>
      </c>
      <c r="L7" s="95"/>
    </row>
    <row r="8" spans="1:13" ht="12.75">
      <c r="A8" s="192" t="s">
        <v>147</v>
      </c>
      <c r="B8" s="193"/>
      <c r="C8" s="193"/>
      <c r="D8" s="193"/>
      <c r="E8" s="193"/>
      <c r="F8" s="193"/>
      <c r="G8" s="193"/>
      <c r="H8" s="194"/>
      <c r="I8" s="4">
        <v>112</v>
      </c>
      <c r="J8" s="10">
        <v>236769043</v>
      </c>
      <c r="K8" s="10">
        <v>252019988</v>
      </c>
      <c r="L8" s="95"/>
      <c r="M8" s="95"/>
    </row>
    <row r="9" spans="1:13" ht="12.75">
      <c r="A9" s="192" t="s">
        <v>148</v>
      </c>
      <c r="B9" s="193"/>
      <c r="C9" s="193"/>
      <c r="D9" s="193"/>
      <c r="E9" s="193"/>
      <c r="F9" s="193"/>
      <c r="G9" s="193"/>
      <c r="H9" s="194"/>
      <c r="I9" s="4">
        <v>113</v>
      </c>
      <c r="J9" s="10">
        <v>38838778</v>
      </c>
      <c r="K9" s="10">
        <v>23187919</v>
      </c>
      <c r="L9" s="95"/>
      <c r="M9" s="95"/>
    </row>
    <row r="10" spans="1:12" ht="12.75">
      <c r="A10" s="192" t="s">
        <v>149</v>
      </c>
      <c r="B10" s="193"/>
      <c r="C10" s="193"/>
      <c r="D10" s="193"/>
      <c r="E10" s="193"/>
      <c r="F10" s="193"/>
      <c r="G10" s="193"/>
      <c r="H10" s="194"/>
      <c r="I10" s="4">
        <v>114</v>
      </c>
      <c r="J10" s="9">
        <f>J11+J12+J16+J20+J21+J22+J25+J26</f>
        <v>232233559</v>
      </c>
      <c r="K10" s="9">
        <f>K11+K12+K16+K20+K21+K22+K25+K26</f>
        <v>268993444</v>
      </c>
      <c r="L10" s="95"/>
    </row>
    <row r="11" spans="1:12" ht="15" customHeight="1">
      <c r="A11" s="101" t="s">
        <v>150</v>
      </c>
      <c r="B11" s="102"/>
      <c r="C11" s="102"/>
      <c r="D11" s="102"/>
      <c r="E11" s="102"/>
      <c r="F11" s="102"/>
      <c r="G11" s="102"/>
      <c r="H11" s="103"/>
      <c r="I11" s="4">
        <v>115</v>
      </c>
      <c r="J11" s="10"/>
      <c r="K11" s="10"/>
      <c r="L11" s="95"/>
    </row>
    <row r="12" spans="1:12" ht="12.75">
      <c r="A12" s="192" t="s">
        <v>151</v>
      </c>
      <c r="B12" s="193"/>
      <c r="C12" s="193"/>
      <c r="D12" s="193"/>
      <c r="E12" s="193"/>
      <c r="F12" s="193"/>
      <c r="G12" s="193"/>
      <c r="H12" s="194"/>
      <c r="I12" s="4">
        <v>116</v>
      </c>
      <c r="J12" s="9">
        <f>SUM(J13:J15)</f>
        <v>64233149</v>
      </c>
      <c r="K12" s="9">
        <f>SUM(K13:K15)</f>
        <v>64595634</v>
      </c>
      <c r="L12" s="95"/>
    </row>
    <row r="13" spans="1:12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0">
        <v>25144776</v>
      </c>
      <c r="K13" s="10">
        <v>25947633</v>
      </c>
      <c r="L13" s="95"/>
    </row>
    <row r="14" spans="1:12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0">
        <v>315005</v>
      </c>
      <c r="K14" s="10">
        <v>297317</v>
      </c>
      <c r="L14" s="95"/>
    </row>
    <row r="15" spans="1:12" ht="12.75">
      <c r="A15" s="189" t="s">
        <v>154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0">
        <v>38773368</v>
      </c>
      <c r="K15" s="10">
        <v>38350684</v>
      </c>
      <c r="L15" s="95"/>
    </row>
    <row r="16" spans="1:12" ht="12.75">
      <c r="A16" s="192" t="s">
        <v>155</v>
      </c>
      <c r="B16" s="193"/>
      <c r="C16" s="193"/>
      <c r="D16" s="193"/>
      <c r="E16" s="193"/>
      <c r="F16" s="193"/>
      <c r="G16" s="193"/>
      <c r="H16" s="194"/>
      <c r="I16" s="4">
        <v>120</v>
      </c>
      <c r="J16" s="9">
        <f>SUM(J17:J19)</f>
        <v>67092811</v>
      </c>
      <c r="K16" s="9">
        <f>SUM(K17:K19)</f>
        <v>63918442</v>
      </c>
      <c r="L16" s="95"/>
    </row>
    <row r="17" spans="1:12" ht="12.75">
      <c r="A17" s="189" t="s">
        <v>156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0">
        <v>40201331</v>
      </c>
      <c r="K17" s="10">
        <v>37993548</v>
      </c>
      <c r="L17" s="95"/>
    </row>
    <row r="18" spans="1:12" ht="12.75">
      <c r="A18" s="189" t="s">
        <v>157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0">
        <v>17163582</v>
      </c>
      <c r="K18" s="10">
        <v>16405508</v>
      </c>
      <c r="L18" s="95"/>
    </row>
    <row r="19" spans="1:12" ht="12.75">
      <c r="A19" s="189" t="s">
        <v>158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0">
        <v>9727898</v>
      </c>
      <c r="K19" s="10">
        <v>9519386</v>
      </c>
      <c r="L19" s="95"/>
    </row>
    <row r="20" spans="1:12" ht="12.75">
      <c r="A20" s="192" t="s">
        <v>159</v>
      </c>
      <c r="B20" s="193"/>
      <c r="C20" s="193"/>
      <c r="D20" s="193"/>
      <c r="E20" s="193"/>
      <c r="F20" s="193"/>
      <c r="G20" s="193"/>
      <c r="H20" s="194"/>
      <c r="I20" s="4">
        <v>124</v>
      </c>
      <c r="J20" s="10">
        <v>62771034</v>
      </c>
      <c r="K20" s="10">
        <v>97368243</v>
      </c>
      <c r="L20" s="95"/>
    </row>
    <row r="21" spans="1:12" ht="12.75">
      <c r="A21" s="192" t="s">
        <v>160</v>
      </c>
      <c r="B21" s="193"/>
      <c r="C21" s="193"/>
      <c r="D21" s="193"/>
      <c r="E21" s="193"/>
      <c r="F21" s="193"/>
      <c r="G21" s="193"/>
      <c r="H21" s="194"/>
      <c r="I21" s="4">
        <v>125</v>
      </c>
      <c r="J21" s="10">
        <v>29365202</v>
      </c>
      <c r="K21" s="10">
        <v>31483981</v>
      </c>
      <c r="L21" s="95"/>
    </row>
    <row r="22" spans="1:12" ht="12.75">
      <c r="A22" s="192" t="s">
        <v>161</v>
      </c>
      <c r="B22" s="193"/>
      <c r="C22" s="193"/>
      <c r="D22" s="193"/>
      <c r="E22" s="193"/>
      <c r="F22" s="193"/>
      <c r="G22" s="193"/>
      <c r="H22" s="194"/>
      <c r="I22" s="4">
        <v>126</v>
      </c>
      <c r="J22" s="9">
        <f>SUM(J23:J24)</f>
        <v>1999565</v>
      </c>
      <c r="K22" s="9">
        <f>SUM(K23:K24)</f>
        <v>11300188</v>
      </c>
      <c r="L22" s="95"/>
    </row>
    <row r="23" spans="1:12" ht="12.75">
      <c r="A23" s="189" t="s">
        <v>162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0">
        <v>1696038</v>
      </c>
      <c r="K23" s="10">
        <v>11097180</v>
      </c>
      <c r="L23" s="95"/>
    </row>
    <row r="24" spans="1:12" ht="12.75">
      <c r="A24" s="189" t="s">
        <v>163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0">
        <v>303527</v>
      </c>
      <c r="K24" s="10">
        <v>203008</v>
      </c>
      <c r="L24" s="95"/>
    </row>
    <row r="25" spans="1:12" ht="12.75">
      <c r="A25" s="192" t="s">
        <v>164</v>
      </c>
      <c r="B25" s="193"/>
      <c r="C25" s="193"/>
      <c r="D25" s="193"/>
      <c r="E25" s="193"/>
      <c r="F25" s="193"/>
      <c r="G25" s="193"/>
      <c r="H25" s="194"/>
      <c r="I25" s="4">
        <v>129</v>
      </c>
      <c r="J25" s="10">
        <v>6771798</v>
      </c>
      <c r="K25" s="10">
        <v>326956</v>
      </c>
      <c r="L25" s="95"/>
    </row>
    <row r="26" spans="1:12" ht="12.75">
      <c r="A26" s="192" t="s">
        <v>165</v>
      </c>
      <c r="B26" s="193"/>
      <c r="C26" s="193"/>
      <c r="D26" s="193"/>
      <c r="E26" s="193"/>
      <c r="F26" s="193"/>
      <c r="G26" s="193"/>
      <c r="H26" s="194"/>
      <c r="I26" s="4">
        <v>130</v>
      </c>
      <c r="J26" s="10"/>
      <c r="K26" s="10"/>
      <c r="L26" s="95"/>
    </row>
    <row r="27" spans="1:12" ht="12.75">
      <c r="A27" s="192" t="s">
        <v>166</v>
      </c>
      <c r="B27" s="193"/>
      <c r="C27" s="193"/>
      <c r="D27" s="193"/>
      <c r="E27" s="193"/>
      <c r="F27" s="193"/>
      <c r="G27" s="193"/>
      <c r="H27" s="194"/>
      <c r="I27" s="4">
        <v>131</v>
      </c>
      <c r="J27" s="9">
        <f>SUM(J28:J32)</f>
        <v>2196802</v>
      </c>
      <c r="K27" s="9">
        <f>SUM(K28:K32)</f>
        <v>2879751</v>
      </c>
      <c r="L27" s="95"/>
    </row>
    <row r="28" spans="1:12" ht="12.75">
      <c r="A28" s="192" t="s">
        <v>167</v>
      </c>
      <c r="B28" s="193"/>
      <c r="C28" s="193"/>
      <c r="D28" s="193"/>
      <c r="E28" s="193"/>
      <c r="F28" s="193"/>
      <c r="G28" s="193"/>
      <c r="H28" s="194"/>
      <c r="I28" s="4">
        <v>132</v>
      </c>
      <c r="J28" s="10"/>
      <c r="K28" s="10"/>
      <c r="L28" s="95"/>
    </row>
    <row r="29" spans="1:13" ht="12.75">
      <c r="A29" s="192" t="s">
        <v>168</v>
      </c>
      <c r="B29" s="193"/>
      <c r="C29" s="193"/>
      <c r="D29" s="193"/>
      <c r="E29" s="193"/>
      <c r="F29" s="193"/>
      <c r="G29" s="193"/>
      <c r="H29" s="194"/>
      <c r="I29" s="4">
        <v>133</v>
      </c>
      <c r="J29" s="10">
        <v>2196802</v>
      </c>
      <c r="K29" s="10">
        <v>2782889</v>
      </c>
      <c r="L29" s="95"/>
      <c r="M29" s="95"/>
    </row>
    <row r="30" spans="1:12" ht="12.75">
      <c r="A30" s="192" t="s">
        <v>169</v>
      </c>
      <c r="B30" s="193"/>
      <c r="C30" s="193"/>
      <c r="D30" s="193"/>
      <c r="E30" s="193"/>
      <c r="F30" s="193"/>
      <c r="G30" s="193"/>
      <c r="H30" s="194"/>
      <c r="I30" s="4">
        <v>134</v>
      </c>
      <c r="J30" s="10"/>
      <c r="K30" s="10">
        <v>96862</v>
      </c>
      <c r="L30" s="95"/>
    </row>
    <row r="31" spans="1:13" ht="12.75">
      <c r="A31" s="192" t="s">
        <v>170</v>
      </c>
      <c r="B31" s="193"/>
      <c r="C31" s="193"/>
      <c r="D31" s="193"/>
      <c r="E31" s="193"/>
      <c r="F31" s="193"/>
      <c r="G31" s="193"/>
      <c r="H31" s="194"/>
      <c r="I31" s="4">
        <v>135</v>
      </c>
      <c r="J31" s="10"/>
      <c r="K31" s="10"/>
      <c r="L31" s="95"/>
      <c r="M31" s="95"/>
    </row>
    <row r="32" spans="1:13" ht="12.75">
      <c r="A32" s="192" t="s">
        <v>171</v>
      </c>
      <c r="B32" s="193"/>
      <c r="C32" s="193"/>
      <c r="D32" s="193"/>
      <c r="E32" s="193"/>
      <c r="F32" s="193"/>
      <c r="G32" s="193"/>
      <c r="H32" s="194"/>
      <c r="I32" s="4">
        <v>136</v>
      </c>
      <c r="J32" s="10"/>
      <c r="K32" s="10"/>
      <c r="L32" s="95"/>
      <c r="M32" s="95"/>
    </row>
    <row r="33" spans="1:12" ht="12.75">
      <c r="A33" s="192" t="s">
        <v>172</v>
      </c>
      <c r="B33" s="193"/>
      <c r="C33" s="193"/>
      <c r="D33" s="193"/>
      <c r="E33" s="193"/>
      <c r="F33" s="193"/>
      <c r="G33" s="193"/>
      <c r="H33" s="194"/>
      <c r="I33" s="4">
        <v>137</v>
      </c>
      <c r="J33" s="9">
        <f>SUM(J34:J37)</f>
        <v>10749021</v>
      </c>
      <c r="K33" s="9">
        <f>SUM(K34:K37)</f>
        <v>8831121</v>
      </c>
      <c r="L33" s="95"/>
    </row>
    <row r="34" spans="1:12" ht="12.75">
      <c r="A34" s="192" t="s">
        <v>173</v>
      </c>
      <c r="B34" s="193"/>
      <c r="C34" s="193"/>
      <c r="D34" s="193"/>
      <c r="E34" s="193"/>
      <c r="F34" s="193"/>
      <c r="G34" s="193"/>
      <c r="H34" s="194"/>
      <c r="I34" s="4">
        <v>138</v>
      </c>
      <c r="J34" s="10"/>
      <c r="K34" s="10"/>
      <c r="L34" s="95"/>
    </row>
    <row r="35" spans="1:12" ht="12.75">
      <c r="A35" s="192" t="s">
        <v>174</v>
      </c>
      <c r="B35" s="193"/>
      <c r="C35" s="193"/>
      <c r="D35" s="193"/>
      <c r="E35" s="193"/>
      <c r="F35" s="193"/>
      <c r="G35" s="193"/>
      <c r="H35" s="194"/>
      <c r="I35" s="4">
        <v>139</v>
      </c>
      <c r="J35" s="10">
        <v>10749021</v>
      </c>
      <c r="K35" s="10">
        <v>8831121</v>
      </c>
      <c r="L35" s="95"/>
    </row>
    <row r="36" spans="1:12" ht="12.75">
      <c r="A36" s="192" t="s">
        <v>175</v>
      </c>
      <c r="B36" s="193"/>
      <c r="C36" s="193"/>
      <c r="D36" s="193"/>
      <c r="E36" s="193"/>
      <c r="F36" s="193"/>
      <c r="G36" s="193"/>
      <c r="H36" s="194"/>
      <c r="I36" s="4">
        <v>140</v>
      </c>
      <c r="J36" s="10"/>
      <c r="K36" s="10"/>
      <c r="L36" s="95"/>
    </row>
    <row r="37" spans="1:12" ht="12.75">
      <c r="A37" s="192" t="s">
        <v>176</v>
      </c>
      <c r="B37" s="193"/>
      <c r="C37" s="193"/>
      <c r="D37" s="193"/>
      <c r="E37" s="193"/>
      <c r="F37" s="193"/>
      <c r="G37" s="193"/>
      <c r="H37" s="194"/>
      <c r="I37" s="4">
        <v>141</v>
      </c>
      <c r="J37" s="10"/>
      <c r="K37" s="10"/>
      <c r="L37" s="95"/>
    </row>
    <row r="38" spans="1:12" ht="12.75">
      <c r="A38" s="192" t="s">
        <v>177</v>
      </c>
      <c r="B38" s="193"/>
      <c r="C38" s="193"/>
      <c r="D38" s="193"/>
      <c r="E38" s="193"/>
      <c r="F38" s="193"/>
      <c r="G38" s="193"/>
      <c r="H38" s="194"/>
      <c r="I38" s="4">
        <v>142</v>
      </c>
      <c r="J38" s="10"/>
      <c r="K38" s="10"/>
      <c r="L38" s="95"/>
    </row>
    <row r="39" spans="1:12" ht="12.75">
      <c r="A39" s="192" t="s">
        <v>178</v>
      </c>
      <c r="B39" s="193"/>
      <c r="C39" s="193"/>
      <c r="D39" s="193"/>
      <c r="E39" s="193"/>
      <c r="F39" s="193"/>
      <c r="G39" s="193"/>
      <c r="H39" s="194"/>
      <c r="I39" s="4">
        <v>143</v>
      </c>
      <c r="J39" s="10"/>
      <c r="K39" s="10"/>
      <c r="L39" s="95"/>
    </row>
    <row r="40" spans="1:12" ht="12.75">
      <c r="A40" s="192" t="s">
        <v>179</v>
      </c>
      <c r="B40" s="193"/>
      <c r="C40" s="193"/>
      <c r="D40" s="193"/>
      <c r="E40" s="193"/>
      <c r="F40" s="193"/>
      <c r="G40" s="193"/>
      <c r="H40" s="194"/>
      <c r="I40" s="4">
        <v>144</v>
      </c>
      <c r="J40" s="10"/>
      <c r="K40" s="10"/>
      <c r="L40" s="95"/>
    </row>
    <row r="41" spans="1:12" ht="12.75">
      <c r="A41" s="192" t="s">
        <v>180</v>
      </c>
      <c r="B41" s="193"/>
      <c r="C41" s="193"/>
      <c r="D41" s="193"/>
      <c r="E41" s="193"/>
      <c r="F41" s="193"/>
      <c r="G41" s="193"/>
      <c r="H41" s="194"/>
      <c r="I41" s="4">
        <v>145</v>
      </c>
      <c r="J41" s="10"/>
      <c r="K41" s="10"/>
      <c r="L41" s="95"/>
    </row>
    <row r="42" spans="1:12" ht="12.75">
      <c r="A42" s="192" t="s">
        <v>181</v>
      </c>
      <c r="B42" s="193"/>
      <c r="C42" s="193"/>
      <c r="D42" s="193"/>
      <c r="E42" s="193"/>
      <c r="F42" s="193"/>
      <c r="G42" s="193"/>
      <c r="H42" s="194"/>
      <c r="I42" s="4">
        <v>146</v>
      </c>
      <c r="J42" s="9">
        <f>J7+J27+J38+J40</f>
        <v>277804623</v>
      </c>
      <c r="K42" s="9">
        <f>K7+K27+K38+K40</f>
        <v>278087658</v>
      </c>
      <c r="L42" s="95"/>
    </row>
    <row r="43" spans="1:12" ht="12.75">
      <c r="A43" s="192" t="s">
        <v>182</v>
      </c>
      <c r="B43" s="193"/>
      <c r="C43" s="193"/>
      <c r="D43" s="193"/>
      <c r="E43" s="193"/>
      <c r="F43" s="193"/>
      <c r="G43" s="193"/>
      <c r="H43" s="194"/>
      <c r="I43" s="4">
        <v>147</v>
      </c>
      <c r="J43" s="9">
        <f>J10+J33+J39+J41</f>
        <v>242982580</v>
      </c>
      <c r="K43" s="9">
        <f>K10+K33+K39+K41</f>
        <v>277824565</v>
      </c>
      <c r="L43" s="95"/>
    </row>
    <row r="44" spans="1:12" ht="12.75">
      <c r="A44" s="192" t="s">
        <v>183</v>
      </c>
      <c r="B44" s="193"/>
      <c r="C44" s="193"/>
      <c r="D44" s="193"/>
      <c r="E44" s="193"/>
      <c r="F44" s="193"/>
      <c r="G44" s="193"/>
      <c r="H44" s="194"/>
      <c r="I44" s="4">
        <v>148</v>
      </c>
      <c r="J44" s="9">
        <f>J42-J43</f>
        <v>34822043</v>
      </c>
      <c r="K44" s="9">
        <f>K42-K43</f>
        <v>263093</v>
      </c>
      <c r="L44" s="95"/>
    </row>
    <row r="45" spans="1:12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4">
        <v>149</v>
      </c>
      <c r="J45" s="9">
        <f>J42-J43</f>
        <v>34822043</v>
      </c>
      <c r="K45" s="9">
        <f>K42-K43</f>
        <v>263093</v>
      </c>
      <c r="L45" s="95"/>
    </row>
    <row r="46" spans="1:12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4">
        <v>150</v>
      </c>
      <c r="J46" s="9">
        <v>0</v>
      </c>
      <c r="K46" s="9">
        <v>0</v>
      </c>
      <c r="L46" s="95"/>
    </row>
    <row r="47" spans="1:12" ht="12.75">
      <c r="A47" s="192" t="s">
        <v>186</v>
      </c>
      <c r="B47" s="193"/>
      <c r="C47" s="193"/>
      <c r="D47" s="193"/>
      <c r="E47" s="193"/>
      <c r="F47" s="193"/>
      <c r="G47" s="193"/>
      <c r="H47" s="194"/>
      <c r="I47" s="4">
        <v>151</v>
      </c>
      <c r="J47" s="10"/>
      <c r="K47" s="10">
        <v>181425</v>
      </c>
      <c r="L47" s="95"/>
    </row>
    <row r="48" spans="1:12" ht="12.75">
      <c r="A48" s="192" t="s">
        <v>187</v>
      </c>
      <c r="B48" s="193"/>
      <c r="C48" s="193"/>
      <c r="D48" s="193"/>
      <c r="E48" s="193"/>
      <c r="F48" s="193"/>
      <c r="G48" s="193"/>
      <c r="H48" s="194"/>
      <c r="I48" s="4">
        <v>152</v>
      </c>
      <c r="J48" s="9">
        <f>J45-J47</f>
        <v>34822043</v>
      </c>
      <c r="K48" s="9">
        <f>K45-K47</f>
        <v>81668</v>
      </c>
      <c r="L48" s="95"/>
    </row>
    <row r="49" spans="1:12" ht="12.75">
      <c r="A49" s="211" t="s">
        <v>188</v>
      </c>
      <c r="B49" s="212"/>
      <c r="C49" s="212"/>
      <c r="D49" s="212"/>
      <c r="E49" s="212"/>
      <c r="F49" s="212"/>
      <c r="G49" s="212"/>
      <c r="H49" s="213"/>
      <c r="I49" s="4">
        <v>153</v>
      </c>
      <c r="J49" s="9">
        <f>J45-J47</f>
        <v>34822043</v>
      </c>
      <c r="K49" s="9">
        <f>K45-K47</f>
        <v>81668</v>
      </c>
      <c r="L49" s="95"/>
    </row>
    <row r="50" spans="1:12" ht="12.75">
      <c r="A50" s="245" t="s">
        <v>189</v>
      </c>
      <c r="B50" s="246"/>
      <c r="C50" s="246"/>
      <c r="D50" s="246"/>
      <c r="E50" s="246"/>
      <c r="F50" s="246"/>
      <c r="G50" s="246"/>
      <c r="H50" s="247"/>
      <c r="I50" s="5">
        <v>154</v>
      </c>
      <c r="J50" s="13">
        <v>0</v>
      </c>
      <c r="K50" s="13">
        <v>0</v>
      </c>
      <c r="L50" s="95"/>
    </row>
    <row r="51" spans="1:12" ht="12.75">
      <c r="A51" s="200" t="s">
        <v>190</v>
      </c>
      <c r="B51" s="201"/>
      <c r="C51" s="201"/>
      <c r="D51" s="201"/>
      <c r="E51" s="201"/>
      <c r="F51" s="201"/>
      <c r="G51" s="201"/>
      <c r="H51" s="201"/>
      <c r="I51" s="243"/>
      <c r="J51" s="243"/>
      <c r="K51" s="244"/>
      <c r="L51" s="95"/>
    </row>
    <row r="52" spans="1:12" ht="12.75">
      <c r="A52" s="204" t="s">
        <v>191</v>
      </c>
      <c r="B52" s="205"/>
      <c r="C52" s="205"/>
      <c r="D52" s="205"/>
      <c r="E52" s="205"/>
      <c r="F52" s="205"/>
      <c r="G52" s="205"/>
      <c r="H52" s="205"/>
      <c r="I52" s="206"/>
      <c r="J52" s="206"/>
      <c r="K52" s="207"/>
      <c r="L52" s="95"/>
    </row>
    <row r="53" spans="1:12" ht="12.75">
      <c r="A53" s="237" t="s">
        <v>192</v>
      </c>
      <c r="B53" s="238"/>
      <c r="C53" s="238"/>
      <c r="D53" s="238"/>
      <c r="E53" s="238"/>
      <c r="F53" s="238"/>
      <c r="G53" s="238"/>
      <c r="H53" s="239"/>
      <c r="I53" s="4">
        <v>155</v>
      </c>
      <c r="J53" s="10"/>
      <c r="K53" s="10"/>
      <c r="L53" s="95"/>
    </row>
    <row r="54" spans="1:12" ht="12.75">
      <c r="A54" s="237" t="s">
        <v>193</v>
      </c>
      <c r="B54" s="238"/>
      <c r="C54" s="238"/>
      <c r="D54" s="238"/>
      <c r="E54" s="238"/>
      <c r="F54" s="238"/>
      <c r="G54" s="238"/>
      <c r="H54" s="239"/>
      <c r="I54" s="4">
        <v>156</v>
      </c>
      <c r="J54" s="11"/>
      <c r="K54" s="11"/>
      <c r="L54" s="95"/>
    </row>
    <row r="55" spans="1:12" ht="12.75">
      <c r="A55" s="200" t="s">
        <v>194</v>
      </c>
      <c r="B55" s="201"/>
      <c r="C55" s="201"/>
      <c r="D55" s="201"/>
      <c r="E55" s="201"/>
      <c r="F55" s="201"/>
      <c r="G55" s="201"/>
      <c r="H55" s="201"/>
      <c r="I55" s="243"/>
      <c r="J55" s="243"/>
      <c r="K55" s="244"/>
      <c r="L55" s="95"/>
    </row>
    <row r="56" spans="1:12" ht="12.75">
      <c r="A56" s="204" t="s">
        <v>195</v>
      </c>
      <c r="B56" s="205"/>
      <c r="C56" s="205"/>
      <c r="D56" s="205"/>
      <c r="E56" s="205"/>
      <c r="F56" s="205"/>
      <c r="G56" s="205"/>
      <c r="H56" s="219"/>
      <c r="I56" s="15">
        <v>157</v>
      </c>
      <c r="J56" s="8">
        <f>J48</f>
        <v>34822043</v>
      </c>
      <c r="K56" s="8">
        <f>K48</f>
        <v>81668</v>
      </c>
      <c r="L56" s="95"/>
    </row>
    <row r="57" spans="1:12" ht="12.75">
      <c r="A57" s="192" t="s">
        <v>196</v>
      </c>
      <c r="B57" s="193"/>
      <c r="C57" s="193"/>
      <c r="D57" s="193"/>
      <c r="E57" s="193"/>
      <c r="F57" s="193"/>
      <c r="G57" s="193"/>
      <c r="H57" s="194"/>
      <c r="I57" s="4">
        <v>158</v>
      </c>
      <c r="J57" s="9">
        <f>SUM(J58:J64)</f>
        <v>0</v>
      </c>
      <c r="K57" s="9">
        <f>SUM(K58:K64)</f>
        <v>0</v>
      </c>
      <c r="L57" s="95"/>
    </row>
    <row r="58" spans="1:12" ht="12.75">
      <c r="A58" s="192" t="s">
        <v>197</v>
      </c>
      <c r="B58" s="193"/>
      <c r="C58" s="193"/>
      <c r="D58" s="193"/>
      <c r="E58" s="193"/>
      <c r="F58" s="193"/>
      <c r="G58" s="193"/>
      <c r="H58" s="194"/>
      <c r="I58" s="4">
        <v>159</v>
      </c>
      <c r="J58" s="10"/>
      <c r="K58" s="10"/>
      <c r="L58" s="95"/>
    </row>
    <row r="59" spans="1:12" ht="12.75">
      <c r="A59" s="192" t="s">
        <v>198</v>
      </c>
      <c r="B59" s="193"/>
      <c r="C59" s="193"/>
      <c r="D59" s="193"/>
      <c r="E59" s="193"/>
      <c r="F59" s="193"/>
      <c r="G59" s="193"/>
      <c r="H59" s="194"/>
      <c r="I59" s="4">
        <v>160</v>
      </c>
      <c r="J59" s="10"/>
      <c r="K59" s="10"/>
      <c r="L59" s="95"/>
    </row>
    <row r="60" spans="1:12" ht="12.75">
      <c r="A60" s="192" t="s">
        <v>199</v>
      </c>
      <c r="B60" s="193"/>
      <c r="C60" s="193"/>
      <c r="D60" s="193"/>
      <c r="E60" s="193"/>
      <c r="F60" s="193"/>
      <c r="G60" s="193"/>
      <c r="H60" s="194"/>
      <c r="I60" s="4">
        <v>161</v>
      </c>
      <c r="J60" s="10"/>
      <c r="K60" s="10"/>
      <c r="L60" s="95"/>
    </row>
    <row r="61" spans="1:12" ht="12.75">
      <c r="A61" s="192" t="s">
        <v>200</v>
      </c>
      <c r="B61" s="193"/>
      <c r="C61" s="193"/>
      <c r="D61" s="193"/>
      <c r="E61" s="193"/>
      <c r="F61" s="193"/>
      <c r="G61" s="193"/>
      <c r="H61" s="194"/>
      <c r="I61" s="4">
        <v>162</v>
      </c>
      <c r="J61" s="10"/>
      <c r="K61" s="10"/>
      <c r="L61" s="95"/>
    </row>
    <row r="62" spans="1:12" ht="12.75">
      <c r="A62" s="192" t="s">
        <v>201</v>
      </c>
      <c r="B62" s="193"/>
      <c r="C62" s="193"/>
      <c r="D62" s="193"/>
      <c r="E62" s="193"/>
      <c r="F62" s="193"/>
      <c r="G62" s="193"/>
      <c r="H62" s="194"/>
      <c r="I62" s="4">
        <v>163</v>
      </c>
      <c r="J62" s="10"/>
      <c r="K62" s="10"/>
      <c r="L62" s="95"/>
    </row>
    <row r="63" spans="1:12" ht="12.75">
      <c r="A63" s="192" t="s">
        <v>202</v>
      </c>
      <c r="B63" s="193"/>
      <c r="C63" s="193"/>
      <c r="D63" s="193"/>
      <c r="E63" s="193"/>
      <c r="F63" s="193"/>
      <c r="G63" s="193"/>
      <c r="H63" s="194"/>
      <c r="I63" s="4">
        <v>164</v>
      </c>
      <c r="J63" s="10"/>
      <c r="K63" s="10"/>
      <c r="L63" s="95"/>
    </row>
    <row r="64" spans="1:12" ht="12.75">
      <c r="A64" s="192" t="s">
        <v>203</v>
      </c>
      <c r="B64" s="193"/>
      <c r="C64" s="193"/>
      <c r="D64" s="193"/>
      <c r="E64" s="193"/>
      <c r="F64" s="193"/>
      <c r="G64" s="193"/>
      <c r="H64" s="194"/>
      <c r="I64" s="4">
        <v>165</v>
      </c>
      <c r="J64" s="10"/>
      <c r="K64" s="10"/>
      <c r="L64" s="95"/>
    </row>
    <row r="65" spans="1:12" ht="12.75">
      <c r="A65" s="192" t="s">
        <v>204</v>
      </c>
      <c r="B65" s="193"/>
      <c r="C65" s="193"/>
      <c r="D65" s="193"/>
      <c r="E65" s="193"/>
      <c r="F65" s="193"/>
      <c r="G65" s="193"/>
      <c r="H65" s="194"/>
      <c r="I65" s="4">
        <v>166</v>
      </c>
      <c r="J65" s="10"/>
      <c r="K65" s="10"/>
      <c r="L65" s="95"/>
    </row>
    <row r="66" spans="1:12" ht="12.75">
      <c r="A66" s="192" t="s">
        <v>205</v>
      </c>
      <c r="B66" s="193"/>
      <c r="C66" s="193"/>
      <c r="D66" s="193"/>
      <c r="E66" s="193"/>
      <c r="F66" s="193"/>
      <c r="G66" s="193"/>
      <c r="H66" s="194"/>
      <c r="I66" s="4">
        <v>167</v>
      </c>
      <c r="J66" s="9">
        <f>J57-J65</f>
        <v>0</v>
      </c>
      <c r="K66" s="9">
        <f>K57-K65</f>
        <v>0</v>
      </c>
      <c r="L66" s="95"/>
    </row>
    <row r="67" spans="1:12" ht="12.75">
      <c r="A67" s="192" t="s">
        <v>206</v>
      </c>
      <c r="B67" s="193"/>
      <c r="C67" s="193"/>
      <c r="D67" s="193"/>
      <c r="E67" s="193"/>
      <c r="F67" s="193"/>
      <c r="G67" s="193"/>
      <c r="H67" s="194"/>
      <c r="I67" s="4">
        <v>168</v>
      </c>
      <c r="J67" s="13">
        <f>J56+J66</f>
        <v>34822043</v>
      </c>
      <c r="K67" s="13">
        <f>K56+K66</f>
        <v>81668</v>
      </c>
      <c r="L67" s="95"/>
    </row>
    <row r="68" spans="1:12" ht="12.75">
      <c r="A68" s="200" t="s">
        <v>207</v>
      </c>
      <c r="B68" s="201"/>
      <c r="C68" s="201"/>
      <c r="D68" s="201"/>
      <c r="E68" s="201"/>
      <c r="F68" s="201"/>
      <c r="G68" s="201"/>
      <c r="H68" s="201"/>
      <c r="I68" s="243"/>
      <c r="J68" s="243"/>
      <c r="K68" s="244"/>
      <c r="L68" s="95"/>
    </row>
    <row r="69" spans="1:12" ht="12.75">
      <c r="A69" s="204" t="s">
        <v>208</v>
      </c>
      <c r="B69" s="205"/>
      <c r="C69" s="205"/>
      <c r="D69" s="205"/>
      <c r="E69" s="205"/>
      <c r="F69" s="205"/>
      <c r="G69" s="205"/>
      <c r="H69" s="205"/>
      <c r="I69" s="206"/>
      <c r="J69" s="206"/>
      <c r="K69" s="207"/>
      <c r="L69" s="95"/>
    </row>
    <row r="70" spans="1:12" ht="12.75">
      <c r="A70" s="237" t="s">
        <v>192</v>
      </c>
      <c r="B70" s="238"/>
      <c r="C70" s="238"/>
      <c r="D70" s="238"/>
      <c r="E70" s="238"/>
      <c r="F70" s="238"/>
      <c r="G70" s="238"/>
      <c r="H70" s="239"/>
      <c r="I70" s="4">
        <v>169</v>
      </c>
      <c r="J70" s="10"/>
      <c r="K70" s="10"/>
      <c r="L70" s="95"/>
    </row>
    <row r="71" spans="1:12" ht="12.75">
      <c r="A71" s="240" t="s">
        <v>193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1"/>
      <c r="K71" s="11"/>
      <c r="L71" s="95"/>
    </row>
    <row r="72" ht="12.75">
      <c r="K72" s="95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4:K54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0:K10 J7:K7 J12:K12 J16:K16 J22:K22 J26:K28 J30:K34 J36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10" zoomScalePageLayoutView="0" workbookViewId="0" topLeftCell="A1">
      <selection activeCell="A3" sqref="A3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56" t="s">
        <v>209</v>
      </c>
      <c r="B1" s="257"/>
      <c r="C1" s="257"/>
      <c r="D1" s="257"/>
      <c r="E1" s="257"/>
      <c r="F1" s="257"/>
      <c r="G1" s="257"/>
      <c r="H1" s="257"/>
      <c r="I1" s="257"/>
      <c r="J1" s="258"/>
      <c r="K1" s="222"/>
    </row>
    <row r="2" spans="1:11" ht="12.75">
      <c r="A2" s="260" t="s">
        <v>305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>
      <c r="A4" s="262" t="s">
        <v>304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.75" thickBot="1">
      <c r="A5" s="265" t="s">
        <v>35</v>
      </c>
      <c r="B5" s="265"/>
      <c r="C5" s="265"/>
      <c r="D5" s="265"/>
      <c r="E5" s="265"/>
      <c r="F5" s="265"/>
      <c r="G5" s="265"/>
      <c r="H5" s="265"/>
      <c r="I5" s="72" t="s">
        <v>36</v>
      </c>
      <c r="J5" s="73" t="s">
        <v>144</v>
      </c>
      <c r="K5" s="73" t="s">
        <v>145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74">
        <v>2</v>
      </c>
      <c r="J6" s="75" t="s">
        <v>4</v>
      </c>
      <c r="K6" s="75" t="s">
        <v>5</v>
      </c>
    </row>
    <row r="7" spans="1:11" ht="12.75">
      <c r="A7" s="252" t="s">
        <v>210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2" ht="12.75" customHeight="1">
      <c r="A8" s="189" t="s">
        <v>211</v>
      </c>
      <c r="B8" s="190"/>
      <c r="C8" s="190"/>
      <c r="D8" s="190"/>
      <c r="E8" s="190"/>
      <c r="F8" s="190"/>
      <c r="G8" s="190"/>
      <c r="H8" s="190"/>
      <c r="I8" s="4">
        <v>1</v>
      </c>
      <c r="J8" s="124">
        <v>34822043</v>
      </c>
      <c r="K8" s="124">
        <v>263092</v>
      </c>
      <c r="L8" s="95"/>
    </row>
    <row r="9" spans="1:12" ht="12.75" customHeight="1">
      <c r="A9" s="189" t="s">
        <v>212</v>
      </c>
      <c r="B9" s="190"/>
      <c r="C9" s="190"/>
      <c r="D9" s="190"/>
      <c r="E9" s="190"/>
      <c r="F9" s="190"/>
      <c r="G9" s="190"/>
      <c r="H9" s="190"/>
      <c r="I9" s="4">
        <v>2</v>
      </c>
      <c r="J9" s="124">
        <v>62771034</v>
      </c>
      <c r="K9" s="124">
        <v>97368243</v>
      </c>
      <c r="L9" s="95"/>
    </row>
    <row r="10" spans="1:12" ht="12.75" customHeight="1">
      <c r="A10" s="189" t="s">
        <v>213</v>
      </c>
      <c r="B10" s="190"/>
      <c r="C10" s="190"/>
      <c r="D10" s="190"/>
      <c r="E10" s="190"/>
      <c r="F10" s="190"/>
      <c r="G10" s="190"/>
      <c r="H10" s="190"/>
      <c r="I10" s="4">
        <v>3</v>
      </c>
      <c r="J10" s="123"/>
      <c r="K10" s="124"/>
      <c r="L10" s="95"/>
    </row>
    <row r="11" spans="1:12" ht="12.75" customHeight="1">
      <c r="A11" s="189" t="s">
        <v>214</v>
      </c>
      <c r="B11" s="190"/>
      <c r="C11" s="190"/>
      <c r="D11" s="190"/>
      <c r="E11" s="190"/>
      <c r="F11" s="190"/>
      <c r="G11" s="190"/>
      <c r="H11" s="190"/>
      <c r="I11" s="4">
        <v>4</v>
      </c>
      <c r="J11" s="123"/>
      <c r="K11" s="124"/>
      <c r="L11" s="95"/>
    </row>
    <row r="12" spans="1:12" ht="12.75" customHeight="1">
      <c r="A12" s="189" t="s">
        <v>215</v>
      </c>
      <c r="B12" s="190"/>
      <c r="C12" s="190"/>
      <c r="D12" s="190"/>
      <c r="E12" s="190"/>
      <c r="F12" s="190"/>
      <c r="G12" s="190"/>
      <c r="H12" s="190"/>
      <c r="I12" s="4">
        <v>5</v>
      </c>
      <c r="J12" s="123"/>
      <c r="K12" s="124"/>
      <c r="L12" s="95"/>
    </row>
    <row r="13" spans="1:12" ht="12.75" customHeight="1">
      <c r="A13" s="189" t="s">
        <v>216</v>
      </c>
      <c r="B13" s="190"/>
      <c r="C13" s="190"/>
      <c r="D13" s="190"/>
      <c r="E13" s="190"/>
      <c r="F13" s="190"/>
      <c r="G13" s="190"/>
      <c r="H13" s="190"/>
      <c r="I13" s="4">
        <v>6</v>
      </c>
      <c r="J13" s="115"/>
      <c r="K13" s="10"/>
      <c r="L13" s="95"/>
    </row>
    <row r="14" spans="1:12" ht="12.75" customHeight="1">
      <c r="A14" s="192" t="s">
        <v>217</v>
      </c>
      <c r="B14" s="193"/>
      <c r="C14" s="193"/>
      <c r="D14" s="193"/>
      <c r="E14" s="193"/>
      <c r="F14" s="193"/>
      <c r="G14" s="193"/>
      <c r="H14" s="193"/>
      <c r="I14" s="4">
        <v>7</v>
      </c>
      <c r="J14" s="118">
        <f>SUM(J8:J13)</f>
        <v>97593077</v>
      </c>
      <c r="K14" s="9">
        <f>SUM(K8:K13)</f>
        <v>97631335</v>
      </c>
      <c r="L14" s="95"/>
    </row>
    <row r="15" spans="1:12" ht="12.75" customHeight="1">
      <c r="A15" s="189" t="s">
        <v>218</v>
      </c>
      <c r="B15" s="190"/>
      <c r="C15" s="190"/>
      <c r="D15" s="190"/>
      <c r="E15" s="190"/>
      <c r="F15" s="190"/>
      <c r="G15" s="190"/>
      <c r="H15" s="190"/>
      <c r="I15" s="4">
        <v>8</v>
      </c>
      <c r="J15" s="124">
        <v>5456818</v>
      </c>
      <c r="K15" s="10">
        <v>3582560</v>
      </c>
      <c r="L15" s="95"/>
    </row>
    <row r="16" spans="1:12" ht="12.75" customHeight="1">
      <c r="A16" s="189" t="s">
        <v>219</v>
      </c>
      <c r="B16" s="190"/>
      <c r="C16" s="190"/>
      <c r="D16" s="190"/>
      <c r="E16" s="190"/>
      <c r="F16" s="190"/>
      <c r="G16" s="190"/>
      <c r="H16" s="190"/>
      <c r="I16" s="4">
        <v>9</v>
      </c>
      <c r="J16" s="124">
        <v>1199681</v>
      </c>
      <c r="K16" s="10">
        <v>1484459</v>
      </c>
      <c r="L16" s="95"/>
    </row>
    <row r="17" spans="1:12" ht="12.75" customHeight="1">
      <c r="A17" s="189" t="s">
        <v>220</v>
      </c>
      <c r="B17" s="190"/>
      <c r="C17" s="190"/>
      <c r="D17" s="190"/>
      <c r="E17" s="190"/>
      <c r="F17" s="190"/>
      <c r="G17" s="190"/>
      <c r="H17" s="190"/>
      <c r="I17" s="4">
        <v>10</v>
      </c>
      <c r="J17" s="124">
        <v>1134317</v>
      </c>
      <c r="K17" s="10">
        <v>331483</v>
      </c>
      <c r="L17" s="95"/>
    </row>
    <row r="18" spans="1:12" ht="12.75" customHeight="1">
      <c r="A18" s="189" t="s">
        <v>221</v>
      </c>
      <c r="B18" s="190"/>
      <c r="C18" s="190"/>
      <c r="D18" s="190"/>
      <c r="E18" s="190"/>
      <c r="F18" s="190"/>
      <c r="G18" s="190"/>
      <c r="H18" s="190"/>
      <c r="I18" s="4">
        <v>11</v>
      </c>
      <c r="J18" s="124">
        <v>13913563</v>
      </c>
      <c r="K18" s="10">
        <v>41989160</v>
      </c>
      <c r="L18" s="95"/>
    </row>
    <row r="19" spans="1:12" ht="12.75" customHeight="1">
      <c r="A19" s="192" t="s">
        <v>222</v>
      </c>
      <c r="B19" s="193"/>
      <c r="C19" s="193"/>
      <c r="D19" s="193"/>
      <c r="E19" s="193"/>
      <c r="F19" s="193"/>
      <c r="G19" s="193"/>
      <c r="H19" s="193"/>
      <c r="I19" s="4">
        <v>12</v>
      </c>
      <c r="J19" s="118">
        <f>SUM(J15:J18)</f>
        <v>21704379</v>
      </c>
      <c r="K19" s="9">
        <f>SUM(K15:K18)</f>
        <v>47387662</v>
      </c>
      <c r="L19" s="95"/>
    </row>
    <row r="20" spans="1:12" ht="12.75" customHeight="1">
      <c r="A20" s="192" t="s">
        <v>223</v>
      </c>
      <c r="B20" s="193"/>
      <c r="C20" s="193"/>
      <c r="D20" s="193"/>
      <c r="E20" s="193"/>
      <c r="F20" s="193"/>
      <c r="G20" s="193"/>
      <c r="H20" s="193"/>
      <c r="I20" s="4">
        <v>13</v>
      </c>
      <c r="J20" s="118">
        <f>IF(J14&gt;J19,J14-J19,0)</f>
        <v>75888698</v>
      </c>
      <c r="K20" s="9">
        <f>IF(K14&gt;K19,K14-K19,0)</f>
        <v>50243673</v>
      </c>
      <c r="L20" s="95"/>
    </row>
    <row r="21" spans="1:12" ht="12.75" customHeight="1">
      <c r="A21" s="192" t="s">
        <v>224</v>
      </c>
      <c r="B21" s="193"/>
      <c r="C21" s="193"/>
      <c r="D21" s="193"/>
      <c r="E21" s="193"/>
      <c r="F21" s="193"/>
      <c r="G21" s="193"/>
      <c r="H21" s="193"/>
      <c r="I21" s="4">
        <v>14</v>
      </c>
      <c r="J21" s="118">
        <f>IF(J19&gt;J14,J19-J14,0)</f>
        <v>0</v>
      </c>
      <c r="K21" s="9">
        <f>IF(K19&gt;K14,K19-K14,0)</f>
        <v>0</v>
      </c>
      <c r="L21" s="95"/>
    </row>
    <row r="22" spans="1:12" ht="12.75">
      <c r="A22" s="252" t="s">
        <v>225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  <c r="L22" s="95"/>
    </row>
    <row r="23" spans="1:12" ht="12.75" customHeight="1">
      <c r="A23" s="189" t="s">
        <v>226</v>
      </c>
      <c r="B23" s="190"/>
      <c r="C23" s="190"/>
      <c r="D23" s="190"/>
      <c r="E23" s="190"/>
      <c r="F23" s="190"/>
      <c r="G23" s="190"/>
      <c r="H23" s="190"/>
      <c r="I23" s="4">
        <v>15</v>
      </c>
      <c r="J23" s="124">
        <v>24542965</v>
      </c>
      <c r="K23" s="10">
        <v>18188368</v>
      </c>
      <c r="L23" s="95"/>
    </row>
    <row r="24" spans="1:12" ht="12.75" customHeight="1">
      <c r="A24" s="189" t="s">
        <v>227</v>
      </c>
      <c r="B24" s="190"/>
      <c r="C24" s="190"/>
      <c r="D24" s="190"/>
      <c r="E24" s="190"/>
      <c r="F24" s="190"/>
      <c r="G24" s="190"/>
      <c r="H24" s="190"/>
      <c r="I24" s="4">
        <v>16</v>
      </c>
      <c r="J24" s="124"/>
      <c r="K24" s="124"/>
      <c r="L24" s="95"/>
    </row>
    <row r="25" spans="1:12" ht="12.75" customHeight="1">
      <c r="A25" s="189" t="s">
        <v>228</v>
      </c>
      <c r="B25" s="190"/>
      <c r="C25" s="190"/>
      <c r="D25" s="190"/>
      <c r="E25" s="190"/>
      <c r="F25" s="190"/>
      <c r="G25" s="190"/>
      <c r="H25" s="190"/>
      <c r="I25" s="4">
        <v>17</v>
      </c>
      <c r="J25" s="124">
        <v>1522746</v>
      </c>
      <c r="K25" s="124">
        <v>1520113</v>
      </c>
      <c r="L25" s="95"/>
    </row>
    <row r="26" spans="1:12" ht="12.75" customHeight="1">
      <c r="A26" s="189" t="s">
        <v>229</v>
      </c>
      <c r="B26" s="190"/>
      <c r="C26" s="190"/>
      <c r="D26" s="190"/>
      <c r="E26" s="190"/>
      <c r="F26" s="190"/>
      <c r="G26" s="190"/>
      <c r="H26" s="190"/>
      <c r="I26" s="4">
        <v>18</v>
      </c>
      <c r="J26" s="115"/>
      <c r="K26" s="10"/>
      <c r="L26" s="95"/>
    </row>
    <row r="27" spans="1:12" ht="12.75" customHeight="1">
      <c r="A27" s="189" t="s">
        <v>230</v>
      </c>
      <c r="B27" s="190"/>
      <c r="C27" s="190"/>
      <c r="D27" s="190"/>
      <c r="E27" s="190"/>
      <c r="F27" s="190"/>
      <c r="G27" s="190"/>
      <c r="H27" s="190"/>
      <c r="I27" s="4">
        <v>19</v>
      </c>
      <c r="J27" s="115"/>
      <c r="K27" s="10"/>
      <c r="L27" s="95"/>
    </row>
    <row r="28" spans="1:12" ht="12.75" customHeight="1">
      <c r="A28" s="192" t="s">
        <v>231</v>
      </c>
      <c r="B28" s="193"/>
      <c r="C28" s="193"/>
      <c r="D28" s="193"/>
      <c r="E28" s="193"/>
      <c r="F28" s="193"/>
      <c r="G28" s="193"/>
      <c r="H28" s="193"/>
      <c r="I28" s="4">
        <v>20</v>
      </c>
      <c r="J28" s="118">
        <f>SUM(J23:J27)</f>
        <v>26065711</v>
      </c>
      <c r="K28" s="9">
        <f>SUM(K23:K27)</f>
        <v>19708481</v>
      </c>
      <c r="L28" s="95"/>
    </row>
    <row r="29" spans="1:12" ht="12.75" customHeight="1">
      <c r="A29" s="189" t="s">
        <v>232</v>
      </c>
      <c r="B29" s="190"/>
      <c r="C29" s="190"/>
      <c r="D29" s="190"/>
      <c r="E29" s="190"/>
      <c r="F29" s="190"/>
      <c r="G29" s="190"/>
      <c r="H29" s="190"/>
      <c r="I29" s="4">
        <v>21</v>
      </c>
      <c r="J29" s="124">
        <v>88594049</v>
      </c>
      <c r="K29" s="10">
        <v>39678000</v>
      </c>
      <c r="L29" s="95"/>
    </row>
    <row r="30" spans="1:12" ht="12.75" customHeight="1">
      <c r="A30" s="189" t="s">
        <v>233</v>
      </c>
      <c r="B30" s="190"/>
      <c r="C30" s="190"/>
      <c r="D30" s="190"/>
      <c r="E30" s="190"/>
      <c r="F30" s="190"/>
      <c r="G30" s="190"/>
      <c r="H30" s="190"/>
      <c r="I30" s="4">
        <v>22</v>
      </c>
      <c r="J30" s="124">
        <v>1404384</v>
      </c>
      <c r="K30" s="10">
        <v>500000</v>
      </c>
      <c r="L30" s="95"/>
    </row>
    <row r="31" spans="1:12" ht="12.75" customHeight="1">
      <c r="A31" s="189" t="s">
        <v>234</v>
      </c>
      <c r="B31" s="190"/>
      <c r="C31" s="190"/>
      <c r="D31" s="190"/>
      <c r="E31" s="190"/>
      <c r="F31" s="190"/>
      <c r="G31" s="190"/>
      <c r="H31" s="190"/>
      <c r="I31" s="4">
        <v>23</v>
      </c>
      <c r="J31" s="115"/>
      <c r="K31" s="10"/>
      <c r="L31" s="95"/>
    </row>
    <row r="32" spans="1:12" ht="12.75" customHeight="1">
      <c r="A32" s="192" t="s">
        <v>235</v>
      </c>
      <c r="B32" s="193"/>
      <c r="C32" s="193"/>
      <c r="D32" s="193"/>
      <c r="E32" s="193"/>
      <c r="F32" s="193"/>
      <c r="G32" s="193"/>
      <c r="H32" s="193"/>
      <c r="I32" s="4">
        <v>24</v>
      </c>
      <c r="J32" s="118">
        <f>SUM(J29:J31)</f>
        <v>89998433</v>
      </c>
      <c r="K32" s="9">
        <f>SUM(K29:K31)</f>
        <v>40178000</v>
      </c>
      <c r="L32" s="95"/>
    </row>
    <row r="33" spans="1:12" ht="12.75" customHeight="1">
      <c r="A33" s="192" t="s">
        <v>236</v>
      </c>
      <c r="B33" s="193"/>
      <c r="C33" s="193"/>
      <c r="D33" s="193"/>
      <c r="E33" s="193"/>
      <c r="F33" s="193"/>
      <c r="G33" s="193"/>
      <c r="H33" s="193"/>
      <c r="I33" s="4">
        <v>25</v>
      </c>
      <c r="J33" s="118">
        <f>IF(J28&gt;J32,J28-J32,0)</f>
        <v>0</v>
      </c>
      <c r="K33" s="9">
        <f>IF(K28&gt;K32,K28-K32,0)</f>
        <v>0</v>
      </c>
      <c r="L33" s="95"/>
    </row>
    <row r="34" spans="1:12" ht="12.75" customHeight="1">
      <c r="A34" s="192" t="s">
        <v>237</v>
      </c>
      <c r="B34" s="193"/>
      <c r="C34" s="193"/>
      <c r="D34" s="193"/>
      <c r="E34" s="193"/>
      <c r="F34" s="193"/>
      <c r="G34" s="193"/>
      <c r="H34" s="193"/>
      <c r="I34" s="4">
        <v>26</v>
      </c>
      <c r="J34" s="118">
        <f>IF(J32&gt;J28,J32-J28,0)</f>
        <v>63932722</v>
      </c>
      <c r="K34" s="9">
        <f>IF(K32&gt;K28,K32-K28,0)</f>
        <v>20469519</v>
      </c>
      <c r="L34" s="95"/>
    </row>
    <row r="35" spans="1:12" ht="12.75">
      <c r="A35" s="252" t="s">
        <v>238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  <c r="L35" s="95"/>
    </row>
    <row r="36" spans="1:12" ht="12.75" customHeight="1">
      <c r="A36" s="189" t="s">
        <v>239</v>
      </c>
      <c r="B36" s="190"/>
      <c r="C36" s="190"/>
      <c r="D36" s="190"/>
      <c r="E36" s="190"/>
      <c r="F36" s="190"/>
      <c r="G36" s="190"/>
      <c r="H36" s="190"/>
      <c r="I36" s="4">
        <v>27</v>
      </c>
      <c r="J36" s="115"/>
      <c r="K36" s="10"/>
      <c r="L36" s="95"/>
    </row>
    <row r="37" spans="1:12" ht="12.75" customHeight="1">
      <c r="A37" s="189" t="s">
        <v>240</v>
      </c>
      <c r="B37" s="190"/>
      <c r="C37" s="190"/>
      <c r="D37" s="190"/>
      <c r="E37" s="190"/>
      <c r="F37" s="190"/>
      <c r="G37" s="190"/>
      <c r="H37" s="190"/>
      <c r="I37" s="4">
        <v>28</v>
      </c>
      <c r="J37" s="10">
        <v>64539719</v>
      </c>
      <c r="K37" s="10"/>
      <c r="L37" s="95"/>
    </row>
    <row r="38" spans="1:12" ht="12.75" customHeight="1">
      <c r="A38" s="189" t="s">
        <v>241</v>
      </c>
      <c r="B38" s="190"/>
      <c r="C38" s="190"/>
      <c r="D38" s="190"/>
      <c r="E38" s="190"/>
      <c r="F38" s="190"/>
      <c r="G38" s="190"/>
      <c r="H38" s="190"/>
      <c r="I38" s="4">
        <v>29</v>
      </c>
      <c r="J38" s="115"/>
      <c r="K38" s="10"/>
      <c r="L38" s="95"/>
    </row>
    <row r="39" spans="1:12" ht="12.75" customHeight="1">
      <c r="A39" s="192" t="s">
        <v>242</v>
      </c>
      <c r="B39" s="193"/>
      <c r="C39" s="193"/>
      <c r="D39" s="193"/>
      <c r="E39" s="193"/>
      <c r="F39" s="193"/>
      <c r="G39" s="193"/>
      <c r="H39" s="193"/>
      <c r="I39" s="4">
        <v>30</v>
      </c>
      <c r="J39" s="118">
        <f>SUM(J36:J38)</f>
        <v>64539719</v>
      </c>
      <c r="K39" s="9">
        <f>SUM(K36:K38)</f>
        <v>0</v>
      </c>
      <c r="L39" s="95"/>
    </row>
    <row r="40" spans="1:12" ht="12.75" customHeight="1">
      <c r="A40" s="189" t="s">
        <v>243</v>
      </c>
      <c r="B40" s="190"/>
      <c r="C40" s="190"/>
      <c r="D40" s="190"/>
      <c r="E40" s="190"/>
      <c r="F40" s="190"/>
      <c r="G40" s="190"/>
      <c r="H40" s="190"/>
      <c r="I40" s="4">
        <v>31</v>
      </c>
      <c r="J40" s="10">
        <v>55442475</v>
      </c>
      <c r="K40" s="10">
        <v>31417369</v>
      </c>
      <c r="L40" s="95"/>
    </row>
    <row r="41" spans="1:12" ht="12.75" customHeight="1">
      <c r="A41" s="189" t="s">
        <v>244</v>
      </c>
      <c r="B41" s="190"/>
      <c r="C41" s="190"/>
      <c r="D41" s="190"/>
      <c r="E41" s="190"/>
      <c r="F41" s="190"/>
      <c r="G41" s="190"/>
      <c r="H41" s="190"/>
      <c r="I41" s="4">
        <v>32</v>
      </c>
      <c r="J41" s="115"/>
      <c r="K41" s="10"/>
      <c r="L41" s="95"/>
    </row>
    <row r="42" spans="1:12" ht="12.75" customHeight="1">
      <c r="A42" s="189" t="s">
        <v>245</v>
      </c>
      <c r="B42" s="190"/>
      <c r="C42" s="190"/>
      <c r="D42" s="190"/>
      <c r="E42" s="190"/>
      <c r="F42" s="190"/>
      <c r="G42" s="190"/>
      <c r="H42" s="190"/>
      <c r="I42" s="4">
        <v>33</v>
      </c>
      <c r="J42" s="115"/>
      <c r="K42" s="10"/>
      <c r="L42" s="95"/>
    </row>
    <row r="43" spans="1:12" ht="12.75" customHeight="1">
      <c r="A43" s="189" t="s">
        <v>246</v>
      </c>
      <c r="B43" s="190"/>
      <c r="C43" s="190"/>
      <c r="D43" s="190"/>
      <c r="E43" s="190"/>
      <c r="F43" s="190"/>
      <c r="G43" s="190"/>
      <c r="H43" s="190"/>
      <c r="I43" s="4">
        <v>34</v>
      </c>
      <c r="J43" s="115"/>
      <c r="K43" s="10"/>
      <c r="L43" s="95"/>
    </row>
    <row r="44" spans="1:12" ht="12.75" customHeight="1">
      <c r="A44" s="189" t="s">
        <v>247</v>
      </c>
      <c r="B44" s="190"/>
      <c r="C44" s="190"/>
      <c r="D44" s="190"/>
      <c r="E44" s="190"/>
      <c r="F44" s="190"/>
      <c r="G44" s="190"/>
      <c r="H44" s="190"/>
      <c r="I44" s="4">
        <v>35</v>
      </c>
      <c r="J44" s="115"/>
      <c r="K44" s="124"/>
      <c r="L44" s="95"/>
    </row>
    <row r="45" spans="1:12" ht="12.75" customHeight="1">
      <c r="A45" s="192" t="s">
        <v>248</v>
      </c>
      <c r="B45" s="193"/>
      <c r="C45" s="193"/>
      <c r="D45" s="193"/>
      <c r="E45" s="193"/>
      <c r="F45" s="193"/>
      <c r="G45" s="193"/>
      <c r="H45" s="193"/>
      <c r="I45" s="4">
        <v>36</v>
      </c>
      <c r="J45" s="118">
        <f>SUM(J40:J44)</f>
        <v>55442475</v>
      </c>
      <c r="K45" s="9">
        <f>SUM(K40:K44)</f>
        <v>31417369</v>
      </c>
      <c r="L45" s="95"/>
    </row>
    <row r="46" spans="1:12" ht="12.75" customHeight="1">
      <c r="A46" s="192" t="s">
        <v>249</v>
      </c>
      <c r="B46" s="193"/>
      <c r="C46" s="193"/>
      <c r="D46" s="193"/>
      <c r="E46" s="193"/>
      <c r="F46" s="193"/>
      <c r="G46" s="193"/>
      <c r="H46" s="193"/>
      <c r="I46" s="4">
        <v>37</v>
      </c>
      <c r="J46" s="118">
        <f>IF(J39&gt;J45,J39-J45,0)</f>
        <v>9097244</v>
      </c>
      <c r="K46" s="9">
        <f>IF(K39&gt;K45,K39-K45,0)</f>
        <v>0</v>
      </c>
      <c r="L46" s="95"/>
    </row>
    <row r="47" spans="1:12" ht="12.75" customHeight="1">
      <c r="A47" s="192" t="s">
        <v>250</v>
      </c>
      <c r="B47" s="193"/>
      <c r="C47" s="193"/>
      <c r="D47" s="193"/>
      <c r="E47" s="193"/>
      <c r="F47" s="193"/>
      <c r="G47" s="193"/>
      <c r="H47" s="193"/>
      <c r="I47" s="4">
        <v>38</v>
      </c>
      <c r="J47" s="118">
        <f>IF(J45&gt;J39,J45-J39,0)</f>
        <v>0</v>
      </c>
      <c r="K47" s="9">
        <f>IF(K45&gt;K39,K45-K39,0)</f>
        <v>31417369</v>
      </c>
      <c r="L47" s="95"/>
    </row>
    <row r="48" spans="1:12" ht="12.75" customHeight="1">
      <c r="A48" s="189" t="s">
        <v>251</v>
      </c>
      <c r="B48" s="190"/>
      <c r="C48" s="190"/>
      <c r="D48" s="190"/>
      <c r="E48" s="190"/>
      <c r="F48" s="190"/>
      <c r="G48" s="190"/>
      <c r="H48" s="190"/>
      <c r="I48" s="4">
        <v>39</v>
      </c>
      <c r="J48" s="118">
        <f>IF(J20-J21+J33-J34+J46-J47&gt;0,J20-J21+J33-J34+J46-J47,0)</f>
        <v>21053220</v>
      </c>
      <c r="K48" s="9">
        <f>IF(K20-K21+K33-K34+K46-K47&gt;0,K20-K21+K33-K34+K46-K47,0)</f>
        <v>0</v>
      </c>
      <c r="L48" s="95"/>
    </row>
    <row r="49" spans="1:12" ht="12.75" customHeight="1">
      <c r="A49" s="189" t="s">
        <v>252</v>
      </c>
      <c r="B49" s="190"/>
      <c r="C49" s="190"/>
      <c r="D49" s="190"/>
      <c r="E49" s="190"/>
      <c r="F49" s="190"/>
      <c r="G49" s="190"/>
      <c r="H49" s="190"/>
      <c r="I49" s="4">
        <v>40</v>
      </c>
      <c r="J49" s="118">
        <f>IF(J21-J20+J34-J33+J47-J46&gt;0,J21-J20+J34-J33+J47-J46,0)</f>
        <v>0</v>
      </c>
      <c r="K49" s="9">
        <f>IF(K21-K20+K34-K33+K47-K46&gt;0,K21-K20+K34-K33+K47-K46,0)</f>
        <v>1643215</v>
      </c>
      <c r="L49" s="95"/>
    </row>
    <row r="50" spans="1:12" ht="12.75" customHeight="1">
      <c r="A50" s="189" t="s">
        <v>253</v>
      </c>
      <c r="B50" s="190"/>
      <c r="C50" s="190"/>
      <c r="D50" s="190"/>
      <c r="E50" s="190"/>
      <c r="F50" s="190"/>
      <c r="G50" s="190"/>
      <c r="H50" s="190"/>
      <c r="I50" s="4">
        <v>41</v>
      </c>
      <c r="J50" s="10">
        <v>63104987</v>
      </c>
      <c r="K50" s="10">
        <v>84158207</v>
      </c>
      <c r="L50" s="95"/>
    </row>
    <row r="51" spans="1:12" ht="12.75" customHeight="1">
      <c r="A51" s="189" t="s">
        <v>254</v>
      </c>
      <c r="B51" s="190"/>
      <c r="C51" s="190"/>
      <c r="D51" s="190"/>
      <c r="E51" s="190"/>
      <c r="F51" s="190"/>
      <c r="G51" s="190"/>
      <c r="H51" s="190"/>
      <c r="I51" s="4">
        <v>42</v>
      </c>
      <c r="J51" s="10">
        <f>J48</f>
        <v>21053220</v>
      </c>
      <c r="K51" s="10">
        <f>K48</f>
        <v>0</v>
      </c>
      <c r="L51" s="95"/>
    </row>
    <row r="52" spans="1:12" ht="12.75" customHeight="1">
      <c r="A52" s="189" t="s">
        <v>255</v>
      </c>
      <c r="B52" s="190"/>
      <c r="C52" s="190"/>
      <c r="D52" s="190"/>
      <c r="E52" s="190"/>
      <c r="F52" s="190"/>
      <c r="G52" s="190"/>
      <c r="H52" s="190"/>
      <c r="I52" s="4">
        <v>43</v>
      </c>
      <c r="J52" s="10"/>
      <c r="K52" s="10">
        <f>K49</f>
        <v>1643215</v>
      </c>
      <c r="L52" s="95"/>
    </row>
    <row r="53" spans="1:12" ht="12.75" customHeight="1">
      <c r="A53" s="208" t="s">
        <v>256</v>
      </c>
      <c r="B53" s="209"/>
      <c r="C53" s="209"/>
      <c r="D53" s="209"/>
      <c r="E53" s="209"/>
      <c r="F53" s="209"/>
      <c r="G53" s="209"/>
      <c r="H53" s="209"/>
      <c r="I53" s="7">
        <v>44</v>
      </c>
      <c r="J53" s="13">
        <f>J50+J51-J52</f>
        <v>84158207</v>
      </c>
      <c r="K53" s="13">
        <f>K50+K51-K52</f>
        <v>82514992</v>
      </c>
      <c r="L53" s="95"/>
    </row>
    <row r="54" spans="10:11" ht="12.75">
      <c r="J54" s="95"/>
      <c r="K54" s="95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38:K38 J36:K36 J26:K27 J31:K31 J51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32:K34 J28:K28 J19:K21 J53:K53 J45:K49 J39:K3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10" zoomScalePageLayoutView="0" workbookViewId="0" topLeftCell="A1">
      <selection activeCell="P12" sqref="P12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3.8515625" style="82" customWidth="1"/>
    <col min="8" max="8" width="9.140625" style="82" hidden="1" customWidth="1"/>
    <col min="9" max="9" width="6.00390625" style="82" customWidth="1"/>
    <col min="10" max="11" width="12.00390625" style="82" customWidth="1"/>
    <col min="12" max="12" width="10.140625" style="82" bestFit="1" customWidth="1"/>
    <col min="13" max="13" width="11.140625" style="82" bestFit="1" customWidth="1"/>
    <col min="14" max="16384" width="9.140625" style="82" customWidth="1"/>
  </cols>
  <sheetData>
    <row r="1" spans="1:12" ht="12.75">
      <c r="A1" s="273" t="s">
        <v>257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81"/>
    </row>
    <row r="2" spans="1:12" ht="15.75">
      <c r="A2" s="79"/>
      <c r="B2" s="80"/>
      <c r="C2" s="281" t="s">
        <v>258</v>
      </c>
      <c r="D2" s="282"/>
      <c r="E2" s="84">
        <v>42005</v>
      </c>
      <c r="F2" s="83" t="s">
        <v>1</v>
      </c>
      <c r="G2" s="283">
        <v>42369</v>
      </c>
      <c r="H2" s="284"/>
      <c r="I2" s="80"/>
      <c r="J2" s="80"/>
      <c r="K2" s="80"/>
      <c r="L2" s="85"/>
    </row>
    <row r="3" spans="1:11" ht="31.5" customHeight="1" thickBot="1">
      <c r="A3" s="267" t="s">
        <v>35</v>
      </c>
      <c r="B3" s="267"/>
      <c r="C3" s="267"/>
      <c r="D3" s="267"/>
      <c r="E3" s="267"/>
      <c r="F3" s="267"/>
      <c r="G3" s="267"/>
      <c r="H3" s="267"/>
      <c r="I3" s="86" t="s">
        <v>36</v>
      </c>
      <c r="J3" s="99" t="s">
        <v>144</v>
      </c>
      <c r="K3" s="99" t="s">
        <v>145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88">
        <v>2</v>
      </c>
      <c r="J4" s="87" t="s">
        <v>4</v>
      </c>
      <c r="K4" s="87" t="s">
        <v>5</v>
      </c>
    </row>
    <row r="5" spans="1:13" ht="12.75" customHeight="1">
      <c r="A5" s="269" t="s">
        <v>259</v>
      </c>
      <c r="B5" s="270"/>
      <c r="C5" s="270"/>
      <c r="D5" s="270"/>
      <c r="E5" s="270"/>
      <c r="F5" s="270"/>
      <c r="G5" s="270"/>
      <c r="H5" s="270"/>
      <c r="I5" s="89">
        <v>1</v>
      </c>
      <c r="J5" s="121">
        <v>865553260</v>
      </c>
      <c r="K5" s="121">
        <v>696074300</v>
      </c>
      <c r="L5" s="94"/>
      <c r="M5" s="94"/>
    </row>
    <row r="6" spans="1:13" ht="12.75" customHeight="1">
      <c r="A6" s="269" t="s">
        <v>260</v>
      </c>
      <c r="B6" s="270"/>
      <c r="C6" s="270"/>
      <c r="D6" s="270"/>
      <c r="E6" s="270"/>
      <c r="F6" s="270"/>
      <c r="G6" s="270"/>
      <c r="H6" s="270"/>
      <c r="I6" s="89">
        <v>2</v>
      </c>
      <c r="J6" s="122"/>
      <c r="K6" s="122"/>
      <c r="L6" s="94"/>
      <c r="M6" s="94"/>
    </row>
    <row r="7" spans="1:13" ht="12.75" customHeight="1">
      <c r="A7" s="269" t="s">
        <v>261</v>
      </c>
      <c r="B7" s="270"/>
      <c r="C7" s="270"/>
      <c r="D7" s="270"/>
      <c r="E7" s="270"/>
      <c r="F7" s="270"/>
      <c r="G7" s="270"/>
      <c r="H7" s="270"/>
      <c r="I7" s="89">
        <v>3</v>
      </c>
      <c r="J7" s="122">
        <v>43277663</v>
      </c>
      <c r="K7" s="122">
        <v>45018765</v>
      </c>
      <c r="L7" s="94"/>
      <c r="M7" s="94"/>
    </row>
    <row r="8" spans="1:13" ht="12.75" customHeight="1">
      <c r="A8" s="269" t="s">
        <v>262</v>
      </c>
      <c r="B8" s="270"/>
      <c r="C8" s="270"/>
      <c r="D8" s="270"/>
      <c r="E8" s="270"/>
      <c r="F8" s="270"/>
      <c r="G8" s="270"/>
      <c r="H8" s="270"/>
      <c r="I8" s="89">
        <v>4</v>
      </c>
      <c r="J8" s="122"/>
      <c r="K8" s="122"/>
      <c r="L8" s="94"/>
      <c r="M8" s="94"/>
    </row>
    <row r="9" spans="1:13" ht="12.75" customHeight="1">
      <c r="A9" s="269" t="s">
        <v>263</v>
      </c>
      <c r="B9" s="270"/>
      <c r="C9" s="270"/>
      <c r="D9" s="270"/>
      <c r="E9" s="270"/>
      <c r="F9" s="270"/>
      <c r="G9" s="270"/>
      <c r="H9" s="270"/>
      <c r="I9" s="89">
        <v>5</v>
      </c>
      <c r="J9" s="122">
        <v>34822043</v>
      </c>
      <c r="K9" s="122">
        <v>81668</v>
      </c>
      <c r="L9" s="94"/>
      <c r="M9" s="94"/>
    </row>
    <row r="10" spans="1:13" ht="12.75" customHeight="1">
      <c r="A10" s="269" t="s">
        <v>264</v>
      </c>
      <c r="B10" s="270"/>
      <c r="C10" s="270"/>
      <c r="D10" s="270"/>
      <c r="E10" s="270"/>
      <c r="F10" s="270"/>
      <c r="G10" s="270"/>
      <c r="H10" s="270"/>
      <c r="I10" s="89">
        <v>6</v>
      </c>
      <c r="J10" s="122"/>
      <c r="K10" s="122"/>
      <c r="L10" s="94"/>
      <c r="M10" s="94"/>
    </row>
    <row r="11" spans="1:13" ht="12.75" customHeight="1">
      <c r="A11" s="269" t="s">
        <v>265</v>
      </c>
      <c r="B11" s="270"/>
      <c r="C11" s="270"/>
      <c r="D11" s="270"/>
      <c r="E11" s="270"/>
      <c r="F11" s="270"/>
      <c r="G11" s="270"/>
      <c r="H11" s="270"/>
      <c r="I11" s="89">
        <v>7</v>
      </c>
      <c r="J11" s="122"/>
      <c r="K11" s="122"/>
      <c r="L11" s="94"/>
      <c r="M11" s="94"/>
    </row>
    <row r="12" spans="1:13" ht="12.75" customHeight="1">
      <c r="A12" s="269" t="s">
        <v>266</v>
      </c>
      <c r="B12" s="270"/>
      <c r="C12" s="270"/>
      <c r="D12" s="270"/>
      <c r="E12" s="270"/>
      <c r="F12" s="270"/>
      <c r="G12" s="270"/>
      <c r="H12" s="270"/>
      <c r="I12" s="89">
        <v>8</v>
      </c>
      <c r="J12" s="122"/>
      <c r="K12" s="122"/>
      <c r="L12" s="94"/>
      <c r="M12" s="94"/>
    </row>
    <row r="13" spans="1:13" ht="12.75" customHeight="1">
      <c r="A13" s="269" t="s">
        <v>267</v>
      </c>
      <c r="B13" s="270"/>
      <c r="C13" s="270"/>
      <c r="D13" s="270"/>
      <c r="E13" s="270"/>
      <c r="F13" s="270"/>
      <c r="G13" s="270"/>
      <c r="H13" s="270"/>
      <c r="I13" s="89">
        <v>9</v>
      </c>
      <c r="J13" s="122">
        <v>1938448</v>
      </c>
      <c r="K13" s="122">
        <v>1510883</v>
      </c>
      <c r="L13" s="94"/>
      <c r="M13" s="94"/>
    </row>
    <row r="14" spans="1:13" ht="12.75" customHeight="1">
      <c r="A14" s="275" t="s">
        <v>268</v>
      </c>
      <c r="B14" s="276"/>
      <c r="C14" s="276"/>
      <c r="D14" s="276"/>
      <c r="E14" s="276"/>
      <c r="F14" s="276"/>
      <c r="G14" s="276"/>
      <c r="H14" s="276"/>
      <c r="I14" s="89">
        <v>10</v>
      </c>
      <c r="J14" s="119">
        <f>SUM(J5:J13)</f>
        <v>945591414</v>
      </c>
      <c r="K14" s="119">
        <f>SUM(K5:K13)</f>
        <v>742685616</v>
      </c>
      <c r="L14" s="94"/>
      <c r="M14" s="94"/>
    </row>
    <row r="15" spans="1:13" ht="12.75">
      <c r="A15" s="269" t="s">
        <v>269</v>
      </c>
      <c r="B15" s="270"/>
      <c r="C15" s="270"/>
      <c r="D15" s="270"/>
      <c r="E15" s="270"/>
      <c r="F15" s="270"/>
      <c r="G15" s="270"/>
      <c r="H15" s="270"/>
      <c r="I15" s="89">
        <v>11</v>
      </c>
      <c r="J15" s="10"/>
      <c r="K15" s="10"/>
      <c r="L15" s="94"/>
      <c r="M15" s="94"/>
    </row>
    <row r="16" spans="1:13" ht="12.75">
      <c r="A16" s="269" t="s">
        <v>270</v>
      </c>
      <c r="B16" s="270"/>
      <c r="C16" s="270"/>
      <c r="D16" s="270"/>
      <c r="E16" s="270"/>
      <c r="F16" s="270"/>
      <c r="G16" s="270"/>
      <c r="H16" s="270"/>
      <c r="I16" s="89">
        <v>12</v>
      </c>
      <c r="J16" s="10"/>
      <c r="K16" s="10"/>
      <c r="L16" s="94"/>
      <c r="M16" s="94"/>
    </row>
    <row r="17" spans="1:13" ht="12.75">
      <c r="A17" s="269" t="s">
        <v>271</v>
      </c>
      <c r="B17" s="270"/>
      <c r="C17" s="270"/>
      <c r="D17" s="270"/>
      <c r="E17" s="270"/>
      <c r="F17" s="270"/>
      <c r="G17" s="270"/>
      <c r="H17" s="270"/>
      <c r="I17" s="89">
        <v>13</v>
      </c>
      <c r="J17" s="10"/>
      <c r="K17" s="10"/>
      <c r="L17" s="94"/>
      <c r="M17" s="94"/>
    </row>
    <row r="18" spans="1:13" ht="12.75">
      <c r="A18" s="269" t="s">
        <v>272</v>
      </c>
      <c r="B18" s="270"/>
      <c r="C18" s="270"/>
      <c r="D18" s="270"/>
      <c r="E18" s="270"/>
      <c r="F18" s="270"/>
      <c r="G18" s="270"/>
      <c r="H18" s="270"/>
      <c r="I18" s="89">
        <v>14</v>
      </c>
      <c r="J18" s="10"/>
      <c r="K18" s="10"/>
      <c r="L18" s="94"/>
      <c r="M18" s="94"/>
    </row>
    <row r="19" spans="1:13" ht="12.75">
      <c r="A19" s="269" t="s">
        <v>273</v>
      </c>
      <c r="B19" s="270"/>
      <c r="C19" s="270"/>
      <c r="D19" s="270"/>
      <c r="E19" s="270"/>
      <c r="F19" s="270"/>
      <c r="G19" s="270"/>
      <c r="H19" s="270"/>
      <c r="I19" s="89">
        <v>15</v>
      </c>
      <c r="J19" s="10"/>
      <c r="K19" s="10"/>
      <c r="L19" s="94"/>
      <c r="M19" s="94"/>
    </row>
    <row r="20" spans="1:13" ht="12.75">
      <c r="A20" s="269" t="s">
        <v>274</v>
      </c>
      <c r="B20" s="270"/>
      <c r="C20" s="270"/>
      <c r="D20" s="270"/>
      <c r="E20" s="270"/>
      <c r="F20" s="270"/>
      <c r="G20" s="270"/>
      <c r="H20" s="270"/>
      <c r="I20" s="89">
        <v>16</v>
      </c>
      <c r="J20" s="10"/>
      <c r="K20" s="10"/>
      <c r="L20" s="94"/>
      <c r="M20" s="94"/>
    </row>
    <row r="21" spans="1:13" ht="12.75">
      <c r="A21" s="275" t="s">
        <v>275</v>
      </c>
      <c r="B21" s="276"/>
      <c r="C21" s="276"/>
      <c r="D21" s="276"/>
      <c r="E21" s="276"/>
      <c r="F21" s="276"/>
      <c r="G21" s="276"/>
      <c r="H21" s="276"/>
      <c r="I21" s="89">
        <v>17</v>
      </c>
      <c r="J21" s="90">
        <f>SUM(J15:J20)</f>
        <v>0</v>
      </c>
      <c r="K21" s="90">
        <f>SUM(K15:K20)</f>
        <v>0</v>
      </c>
      <c r="L21" s="94"/>
      <c r="M21" s="94"/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3" ht="12.75">
      <c r="A23" s="285" t="s">
        <v>276</v>
      </c>
      <c r="B23" s="286"/>
      <c r="C23" s="286"/>
      <c r="D23" s="286"/>
      <c r="E23" s="286"/>
      <c r="F23" s="286"/>
      <c r="G23" s="286"/>
      <c r="H23" s="286"/>
      <c r="I23" s="91">
        <v>18</v>
      </c>
      <c r="J23" s="8"/>
      <c r="K23" s="8"/>
      <c r="L23" s="94"/>
      <c r="M23" s="94"/>
    </row>
    <row r="24" spans="1:13" ht="23.25" customHeight="1">
      <c r="A24" s="287" t="s">
        <v>277</v>
      </c>
      <c r="B24" s="288"/>
      <c r="C24" s="288"/>
      <c r="D24" s="288"/>
      <c r="E24" s="288"/>
      <c r="F24" s="288"/>
      <c r="G24" s="288"/>
      <c r="H24" s="288"/>
      <c r="I24" s="92">
        <v>19</v>
      </c>
      <c r="J24" s="13"/>
      <c r="K24" s="13"/>
      <c r="L24" s="94"/>
      <c r="M24" s="94"/>
    </row>
    <row r="25" spans="1:11" ht="30" customHeight="1">
      <c r="A25" s="271"/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  <row r="26" ht="12.75">
      <c r="K26" s="94"/>
    </row>
    <row r="27" ht="12.75">
      <c r="K27" s="94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90" t="s">
        <v>285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2012-03-28T13:58:03Z</cp:lastPrinted>
  <dcterms:created xsi:type="dcterms:W3CDTF">2008-10-17T11:51:54Z</dcterms:created>
  <dcterms:modified xsi:type="dcterms:W3CDTF">2016-02-15T12:03:36Z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