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C100" i="19" l="1"/>
  <c r="D100" i="19"/>
  <c r="C90" i="19"/>
  <c r="D90" i="19"/>
  <c r="C72" i="19"/>
  <c r="D72" i="19"/>
  <c r="C69" i="19"/>
  <c r="C66" i="19"/>
  <c r="D49" i="19"/>
  <c r="C49" i="19"/>
  <c r="D41" i="19"/>
  <c r="C41" i="19"/>
  <c r="D40" i="19"/>
  <c r="C40" i="19"/>
  <c r="D26" i="19"/>
  <c r="C26" i="19"/>
  <c r="D16" i="19"/>
  <c r="C16" i="19"/>
  <c r="D9" i="19"/>
  <c r="C9" i="19"/>
  <c r="C8" i="19"/>
  <c r="C48" i="20" l="1"/>
  <c r="C22" i="18"/>
  <c r="F22" i="18" l="1"/>
  <c r="E22" i="18"/>
  <c r="D22" i="18"/>
  <c r="C79" i="19"/>
  <c r="K21" i="17"/>
  <c r="K23" i="17" s="1"/>
  <c r="J21" i="17"/>
  <c r="K14" i="17"/>
  <c r="J14" i="17"/>
  <c r="D44" i="20"/>
  <c r="D45" i="20" s="1"/>
  <c r="D46" i="20"/>
  <c r="C44" i="20"/>
  <c r="D38" i="20"/>
  <c r="C38" i="20"/>
  <c r="D31" i="20"/>
  <c r="D33" i="20" s="1"/>
  <c r="C31" i="20"/>
  <c r="D27" i="20"/>
  <c r="C27" i="20"/>
  <c r="D18" i="20"/>
  <c r="C18" i="20"/>
  <c r="D13" i="20"/>
  <c r="C13" i="20"/>
  <c r="F57" i="18"/>
  <c r="F66" i="18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C10" i="18" s="1"/>
  <c r="F7" i="18"/>
  <c r="E7" i="18"/>
  <c r="D7" i="18"/>
  <c r="C7" i="18"/>
  <c r="D86" i="19"/>
  <c r="C86" i="19"/>
  <c r="D82" i="19"/>
  <c r="C82" i="19"/>
  <c r="D79" i="19"/>
  <c r="D35" i="19"/>
  <c r="C35" i="19"/>
  <c r="J23" i="17"/>
  <c r="C46" i="20" l="1"/>
  <c r="C33" i="20"/>
  <c r="C32" i="20"/>
  <c r="D19" i="20"/>
  <c r="C20" i="20"/>
  <c r="D20" i="20"/>
  <c r="C19" i="20"/>
  <c r="C43" i="18"/>
  <c r="E42" i="18"/>
  <c r="D10" i="18"/>
  <c r="D43" i="18" s="1"/>
  <c r="F10" i="18"/>
  <c r="F43" i="18" s="1"/>
  <c r="C42" i="18"/>
  <c r="D69" i="19"/>
  <c r="D32" i="20"/>
  <c r="F42" i="18"/>
  <c r="E10" i="18"/>
  <c r="E43" i="18" s="1"/>
  <c r="E45" i="18" s="1"/>
  <c r="D42" i="18"/>
  <c r="C45" i="20"/>
  <c r="C114" i="19"/>
  <c r="D114" i="19"/>
  <c r="D8" i="19"/>
  <c r="C51" i="20" l="1"/>
  <c r="D47" i="20"/>
  <c r="D50" i="20" s="1"/>
  <c r="D48" i="20"/>
  <c r="D51" i="20" s="1"/>
  <c r="C47" i="20"/>
  <c r="C50" i="20" s="1"/>
  <c r="C44" i="18"/>
  <c r="C48" i="18" s="1"/>
  <c r="C56" i="18" s="1"/>
  <c r="C67" i="18" s="1"/>
  <c r="C46" i="18"/>
  <c r="C45" i="18"/>
  <c r="D44" i="18"/>
  <c r="D48" i="18" s="1"/>
  <c r="D50" i="18" s="1"/>
  <c r="F46" i="18"/>
  <c r="E44" i="18"/>
  <c r="E48" i="18" s="1"/>
  <c r="E56" i="18" s="1"/>
  <c r="E67" i="18" s="1"/>
  <c r="F45" i="18"/>
  <c r="D66" i="19"/>
  <c r="E46" i="18"/>
  <c r="F44" i="18"/>
  <c r="F48" i="18" s="1"/>
  <c r="F49" i="18" s="1"/>
  <c r="D45" i="18"/>
  <c r="C49" i="18"/>
  <c r="D46" i="18"/>
  <c r="D52" i="20" l="1"/>
  <c r="C52" i="20"/>
  <c r="C50" i="18"/>
  <c r="D49" i="18"/>
  <c r="D56" i="18"/>
  <c r="D67" i="18" s="1"/>
  <c r="E49" i="18"/>
  <c r="E50" i="18"/>
  <c r="F50" i="18"/>
  <c r="F56" i="18"/>
  <c r="F67" i="18" s="1"/>
</calcChain>
</file>

<file path=xl/sharedStrings.xml><?xml version="1.0" encoding="utf-8"?>
<sst xmlns="http://schemas.openxmlformats.org/spreadsheetml/2006/main" count="332" uniqueCount="299">
  <si>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</si>
  <si>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</si>
  <si>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</si>
  <si>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</si>
  <si>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</si>
  <si>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</si>
  <si>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</si>
  <si>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</si>
  <si>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</si>
  <si>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</si>
  <si>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</si>
  <si>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</si>
  <si>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</si>
  <si>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</si>
  <si>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</si>
  <si>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</si>
  <si>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</si>
  <si>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</si>
  <si>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</si>
  <si>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</si>
  <si>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</si>
  <si>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</si>
  <si>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</si>
  <si>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</si>
  <si>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</si>
  <si>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</si>
  <si>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</si>
  <si>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</si>
  <si>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</si>
  <si>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</si>
  <si>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</si>
  <si>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</si>
  <si>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</si>
  <si>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</si>
  <si>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</si>
  <si>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</si>
  <si>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</si>
  <si>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</si>
  <si>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</si>
  <si>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</si>
  <si>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</si>
  <si>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</si>
  <si>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</si>
  <si>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</si>
  <si>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</si>
  <si>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</si>
  <si>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</si>
  <si>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</si>
  <si>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</si>
  <si>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</si>
  <si>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</si>
  <si>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</si>
  <si>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</si>
  <si>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</si>
  <si>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</si>
  <si>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</si>
  <si>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</si>
  <si>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</si>
  <si>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</si>
  <si>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</si>
  <si>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</si>
  <si>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</si>
  <si>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</si>
  <si>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</si>
  <si>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</si>
  <si>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</si>
  <si>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</si>
  <si>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</si>
  <si>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</si>
  <si>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</si>
  <si>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</si>
  <si>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</si>
  <si>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</si>
  <si>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</si>
  <si>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</si>
  <si>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</si>
  <si>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</si>
  <si>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</si>
  <si>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</si>
  <si>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</si>
  <si>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</si>
  <si>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</si>
  <si>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</si>
  <si>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</si>
  <si>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</si>
  <si>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</si>
  <si>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</si>
  <si>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</si>
  <si>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</si>
  <si>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</si>
  <si>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</si>
  <si>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</si>
  <si>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</si>
  <si>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</si>
  <si>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</si>
  <si>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</si>
  <si>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</si>
  <si>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</si>
  <si>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</si>
  <si>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</si>
  <si>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</si>
  <si>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</si>
  <si>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</si>
  <si>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</si>
  <si>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</si>
  <si>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</si>
  <si>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</si>
  <si>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</si>
  <si>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</si>
  <si>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</si>
  <si>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</si>
  <si>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</si>
  <si>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</si>
  <si>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</si>
  <si>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</si>
  <si>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</si>
  <si>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</si>
  <si>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</si>
  <si>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</si>
  <si>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</si>
  <si>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</si>
  <si>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</si>
  <si>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</si>
  <si>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</si>
  <si>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</si>
  <si>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</si>
  <si>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</si>
  <si>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</si>
  <si>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</si>
  <si>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</si>
  <si>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</si>
  <si>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</si>
  <si>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</si>
  <si>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</si>
  <si>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</si>
  <si>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</si>
  <si>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</si>
  <si>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</si>
  <si>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</si>
  <si>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</si>
  <si>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</si>
  <si>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</si>
  <si>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</si>
  <si>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</si>
  <si>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</si>
  <si>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</si>
  <si>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</si>
  <si>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</si>
  <si>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</si>
  <si>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</si>
  <si>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</si>
  <si>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</si>
  <si>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</si>
  <si>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</si>
  <si>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</si>
  <si>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</si>
  <si>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</si>
  <si>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</si>
  <si>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</si>
  <si>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</si>
  <si>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</si>
  <si>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</si>
  <si>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</si>
  <si>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</si>
  <si>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</si>
  <si>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</si>
  <si>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</si>
  <si>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</si>
  <si>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</si>
  <si>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</si>
  <si>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</si>
  <si>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</si>
  <si>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</si>
  <si>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</si>
  <si>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</si>
  <si>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</si>
  <si>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</si>
  <si>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</si>
  <si>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</si>
  <si>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</si>
  <si>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</si>
  <si>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</si>
  <si>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</si>
  <si>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</si>
  <si>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</si>
  <si>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</si>
  <si>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</si>
  <si>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</si>
  <si>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</si>
  <si>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</si>
  <si>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</si>
  <si>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</si>
  <si>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</si>
  <si>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</si>
  <si>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</si>
  <si>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</si>
  <si>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</si>
  <si>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</si>
  <si>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</si>
  <si>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</si>
  <si>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</si>
  <si>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</si>
  <si>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</si>
  <si>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</si>
  <si>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</si>
  <si>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</si>
  <si>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</si>
  <si>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</si>
  <si>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</si>
  <si>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</si>
  <si>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</si>
  <si>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</si>
  <si>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</si>
  <si>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</si>
  <si>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</si>
  <si>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</si>
  <si>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</si>
  <si>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</si>
  <si>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</si>
  <si>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</si>
  <si>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</si>
  <si>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</si>
  <si>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</si>
  <si>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</si>
  <si>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</si>
  <si>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</si>
  <si>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</si>
  <si>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</si>
  <si>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</si>
  <si>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</si>
  <si>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</si>
  <si>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</si>
  <si>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</si>
  <si>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</si>
  <si>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</si>
  <si>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</si>
  <si>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</si>
  <si>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</si>
  <si>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</si>
  <si>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</si>
  <si>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</si>
  <si>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</si>
  <si>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</si>
  <si>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</si>
  <si>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</si>
  <si>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</si>
  <si>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</si>
  <si>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</si>
  <si>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</si>
  <si>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</si>
  <si>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</si>
  <si>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</si>
  <si>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</si>
  <si>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</si>
  <si>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</si>
  <si>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</si>
  <si>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</si>
  <si>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</si>
  <si>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</si>
  <si>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</si>
  <si>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</si>
  <si>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</si>
  <si>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</si>
  <si>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</si>
  <si>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</si>
  <si>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</si>
  <si>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</si>
  <si>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</si>
  <si>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</si>
  <si>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</si>
  <si>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</si>
  <si>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</si>
  <si>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</si>
  <si>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</si>
  <si>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</si>
  <si>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</si>
  <si>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</si>
  <si>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as of 31.03.2015.</t>
  </si>
  <si>
    <t>period 01.01.2015. to 31.03.2015.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</si>
  <si>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</si>
  <si>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</si>
  <si>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</si>
  <si>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</si>
  <si>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</si>
  <si>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</si>
  <si>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</si>
  <si>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</si>
  <si>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</si>
  <si>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</si>
  <si>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</si>
  <si>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</si>
  <si>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</si>
  <si>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>Previous period 31.12.2014</t>
  </si>
  <si>
    <t xml:space="preserve"> 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</si>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</sst>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_ ;\-#,##0\ 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6" xfId="3" applyFont="1" applyFill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protection hidden="1"/>
    </xf>
    <xf numFmtId="0" fontId="7" fillId="0" borderId="6" xfId="3" applyFont="1" applyBorder="1" applyAlignment="1" applyProtection="1">
      <alignment horizontal="right"/>
      <protection hidden="1"/>
    </xf>
    <xf numFmtId="0" fontId="7" fillId="0" borderId="6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5" fillId="0" borderId="14" xfId="0" applyFont="1" applyBorder="1" applyAlignment="1" applyProtection="1">
      <protection hidden="1"/>
    </xf>
    <xf numFmtId="0" fontId="4" fillId="0" borderId="14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top"/>
      <protection hidden="1"/>
    </xf>
    <xf numFmtId="0" fontId="5" fillId="0" borderId="0" xfId="0" applyFont="1" applyBorder="1" applyAlignment="1"/>
    <xf numFmtId="0" fontId="7" fillId="0" borderId="6" xfId="3" applyFont="1" applyBorder="1" applyAlignment="1"/>
    <xf numFmtId="0" fontId="5" fillId="0" borderId="6" xfId="0" applyFont="1" applyBorder="1" applyAlignment="1" applyProtection="1">
      <alignment horizontal="right"/>
      <protection hidden="1"/>
    </xf>
    <xf numFmtId="0" fontId="7" fillId="0" borderId="6" xfId="3" applyFont="1" applyBorder="1" applyAlignment="1" applyProtection="1">
      <alignment horizontal="right" vertical="top"/>
      <protection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7" fillId="0" borderId="6" xfId="3" applyFont="1" applyBorder="1" applyAlignment="1" applyProtection="1">
      <alignment horizontal="left" vertical="top"/>
      <protection hidden="1"/>
    </xf>
    <xf numFmtId="0" fontId="7" fillId="0" borderId="6" xfId="3" applyFont="1" applyBorder="1" applyAlignment="1" applyProtection="1">
      <alignment horizontal="left"/>
      <protection hidden="1"/>
    </xf>
    <xf numFmtId="0" fontId="15" fillId="0" borderId="14" xfId="3" applyFont="1" applyFill="1" applyBorder="1" applyAlignment="1" applyProtection="1">
      <alignment vertical="center"/>
      <protection hidden="1"/>
    </xf>
    <xf numFmtId="0" fontId="4" fillId="0" borderId="6" xfId="3" applyFont="1" applyBorder="1" applyAlignment="1" applyProtection="1">
      <alignment vertical="center"/>
      <protection hidden="1"/>
    </xf>
    <xf numFmtId="0" fontId="7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Border="1" applyAlignment="1" applyProtection="1">
      <alignment horizontal="left"/>
      <protection hidden="1"/>
    </xf>
    <xf numFmtId="0" fontId="16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3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/>
    <xf numFmtId="0" fontId="22" fillId="0" borderId="14" xfId="0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horizontal="right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Normal 2" xfId="2"/>
    <cellStyle name="Normal_TFI-POD" xfId="3"/>
    <cellStyle name="Normalno" xfId="0" builtinId="0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L10" sqref="L10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78" t="s">
        <v>21</v>
      </c>
      <c r="B1" s="179"/>
      <c r="C1" s="179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243" t="s">
        <v>22</v>
      </c>
      <c r="B2" s="244"/>
      <c r="C2" s="244"/>
      <c r="D2" s="245"/>
      <c r="E2" s="78">
        <v>42005</v>
      </c>
      <c r="F2" s="11"/>
      <c r="G2" s="12" t="s">
        <v>33</v>
      </c>
      <c r="H2" s="78">
        <v>42094</v>
      </c>
      <c r="I2" s="61"/>
      <c r="J2" s="9"/>
      <c r="K2" s="9"/>
      <c r="L2" s="9"/>
    </row>
    <row r="3" spans="1:12" x14ac:dyDescent="0.2">
      <c r="A3" s="157"/>
      <c r="B3" s="156"/>
      <c r="C3" s="156"/>
      <c r="D3" s="156"/>
      <c r="E3" s="13"/>
      <c r="F3" s="13"/>
      <c r="G3" s="156"/>
      <c r="H3" s="156"/>
      <c r="I3" s="62"/>
      <c r="J3" s="9"/>
      <c r="K3" s="9"/>
      <c r="L3" s="9"/>
    </row>
    <row r="4" spans="1:12" ht="15" x14ac:dyDescent="0.2">
      <c r="A4" s="246" t="s">
        <v>276</v>
      </c>
      <c r="B4" s="247"/>
      <c r="C4" s="247"/>
      <c r="D4" s="247"/>
      <c r="E4" s="247"/>
      <c r="F4" s="247"/>
      <c r="G4" s="247"/>
      <c r="H4" s="247"/>
      <c r="I4" s="248"/>
      <c r="J4" s="9"/>
      <c r="K4" s="9"/>
      <c r="L4" s="9"/>
    </row>
    <row r="5" spans="1:12" x14ac:dyDescent="0.2">
      <c r="A5" s="158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204" t="s">
        <v>6</v>
      </c>
      <c r="B6" s="205"/>
      <c r="C6" s="232" t="s">
        <v>279</v>
      </c>
      <c r="D6" s="233"/>
      <c r="E6" s="151"/>
      <c r="F6" s="151"/>
      <c r="G6" s="151"/>
      <c r="H6" s="151"/>
      <c r="I6" s="65"/>
      <c r="J6" s="9"/>
      <c r="K6" s="9"/>
      <c r="L6" s="9"/>
    </row>
    <row r="7" spans="1:12" x14ac:dyDescent="0.2">
      <c r="A7" s="159"/>
      <c r="B7" s="20"/>
      <c r="C7" s="81"/>
      <c r="D7" s="81"/>
      <c r="E7" s="151"/>
      <c r="F7" s="151"/>
      <c r="G7" s="151"/>
      <c r="H7" s="151"/>
      <c r="I7" s="65"/>
      <c r="J7" s="9"/>
      <c r="K7" s="9"/>
      <c r="L7" s="9"/>
    </row>
    <row r="8" spans="1:12" ht="12.75" customHeight="1" x14ac:dyDescent="0.2">
      <c r="A8" s="249" t="s">
        <v>7</v>
      </c>
      <c r="B8" s="250"/>
      <c r="C8" s="232" t="s">
        <v>280</v>
      </c>
      <c r="D8" s="233"/>
      <c r="E8" s="151"/>
      <c r="F8" s="151"/>
      <c r="G8" s="151"/>
      <c r="H8" s="151"/>
      <c r="I8" s="66"/>
      <c r="J8" s="9"/>
      <c r="K8" s="9"/>
      <c r="L8" s="9"/>
    </row>
    <row r="9" spans="1:12" x14ac:dyDescent="0.2">
      <c r="A9" s="160"/>
      <c r="B9" s="161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81" t="s">
        <v>8</v>
      </c>
      <c r="B10" s="230"/>
      <c r="C10" s="232" t="s">
        <v>281</v>
      </c>
      <c r="D10" s="233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31"/>
      <c r="B11" s="230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204" t="s">
        <v>9</v>
      </c>
      <c r="B12" s="205"/>
      <c r="C12" s="220" t="s">
        <v>282</v>
      </c>
      <c r="D12" s="235"/>
      <c r="E12" s="235"/>
      <c r="F12" s="235"/>
      <c r="G12" s="235"/>
      <c r="H12" s="235"/>
      <c r="I12" s="236"/>
      <c r="J12" s="9"/>
      <c r="K12" s="9"/>
      <c r="L12" s="9"/>
    </row>
    <row r="13" spans="1:12" x14ac:dyDescent="0.2">
      <c r="A13" s="159"/>
      <c r="B13" s="20"/>
      <c r="C13" s="83"/>
      <c r="D13" s="81"/>
      <c r="E13" s="81"/>
      <c r="F13" s="81"/>
      <c r="G13" s="81"/>
      <c r="H13" s="81"/>
      <c r="I13" s="162"/>
      <c r="J13" s="9"/>
      <c r="K13" s="9"/>
      <c r="L13" s="9"/>
    </row>
    <row r="14" spans="1:12" x14ac:dyDescent="0.2">
      <c r="A14" s="204" t="s">
        <v>10</v>
      </c>
      <c r="B14" s="237"/>
      <c r="C14" s="238">
        <v>51410</v>
      </c>
      <c r="D14" s="239"/>
      <c r="E14" s="81"/>
      <c r="F14" s="220" t="s">
        <v>283</v>
      </c>
      <c r="G14" s="235"/>
      <c r="H14" s="235"/>
      <c r="I14" s="236"/>
      <c r="J14" s="9"/>
      <c r="K14" s="9"/>
      <c r="L14" s="9"/>
    </row>
    <row r="15" spans="1:12" x14ac:dyDescent="0.2">
      <c r="A15" s="159"/>
      <c r="B15" s="20"/>
      <c r="C15" s="81"/>
      <c r="D15" s="81"/>
      <c r="E15" s="81"/>
      <c r="F15" s="81"/>
      <c r="G15" s="81"/>
      <c r="H15" s="81"/>
      <c r="I15" s="162"/>
      <c r="J15" s="9"/>
      <c r="K15" s="9"/>
      <c r="L15" s="9"/>
    </row>
    <row r="16" spans="1:12" x14ac:dyDescent="0.2">
      <c r="A16" s="204" t="s">
        <v>11</v>
      </c>
      <c r="B16" s="205"/>
      <c r="C16" s="220" t="s">
        <v>298</v>
      </c>
      <c r="D16" s="235"/>
      <c r="E16" s="235"/>
      <c r="F16" s="235"/>
      <c r="G16" s="235"/>
      <c r="H16" s="235"/>
      <c r="I16" s="236"/>
      <c r="J16" s="9"/>
      <c r="K16" s="9"/>
      <c r="L16" s="9"/>
    </row>
    <row r="17" spans="1:12" x14ac:dyDescent="0.2">
      <c r="A17" s="159"/>
      <c r="B17" s="20"/>
      <c r="C17" s="81"/>
      <c r="D17" s="81"/>
      <c r="E17" s="81"/>
      <c r="F17" s="81"/>
      <c r="G17" s="81"/>
      <c r="H17" s="81"/>
      <c r="I17" s="162"/>
      <c r="J17" s="9"/>
      <c r="K17" s="9"/>
      <c r="L17" s="9"/>
    </row>
    <row r="18" spans="1:12" x14ac:dyDescent="0.2">
      <c r="A18" s="204" t="s">
        <v>12</v>
      </c>
      <c r="B18" s="205"/>
      <c r="C18" s="240" t="s">
        <v>284</v>
      </c>
      <c r="D18" s="241"/>
      <c r="E18" s="241"/>
      <c r="F18" s="241"/>
      <c r="G18" s="241"/>
      <c r="H18" s="241"/>
      <c r="I18" s="242"/>
      <c r="J18" s="9"/>
      <c r="K18" s="9"/>
      <c r="L18" s="9"/>
    </row>
    <row r="19" spans="1:12" x14ac:dyDescent="0.2">
      <c r="A19" s="159"/>
      <c r="B19" s="20"/>
      <c r="C19" s="83"/>
      <c r="D19" s="81"/>
      <c r="E19" s="81"/>
      <c r="F19" s="81"/>
      <c r="G19" s="81"/>
      <c r="H19" s="81"/>
      <c r="I19" s="162"/>
      <c r="J19" s="9"/>
      <c r="K19" s="9"/>
      <c r="L19" s="9"/>
    </row>
    <row r="20" spans="1:12" x14ac:dyDescent="0.2">
      <c r="A20" s="204" t="s">
        <v>13</v>
      </c>
      <c r="B20" s="205"/>
      <c r="C20" s="240" t="s">
        <v>285</v>
      </c>
      <c r="D20" s="241"/>
      <c r="E20" s="241"/>
      <c r="F20" s="241"/>
      <c r="G20" s="241"/>
      <c r="H20" s="241"/>
      <c r="I20" s="242"/>
      <c r="J20" s="9"/>
      <c r="K20" s="9"/>
      <c r="L20" s="9"/>
    </row>
    <row r="21" spans="1:12" x14ac:dyDescent="0.2">
      <c r="A21" s="159"/>
      <c r="B21" s="20"/>
      <c r="C21" s="83"/>
      <c r="D21" s="81"/>
      <c r="E21" s="81"/>
      <c r="F21" s="81"/>
      <c r="G21" s="81"/>
      <c r="H21" s="81"/>
      <c r="I21" s="162"/>
      <c r="J21" s="9"/>
      <c r="K21" s="9"/>
      <c r="L21" s="9"/>
    </row>
    <row r="22" spans="1:12" x14ac:dyDescent="0.2">
      <c r="A22" s="204" t="s">
        <v>14</v>
      </c>
      <c r="B22" s="205"/>
      <c r="C22" s="84">
        <v>302</v>
      </c>
      <c r="D22" s="220"/>
      <c r="E22" s="221"/>
      <c r="F22" s="222"/>
      <c r="G22" s="204"/>
      <c r="H22" s="234"/>
      <c r="I22" s="163"/>
      <c r="J22" s="9"/>
      <c r="K22" s="9"/>
      <c r="L22" s="9"/>
    </row>
    <row r="23" spans="1:12" x14ac:dyDescent="0.2">
      <c r="A23" s="159"/>
      <c r="B23" s="20"/>
      <c r="C23" s="81"/>
      <c r="D23" s="81"/>
      <c r="E23" s="81"/>
      <c r="F23" s="81"/>
      <c r="G23" s="81"/>
      <c r="H23" s="81"/>
      <c r="I23" s="162"/>
      <c r="J23" s="9"/>
      <c r="K23" s="9"/>
      <c r="L23" s="9"/>
    </row>
    <row r="24" spans="1:12" x14ac:dyDescent="0.2">
      <c r="A24" s="204" t="s">
        <v>15</v>
      </c>
      <c r="B24" s="205"/>
      <c r="C24" s="84">
        <v>8</v>
      </c>
      <c r="D24" s="220" t="s">
        <v>286</v>
      </c>
      <c r="E24" s="221"/>
      <c r="F24" s="221"/>
      <c r="G24" s="222"/>
      <c r="H24" s="164" t="s">
        <v>26</v>
      </c>
      <c r="I24" s="136">
        <v>513</v>
      </c>
      <c r="J24" s="9"/>
      <c r="K24" s="9"/>
      <c r="L24" s="9"/>
    </row>
    <row r="25" spans="1:12" x14ac:dyDescent="0.2">
      <c r="A25" s="159"/>
      <c r="B25" s="20"/>
      <c r="C25" s="81"/>
      <c r="D25" s="81"/>
      <c r="E25" s="81"/>
      <c r="F25" s="81"/>
      <c r="G25" s="149"/>
      <c r="H25" s="20" t="s">
        <v>27</v>
      </c>
      <c r="I25" s="165"/>
      <c r="J25" s="9"/>
      <c r="K25" s="9"/>
      <c r="L25" s="9"/>
    </row>
    <row r="26" spans="1:12" x14ac:dyDescent="0.2">
      <c r="A26" s="204" t="s">
        <v>16</v>
      </c>
      <c r="B26" s="205"/>
      <c r="C26" s="85" t="s">
        <v>23</v>
      </c>
      <c r="D26" s="86"/>
      <c r="E26" s="166"/>
      <c r="F26" s="81"/>
      <c r="G26" s="223" t="s">
        <v>28</v>
      </c>
      <c r="H26" s="205"/>
      <c r="I26" s="134" t="s">
        <v>287</v>
      </c>
      <c r="J26" s="9"/>
      <c r="K26" s="9"/>
      <c r="L26" s="9"/>
    </row>
    <row r="27" spans="1:12" x14ac:dyDescent="0.2">
      <c r="A27" s="159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24" t="s">
        <v>24</v>
      </c>
      <c r="B28" s="225"/>
      <c r="C28" s="226"/>
      <c r="D28" s="226"/>
      <c r="E28" s="225" t="s">
        <v>25</v>
      </c>
      <c r="F28" s="227"/>
      <c r="G28" s="227"/>
      <c r="H28" s="228" t="s">
        <v>1</v>
      </c>
      <c r="I28" s="229"/>
      <c r="J28" s="9"/>
      <c r="K28" s="9"/>
      <c r="L28" s="9"/>
    </row>
    <row r="29" spans="1:12" x14ac:dyDescent="0.2">
      <c r="A29" s="167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83"/>
      <c r="B30" s="189"/>
      <c r="C30" s="189"/>
      <c r="D30" s="190"/>
      <c r="E30" s="183"/>
      <c r="F30" s="189"/>
      <c r="G30" s="190"/>
      <c r="H30" s="196"/>
      <c r="I30" s="197"/>
      <c r="J30" s="9"/>
      <c r="K30" s="9"/>
      <c r="L30" s="9"/>
    </row>
    <row r="31" spans="1:12" x14ac:dyDescent="0.2">
      <c r="A31" s="168"/>
      <c r="B31" s="149"/>
      <c r="C31" s="19"/>
      <c r="D31" s="218"/>
      <c r="E31" s="218"/>
      <c r="F31" s="218"/>
      <c r="G31" s="219"/>
      <c r="H31" s="14"/>
      <c r="I31" s="69"/>
      <c r="J31" s="9"/>
      <c r="K31" s="9"/>
      <c r="L31" s="9"/>
    </row>
    <row r="32" spans="1:12" x14ac:dyDescent="0.2">
      <c r="A32" s="183"/>
      <c r="B32" s="189"/>
      <c r="C32" s="189"/>
      <c r="D32" s="190"/>
      <c r="E32" s="183"/>
      <c r="F32" s="189"/>
      <c r="G32" s="190"/>
      <c r="H32" s="196"/>
      <c r="I32" s="197"/>
      <c r="J32" s="9"/>
      <c r="K32" s="9"/>
      <c r="L32" s="9"/>
    </row>
    <row r="33" spans="1:12" x14ac:dyDescent="0.2">
      <c r="A33" s="168"/>
      <c r="B33" s="149"/>
      <c r="C33" s="19"/>
      <c r="D33" s="150"/>
      <c r="E33" s="150"/>
      <c r="F33" s="150"/>
      <c r="G33" s="151"/>
      <c r="H33" s="14"/>
      <c r="I33" s="70"/>
      <c r="J33" s="9"/>
      <c r="K33" s="9"/>
      <c r="L33" s="9"/>
    </row>
    <row r="34" spans="1:12" x14ac:dyDescent="0.2">
      <c r="A34" s="183"/>
      <c r="B34" s="189"/>
      <c r="C34" s="189"/>
      <c r="D34" s="190"/>
      <c r="E34" s="183"/>
      <c r="F34" s="189"/>
      <c r="G34" s="190"/>
      <c r="H34" s="196"/>
      <c r="I34" s="197"/>
      <c r="J34" s="9"/>
      <c r="K34" s="9"/>
      <c r="L34" s="9"/>
    </row>
    <row r="35" spans="1:12" x14ac:dyDescent="0.2">
      <c r="A35" s="159"/>
      <c r="B35" s="20"/>
      <c r="C35" s="19"/>
      <c r="D35" s="150"/>
      <c r="E35" s="150"/>
      <c r="F35" s="150"/>
      <c r="G35" s="151"/>
      <c r="H35" s="14"/>
      <c r="I35" s="70"/>
      <c r="J35" s="9"/>
      <c r="K35" s="9"/>
      <c r="L35" s="9"/>
    </row>
    <row r="36" spans="1:12" x14ac:dyDescent="0.2">
      <c r="A36" s="183"/>
      <c r="B36" s="189"/>
      <c r="C36" s="189"/>
      <c r="D36" s="190"/>
      <c r="E36" s="183"/>
      <c r="F36" s="189"/>
      <c r="G36" s="190"/>
      <c r="H36" s="196"/>
      <c r="I36" s="197"/>
      <c r="J36" s="9"/>
      <c r="K36" s="9"/>
      <c r="L36" s="9"/>
    </row>
    <row r="37" spans="1:12" x14ac:dyDescent="0.2">
      <c r="A37" s="169"/>
      <c r="B37" s="24"/>
      <c r="C37" s="193"/>
      <c r="D37" s="194"/>
      <c r="E37" s="14"/>
      <c r="F37" s="193"/>
      <c r="G37" s="194"/>
      <c r="H37" s="14"/>
      <c r="I37" s="66"/>
      <c r="J37" s="9"/>
      <c r="K37" s="9"/>
      <c r="L37" s="9"/>
    </row>
    <row r="38" spans="1:12" x14ac:dyDescent="0.2">
      <c r="A38" s="183"/>
      <c r="B38" s="189"/>
      <c r="C38" s="189"/>
      <c r="D38" s="190"/>
      <c r="E38" s="183"/>
      <c r="F38" s="189"/>
      <c r="G38" s="190"/>
      <c r="H38" s="196"/>
      <c r="I38" s="197"/>
      <c r="J38" s="9"/>
      <c r="K38" s="9"/>
      <c r="L38" s="9"/>
    </row>
    <row r="39" spans="1:12" x14ac:dyDescent="0.2">
      <c r="A39" s="169"/>
      <c r="B39" s="24"/>
      <c r="C39" s="152"/>
      <c r="D39" s="153"/>
      <c r="E39" s="14"/>
      <c r="F39" s="152"/>
      <c r="G39" s="153"/>
      <c r="H39" s="14"/>
      <c r="I39" s="66"/>
      <c r="J39" s="9"/>
      <c r="K39" s="9"/>
      <c r="L39" s="9"/>
    </row>
    <row r="40" spans="1:12" x14ac:dyDescent="0.2">
      <c r="A40" s="183"/>
      <c r="B40" s="189"/>
      <c r="C40" s="189"/>
      <c r="D40" s="190"/>
      <c r="E40" s="183"/>
      <c r="F40" s="189"/>
      <c r="G40" s="190"/>
      <c r="H40" s="196"/>
      <c r="I40" s="197"/>
      <c r="J40" s="9"/>
      <c r="K40" s="9"/>
      <c r="L40" s="9"/>
    </row>
    <row r="41" spans="1:12" x14ac:dyDescent="0.2">
      <c r="A41" s="170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69"/>
      <c r="B42" s="24"/>
      <c r="C42" s="152"/>
      <c r="D42" s="153"/>
      <c r="E42" s="14"/>
      <c r="F42" s="152"/>
      <c r="G42" s="153"/>
      <c r="H42" s="14"/>
      <c r="I42" s="66"/>
      <c r="J42" s="9"/>
      <c r="K42" s="9"/>
      <c r="L42" s="9"/>
    </row>
    <row r="43" spans="1:12" x14ac:dyDescent="0.2">
      <c r="A43" s="171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81" t="s">
        <v>17</v>
      </c>
      <c r="B44" s="182"/>
      <c r="C44" s="196"/>
      <c r="D44" s="197"/>
      <c r="E44" s="22"/>
      <c r="F44" s="183"/>
      <c r="G44" s="191"/>
      <c r="H44" s="191"/>
      <c r="I44" s="192"/>
      <c r="J44" s="9"/>
      <c r="K44" s="9"/>
      <c r="L44" s="9"/>
    </row>
    <row r="45" spans="1:12" x14ac:dyDescent="0.2">
      <c r="A45" s="169"/>
      <c r="B45" s="24"/>
      <c r="C45" s="193"/>
      <c r="D45" s="194"/>
      <c r="E45" s="14"/>
      <c r="F45" s="193"/>
      <c r="G45" s="195"/>
      <c r="H45" s="27"/>
      <c r="I45" s="73"/>
      <c r="J45" s="9"/>
      <c r="K45" s="9"/>
      <c r="L45" s="9"/>
    </row>
    <row r="46" spans="1:12" ht="12.75" customHeight="1" x14ac:dyDescent="0.2">
      <c r="A46" s="181" t="s">
        <v>18</v>
      </c>
      <c r="B46" s="182"/>
      <c r="C46" s="183" t="s">
        <v>288</v>
      </c>
      <c r="D46" s="184"/>
      <c r="E46" s="184"/>
      <c r="F46" s="184"/>
      <c r="G46" s="184"/>
      <c r="H46" s="184"/>
      <c r="I46" s="185"/>
      <c r="J46" s="9"/>
      <c r="K46" s="9"/>
      <c r="L46" s="9"/>
    </row>
    <row r="47" spans="1:12" x14ac:dyDescent="0.2">
      <c r="A47" s="159"/>
      <c r="B47" s="20"/>
      <c r="C47" s="19" t="s">
        <v>29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81" t="s">
        <v>19</v>
      </c>
      <c r="B48" s="182"/>
      <c r="C48" s="186" t="s">
        <v>297</v>
      </c>
      <c r="D48" s="187"/>
      <c r="E48" s="188"/>
      <c r="F48" s="14"/>
      <c r="G48" s="36" t="s">
        <v>2</v>
      </c>
      <c r="H48" s="186" t="s">
        <v>289</v>
      </c>
      <c r="I48" s="188"/>
      <c r="J48" s="9"/>
      <c r="K48" s="9"/>
      <c r="L48" s="9"/>
    </row>
    <row r="49" spans="1:12" x14ac:dyDescent="0.2">
      <c r="A49" s="159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81" t="s">
        <v>12</v>
      </c>
      <c r="B50" s="182"/>
      <c r="C50" s="203" t="s">
        <v>290</v>
      </c>
      <c r="D50" s="187"/>
      <c r="E50" s="187"/>
      <c r="F50" s="187"/>
      <c r="G50" s="187"/>
      <c r="H50" s="187"/>
      <c r="I50" s="188"/>
      <c r="J50" s="9"/>
      <c r="K50" s="9"/>
      <c r="L50" s="9"/>
    </row>
    <row r="51" spans="1:12" x14ac:dyDescent="0.2">
      <c r="A51" s="159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204" t="s">
        <v>20</v>
      </c>
      <c r="B52" s="205"/>
      <c r="C52" s="186" t="s">
        <v>291</v>
      </c>
      <c r="D52" s="187"/>
      <c r="E52" s="187"/>
      <c r="F52" s="187"/>
      <c r="G52" s="187"/>
      <c r="H52" s="187"/>
      <c r="I52" s="206"/>
      <c r="J52" s="9"/>
      <c r="K52" s="9"/>
      <c r="L52" s="9"/>
    </row>
    <row r="53" spans="1:12" x14ac:dyDescent="0.2">
      <c r="A53" s="172"/>
      <c r="B53" s="18"/>
      <c r="C53" s="180" t="s">
        <v>30</v>
      </c>
      <c r="D53" s="180"/>
      <c r="E53" s="180"/>
      <c r="F53" s="180"/>
      <c r="G53" s="180"/>
      <c r="H53" s="180"/>
      <c r="I53" s="74"/>
      <c r="J53" s="9"/>
      <c r="K53" s="9"/>
      <c r="L53" s="9"/>
    </row>
    <row r="54" spans="1:12" x14ac:dyDescent="0.2">
      <c r="A54" s="172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2"/>
      <c r="B55" s="207"/>
      <c r="C55" s="208"/>
      <c r="D55" s="208"/>
      <c r="E55" s="208"/>
      <c r="F55" s="131"/>
      <c r="G55" s="131"/>
      <c r="H55" s="131"/>
      <c r="I55" s="173"/>
      <c r="J55" s="9"/>
      <c r="K55" s="9"/>
      <c r="L55" s="9"/>
    </row>
    <row r="56" spans="1:12" x14ac:dyDescent="0.2">
      <c r="A56" s="172"/>
      <c r="B56" s="209"/>
      <c r="C56" s="210"/>
      <c r="D56" s="210"/>
      <c r="E56" s="210"/>
      <c r="F56" s="210"/>
      <c r="G56" s="210"/>
      <c r="H56" s="210"/>
      <c r="I56" s="211"/>
      <c r="J56" s="9"/>
      <c r="K56" s="9"/>
      <c r="L56" s="9"/>
    </row>
    <row r="57" spans="1:12" x14ac:dyDescent="0.2">
      <c r="A57" s="172"/>
      <c r="B57" s="212"/>
      <c r="C57" s="213"/>
      <c r="D57" s="213"/>
      <c r="E57" s="213"/>
      <c r="F57" s="213"/>
      <c r="G57" s="213"/>
      <c r="H57" s="213"/>
      <c r="I57" s="214"/>
      <c r="J57" s="9"/>
      <c r="K57" s="9"/>
      <c r="L57" s="9"/>
    </row>
    <row r="58" spans="1:12" x14ac:dyDescent="0.2">
      <c r="A58" s="172"/>
      <c r="B58" s="212"/>
      <c r="C58" s="213"/>
      <c r="D58" s="213"/>
      <c r="E58" s="213"/>
      <c r="F58" s="213"/>
      <c r="G58" s="213"/>
      <c r="H58" s="213"/>
      <c r="I58" s="214"/>
      <c r="J58" s="9"/>
      <c r="K58" s="9"/>
      <c r="L58" s="9"/>
    </row>
    <row r="59" spans="1:12" x14ac:dyDescent="0.2">
      <c r="A59" s="172"/>
      <c r="B59" s="215"/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x14ac:dyDescent="0.2">
      <c r="A60" s="174" t="s">
        <v>3</v>
      </c>
      <c r="B60" s="14"/>
      <c r="C60" s="154"/>
      <c r="D60" s="154"/>
      <c r="E60" s="154"/>
      <c r="F60" s="154"/>
      <c r="G60" s="154"/>
      <c r="H60" s="154"/>
      <c r="I60" s="155"/>
      <c r="J60" s="9"/>
      <c r="K60" s="9"/>
      <c r="L60" s="9"/>
    </row>
    <row r="61" spans="1:12" ht="13.5" thickBot="1" x14ac:dyDescent="0.25">
      <c r="A61" s="158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5"/>
      <c r="B62" s="129"/>
      <c r="C62" s="14"/>
      <c r="D62" s="14"/>
      <c r="E62" s="82" t="s">
        <v>31</v>
      </c>
      <c r="F62" s="25"/>
      <c r="G62" s="198" t="s">
        <v>32</v>
      </c>
      <c r="H62" s="199"/>
      <c r="I62" s="200"/>
      <c r="J62" s="9"/>
      <c r="K62" s="9"/>
      <c r="L62" s="9"/>
    </row>
    <row r="63" spans="1:12" x14ac:dyDescent="0.2">
      <c r="A63" s="176"/>
      <c r="B63" s="177"/>
      <c r="C63" s="76"/>
      <c r="D63" s="76"/>
      <c r="E63" s="76"/>
      <c r="F63" s="76"/>
      <c r="G63" s="201"/>
      <c r="H63" s="202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view="pageBreakPreview" topLeftCell="A79" zoomScale="110" zoomScaleNormal="100" workbookViewId="0">
      <selection activeCell="G108" sqref="G108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7" t="s">
        <v>274</v>
      </c>
      <c r="B1" s="107"/>
      <c r="C1" s="107"/>
      <c r="D1" s="107"/>
    </row>
    <row r="2" spans="1:4" ht="12.75" customHeight="1" x14ac:dyDescent="0.2">
      <c r="A2" s="108" t="s">
        <v>277</v>
      </c>
      <c r="B2" s="108"/>
      <c r="C2" s="108"/>
      <c r="D2" s="108"/>
    </row>
    <row r="3" spans="1:4" ht="12.75" customHeight="1" x14ac:dyDescent="0.2">
      <c r="A3" s="109" t="s">
        <v>294</v>
      </c>
      <c r="B3" s="110"/>
      <c r="C3" s="110"/>
      <c r="D3" s="111"/>
    </row>
    <row r="4" spans="1:4" ht="22.5" customHeight="1" x14ac:dyDescent="0.2">
      <c r="A4" s="112" t="s">
        <v>34</v>
      </c>
      <c r="B4" s="41" t="s">
        <v>35</v>
      </c>
      <c r="C4" s="42" t="s">
        <v>292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38</v>
      </c>
      <c r="B6" s="114"/>
      <c r="C6" s="114"/>
      <c r="D6" s="115"/>
    </row>
    <row r="7" spans="1:4" ht="12.75" customHeight="1" x14ac:dyDescent="0.2">
      <c r="A7" s="101" t="s">
        <v>39</v>
      </c>
      <c r="B7" s="3">
        <v>1</v>
      </c>
      <c r="C7" s="144"/>
      <c r="D7" s="144"/>
    </row>
    <row r="8" spans="1:4" ht="12.75" customHeight="1" x14ac:dyDescent="0.2">
      <c r="A8" s="90" t="s">
        <v>40</v>
      </c>
      <c r="B8" s="1">
        <v>2</v>
      </c>
      <c r="C8" s="137">
        <f>C9+C16+C26+C35+C39</f>
        <v>1102632612</v>
      </c>
      <c r="D8" s="137">
        <f>D9+D16+D26+D35+D39</f>
        <v>1105478653</v>
      </c>
    </row>
    <row r="9" spans="1:4" ht="12.75" customHeight="1" x14ac:dyDescent="0.2">
      <c r="A9" s="103" t="s">
        <v>41</v>
      </c>
      <c r="B9" s="1">
        <v>3</v>
      </c>
      <c r="C9" s="137">
        <f>SUM(C10:C15)</f>
        <v>1175698</v>
      </c>
      <c r="D9" s="137">
        <f>SUM(D10:D15)</f>
        <v>1227569</v>
      </c>
    </row>
    <row r="10" spans="1:4" x14ac:dyDescent="0.2">
      <c r="A10" s="103" t="s">
        <v>42</v>
      </c>
      <c r="B10" s="1">
        <v>4</v>
      </c>
      <c r="C10" s="135">
        <v>559107</v>
      </c>
      <c r="D10" s="135">
        <v>685971</v>
      </c>
    </row>
    <row r="11" spans="1:4" x14ac:dyDescent="0.2">
      <c r="A11" s="103" t="s">
        <v>43</v>
      </c>
      <c r="B11" s="1">
        <v>5</v>
      </c>
      <c r="C11" s="135">
        <v>616591</v>
      </c>
      <c r="D11" s="135">
        <v>541598</v>
      </c>
    </row>
    <row r="12" spans="1:4" x14ac:dyDescent="0.2">
      <c r="A12" s="103" t="s">
        <v>0</v>
      </c>
      <c r="B12" s="1">
        <v>6</v>
      </c>
      <c r="C12" s="135"/>
      <c r="D12" s="135"/>
    </row>
    <row r="13" spans="1:4" x14ac:dyDescent="0.2">
      <c r="A13" s="103" t="s">
        <v>44</v>
      </c>
      <c r="B13" s="1">
        <v>7</v>
      </c>
      <c r="C13" s="135"/>
      <c r="D13" s="135"/>
    </row>
    <row r="14" spans="1:4" x14ac:dyDescent="0.2">
      <c r="A14" s="103" t="s">
        <v>45</v>
      </c>
      <c r="B14" s="1">
        <v>8</v>
      </c>
      <c r="C14" s="135"/>
      <c r="D14" s="135"/>
    </row>
    <row r="15" spans="1:4" x14ac:dyDescent="0.2">
      <c r="A15" s="103" t="s">
        <v>46</v>
      </c>
      <c r="B15" s="1">
        <v>9</v>
      </c>
      <c r="C15" s="135"/>
      <c r="D15" s="135"/>
    </row>
    <row r="16" spans="1:4" x14ac:dyDescent="0.2">
      <c r="A16" s="103" t="s">
        <v>47</v>
      </c>
      <c r="B16" s="1">
        <v>10</v>
      </c>
      <c r="C16" s="137">
        <f>SUM(C17:C25)</f>
        <v>925441409</v>
      </c>
      <c r="D16" s="137">
        <f>SUM(D17:D25)</f>
        <v>926633719</v>
      </c>
    </row>
    <row r="17" spans="1:4" x14ac:dyDescent="0.2">
      <c r="A17" s="103" t="s">
        <v>48</v>
      </c>
      <c r="B17" s="1">
        <v>11</v>
      </c>
      <c r="C17" s="135">
        <v>111903544</v>
      </c>
      <c r="D17" s="135">
        <v>111903544</v>
      </c>
    </row>
    <row r="18" spans="1:4" x14ac:dyDescent="0.2">
      <c r="A18" s="103" t="s">
        <v>49</v>
      </c>
      <c r="B18" s="1">
        <v>12</v>
      </c>
      <c r="C18" s="135">
        <v>715042420</v>
      </c>
      <c r="D18" s="135">
        <v>703747172</v>
      </c>
    </row>
    <row r="19" spans="1:4" x14ac:dyDescent="0.2">
      <c r="A19" s="103" t="s">
        <v>50</v>
      </c>
      <c r="B19" s="1">
        <v>13</v>
      </c>
      <c r="C19" s="135">
        <v>16654310</v>
      </c>
      <c r="D19" s="135">
        <v>15785374</v>
      </c>
    </row>
    <row r="20" spans="1:4" x14ac:dyDescent="0.2">
      <c r="A20" s="103" t="s">
        <v>51</v>
      </c>
      <c r="B20" s="1">
        <v>14</v>
      </c>
      <c r="C20" s="135">
        <v>67442533</v>
      </c>
      <c r="D20" s="135">
        <v>65447835</v>
      </c>
    </row>
    <row r="21" spans="1:4" x14ac:dyDescent="0.2">
      <c r="A21" s="103" t="s">
        <v>52</v>
      </c>
      <c r="B21" s="1">
        <v>15</v>
      </c>
      <c r="C21" s="135"/>
      <c r="D21" s="135"/>
    </row>
    <row r="22" spans="1:4" x14ac:dyDescent="0.2">
      <c r="A22" s="103" t="s">
        <v>53</v>
      </c>
      <c r="B22" s="1">
        <v>16</v>
      </c>
      <c r="C22" s="135">
        <v>345568</v>
      </c>
      <c r="D22" s="135">
        <v>648832</v>
      </c>
    </row>
    <row r="23" spans="1:4" x14ac:dyDescent="0.2">
      <c r="A23" s="103" t="s">
        <v>54</v>
      </c>
      <c r="B23" s="1">
        <v>17</v>
      </c>
      <c r="C23" s="135">
        <v>10489742</v>
      </c>
      <c r="D23" s="135">
        <v>25536570</v>
      </c>
    </row>
    <row r="24" spans="1:4" x14ac:dyDescent="0.2">
      <c r="A24" s="103" t="s">
        <v>55</v>
      </c>
      <c r="B24" s="1">
        <v>18</v>
      </c>
      <c r="C24" s="135">
        <v>3563292</v>
      </c>
      <c r="D24" s="135">
        <v>3564392</v>
      </c>
    </row>
    <row r="25" spans="1:4" x14ac:dyDescent="0.2">
      <c r="A25" s="103" t="s">
        <v>56</v>
      </c>
      <c r="B25" s="1">
        <v>19</v>
      </c>
      <c r="C25" s="135"/>
      <c r="D25" s="135"/>
    </row>
    <row r="26" spans="1:4" x14ac:dyDescent="0.2">
      <c r="A26" s="103" t="s">
        <v>57</v>
      </c>
      <c r="B26" s="1">
        <v>20</v>
      </c>
      <c r="C26" s="137">
        <f>SUM(C27:C34)</f>
        <v>174599502</v>
      </c>
      <c r="D26" s="137">
        <f>SUM(D27:D34)</f>
        <v>176201362</v>
      </c>
    </row>
    <row r="27" spans="1:4" x14ac:dyDescent="0.2">
      <c r="A27" s="103" t="s">
        <v>58</v>
      </c>
      <c r="B27" s="1">
        <v>21</v>
      </c>
      <c r="C27" s="135">
        <v>174585922</v>
      </c>
      <c r="D27" s="135">
        <v>176187782</v>
      </c>
    </row>
    <row r="28" spans="1:4" x14ac:dyDescent="0.2">
      <c r="A28" s="103" t="s">
        <v>59</v>
      </c>
      <c r="B28" s="1">
        <v>22</v>
      </c>
      <c r="C28" s="135"/>
      <c r="D28" s="135"/>
    </row>
    <row r="29" spans="1:4" x14ac:dyDescent="0.2">
      <c r="A29" s="103" t="s">
        <v>60</v>
      </c>
      <c r="B29" s="1">
        <v>23</v>
      </c>
      <c r="C29" s="135"/>
      <c r="D29" s="135"/>
    </row>
    <row r="30" spans="1:4" x14ac:dyDescent="0.2">
      <c r="A30" s="103" t="s">
        <v>61</v>
      </c>
      <c r="B30" s="1">
        <v>24</v>
      </c>
      <c r="C30" s="135"/>
      <c r="D30" s="135"/>
    </row>
    <row r="31" spans="1:4" x14ac:dyDescent="0.2">
      <c r="A31" s="103" t="s">
        <v>62</v>
      </c>
      <c r="B31" s="1">
        <v>25</v>
      </c>
      <c r="C31" s="135">
        <v>13580</v>
      </c>
      <c r="D31" s="135">
        <v>13580</v>
      </c>
    </row>
    <row r="32" spans="1:4" x14ac:dyDescent="0.2">
      <c r="A32" s="103" t="s">
        <v>63</v>
      </c>
      <c r="B32" s="1">
        <v>26</v>
      </c>
      <c r="C32" s="135"/>
      <c r="D32" s="135"/>
    </row>
    <row r="33" spans="1:4" x14ac:dyDescent="0.2">
      <c r="A33" s="103" t="s">
        <v>64</v>
      </c>
      <c r="B33" s="1">
        <v>27</v>
      </c>
      <c r="C33" s="135"/>
      <c r="D33" s="135"/>
    </row>
    <row r="34" spans="1:4" x14ac:dyDescent="0.2">
      <c r="A34" s="103" t="s">
        <v>65</v>
      </c>
      <c r="B34" s="1">
        <v>28</v>
      </c>
      <c r="C34" s="135"/>
      <c r="D34" s="135"/>
    </row>
    <row r="35" spans="1:4" x14ac:dyDescent="0.2">
      <c r="A35" s="103" t="s">
        <v>66</v>
      </c>
      <c r="B35" s="1">
        <v>29</v>
      </c>
      <c r="C35" s="137">
        <f>SUM(C36:C38)</f>
        <v>0</v>
      </c>
      <c r="D35" s="137">
        <f>SUM(D36:D38)</f>
        <v>0</v>
      </c>
    </row>
    <row r="36" spans="1:4" x14ac:dyDescent="0.2">
      <c r="A36" s="103" t="s">
        <v>67</v>
      </c>
      <c r="B36" s="1">
        <v>30</v>
      </c>
      <c r="C36" s="135"/>
      <c r="D36" s="135"/>
    </row>
    <row r="37" spans="1:4" x14ac:dyDescent="0.2">
      <c r="A37" s="103" t="s">
        <v>68</v>
      </c>
      <c r="B37" s="1">
        <v>31</v>
      </c>
      <c r="C37" s="135"/>
      <c r="D37" s="135"/>
    </row>
    <row r="38" spans="1:4" x14ac:dyDescent="0.2">
      <c r="A38" s="103" t="s">
        <v>69</v>
      </c>
      <c r="B38" s="1">
        <v>32</v>
      </c>
      <c r="C38" s="135"/>
      <c r="D38" s="135"/>
    </row>
    <row r="39" spans="1:4" x14ac:dyDescent="0.2">
      <c r="A39" s="103" t="s">
        <v>70</v>
      </c>
      <c r="B39" s="1">
        <v>33</v>
      </c>
      <c r="C39" s="135">
        <v>1416003</v>
      </c>
      <c r="D39" s="135">
        <v>1416003</v>
      </c>
    </row>
    <row r="40" spans="1:4" x14ac:dyDescent="0.2">
      <c r="A40" s="90" t="s">
        <v>71</v>
      </c>
      <c r="B40" s="1">
        <v>34</v>
      </c>
      <c r="C40" s="137">
        <f>C41+C49+C56+C64</f>
        <v>95770576</v>
      </c>
      <c r="D40" s="137">
        <f>D41+D49+D56+D64</f>
        <v>71357239</v>
      </c>
    </row>
    <row r="41" spans="1:4" x14ac:dyDescent="0.2">
      <c r="A41" s="103" t="s">
        <v>72</v>
      </c>
      <c r="B41" s="1">
        <v>35</v>
      </c>
      <c r="C41" s="137">
        <f>SUM(C42:C48)</f>
        <v>2804098</v>
      </c>
      <c r="D41" s="137">
        <f>SUM(D42:D48)</f>
        <v>4065501</v>
      </c>
    </row>
    <row r="42" spans="1:4" x14ac:dyDescent="0.2">
      <c r="A42" s="103" t="s">
        <v>73</v>
      </c>
      <c r="B42" s="1">
        <v>36</v>
      </c>
      <c r="C42" s="135">
        <v>2131385</v>
      </c>
      <c r="D42" s="135">
        <v>2730719</v>
      </c>
    </row>
    <row r="43" spans="1:4" x14ac:dyDescent="0.2">
      <c r="A43" s="103" t="s">
        <v>74</v>
      </c>
      <c r="B43" s="1">
        <v>37</v>
      </c>
      <c r="C43" s="135"/>
      <c r="D43" s="135"/>
    </row>
    <row r="44" spans="1:4" x14ac:dyDescent="0.2">
      <c r="A44" s="103" t="s">
        <v>75</v>
      </c>
      <c r="B44" s="1">
        <v>38</v>
      </c>
      <c r="C44" s="135"/>
      <c r="D44" s="135"/>
    </row>
    <row r="45" spans="1:4" x14ac:dyDescent="0.2">
      <c r="A45" s="103" t="s">
        <v>76</v>
      </c>
      <c r="B45" s="1">
        <v>39</v>
      </c>
      <c r="C45" s="135">
        <v>100574</v>
      </c>
      <c r="D45" s="135">
        <v>90805</v>
      </c>
    </row>
    <row r="46" spans="1:4" x14ac:dyDescent="0.2">
      <c r="A46" s="103" t="s">
        <v>77</v>
      </c>
      <c r="B46" s="1">
        <v>40</v>
      </c>
      <c r="C46" s="135">
        <v>572139</v>
      </c>
      <c r="D46" s="135">
        <v>1243977</v>
      </c>
    </row>
    <row r="47" spans="1:4" x14ac:dyDescent="0.2">
      <c r="A47" s="103" t="s">
        <v>78</v>
      </c>
      <c r="B47" s="1">
        <v>41</v>
      </c>
      <c r="C47" s="135"/>
      <c r="D47" s="135"/>
    </row>
    <row r="48" spans="1:4" x14ac:dyDescent="0.2">
      <c r="A48" s="103" t="s">
        <v>79</v>
      </c>
      <c r="B48" s="1">
        <v>42</v>
      </c>
      <c r="C48" s="135"/>
      <c r="D48" s="135"/>
    </row>
    <row r="49" spans="1:4" x14ac:dyDescent="0.2">
      <c r="A49" s="103" t="s">
        <v>80</v>
      </c>
      <c r="B49" s="1">
        <v>43</v>
      </c>
      <c r="C49" s="137">
        <f>SUM(C50:C55)</f>
        <v>8808271</v>
      </c>
      <c r="D49" s="137">
        <f>SUM(D50:D55)</f>
        <v>9712777</v>
      </c>
    </row>
    <row r="50" spans="1:4" x14ac:dyDescent="0.2">
      <c r="A50" s="103" t="s">
        <v>81</v>
      </c>
      <c r="B50" s="1">
        <v>44</v>
      </c>
      <c r="C50" s="135">
        <v>797628</v>
      </c>
      <c r="D50" s="135">
        <v>907382</v>
      </c>
    </row>
    <row r="51" spans="1:4" x14ac:dyDescent="0.2">
      <c r="A51" s="103" t="s">
        <v>82</v>
      </c>
      <c r="B51" s="1">
        <v>45</v>
      </c>
      <c r="C51" s="135">
        <v>7664303</v>
      </c>
      <c r="D51" s="135">
        <v>4999397</v>
      </c>
    </row>
    <row r="52" spans="1:4" x14ac:dyDescent="0.2">
      <c r="A52" s="103" t="s">
        <v>83</v>
      </c>
      <c r="B52" s="1">
        <v>46</v>
      </c>
      <c r="C52" s="135"/>
      <c r="D52" s="135"/>
    </row>
    <row r="53" spans="1:4" x14ac:dyDescent="0.2">
      <c r="A53" s="103" t="s">
        <v>84</v>
      </c>
      <c r="B53" s="1">
        <v>47</v>
      </c>
      <c r="C53" s="135">
        <v>95337</v>
      </c>
      <c r="D53" s="135">
        <v>96979</v>
      </c>
    </row>
    <row r="54" spans="1:4" x14ac:dyDescent="0.2">
      <c r="A54" s="103" t="s">
        <v>85</v>
      </c>
      <c r="B54" s="1">
        <v>48</v>
      </c>
      <c r="C54" s="135">
        <v>251003</v>
      </c>
      <c r="D54" s="135">
        <v>3709019</v>
      </c>
    </row>
    <row r="55" spans="1:4" x14ac:dyDescent="0.2">
      <c r="A55" s="103" t="s">
        <v>86</v>
      </c>
      <c r="B55" s="1">
        <v>49</v>
      </c>
      <c r="C55" s="135"/>
      <c r="D55" s="135"/>
    </row>
    <row r="56" spans="1:4" x14ac:dyDescent="0.2">
      <c r="A56" s="103" t="s">
        <v>87</v>
      </c>
      <c r="B56" s="1">
        <v>50</v>
      </c>
      <c r="C56" s="137"/>
      <c r="D56" s="137"/>
    </row>
    <row r="57" spans="1:4" x14ac:dyDescent="0.2">
      <c r="A57" s="103" t="s">
        <v>58</v>
      </c>
      <c r="B57" s="1">
        <v>51</v>
      </c>
      <c r="C57" s="135"/>
      <c r="D57" s="135"/>
    </row>
    <row r="58" spans="1:4" x14ac:dyDescent="0.2">
      <c r="A58" s="103" t="s">
        <v>59</v>
      </c>
      <c r="B58" s="1">
        <v>52</v>
      </c>
      <c r="C58" s="135"/>
      <c r="D58" s="135"/>
    </row>
    <row r="59" spans="1:4" x14ac:dyDescent="0.2">
      <c r="A59" s="103" t="s">
        <v>60</v>
      </c>
      <c r="B59" s="1">
        <v>53</v>
      </c>
      <c r="C59" s="135"/>
      <c r="D59" s="135"/>
    </row>
    <row r="60" spans="1:4" x14ac:dyDescent="0.2">
      <c r="A60" s="103" t="s">
        <v>61</v>
      </c>
      <c r="B60" s="1">
        <v>54</v>
      </c>
      <c r="C60" s="135"/>
      <c r="D60" s="135"/>
    </row>
    <row r="61" spans="1:4" x14ac:dyDescent="0.2">
      <c r="A61" s="103" t="s">
        <v>62</v>
      </c>
      <c r="B61" s="1">
        <v>55</v>
      </c>
      <c r="C61" s="135"/>
      <c r="D61" s="135"/>
    </row>
    <row r="62" spans="1:4" x14ac:dyDescent="0.2">
      <c r="A62" s="103" t="s">
        <v>63</v>
      </c>
      <c r="B62" s="1">
        <v>56</v>
      </c>
      <c r="C62" s="135"/>
      <c r="D62" s="135"/>
    </row>
    <row r="63" spans="1:4" x14ac:dyDescent="0.2">
      <c r="A63" s="103" t="s">
        <v>88</v>
      </c>
      <c r="B63" s="1">
        <v>57</v>
      </c>
      <c r="C63" s="135"/>
      <c r="D63" s="135"/>
    </row>
    <row r="64" spans="1:4" x14ac:dyDescent="0.2">
      <c r="A64" s="103" t="s">
        <v>89</v>
      </c>
      <c r="B64" s="1">
        <v>58</v>
      </c>
      <c r="C64" s="135">
        <v>84158207</v>
      </c>
      <c r="D64" s="135">
        <v>57578961</v>
      </c>
    </row>
    <row r="65" spans="1:6" x14ac:dyDescent="0.2">
      <c r="A65" s="90" t="s">
        <v>90</v>
      </c>
      <c r="B65" s="1">
        <v>59</v>
      </c>
      <c r="C65" s="135">
        <v>720512</v>
      </c>
      <c r="D65" s="135">
        <v>720479</v>
      </c>
    </row>
    <row r="66" spans="1:6" x14ac:dyDescent="0.2">
      <c r="A66" s="90" t="s">
        <v>91</v>
      </c>
      <c r="B66" s="1">
        <v>60</v>
      </c>
      <c r="C66" s="137">
        <f>C7+C8+C40+C65</f>
        <v>1199123700</v>
      </c>
      <c r="D66" s="137">
        <f>D7+D8+D40+D65</f>
        <v>1177556371</v>
      </c>
    </row>
    <row r="67" spans="1:6" x14ac:dyDescent="0.2">
      <c r="A67" s="104" t="s">
        <v>92</v>
      </c>
      <c r="B67" s="4">
        <v>61</v>
      </c>
      <c r="C67" s="138">
        <v>4452613</v>
      </c>
      <c r="D67" s="138">
        <v>4452613</v>
      </c>
    </row>
    <row r="68" spans="1:6" x14ac:dyDescent="0.2">
      <c r="A68" s="97" t="s">
        <v>133</v>
      </c>
      <c r="B68" s="105"/>
      <c r="C68" s="105"/>
      <c r="D68" s="106"/>
    </row>
    <row r="69" spans="1:6" x14ac:dyDescent="0.2">
      <c r="A69" s="101" t="s">
        <v>93</v>
      </c>
      <c r="B69" s="3">
        <v>62</v>
      </c>
      <c r="C69" s="139">
        <f>C70+C71+C72+C78+C79+C82+C85</f>
        <v>945591414</v>
      </c>
      <c r="D69" s="139">
        <f>D70+D71+D72+D78+D79+D82+D85</f>
        <v>921025300</v>
      </c>
    </row>
    <row r="70" spans="1:6" x14ac:dyDescent="0.2">
      <c r="A70" s="103" t="s">
        <v>94</v>
      </c>
      <c r="B70" s="1">
        <v>63</v>
      </c>
      <c r="C70" s="135">
        <v>865553260</v>
      </c>
      <c r="D70" s="135">
        <v>865553260</v>
      </c>
    </row>
    <row r="71" spans="1:6" x14ac:dyDescent="0.2">
      <c r="A71" s="103" t="s">
        <v>95</v>
      </c>
      <c r="B71" s="1">
        <v>64</v>
      </c>
      <c r="C71" s="135"/>
      <c r="D71" s="135"/>
    </row>
    <row r="72" spans="1:6" x14ac:dyDescent="0.2">
      <c r="A72" s="103" t="s">
        <v>96</v>
      </c>
      <c r="B72" s="1">
        <v>65</v>
      </c>
      <c r="C72" s="137">
        <f>C73+C74-C75+C76+C77</f>
        <v>45216111</v>
      </c>
      <c r="D72" s="137">
        <f>D73+D74-D75+D76+D77</f>
        <v>45216111</v>
      </c>
    </row>
    <row r="73" spans="1:6" x14ac:dyDescent="0.2">
      <c r="A73" s="103" t="s">
        <v>97</v>
      </c>
      <c r="B73" s="1">
        <v>66</v>
      </c>
      <c r="C73" s="135">
        <v>43277663</v>
      </c>
      <c r="D73" s="135">
        <v>43277663</v>
      </c>
    </row>
    <row r="74" spans="1:6" x14ac:dyDescent="0.2">
      <c r="A74" s="103" t="s">
        <v>98</v>
      </c>
      <c r="B74" s="1">
        <v>67</v>
      </c>
      <c r="C74" s="135"/>
      <c r="D74" s="135"/>
    </row>
    <row r="75" spans="1:6" x14ac:dyDescent="0.2">
      <c r="A75" s="103" t="s">
        <v>99</v>
      </c>
      <c r="B75" s="1">
        <v>68</v>
      </c>
      <c r="C75" s="135"/>
      <c r="D75" s="135"/>
    </row>
    <row r="76" spans="1:6" x14ac:dyDescent="0.2">
      <c r="A76" s="103" t="s">
        <v>100</v>
      </c>
      <c r="B76" s="1">
        <v>69</v>
      </c>
      <c r="C76" s="135"/>
      <c r="D76" s="135"/>
    </row>
    <row r="77" spans="1:6" x14ac:dyDescent="0.2">
      <c r="A77" s="103" t="s">
        <v>101</v>
      </c>
      <c r="B77" s="1">
        <v>70</v>
      </c>
      <c r="C77" s="135">
        <v>1938448</v>
      </c>
      <c r="D77" s="135">
        <v>1938448</v>
      </c>
    </row>
    <row r="78" spans="1:6" x14ac:dyDescent="0.2">
      <c r="A78" s="103" t="s">
        <v>102</v>
      </c>
      <c r="B78" s="1">
        <v>71</v>
      </c>
      <c r="C78" s="6"/>
      <c r="D78" s="135"/>
      <c r="F78" s="88"/>
    </row>
    <row r="79" spans="1:6" x14ac:dyDescent="0.2">
      <c r="A79" s="103" t="s">
        <v>103</v>
      </c>
      <c r="B79" s="1">
        <v>72</v>
      </c>
      <c r="C79" s="137">
        <f>C80-C81</f>
        <v>0</v>
      </c>
      <c r="D79" s="137">
        <f>D80-D81</f>
        <v>34822043</v>
      </c>
    </row>
    <row r="80" spans="1:6" x14ac:dyDescent="0.2">
      <c r="A80" s="103" t="s">
        <v>104</v>
      </c>
      <c r="B80" s="1">
        <v>73</v>
      </c>
      <c r="C80" s="6"/>
      <c r="D80" s="135">
        <v>34822043</v>
      </c>
    </row>
    <row r="81" spans="1:4" x14ac:dyDescent="0.2">
      <c r="A81" s="103" t="s">
        <v>105</v>
      </c>
      <c r="B81" s="1">
        <v>74</v>
      </c>
      <c r="C81" s="6"/>
      <c r="D81" s="135"/>
    </row>
    <row r="82" spans="1:4" x14ac:dyDescent="0.2">
      <c r="A82" s="103" t="s">
        <v>106</v>
      </c>
      <c r="B82" s="1">
        <v>75</v>
      </c>
      <c r="C82" s="145">
        <f>C83-C84</f>
        <v>34822043</v>
      </c>
      <c r="D82" s="137">
        <f>D83-D84</f>
        <v>-24566114</v>
      </c>
    </row>
    <row r="83" spans="1:4" x14ac:dyDescent="0.2">
      <c r="A83" s="103" t="s">
        <v>107</v>
      </c>
      <c r="B83" s="1">
        <v>76</v>
      </c>
      <c r="C83" s="135">
        <v>34822043</v>
      </c>
      <c r="D83" s="135"/>
    </row>
    <row r="84" spans="1:4" x14ac:dyDescent="0.2">
      <c r="A84" s="103" t="s">
        <v>108</v>
      </c>
      <c r="B84" s="1">
        <v>77</v>
      </c>
      <c r="C84" s="135"/>
      <c r="D84" s="135">
        <v>24566114</v>
      </c>
    </row>
    <row r="85" spans="1:4" x14ac:dyDescent="0.2">
      <c r="A85" s="103" t="s">
        <v>109</v>
      </c>
      <c r="B85" s="1">
        <v>78</v>
      </c>
      <c r="C85" s="6"/>
      <c r="D85" s="135"/>
    </row>
    <row r="86" spans="1:4" x14ac:dyDescent="0.2">
      <c r="A86" s="90" t="s">
        <v>110</v>
      </c>
      <c r="B86" s="1">
        <v>79</v>
      </c>
      <c r="C86" s="137">
        <f>SUM(C87:C89)</f>
        <v>25132713</v>
      </c>
      <c r="D86" s="137">
        <f>SUM(D87:D89)</f>
        <v>22299722</v>
      </c>
    </row>
    <row r="87" spans="1:4" x14ac:dyDescent="0.2">
      <c r="A87" s="103" t="s">
        <v>111</v>
      </c>
      <c r="B87" s="1">
        <v>80</v>
      </c>
      <c r="C87" s="135">
        <v>8560966</v>
      </c>
      <c r="D87" s="135">
        <v>5727975</v>
      </c>
    </row>
    <row r="88" spans="1:4" x14ac:dyDescent="0.2">
      <c r="A88" s="103" t="s">
        <v>112</v>
      </c>
      <c r="B88" s="1">
        <v>81</v>
      </c>
      <c r="C88" s="135"/>
      <c r="D88" s="135"/>
    </row>
    <row r="89" spans="1:4" x14ac:dyDescent="0.2">
      <c r="A89" s="103" t="s">
        <v>113</v>
      </c>
      <c r="B89" s="1">
        <v>82</v>
      </c>
      <c r="C89" s="135">
        <v>16571747</v>
      </c>
      <c r="D89" s="135">
        <v>16571747</v>
      </c>
    </row>
    <row r="90" spans="1:4" x14ac:dyDescent="0.2">
      <c r="A90" s="90" t="s">
        <v>114</v>
      </c>
      <c r="B90" s="1">
        <v>83</v>
      </c>
      <c r="C90" s="137">
        <f>SUM(C91:C99)</f>
        <v>166366746</v>
      </c>
      <c r="D90" s="137">
        <f>SUM(D91:D99)</f>
        <v>166366746</v>
      </c>
    </row>
    <row r="91" spans="1:4" x14ac:dyDescent="0.2">
      <c r="A91" s="103" t="s">
        <v>115</v>
      </c>
      <c r="B91" s="1">
        <v>84</v>
      </c>
      <c r="C91" s="135"/>
      <c r="D91" s="135"/>
    </row>
    <row r="92" spans="1:4" x14ac:dyDescent="0.2">
      <c r="A92" s="103" t="s">
        <v>116</v>
      </c>
      <c r="B92" s="1">
        <v>85</v>
      </c>
      <c r="C92" s="135"/>
      <c r="D92" s="135"/>
    </row>
    <row r="93" spans="1:4" x14ac:dyDescent="0.2">
      <c r="A93" s="103" t="s">
        <v>117</v>
      </c>
      <c r="B93" s="1">
        <v>86</v>
      </c>
      <c r="C93" s="135">
        <v>166366746</v>
      </c>
      <c r="D93" s="135">
        <v>166366746</v>
      </c>
    </row>
    <row r="94" spans="1:4" x14ac:dyDescent="0.2">
      <c r="A94" s="103" t="s">
        <v>118</v>
      </c>
      <c r="B94" s="1">
        <v>87</v>
      </c>
      <c r="C94" s="135"/>
      <c r="D94" s="135"/>
    </row>
    <row r="95" spans="1:4" x14ac:dyDescent="0.2">
      <c r="A95" s="103" t="s">
        <v>119</v>
      </c>
      <c r="B95" s="1">
        <v>88</v>
      </c>
      <c r="C95" s="135"/>
      <c r="D95" s="135"/>
    </row>
    <row r="96" spans="1:4" x14ac:dyDescent="0.2">
      <c r="A96" s="103" t="s">
        <v>120</v>
      </c>
      <c r="B96" s="1">
        <v>89</v>
      </c>
      <c r="C96" s="135"/>
      <c r="D96" s="135"/>
    </row>
    <row r="97" spans="1:4" x14ac:dyDescent="0.2">
      <c r="A97" s="103" t="s">
        <v>121</v>
      </c>
      <c r="B97" s="1">
        <v>90</v>
      </c>
      <c r="C97" s="135"/>
      <c r="D97" s="135"/>
    </row>
    <row r="98" spans="1:4" x14ac:dyDescent="0.2">
      <c r="A98" s="103" t="s">
        <v>122</v>
      </c>
      <c r="B98" s="1">
        <v>91</v>
      </c>
      <c r="C98" s="135"/>
      <c r="D98" s="135"/>
    </row>
    <row r="99" spans="1:4" x14ac:dyDescent="0.2">
      <c r="A99" s="103" t="s">
        <v>123</v>
      </c>
      <c r="B99" s="1">
        <v>92</v>
      </c>
      <c r="C99" s="135"/>
      <c r="D99" s="135"/>
    </row>
    <row r="100" spans="1:4" x14ac:dyDescent="0.2">
      <c r="A100" s="90" t="s">
        <v>124</v>
      </c>
      <c r="B100" s="1">
        <v>93</v>
      </c>
      <c r="C100" s="137">
        <f>SUM(C101:C112)</f>
        <v>60575815</v>
      </c>
      <c r="D100" s="137">
        <f>SUM(D101:D112)</f>
        <v>65118831</v>
      </c>
    </row>
    <row r="101" spans="1:4" x14ac:dyDescent="0.2">
      <c r="A101" s="103" t="s">
        <v>115</v>
      </c>
      <c r="B101" s="1">
        <v>94</v>
      </c>
      <c r="C101" s="135">
        <v>44</v>
      </c>
      <c r="D101" s="135"/>
    </row>
    <row r="102" spans="1:4" x14ac:dyDescent="0.2">
      <c r="A102" s="103" t="s">
        <v>116</v>
      </c>
      <c r="B102" s="1">
        <v>95</v>
      </c>
      <c r="C102" s="135"/>
      <c r="D102" s="135"/>
    </row>
    <row r="103" spans="1:4" x14ac:dyDescent="0.2">
      <c r="A103" s="103" t="s">
        <v>117</v>
      </c>
      <c r="B103" s="1">
        <v>96</v>
      </c>
      <c r="C103" s="135">
        <v>34831354</v>
      </c>
      <c r="D103" s="135">
        <v>31578812</v>
      </c>
    </row>
    <row r="104" spans="1:4" x14ac:dyDescent="0.2">
      <c r="A104" s="103" t="s">
        <v>118</v>
      </c>
      <c r="B104" s="1">
        <v>97</v>
      </c>
      <c r="C104" s="135">
        <v>5635201</v>
      </c>
      <c r="D104" s="135">
        <v>11216255</v>
      </c>
    </row>
    <row r="105" spans="1:4" x14ac:dyDescent="0.2">
      <c r="A105" s="103" t="s">
        <v>119</v>
      </c>
      <c r="B105" s="1">
        <v>98</v>
      </c>
      <c r="C105" s="135">
        <v>10002949</v>
      </c>
      <c r="D105" s="135">
        <v>12259268</v>
      </c>
    </row>
    <row r="106" spans="1:4" x14ac:dyDescent="0.2">
      <c r="A106" s="103" t="s">
        <v>120</v>
      </c>
      <c r="B106" s="1">
        <v>99</v>
      </c>
      <c r="C106" s="135"/>
      <c r="D106" s="135"/>
    </row>
    <row r="107" spans="1:4" x14ac:dyDescent="0.2">
      <c r="A107" s="103" t="s">
        <v>121</v>
      </c>
      <c r="B107" s="1">
        <v>100</v>
      </c>
      <c r="C107" s="135"/>
      <c r="D107" s="135"/>
    </row>
    <row r="108" spans="1:4" x14ac:dyDescent="0.2">
      <c r="A108" s="103" t="s">
        <v>125</v>
      </c>
      <c r="B108" s="1">
        <v>101</v>
      </c>
      <c r="C108" s="135">
        <v>6130594</v>
      </c>
      <c r="D108" s="135">
        <v>3110739</v>
      </c>
    </row>
    <row r="109" spans="1:4" x14ac:dyDescent="0.2">
      <c r="A109" s="103" t="s">
        <v>126</v>
      </c>
      <c r="B109" s="1">
        <v>102</v>
      </c>
      <c r="C109" s="135">
        <v>1958460</v>
      </c>
      <c r="D109" s="135">
        <v>4726571</v>
      </c>
    </row>
    <row r="110" spans="1:4" x14ac:dyDescent="0.2">
      <c r="A110" s="103" t="s">
        <v>127</v>
      </c>
      <c r="B110" s="1">
        <v>103</v>
      </c>
      <c r="C110" s="135"/>
      <c r="D110" s="135"/>
    </row>
    <row r="111" spans="1:4" x14ac:dyDescent="0.2">
      <c r="A111" s="103" t="s">
        <v>128</v>
      </c>
      <c r="B111" s="1">
        <v>104</v>
      </c>
      <c r="C111" s="135"/>
      <c r="D111" s="135"/>
    </row>
    <row r="112" spans="1:4" x14ac:dyDescent="0.2">
      <c r="A112" s="103" t="s">
        <v>129</v>
      </c>
      <c r="B112" s="1">
        <v>105</v>
      </c>
      <c r="C112" s="135">
        <v>2017213</v>
      </c>
      <c r="D112" s="135">
        <v>2227186</v>
      </c>
    </row>
    <row r="113" spans="1:4" x14ac:dyDescent="0.2">
      <c r="A113" s="90" t="s">
        <v>130</v>
      </c>
      <c r="B113" s="1">
        <v>106</v>
      </c>
      <c r="C113" s="135">
        <v>1457012</v>
      </c>
      <c r="D113" s="135">
        <v>2745772</v>
      </c>
    </row>
    <row r="114" spans="1:4" x14ac:dyDescent="0.2">
      <c r="A114" s="90" t="s">
        <v>131</v>
      </c>
      <c r="B114" s="1">
        <v>107</v>
      </c>
      <c r="C114" s="137">
        <f>C69+C86+C90+C100+C113</f>
        <v>1199123700</v>
      </c>
      <c r="D114" s="137">
        <f>D69+D86+D90+D100+D113</f>
        <v>1177556371</v>
      </c>
    </row>
    <row r="115" spans="1:4" x14ac:dyDescent="0.2">
      <c r="A115" s="96" t="s">
        <v>132</v>
      </c>
      <c r="B115" s="2">
        <v>108</v>
      </c>
      <c r="C115" s="138">
        <v>4452613</v>
      </c>
      <c r="D115" s="138">
        <v>4452613</v>
      </c>
    </row>
    <row r="116" spans="1:4" x14ac:dyDescent="0.2">
      <c r="A116" s="97" t="s">
        <v>134</v>
      </c>
      <c r="B116" s="99"/>
      <c r="C116" s="99"/>
      <c r="D116" s="100"/>
    </row>
    <row r="117" spans="1:4" x14ac:dyDescent="0.2">
      <c r="A117" s="101" t="s">
        <v>135</v>
      </c>
      <c r="B117" s="38"/>
      <c r="C117" s="38"/>
      <c r="D117" s="102"/>
    </row>
    <row r="118" spans="1:4" x14ac:dyDescent="0.2">
      <c r="A118" s="103" t="s">
        <v>136</v>
      </c>
      <c r="B118" s="1">
        <v>109</v>
      </c>
      <c r="C118" s="135"/>
      <c r="D118" s="135" t="s">
        <v>293</v>
      </c>
    </row>
    <row r="119" spans="1:4" x14ac:dyDescent="0.2">
      <c r="A119" s="91" t="s">
        <v>137</v>
      </c>
      <c r="B119" s="4">
        <v>110</v>
      </c>
      <c r="C119" s="138"/>
      <c r="D119" s="138"/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7"/>
      <c r="D121" s="147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88:D90 C118:D119 C66:D67 C100:D100 C79:D79 D85:D86 C82 C71:D76 C69:D69 C86 C114:D115 D81:D82 C40:D4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zoomScale="110" zoomScaleNormal="100" workbookViewId="0">
      <selection activeCell="F61" sqref="F61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203</v>
      </c>
      <c r="B1" s="107"/>
      <c r="C1" s="107"/>
      <c r="D1" s="107"/>
      <c r="E1" s="107"/>
      <c r="F1" s="107"/>
    </row>
    <row r="2" spans="1:6" x14ac:dyDescent="0.2">
      <c r="A2" s="116" t="s">
        <v>278</v>
      </c>
      <c r="B2" s="116"/>
      <c r="C2" s="116"/>
      <c r="D2" s="116"/>
      <c r="E2" s="116"/>
      <c r="F2" s="116"/>
    </row>
    <row r="3" spans="1:6" x14ac:dyDescent="0.2">
      <c r="A3" s="121" t="s">
        <v>295</v>
      </c>
      <c r="B3" s="121"/>
      <c r="C3" s="121"/>
      <c r="D3" s="121"/>
      <c r="E3" s="121"/>
      <c r="F3" s="121"/>
    </row>
    <row r="4" spans="1:6" ht="22.5" x14ac:dyDescent="0.2">
      <c r="A4" s="41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41"/>
      <c r="B5" s="41"/>
      <c r="C5" s="43" t="s">
        <v>202</v>
      </c>
      <c r="D5" s="43" t="s">
        <v>201</v>
      </c>
      <c r="E5" s="43" t="s">
        <v>202</v>
      </c>
      <c r="F5" s="43" t="s">
        <v>201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138</v>
      </c>
      <c r="B7" s="3">
        <v>111</v>
      </c>
      <c r="C7" s="140">
        <f>SUM(C8:C9)</f>
        <v>24710237</v>
      </c>
      <c r="D7" s="140">
        <f>SUM(D8:D9)</f>
        <v>24710237</v>
      </c>
      <c r="E7" s="140">
        <f>SUM(E8:E9)</f>
        <v>17471302</v>
      </c>
      <c r="F7" s="140">
        <f>SUM(F8:F9)</f>
        <v>17471302</v>
      </c>
    </row>
    <row r="8" spans="1:6" x14ac:dyDescent="0.2">
      <c r="A8" s="90" t="s">
        <v>139</v>
      </c>
      <c r="B8" s="1">
        <v>112</v>
      </c>
      <c r="C8" s="135">
        <v>14289735</v>
      </c>
      <c r="D8" s="135">
        <v>14289735</v>
      </c>
      <c r="E8" s="135">
        <v>16432214</v>
      </c>
      <c r="F8" s="135">
        <v>16432214</v>
      </c>
    </row>
    <row r="9" spans="1:6" x14ac:dyDescent="0.2">
      <c r="A9" s="90" t="s">
        <v>140</v>
      </c>
      <c r="B9" s="1">
        <v>113</v>
      </c>
      <c r="C9" s="135">
        <v>10420502</v>
      </c>
      <c r="D9" s="135">
        <v>10420502</v>
      </c>
      <c r="E9" s="135">
        <v>1039088</v>
      </c>
      <c r="F9" s="135">
        <v>1039088</v>
      </c>
    </row>
    <row r="10" spans="1:6" x14ac:dyDescent="0.2">
      <c r="A10" s="90" t="s">
        <v>141</v>
      </c>
      <c r="B10" s="1">
        <v>114</v>
      </c>
      <c r="C10" s="141">
        <f>C11+C12+C16+C20+C21+C22+C25+C26</f>
        <v>37531576</v>
      </c>
      <c r="D10" s="141">
        <f>D11+D12+D16+D20+D21+D22+D25+D26</f>
        <v>37531576</v>
      </c>
      <c r="E10" s="141">
        <f>E11+E12+E16+E20+E21+E22+E25+E26</f>
        <v>40165741</v>
      </c>
      <c r="F10" s="141">
        <f>F11+F12+F16+F20+F21+F22+F25+F26</f>
        <v>40165741</v>
      </c>
    </row>
    <row r="11" spans="1:6" x14ac:dyDescent="0.2">
      <c r="A11" s="90" t="s">
        <v>142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143</v>
      </c>
      <c r="B12" s="1">
        <v>116</v>
      </c>
      <c r="C12" s="141">
        <f>SUM(C13:C15)</f>
        <v>7446581</v>
      </c>
      <c r="D12" s="141">
        <f>SUM(D13:D15)</f>
        <v>7446581</v>
      </c>
      <c r="E12" s="141">
        <f>SUM(E13:E15)</f>
        <v>8199779</v>
      </c>
      <c r="F12" s="141">
        <f>SUM(F13:F15)</f>
        <v>8199779</v>
      </c>
    </row>
    <row r="13" spans="1:6" x14ac:dyDescent="0.2">
      <c r="A13" s="103" t="s">
        <v>144</v>
      </c>
      <c r="B13" s="1">
        <v>117</v>
      </c>
      <c r="C13" s="135">
        <v>2096792</v>
      </c>
      <c r="D13" s="135">
        <v>2096792</v>
      </c>
      <c r="E13" s="135">
        <v>2147039</v>
      </c>
      <c r="F13" s="135">
        <v>2147039</v>
      </c>
    </row>
    <row r="14" spans="1:6" x14ac:dyDescent="0.2">
      <c r="A14" s="103" t="s">
        <v>145</v>
      </c>
      <c r="B14" s="1">
        <v>118</v>
      </c>
      <c r="C14" s="135">
        <v>23587</v>
      </c>
      <c r="D14" s="135">
        <v>23587</v>
      </c>
      <c r="E14" s="135">
        <v>26369</v>
      </c>
      <c r="F14" s="135">
        <v>26369</v>
      </c>
    </row>
    <row r="15" spans="1:6" x14ac:dyDescent="0.2">
      <c r="A15" s="103" t="s">
        <v>146</v>
      </c>
      <c r="B15" s="1">
        <v>119</v>
      </c>
      <c r="C15" s="135">
        <v>5326202</v>
      </c>
      <c r="D15" s="135">
        <v>5326202</v>
      </c>
      <c r="E15" s="135">
        <v>6026371</v>
      </c>
      <c r="F15" s="135">
        <v>6026371</v>
      </c>
    </row>
    <row r="16" spans="1:6" x14ac:dyDescent="0.2">
      <c r="A16" s="90" t="s">
        <v>147</v>
      </c>
      <c r="B16" s="1">
        <v>120</v>
      </c>
      <c r="C16" s="141">
        <f>SUM(C17:C19)</f>
        <v>11873266</v>
      </c>
      <c r="D16" s="141">
        <f>SUM(D17:D19)</f>
        <v>11873266</v>
      </c>
      <c r="E16" s="141">
        <f>SUM(E17:E19)</f>
        <v>11005263</v>
      </c>
      <c r="F16" s="141">
        <f>SUM(F17:F19)</f>
        <v>11005263</v>
      </c>
    </row>
    <row r="17" spans="1:6" x14ac:dyDescent="0.2">
      <c r="A17" s="103" t="s">
        <v>148</v>
      </c>
      <c r="B17" s="1">
        <v>121</v>
      </c>
      <c r="C17" s="135">
        <v>7167180</v>
      </c>
      <c r="D17" s="135">
        <v>7167180</v>
      </c>
      <c r="E17" s="135">
        <v>6493458</v>
      </c>
      <c r="F17" s="135">
        <v>6493458</v>
      </c>
    </row>
    <row r="18" spans="1:6" x14ac:dyDescent="0.2">
      <c r="A18" s="103" t="s">
        <v>149</v>
      </c>
      <c r="B18" s="1">
        <v>122</v>
      </c>
      <c r="C18" s="135">
        <v>3140113</v>
      </c>
      <c r="D18" s="135">
        <v>3140113</v>
      </c>
      <c r="E18" s="135">
        <v>2792193</v>
      </c>
      <c r="F18" s="135">
        <v>2792193</v>
      </c>
    </row>
    <row r="19" spans="1:6" x14ac:dyDescent="0.2">
      <c r="A19" s="103" t="s">
        <v>150</v>
      </c>
      <c r="B19" s="1">
        <v>123</v>
      </c>
      <c r="C19" s="135">
        <v>1565973</v>
      </c>
      <c r="D19" s="135">
        <v>1565973</v>
      </c>
      <c r="E19" s="135">
        <v>1719612</v>
      </c>
      <c r="F19" s="135">
        <v>1719612</v>
      </c>
    </row>
    <row r="20" spans="1:6" x14ac:dyDescent="0.2">
      <c r="A20" s="90" t="s">
        <v>151</v>
      </c>
      <c r="B20" s="1">
        <v>124</v>
      </c>
      <c r="C20" s="142">
        <v>15078083</v>
      </c>
      <c r="D20" s="142">
        <v>15078083</v>
      </c>
      <c r="E20" s="142">
        <v>16193376</v>
      </c>
      <c r="F20" s="142">
        <v>16193376</v>
      </c>
    </row>
    <row r="21" spans="1:6" x14ac:dyDescent="0.2">
      <c r="A21" s="90" t="s">
        <v>152</v>
      </c>
      <c r="B21" s="1">
        <v>125</v>
      </c>
      <c r="C21" s="142">
        <v>3014752</v>
      </c>
      <c r="D21" s="142">
        <v>3014752</v>
      </c>
      <c r="E21" s="142">
        <v>4756314</v>
      </c>
      <c r="F21" s="142">
        <v>4756314</v>
      </c>
    </row>
    <row r="22" spans="1:6" x14ac:dyDescent="0.2">
      <c r="A22" s="90" t="s">
        <v>153</v>
      </c>
      <c r="B22" s="1">
        <v>126</v>
      </c>
      <c r="C22" s="141">
        <f t="shared" ref="C22:F22" si="0">SUM(C23:C24)</f>
        <v>118894</v>
      </c>
      <c r="D22" s="141">
        <f t="shared" si="0"/>
        <v>118894</v>
      </c>
      <c r="E22" s="141">
        <f t="shared" si="0"/>
        <v>11009</v>
      </c>
      <c r="F22" s="141">
        <f t="shared" si="0"/>
        <v>11009</v>
      </c>
    </row>
    <row r="23" spans="1:6" x14ac:dyDescent="0.2">
      <c r="A23" s="103" t="s">
        <v>154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155</v>
      </c>
      <c r="B24" s="1">
        <v>128</v>
      </c>
      <c r="C24" s="135">
        <v>118894</v>
      </c>
      <c r="D24" s="135">
        <v>118894</v>
      </c>
      <c r="E24" s="135">
        <v>11009</v>
      </c>
      <c r="F24" s="135">
        <v>11009</v>
      </c>
    </row>
    <row r="25" spans="1:6" x14ac:dyDescent="0.2">
      <c r="A25" s="90" t="s">
        <v>156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157</v>
      </c>
      <c r="B26" s="1">
        <v>130</v>
      </c>
      <c r="C26" s="142"/>
      <c r="D26" s="142"/>
      <c r="E26" s="142"/>
      <c r="F26" s="142"/>
    </row>
    <row r="27" spans="1:6" x14ac:dyDescent="0.2">
      <c r="A27" s="90" t="s">
        <v>158</v>
      </c>
      <c r="B27" s="1">
        <v>131</v>
      </c>
      <c r="C27" s="141">
        <f>SUM(C28:C32)</f>
        <v>284189</v>
      </c>
      <c r="D27" s="141">
        <f>SUM(D28:D32)</f>
        <v>284189</v>
      </c>
      <c r="E27" s="141">
        <f>SUM(E28:E32)</f>
        <v>430106</v>
      </c>
      <c r="F27" s="141">
        <f>SUM(F28:F32)</f>
        <v>430106</v>
      </c>
    </row>
    <row r="28" spans="1:6" x14ac:dyDescent="0.2">
      <c r="A28" s="90" t="s">
        <v>159</v>
      </c>
      <c r="B28" s="1">
        <v>132</v>
      </c>
      <c r="C28" s="135"/>
      <c r="D28" s="135"/>
      <c r="E28" s="135">
        <v>91488</v>
      </c>
      <c r="F28" s="135">
        <v>91488</v>
      </c>
    </row>
    <row r="29" spans="1:6" x14ac:dyDescent="0.2">
      <c r="A29" s="90" t="s">
        <v>160</v>
      </c>
      <c r="B29" s="1">
        <v>133</v>
      </c>
      <c r="C29" s="135">
        <v>284189</v>
      </c>
      <c r="D29" s="135">
        <v>284189</v>
      </c>
      <c r="E29" s="135">
        <v>338618</v>
      </c>
      <c r="F29" s="135">
        <v>338618</v>
      </c>
    </row>
    <row r="30" spans="1:6" x14ac:dyDescent="0.2">
      <c r="A30" s="90" t="s">
        <v>161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162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163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164</v>
      </c>
      <c r="B33" s="1">
        <v>137</v>
      </c>
      <c r="C33" s="141">
        <f>SUM(C34:C37)</f>
        <v>2178957</v>
      </c>
      <c r="D33" s="141">
        <f>SUM(D34:D37)</f>
        <v>2178957</v>
      </c>
      <c r="E33" s="141">
        <f>SUM(E34:E37)</f>
        <v>2301781</v>
      </c>
      <c r="F33" s="141">
        <f>SUM(F34:F37)</f>
        <v>2301781</v>
      </c>
    </row>
    <row r="34" spans="1:6" x14ac:dyDescent="0.2">
      <c r="A34" s="90" t="s">
        <v>165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166</v>
      </c>
      <c r="B35" s="1">
        <v>139</v>
      </c>
      <c r="C35" s="135">
        <v>2178957</v>
      </c>
      <c r="D35" s="135">
        <v>2178957</v>
      </c>
      <c r="E35" s="135">
        <v>2301781</v>
      </c>
      <c r="F35" s="135">
        <v>2301781</v>
      </c>
    </row>
    <row r="36" spans="1:6" x14ac:dyDescent="0.2">
      <c r="A36" s="90" t="s">
        <v>167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168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169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170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171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172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173</v>
      </c>
      <c r="B42" s="1">
        <v>146</v>
      </c>
      <c r="C42" s="141">
        <f>C7+C27+C38+C40</f>
        <v>24994426</v>
      </c>
      <c r="D42" s="141">
        <f>D7+D27+D38+D40</f>
        <v>24994426</v>
      </c>
      <c r="E42" s="141">
        <f>E7+E27+E38+E40</f>
        <v>17901408</v>
      </c>
      <c r="F42" s="141">
        <f>F7+F27+F38+F40</f>
        <v>17901408</v>
      </c>
    </row>
    <row r="43" spans="1:6" x14ac:dyDescent="0.2">
      <c r="A43" s="90" t="s">
        <v>174</v>
      </c>
      <c r="B43" s="1">
        <v>147</v>
      </c>
      <c r="C43" s="141">
        <f>C10+C33+C39+C41</f>
        <v>39710533</v>
      </c>
      <c r="D43" s="141">
        <f>D10+D33+D39+D41</f>
        <v>39710533</v>
      </c>
      <c r="E43" s="141">
        <f>E10+E33+E39+E41</f>
        <v>42467522</v>
      </c>
      <c r="F43" s="141">
        <f>F10+F33+F39+F41</f>
        <v>42467522</v>
      </c>
    </row>
    <row r="44" spans="1:6" x14ac:dyDescent="0.2">
      <c r="A44" s="90" t="s">
        <v>175</v>
      </c>
      <c r="B44" s="1">
        <v>148</v>
      </c>
      <c r="C44" s="141">
        <f>C42-C43</f>
        <v>-14716107</v>
      </c>
      <c r="D44" s="141">
        <f>D42-D43</f>
        <v>-14716107</v>
      </c>
      <c r="E44" s="141">
        <f>E42-E43</f>
        <v>-24566114</v>
      </c>
      <c r="F44" s="141">
        <f>F42-F43</f>
        <v>-24566114</v>
      </c>
    </row>
    <row r="45" spans="1:6" x14ac:dyDescent="0.2">
      <c r="A45" s="103" t="s">
        <v>176</v>
      </c>
      <c r="B45" s="1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 x14ac:dyDescent="0.2">
      <c r="A46" s="103" t="s">
        <v>177</v>
      </c>
      <c r="B46" s="1">
        <v>150</v>
      </c>
      <c r="C46" s="137">
        <f>IF(C43&gt;C42,C43-C42,0)</f>
        <v>14716107</v>
      </c>
      <c r="D46" s="137">
        <f>IF(D43&gt;D42,D43-D42,0)</f>
        <v>14716107</v>
      </c>
      <c r="E46" s="137">
        <f>IF(E43&gt;E42,E43-E42,0)</f>
        <v>24566114</v>
      </c>
      <c r="F46" s="137">
        <f>IF(F43&gt;F42,F43-F42,0)</f>
        <v>24566114</v>
      </c>
    </row>
    <row r="47" spans="1:6" x14ac:dyDescent="0.2">
      <c r="A47" s="90" t="s">
        <v>178</v>
      </c>
      <c r="B47" s="1">
        <v>151</v>
      </c>
      <c r="C47" s="142"/>
      <c r="D47" s="142"/>
      <c r="E47" s="142"/>
      <c r="F47" s="142"/>
    </row>
    <row r="48" spans="1:6" x14ac:dyDescent="0.2">
      <c r="A48" s="90" t="s">
        <v>179</v>
      </c>
      <c r="B48" s="1">
        <v>152</v>
      </c>
      <c r="C48" s="141">
        <f>C44-C47</f>
        <v>-14716107</v>
      </c>
      <c r="D48" s="141">
        <f>D44-D47</f>
        <v>-14716107</v>
      </c>
      <c r="E48" s="141">
        <f>E44-E47</f>
        <v>-24566114</v>
      </c>
      <c r="F48" s="141">
        <f>F44-F47</f>
        <v>-24566114</v>
      </c>
    </row>
    <row r="49" spans="1:6" x14ac:dyDescent="0.2">
      <c r="A49" s="103" t="s">
        <v>180</v>
      </c>
      <c r="B49" s="1">
        <v>153</v>
      </c>
      <c r="C49" s="137">
        <f>IF(C48&gt;0,C48,0)</f>
        <v>0</v>
      </c>
      <c r="D49" s="137">
        <f>IF(D48&gt;0,D48,0)</f>
        <v>0</v>
      </c>
      <c r="E49" s="137">
        <f>IF(E48&gt;0,E48,0)</f>
        <v>0</v>
      </c>
      <c r="F49" s="137">
        <f>IF(F48&gt;0,F48,0)</f>
        <v>0</v>
      </c>
    </row>
    <row r="50" spans="1:6" x14ac:dyDescent="0.2">
      <c r="A50" s="133" t="s">
        <v>181</v>
      </c>
      <c r="B50" s="2">
        <v>154</v>
      </c>
      <c r="C50" s="143">
        <f>IF(C48&lt;0,-C48,0)</f>
        <v>14716107</v>
      </c>
      <c r="D50" s="143">
        <f>IF(D48&lt;0,-D48,0)</f>
        <v>14716107</v>
      </c>
      <c r="E50" s="143">
        <f>IF(E48&lt;0,-E48,0)</f>
        <v>24566114</v>
      </c>
      <c r="F50" s="143">
        <f>IF(F48&lt;0,-F48,0)</f>
        <v>24566114</v>
      </c>
    </row>
    <row r="51" spans="1:6" x14ac:dyDescent="0.2">
      <c r="A51" s="97" t="s">
        <v>182</v>
      </c>
      <c r="B51" s="98"/>
      <c r="C51" s="98"/>
      <c r="D51" s="98"/>
      <c r="E51" s="98"/>
      <c r="F51" s="98"/>
    </row>
    <row r="52" spans="1:6" x14ac:dyDescent="0.2">
      <c r="A52" s="101" t="s">
        <v>183</v>
      </c>
      <c r="B52" s="38"/>
      <c r="C52" s="38"/>
      <c r="D52" s="38"/>
      <c r="E52" s="38"/>
      <c r="F52" s="44"/>
    </row>
    <row r="53" spans="1:6" x14ac:dyDescent="0.2">
      <c r="A53" s="90" t="s">
        <v>184</v>
      </c>
      <c r="B53" s="1">
        <v>155</v>
      </c>
      <c r="C53" s="6"/>
      <c r="D53" s="6"/>
      <c r="E53" s="6"/>
      <c r="F53" s="6"/>
    </row>
    <row r="54" spans="1:6" x14ac:dyDescent="0.2">
      <c r="A54" s="90" t="s">
        <v>185</v>
      </c>
      <c r="B54" s="1">
        <v>156</v>
      </c>
      <c r="C54" s="7"/>
      <c r="D54" s="7"/>
      <c r="E54" s="7"/>
      <c r="F54" s="7"/>
    </row>
    <row r="55" spans="1:6" x14ac:dyDescent="0.2">
      <c r="A55" s="97" t="s">
        <v>186</v>
      </c>
      <c r="B55" s="98"/>
      <c r="C55" s="98"/>
      <c r="D55" s="98"/>
      <c r="E55" s="98"/>
      <c r="F55" s="98"/>
    </row>
    <row r="56" spans="1:6" x14ac:dyDescent="0.2">
      <c r="A56" s="101" t="s">
        <v>187</v>
      </c>
      <c r="B56" s="8">
        <v>157</v>
      </c>
      <c r="C56" s="5">
        <f>C48</f>
        <v>-14716107</v>
      </c>
      <c r="D56" s="5">
        <f>D48</f>
        <v>-14716107</v>
      </c>
      <c r="E56" s="144">
        <f>E48</f>
        <v>-24566114</v>
      </c>
      <c r="F56" s="144">
        <f>F48</f>
        <v>-24566114</v>
      </c>
    </row>
    <row r="57" spans="1:6" x14ac:dyDescent="0.2">
      <c r="A57" s="90" t="s">
        <v>188</v>
      </c>
      <c r="B57" s="1">
        <v>158</v>
      </c>
      <c r="C57" s="145">
        <f>SUM(C58:C64)</f>
        <v>0</v>
      </c>
      <c r="D57" s="145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">
      <c r="A58" s="90" t="s">
        <v>189</v>
      </c>
      <c r="B58" s="1">
        <v>159</v>
      </c>
      <c r="C58" s="6"/>
      <c r="D58" s="6"/>
      <c r="E58" s="135"/>
      <c r="F58" s="135"/>
    </row>
    <row r="59" spans="1:6" x14ac:dyDescent="0.2">
      <c r="A59" s="90" t="s">
        <v>190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191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192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193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194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195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196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197</v>
      </c>
      <c r="B66" s="1">
        <v>167</v>
      </c>
      <c r="C66" s="145">
        <f>C57-C65</f>
        <v>0</v>
      </c>
      <c r="D66" s="145">
        <f>D57-D65</f>
        <v>0</v>
      </c>
      <c r="E66" s="137">
        <f>E57-E65</f>
        <v>0</v>
      </c>
      <c r="F66" s="137">
        <f>F57-F65</f>
        <v>0</v>
      </c>
    </row>
    <row r="67" spans="1:6" x14ac:dyDescent="0.2">
      <c r="A67" s="90" t="s">
        <v>198</v>
      </c>
      <c r="B67" s="1">
        <v>168</v>
      </c>
      <c r="C67" s="146">
        <f>C56+C66</f>
        <v>-14716107</v>
      </c>
      <c r="D67" s="146">
        <f>D56+D66</f>
        <v>-14716107</v>
      </c>
      <c r="E67" s="143">
        <f>E56+E66</f>
        <v>-24566114</v>
      </c>
      <c r="F67" s="143">
        <f>F56+F66</f>
        <v>-24566114</v>
      </c>
    </row>
    <row r="68" spans="1:6" x14ac:dyDescent="0.2">
      <c r="A68" s="117" t="s">
        <v>199</v>
      </c>
      <c r="B68" s="118"/>
      <c r="C68" s="118"/>
      <c r="D68" s="118"/>
      <c r="E68" s="118"/>
      <c r="F68" s="118"/>
    </row>
    <row r="69" spans="1:6" x14ac:dyDescent="0.2">
      <c r="A69" s="119" t="s">
        <v>200</v>
      </c>
      <c r="B69" s="120"/>
      <c r="C69" s="120"/>
      <c r="D69" s="120"/>
      <c r="E69" s="120"/>
      <c r="F69" s="120"/>
    </row>
    <row r="70" spans="1:6" x14ac:dyDescent="0.2">
      <c r="A70" s="90" t="s">
        <v>184</v>
      </c>
      <c r="B70" s="1">
        <v>169</v>
      </c>
      <c r="C70" s="6"/>
      <c r="D70" s="6"/>
      <c r="E70" s="6"/>
      <c r="F70" s="6"/>
    </row>
    <row r="71" spans="1:6" x14ac:dyDescent="0.2">
      <c r="A71" s="104" t="s">
        <v>185</v>
      </c>
      <c r="B71" s="4">
        <v>170</v>
      </c>
      <c r="C71" s="7"/>
      <c r="D71" s="7"/>
      <c r="E71" s="7"/>
      <c r="F71" s="7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256" scale="6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C50" sqref="C50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11" width="9.140625" style="37"/>
    <col min="12" max="12" width="8.85546875" style="37" customWidth="1"/>
    <col min="13" max="16384" width="9.140625" style="37"/>
  </cols>
  <sheetData>
    <row r="1" spans="1:4" ht="15.75" x14ac:dyDescent="0.2">
      <c r="A1" s="127" t="s">
        <v>275</v>
      </c>
      <c r="B1" s="127"/>
      <c r="C1" s="127"/>
      <c r="D1" s="127"/>
    </row>
    <row r="2" spans="1:4" x14ac:dyDescent="0.2">
      <c r="A2" s="128" t="s">
        <v>278</v>
      </c>
      <c r="B2" s="128"/>
      <c r="C2" s="128"/>
      <c r="D2" s="128"/>
    </row>
    <row r="3" spans="1:4" x14ac:dyDescent="0.2">
      <c r="A3" s="124" t="s">
        <v>296</v>
      </c>
      <c r="B3" s="125"/>
      <c r="C3" s="125"/>
      <c r="D3" s="126"/>
    </row>
    <row r="4" spans="1:4" ht="22.5" x14ac:dyDescent="0.2">
      <c r="A4" s="46" t="s">
        <v>34</v>
      </c>
      <c r="B4" s="46" t="s">
        <v>35</v>
      </c>
      <c r="C4" s="47" t="s">
        <v>36</v>
      </c>
      <c r="D4" s="47" t="s">
        <v>37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204</v>
      </c>
      <c r="B6" s="122"/>
      <c r="C6" s="122"/>
      <c r="D6" s="123"/>
    </row>
    <row r="7" spans="1:4" x14ac:dyDescent="0.2">
      <c r="A7" s="103" t="s">
        <v>205</v>
      </c>
      <c r="B7" s="1">
        <v>1</v>
      </c>
      <c r="C7" s="135">
        <v>-14716107</v>
      </c>
      <c r="D7" s="135">
        <v>-24566114</v>
      </c>
    </row>
    <row r="8" spans="1:4" x14ac:dyDescent="0.2">
      <c r="A8" s="103" t="s">
        <v>206</v>
      </c>
      <c r="B8" s="1">
        <v>2</v>
      </c>
      <c r="C8" s="135">
        <v>15078083</v>
      </c>
      <c r="D8" s="135">
        <v>16193376</v>
      </c>
    </row>
    <row r="9" spans="1:4" x14ac:dyDescent="0.2">
      <c r="A9" s="103" t="s">
        <v>207</v>
      </c>
      <c r="B9" s="1">
        <v>3</v>
      </c>
      <c r="C9" s="135">
        <v>8217275</v>
      </c>
      <c r="D9" s="135">
        <v>8075502</v>
      </c>
    </row>
    <row r="10" spans="1:4" x14ac:dyDescent="0.2">
      <c r="A10" s="103" t="s">
        <v>208</v>
      </c>
      <c r="B10" s="1">
        <v>4</v>
      </c>
      <c r="C10" s="135"/>
      <c r="D10" s="135"/>
    </row>
    <row r="11" spans="1:4" x14ac:dyDescent="0.2">
      <c r="A11" s="103" t="s">
        <v>209</v>
      </c>
      <c r="B11" s="1">
        <v>5</v>
      </c>
      <c r="C11" s="135"/>
      <c r="D11" s="135"/>
    </row>
    <row r="12" spans="1:4" x14ac:dyDescent="0.2">
      <c r="A12" s="103" t="s">
        <v>210</v>
      </c>
      <c r="B12" s="1">
        <v>6</v>
      </c>
      <c r="C12" s="135"/>
      <c r="D12" s="135"/>
    </row>
    <row r="13" spans="1:4" x14ac:dyDescent="0.2">
      <c r="A13" s="90" t="s">
        <v>211</v>
      </c>
      <c r="B13" s="1">
        <v>7</v>
      </c>
      <c r="C13" s="141">
        <f>SUM(C7:C12)</f>
        <v>8579251</v>
      </c>
      <c r="D13" s="141">
        <f>SUM(D7:D12)</f>
        <v>-297236</v>
      </c>
    </row>
    <row r="14" spans="1:4" x14ac:dyDescent="0.2">
      <c r="A14" s="103" t="s">
        <v>212</v>
      </c>
      <c r="B14" s="1">
        <v>8</v>
      </c>
      <c r="C14" s="137"/>
      <c r="D14" s="137"/>
    </row>
    <row r="15" spans="1:4" x14ac:dyDescent="0.2">
      <c r="A15" s="103" t="s">
        <v>213</v>
      </c>
      <c r="B15" s="1">
        <v>9</v>
      </c>
      <c r="C15" s="135">
        <v>12423630</v>
      </c>
      <c r="D15" s="135">
        <v>904506</v>
      </c>
    </row>
    <row r="16" spans="1:4" x14ac:dyDescent="0.2">
      <c r="A16" s="103" t="s">
        <v>214</v>
      </c>
      <c r="B16" s="1">
        <v>10</v>
      </c>
      <c r="C16" s="135">
        <v>3534295</v>
      </c>
      <c r="D16" s="135">
        <v>1261403</v>
      </c>
    </row>
    <row r="17" spans="1:4" x14ac:dyDescent="0.2">
      <c r="A17" s="103" t="s">
        <v>215</v>
      </c>
      <c r="B17" s="1">
        <v>11</v>
      </c>
      <c r="C17" s="135">
        <v>5437490</v>
      </c>
      <c r="D17" s="135">
        <v>3211971</v>
      </c>
    </row>
    <row r="18" spans="1:4" x14ac:dyDescent="0.2">
      <c r="A18" s="90" t="s">
        <v>216</v>
      </c>
      <c r="B18" s="1">
        <v>12</v>
      </c>
      <c r="C18" s="141">
        <f>SUM(C14:C17)</f>
        <v>21395415</v>
      </c>
      <c r="D18" s="141">
        <f>SUM(D14:D17)</f>
        <v>5377880</v>
      </c>
    </row>
    <row r="19" spans="1:4" x14ac:dyDescent="0.2">
      <c r="A19" s="90" t="s">
        <v>217</v>
      </c>
      <c r="B19" s="1">
        <v>13</v>
      </c>
      <c r="C19" s="137">
        <f>IF(C13&gt;C18,C13-C18,0)</f>
        <v>0</v>
      </c>
      <c r="D19" s="137">
        <f>IF(D13&gt;D18,D13-D18,0)</f>
        <v>0</v>
      </c>
    </row>
    <row r="20" spans="1:4" x14ac:dyDescent="0.2">
      <c r="A20" s="90" t="s">
        <v>218</v>
      </c>
      <c r="B20" s="1">
        <v>14</v>
      </c>
      <c r="C20" s="141">
        <f>IF(C18&gt;C13,C18-C13,0)</f>
        <v>12816164</v>
      </c>
      <c r="D20" s="141">
        <f>IF(D18&gt;D13,D18-D13,0)</f>
        <v>5675116</v>
      </c>
    </row>
    <row r="21" spans="1:4" x14ac:dyDescent="0.2">
      <c r="A21" s="97" t="s">
        <v>219</v>
      </c>
      <c r="B21" s="122"/>
      <c r="C21" s="122"/>
      <c r="D21" s="123"/>
    </row>
    <row r="22" spans="1:4" x14ac:dyDescent="0.2">
      <c r="A22" s="103" t="s">
        <v>220</v>
      </c>
      <c r="B22" s="1">
        <v>15</v>
      </c>
      <c r="C22" s="135">
        <v>27496</v>
      </c>
      <c r="D22" s="135">
        <v>13985</v>
      </c>
    </row>
    <row r="23" spans="1:4" x14ac:dyDescent="0.2">
      <c r="A23" s="103" t="s">
        <v>221</v>
      </c>
      <c r="B23" s="1">
        <v>16</v>
      </c>
      <c r="C23" s="135"/>
      <c r="D23" s="135"/>
    </row>
    <row r="24" spans="1:4" x14ac:dyDescent="0.2">
      <c r="A24" s="103" t="s">
        <v>222</v>
      </c>
      <c r="B24" s="1">
        <v>17</v>
      </c>
      <c r="C24" s="135">
        <v>287113</v>
      </c>
      <c r="D24" s="135">
        <v>411154</v>
      </c>
    </row>
    <row r="25" spans="1:4" x14ac:dyDescent="0.2">
      <c r="A25" s="103" t="s">
        <v>223</v>
      </c>
      <c r="B25" s="1">
        <v>18</v>
      </c>
      <c r="C25" s="135"/>
      <c r="D25" s="135"/>
    </row>
    <row r="26" spans="1:4" x14ac:dyDescent="0.2">
      <c r="A26" s="103" t="s">
        <v>224</v>
      </c>
      <c r="B26" s="1">
        <v>19</v>
      </c>
      <c r="C26" s="135"/>
      <c r="D26" s="135"/>
    </row>
    <row r="27" spans="1:4" x14ac:dyDescent="0.2">
      <c r="A27" s="90" t="s">
        <v>225</v>
      </c>
      <c r="B27" s="1">
        <v>20</v>
      </c>
      <c r="C27" s="141">
        <f>SUM(C22:C26)</f>
        <v>314609</v>
      </c>
      <c r="D27" s="141">
        <f>SUM(D22:D26)</f>
        <v>425139</v>
      </c>
    </row>
    <row r="28" spans="1:4" x14ac:dyDescent="0.2">
      <c r="A28" s="103" t="s">
        <v>226</v>
      </c>
      <c r="B28" s="1">
        <v>21</v>
      </c>
      <c r="C28" s="135">
        <v>24198924</v>
      </c>
      <c r="D28" s="135">
        <v>17438479</v>
      </c>
    </row>
    <row r="29" spans="1:4" x14ac:dyDescent="0.2">
      <c r="A29" s="103" t="s">
        <v>227</v>
      </c>
      <c r="B29" s="1">
        <v>22</v>
      </c>
      <c r="C29" s="135"/>
      <c r="D29" s="135">
        <v>1601860</v>
      </c>
    </row>
    <row r="30" spans="1:4" x14ac:dyDescent="0.2">
      <c r="A30" s="103" t="s">
        <v>228</v>
      </c>
      <c r="B30" s="1">
        <v>23</v>
      </c>
      <c r="C30" s="135"/>
      <c r="D30" s="135"/>
    </row>
    <row r="31" spans="1:4" x14ac:dyDescent="0.2">
      <c r="A31" s="90" t="s">
        <v>229</v>
      </c>
      <c r="B31" s="1">
        <v>24</v>
      </c>
      <c r="C31" s="141">
        <f>SUM(C28:C30)</f>
        <v>24198924</v>
      </c>
      <c r="D31" s="141">
        <f>SUM(D28:D30)</f>
        <v>19040339</v>
      </c>
    </row>
    <row r="32" spans="1:4" x14ac:dyDescent="0.2">
      <c r="A32" s="90" t="s">
        <v>230</v>
      </c>
      <c r="B32" s="1">
        <v>25</v>
      </c>
      <c r="C32" s="141">
        <f>IF(C27&gt;C31,C27-C31,0)</f>
        <v>0</v>
      </c>
      <c r="D32" s="141">
        <f>IF(D27&gt;D31,D27-D31,0)</f>
        <v>0</v>
      </c>
    </row>
    <row r="33" spans="1:4" x14ac:dyDescent="0.2">
      <c r="A33" s="90" t="s">
        <v>231</v>
      </c>
      <c r="B33" s="1">
        <v>26</v>
      </c>
      <c r="C33" s="141">
        <f>IF(C31&gt;C27,C31-C27,0)</f>
        <v>23884315</v>
      </c>
      <c r="D33" s="141">
        <f>IF(D31&gt;D27,D31-D27,0)</f>
        <v>18615200</v>
      </c>
    </row>
    <row r="34" spans="1:4" x14ac:dyDescent="0.2">
      <c r="A34" s="97" t="s">
        <v>232</v>
      </c>
      <c r="B34" s="122"/>
      <c r="C34" s="122"/>
      <c r="D34" s="123"/>
    </row>
    <row r="35" spans="1:4" x14ac:dyDescent="0.2">
      <c r="A35" s="103" t="s">
        <v>233</v>
      </c>
      <c r="B35" s="1">
        <v>27</v>
      </c>
      <c r="C35" s="135"/>
      <c r="D35" s="135"/>
    </row>
    <row r="36" spans="1:4" x14ac:dyDescent="0.2">
      <c r="A36" s="103" t="s">
        <v>234</v>
      </c>
      <c r="B36" s="1">
        <v>28</v>
      </c>
      <c r="C36" s="135"/>
      <c r="D36" s="135"/>
    </row>
    <row r="37" spans="1:4" x14ac:dyDescent="0.2">
      <c r="A37" s="103" t="s">
        <v>235</v>
      </c>
      <c r="B37" s="1">
        <v>29</v>
      </c>
      <c r="C37" s="135"/>
      <c r="D37" s="135"/>
    </row>
    <row r="38" spans="1:4" x14ac:dyDescent="0.2">
      <c r="A38" s="90" t="s">
        <v>236</v>
      </c>
      <c r="B38" s="1">
        <v>30</v>
      </c>
      <c r="C38" s="141">
        <f>SUM(C35:C37)</f>
        <v>0</v>
      </c>
      <c r="D38" s="141">
        <f>SUM(D35:D37)</f>
        <v>0</v>
      </c>
    </row>
    <row r="39" spans="1:4" x14ac:dyDescent="0.2">
      <c r="A39" s="103" t="s">
        <v>237</v>
      </c>
      <c r="B39" s="1">
        <v>31</v>
      </c>
      <c r="C39" s="135">
        <v>15787034</v>
      </c>
      <c r="D39" s="135">
        <v>2288930</v>
      </c>
    </row>
    <row r="40" spans="1:4" x14ac:dyDescent="0.2">
      <c r="A40" s="103" t="s">
        <v>238</v>
      </c>
      <c r="B40" s="1">
        <v>32</v>
      </c>
      <c r="C40" s="135"/>
      <c r="D40" s="135"/>
    </row>
    <row r="41" spans="1:4" x14ac:dyDescent="0.2">
      <c r="A41" s="103" t="s">
        <v>239</v>
      </c>
      <c r="B41" s="1">
        <v>33</v>
      </c>
      <c r="C41" s="135"/>
      <c r="D41" s="135"/>
    </row>
    <row r="42" spans="1:4" x14ac:dyDescent="0.2">
      <c r="A42" s="103" t="s">
        <v>240</v>
      </c>
      <c r="B42" s="1">
        <v>34</v>
      </c>
      <c r="C42" s="135"/>
      <c r="D42" s="135"/>
    </row>
    <row r="43" spans="1:4" x14ac:dyDescent="0.2">
      <c r="A43" s="103" t="s">
        <v>241</v>
      </c>
      <c r="B43" s="1">
        <v>35</v>
      </c>
      <c r="C43" s="135"/>
      <c r="D43" s="135"/>
    </row>
    <row r="44" spans="1:4" x14ac:dyDescent="0.2">
      <c r="A44" s="90" t="s">
        <v>242</v>
      </c>
      <c r="B44" s="1">
        <v>36</v>
      </c>
      <c r="C44" s="141">
        <f>SUM(C39:C43)</f>
        <v>15787034</v>
      </c>
      <c r="D44" s="141">
        <f>SUM(D39:D43)</f>
        <v>2288930</v>
      </c>
    </row>
    <row r="45" spans="1:4" x14ac:dyDescent="0.2">
      <c r="A45" s="90" t="s">
        <v>243</v>
      </c>
      <c r="B45" s="1">
        <v>37</v>
      </c>
      <c r="C45" s="141">
        <f>IF(C38&gt;C44,C38-C44,0)</f>
        <v>0</v>
      </c>
      <c r="D45" s="141">
        <f>IF(D38&gt;D44,D38-D44,0)</f>
        <v>0</v>
      </c>
    </row>
    <row r="46" spans="1:4" x14ac:dyDescent="0.2">
      <c r="A46" s="90" t="s">
        <v>244</v>
      </c>
      <c r="B46" s="1">
        <v>38</v>
      </c>
      <c r="C46" s="141">
        <f>IF(C44&gt;C38,C44-C38,0)</f>
        <v>15787034</v>
      </c>
      <c r="D46" s="141">
        <f>IF(D44&gt;D38,D44-D38,0)</f>
        <v>2288930</v>
      </c>
    </row>
    <row r="47" spans="1:4" x14ac:dyDescent="0.2">
      <c r="A47" s="103" t="s">
        <v>245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 x14ac:dyDescent="0.2">
      <c r="A48" s="103" t="s">
        <v>246</v>
      </c>
      <c r="B48" s="1">
        <v>40</v>
      </c>
      <c r="C48" s="137">
        <f>IF(C20-C19+C33-C32+C46-C45&gt;0,C20-C19+C33-C32+C46-C45,0)</f>
        <v>52487513</v>
      </c>
      <c r="D48" s="137">
        <f>IF(D20-D19+D33-D32+D46-D45&gt;0,D20-D19+D33-D32+D46-D45,0)</f>
        <v>26579246</v>
      </c>
    </row>
    <row r="49" spans="1:4" x14ac:dyDescent="0.2">
      <c r="A49" s="103" t="s">
        <v>247</v>
      </c>
      <c r="B49" s="1">
        <v>41</v>
      </c>
      <c r="C49" s="135">
        <v>63104987</v>
      </c>
      <c r="D49" s="135">
        <v>84158207</v>
      </c>
    </row>
    <row r="50" spans="1:4" x14ac:dyDescent="0.2">
      <c r="A50" s="103" t="s">
        <v>248</v>
      </c>
      <c r="B50" s="1">
        <v>42</v>
      </c>
      <c r="C50" s="135">
        <f>C47</f>
        <v>0</v>
      </c>
      <c r="D50" s="135">
        <f>D47</f>
        <v>0</v>
      </c>
    </row>
    <row r="51" spans="1:4" x14ac:dyDescent="0.2">
      <c r="A51" s="103" t="s">
        <v>249</v>
      </c>
      <c r="B51" s="1">
        <v>43</v>
      </c>
      <c r="C51" s="135">
        <f>C48</f>
        <v>52487513</v>
      </c>
      <c r="D51" s="135">
        <f>D48</f>
        <v>26579246</v>
      </c>
    </row>
    <row r="52" spans="1:4" x14ac:dyDescent="0.2">
      <c r="A52" s="91" t="s">
        <v>250</v>
      </c>
      <c r="B52" s="4">
        <v>44</v>
      </c>
      <c r="C52" s="143">
        <f>C49+C50-C51</f>
        <v>10617474</v>
      </c>
      <c r="D52" s="143">
        <f>D49+D50-D51</f>
        <v>57578961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3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N20" sqref="N20"/>
    </sheetView>
  </sheetViews>
  <sheetFormatPr defaultRowHeight="12.75" x14ac:dyDescent="0.2"/>
  <cols>
    <col min="1" max="1" width="9.140625" style="52"/>
    <col min="2" max="2" width="6.140625" style="52" customWidth="1"/>
    <col min="3" max="3" width="9.140625" style="52"/>
    <col min="4" max="4" width="6" style="52" customWidth="1"/>
    <col min="5" max="5" width="10.140625" style="52" bestFit="1" customWidth="1"/>
    <col min="6" max="6" width="5.85546875" style="52" customWidth="1"/>
    <col min="7" max="7" width="9.140625" style="52"/>
    <col min="8" max="8" width="5.57031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53" t="s">
        <v>273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51"/>
    </row>
    <row r="2" spans="1:12" ht="15.75" x14ac:dyDescent="0.2">
      <c r="A2" s="31"/>
      <c r="B2" s="50"/>
      <c r="C2" s="267" t="s">
        <v>251</v>
      </c>
      <c r="D2" s="267"/>
      <c r="E2" s="53">
        <v>42005</v>
      </c>
      <c r="F2" s="32" t="s">
        <v>33</v>
      </c>
      <c r="G2" s="268">
        <v>42094</v>
      </c>
      <c r="H2" s="269"/>
      <c r="I2" s="50"/>
      <c r="J2" s="50"/>
      <c r="K2" s="50"/>
      <c r="L2" s="54"/>
    </row>
    <row r="3" spans="1:12" ht="22.5" x14ac:dyDescent="0.2">
      <c r="A3" s="270" t="s">
        <v>34</v>
      </c>
      <c r="B3" s="270"/>
      <c r="C3" s="270"/>
      <c r="D3" s="270"/>
      <c r="E3" s="270"/>
      <c r="F3" s="270"/>
      <c r="G3" s="270"/>
      <c r="H3" s="270"/>
      <c r="I3" s="55" t="s">
        <v>35</v>
      </c>
      <c r="J3" s="56" t="s">
        <v>252</v>
      </c>
      <c r="K3" s="56" t="s">
        <v>253</v>
      </c>
    </row>
    <row r="4" spans="1:12" x14ac:dyDescent="0.2">
      <c r="A4" s="271">
        <v>1</v>
      </c>
      <c r="B4" s="271"/>
      <c r="C4" s="271"/>
      <c r="D4" s="271"/>
      <c r="E4" s="271"/>
      <c r="F4" s="271"/>
      <c r="G4" s="271"/>
      <c r="H4" s="271"/>
      <c r="I4" s="58">
        <v>2</v>
      </c>
      <c r="J4" s="57" t="s">
        <v>4</v>
      </c>
      <c r="K4" s="57" t="s">
        <v>5</v>
      </c>
    </row>
    <row r="5" spans="1:12" x14ac:dyDescent="0.2">
      <c r="A5" s="255" t="s">
        <v>254</v>
      </c>
      <c r="B5" s="256"/>
      <c r="C5" s="256"/>
      <c r="D5" s="256"/>
      <c r="E5" s="256"/>
      <c r="F5" s="256"/>
      <c r="G5" s="256"/>
      <c r="H5" s="256"/>
      <c r="I5" s="33">
        <v>1</v>
      </c>
      <c r="J5" s="144">
        <v>968451200</v>
      </c>
      <c r="K5" s="144">
        <v>865553260</v>
      </c>
    </row>
    <row r="6" spans="1:12" x14ac:dyDescent="0.2">
      <c r="A6" s="255" t="s">
        <v>255</v>
      </c>
      <c r="B6" s="256"/>
      <c r="C6" s="256"/>
      <c r="D6" s="256"/>
      <c r="E6" s="256"/>
      <c r="F6" s="256"/>
      <c r="G6" s="256"/>
      <c r="H6" s="256"/>
      <c r="I6" s="33">
        <v>2</v>
      </c>
      <c r="J6" s="135"/>
      <c r="K6" s="135"/>
    </row>
    <row r="7" spans="1:12" x14ac:dyDescent="0.2">
      <c r="A7" s="255" t="s">
        <v>256</v>
      </c>
      <c r="B7" s="256"/>
      <c r="C7" s="256"/>
      <c r="D7" s="256"/>
      <c r="E7" s="256"/>
      <c r="F7" s="256"/>
      <c r="G7" s="256"/>
      <c r="H7" s="256"/>
      <c r="I7" s="33">
        <v>3</v>
      </c>
      <c r="J7" s="135"/>
      <c r="K7" s="135">
        <v>45216111</v>
      </c>
    </row>
    <row r="8" spans="1:12" x14ac:dyDescent="0.2">
      <c r="A8" s="255" t="s">
        <v>257</v>
      </c>
      <c r="B8" s="256"/>
      <c r="C8" s="256"/>
      <c r="D8" s="256"/>
      <c r="E8" s="256"/>
      <c r="F8" s="256"/>
      <c r="G8" s="256"/>
      <c r="H8" s="256"/>
      <c r="I8" s="33">
        <v>4</v>
      </c>
      <c r="J8" s="148">
        <v>-57682210</v>
      </c>
      <c r="K8" s="6">
        <v>34822043</v>
      </c>
    </row>
    <row r="9" spans="1:12" x14ac:dyDescent="0.2">
      <c r="A9" s="255" t="s">
        <v>258</v>
      </c>
      <c r="B9" s="256"/>
      <c r="C9" s="256"/>
      <c r="D9" s="256"/>
      <c r="E9" s="256"/>
      <c r="F9" s="256"/>
      <c r="G9" s="256"/>
      <c r="H9" s="256"/>
      <c r="I9" s="33">
        <v>5</v>
      </c>
      <c r="J9" s="6">
        <v>-14716107</v>
      </c>
      <c r="K9" s="6">
        <v>-24566114</v>
      </c>
    </row>
    <row r="10" spans="1:12" x14ac:dyDescent="0.2">
      <c r="A10" s="255" t="s">
        <v>259</v>
      </c>
      <c r="B10" s="256"/>
      <c r="C10" s="256"/>
      <c r="D10" s="256"/>
      <c r="E10" s="256"/>
      <c r="F10" s="256"/>
      <c r="G10" s="256"/>
      <c r="H10" s="256"/>
      <c r="I10" s="33">
        <v>6</v>
      </c>
      <c r="J10" s="135"/>
      <c r="K10" s="135"/>
    </row>
    <row r="11" spans="1:12" x14ac:dyDescent="0.2">
      <c r="A11" s="255" t="s">
        <v>260</v>
      </c>
      <c r="B11" s="256"/>
      <c r="C11" s="256"/>
      <c r="D11" s="256"/>
      <c r="E11" s="256"/>
      <c r="F11" s="256"/>
      <c r="G11" s="256"/>
      <c r="H11" s="256"/>
      <c r="I11" s="33">
        <v>7</v>
      </c>
      <c r="J11" s="135">
        <v>656646</v>
      </c>
      <c r="K11" s="135"/>
    </row>
    <row r="12" spans="1:12" x14ac:dyDescent="0.2">
      <c r="A12" s="255" t="s">
        <v>261</v>
      </c>
      <c r="B12" s="256"/>
      <c r="C12" s="256"/>
      <c r="D12" s="256"/>
      <c r="E12" s="256"/>
      <c r="F12" s="256"/>
      <c r="G12" s="256"/>
      <c r="H12" s="256"/>
      <c r="I12" s="33">
        <v>8</v>
      </c>
      <c r="J12" s="135"/>
      <c r="K12" s="135"/>
    </row>
    <row r="13" spans="1:12" x14ac:dyDescent="0.2">
      <c r="A13" s="255" t="s">
        <v>262</v>
      </c>
      <c r="B13" s="256"/>
      <c r="C13" s="256"/>
      <c r="D13" s="256"/>
      <c r="E13" s="256"/>
      <c r="F13" s="256"/>
      <c r="G13" s="256"/>
      <c r="H13" s="256"/>
      <c r="I13" s="33">
        <v>9</v>
      </c>
      <c r="J13" s="135"/>
      <c r="K13" s="135"/>
    </row>
    <row r="14" spans="1:12" x14ac:dyDescent="0.2">
      <c r="A14" s="257" t="s">
        <v>263</v>
      </c>
      <c r="B14" s="258"/>
      <c r="C14" s="258"/>
      <c r="D14" s="258"/>
      <c r="E14" s="258"/>
      <c r="F14" s="258"/>
      <c r="G14" s="258"/>
      <c r="H14" s="258"/>
      <c r="I14" s="33">
        <v>10</v>
      </c>
      <c r="J14" s="137">
        <f>SUM(J5:J13)</f>
        <v>896709529</v>
      </c>
      <c r="K14" s="137">
        <f>SUM(K5:K13)</f>
        <v>921025300</v>
      </c>
      <c r="L14" s="87"/>
    </row>
    <row r="15" spans="1:12" x14ac:dyDescent="0.2">
      <c r="A15" s="255" t="s">
        <v>272</v>
      </c>
      <c r="B15" s="256"/>
      <c r="C15" s="256"/>
      <c r="D15" s="256"/>
      <c r="E15" s="256"/>
      <c r="F15" s="256"/>
      <c r="G15" s="256"/>
      <c r="H15" s="256"/>
      <c r="I15" s="33">
        <v>11</v>
      </c>
      <c r="J15" s="6"/>
      <c r="K15" s="135"/>
    </row>
    <row r="16" spans="1:12" x14ac:dyDescent="0.2">
      <c r="A16" s="255" t="s">
        <v>271</v>
      </c>
      <c r="B16" s="256"/>
      <c r="C16" s="256"/>
      <c r="D16" s="256"/>
      <c r="E16" s="256"/>
      <c r="F16" s="256"/>
      <c r="G16" s="256"/>
      <c r="H16" s="256"/>
      <c r="I16" s="33">
        <v>12</v>
      </c>
      <c r="J16" s="6"/>
      <c r="K16" s="135"/>
    </row>
    <row r="17" spans="1:11" x14ac:dyDescent="0.2">
      <c r="A17" s="255" t="s">
        <v>270</v>
      </c>
      <c r="B17" s="256"/>
      <c r="C17" s="256"/>
      <c r="D17" s="256"/>
      <c r="E17" s="256"/>
      <c r="F17" s="256"/>
      <c r="G17" s="256"/>
      <c r="H17" s="256"/>
      <c r="I17" s="33">
        <v>13</v>
      </c>
      <c r="J17" s="135"/>
      <c r="K17" s="135"/>
    </row>
    <row r="18" spans="1:11" x14ac:dyDescent="0.2">
      <c r="A18" s="255" t="s">
        <v>269</v>
      </c>
      <c r="B18" s="256"/>
      <c r="C18" s="256"/>
      <c r="D18" s="256"/>
      <c r="E18" s="256"/>
      <c r="F18" s="256"/>
      <c r="G18" s="256"/>
      <c r="H18" s="256"/>
      <c r="I18" s="33">
        <v>14</v>
      </c>
      <c r="J18" s="6"/>
      <c r="K18" s="135"/>
    </row>
    <row r="19" spans="1:11" x14ac:dyDescent="0.2">
      <c r="A19" s="255" t="s">
        <v>268</v>
      </c>
      <c r="B19" s="256"/>
      <c r="C19" s="256"/>
      <c r="D19" s="256"/>
      <c r="E19" s="256"/>
      <c r="F19" s="256"/>
      <c r="G19" s="256"/>
      <c r="H19" s="256"/>
      <c r="I19" s="33">
        <v>15</v>
      </c>
      <c r="J19" s="6"/>
      <c r="K19" s="135"/>
    </row>
    <row r="20" spans="1:11" x14ac:dyDescent="0.2">
      <c r="A20" s="255" t="s">
        <v>267</v>
      </c>
      <c r="B20" s="256"/>
      <c r="C20" s="256"/>
      <c r="D20" s="256"/>
      <c r="E20" s="256"/>
      <c r="F20" s="256"/>
      <c r="G20" s="256"/>
      <c r="H20" s="256"/>
      <c r="I20" s="33">
        <v>16</v>
      </c>
      <c r="J20" s="135"/>
      <c r="K20" s="135"/>
    </row>
    <row r="21" spans="1:11" x14ac:dyDescent="0.2">
      <c r="A21" s="257" t="s">
        <v>266</v>
      </c>
      <c r="B21" s="258"/>
      <c r="C21" s="258"/>
      <c r="D21" s="258"/>
      <c r="E21" s="258"/>
      <c r="F21" s="258"/>
      <c r="G21" s="258"/>
      <c r="H21" s="258"/>
      <c r="I21" s="33">
        <v>17</v>
      </c>
      <c r="J21" s="143">
        <f>SUM(J15:J20)</f>
        <v>0</v>
      </c>
      <c r="K21" s="143">
        <f>SUM(K15:K20)</f>
        <v>0</v>
      </c>
    </row>
    <row r="22" spans="1:11" x14ac:dyDescent="0.2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x14ac:dyDescent="0.2">
      <c r="A23" s="263" t="s">
        <v>265</v>
      </c>
      <c r="B23" s="264"/>
      <c r="C23" s="264"/>
      <c r="D23" s="264"/>
      <c r="E23" s="264"/>
      <c r="F23" s="264"/>
      <c r="G23" s="264"/>
      <c r="H23" s="264"/>
      <c r="I23" s="34">
        <v>18</v>
      </c>
      <c r="J23" s="144">
        <f>J21</f>
        <v>0</v>
      </c>
      <c r="K23" s="144">
        <f>K21</f>
        <v>0</v>
      </c>
    </row>
    <row r="24" spans="1:11" ht="17.25" customHeight="1" x14ac:dyDescent="0.2">
      <c r="A24" s="265" t="s">
        <v>264</v>
      </c>
      <c r="B24" s="266"/>
      <c r="C24" s="266"/>
      <c r="D24" s="266"/>
      <c r="E24" s="266"/>
      <c r="F24" s="266"/>
      <c r="G24" s="266"/>
      <c r="H24" s="266"/>
      <c r="I24" s="35">
        <v>19</v>
      </c>
      <c r="J24" s="143"/>
      <c r="K24" s="143"/>
    </row>
    <row r="25" spans="1:11" ht="30" customHeight="1" x14ac:dyDescent="0.2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2015-05-05T05:15:39Z</cp:lastPrinted>
  <dcterms:created xsi:type="dcterms:W3CDTF">2008-10-17T11:51:54Z</dcterms:created>
  <dcterms:modified xsi:type="dcterms:W3CDTF">2015-05-12T13:06:20Z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