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<sst xmlns="http://schemas.openxmlformats.org/spreadsheetml/2006/main" count="390" uniqueCount="338">
  <si>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</si>
  <si>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</si>
  <si>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</si>
  <si>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</si>
  <si>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</si>
  <si>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</si>
  <si>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</si>
  <si>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</si>
  <si>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</si>
  <si>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</si>
  <si>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</si>
  <si>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</si>
  <si>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</si>
  <si>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</si>
  <si>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</si>
  <si>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</si>
  <si>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</si>
  <si>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</si>
  <si>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</si>
  <si>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</si>
  <si>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</si>
  <si>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</si>
  <si>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</si>
  <si>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</si>
  <si>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</si>
  <si>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</si>
  <si>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</si>
  <si>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</si>
  <si>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</si>
  <si>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</si>
  <si>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</si>
  <si>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</si>
  <si>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</si>
  <si>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</si>
  <si>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</si>
  <si>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</si>
  <si>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</si>
  <si>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</si>
  <si>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</si>
  <si>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</si>
  <si>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</si>
  <si>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</si>
  <si>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</si>
  <si>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</si>
  <si>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</si>
  <si>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</si>
  <si>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</si>
  <si>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</si>
  <si>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</si>
  <si>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</si>
  <si>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</si>
  <si>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</si>
  <si>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</si>
  <si>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</si>
  <si>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</si>
  <si>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</si>
  <si>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</si>
  <si>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</si>
  <si>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</si>
  <si>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</si>
  <si>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</si>
  <si>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</si>
  <si>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</si>
  <si>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</si>
  <si>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</si>
  <si>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</si>
  <si>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</si>
  <si>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</si>
  <si>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</si>
  <si>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</si>
  <si>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</si>
  <si>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</si>
  <si>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</si>
  <si>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</si>
  <si>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</si>
  <si>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</si>
  <si>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</si>
  <si>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</si>
  <si>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</si>
  <si>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</si>
  <si>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</si>
  <si>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</si>
  <si>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</si>
  <si>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</si>
  <si>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</si>
  <si>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</si>
  <si>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</si>
  <si>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</si>
  <si>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</si>
  <si>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</si>
  <si>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</si>
  <si>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</si>
  <si>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</si>
  <si>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</si>
  <si>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</si>
  <si>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</si>
  <si>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</si>
  <si>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</si>
  <si>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</si>
  <si>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</si>
  <si>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</si>
  <si>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</si>
  <si>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</si>
  <si>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</si>
  <si>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</si>
  <si>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</si>
  <si>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</si>
  <si>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</si>
  <si>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</si>
  <si>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</si>
  <si>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</si>
  <si>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</si>
  <si>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</si>
  <si>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</si>
  <si>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</si>
  <si>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</si>
  <si>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</si>
  <si>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</si>
  <si>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</si>
  <si>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</si>
  <si>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</si>
  <si>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</si>
  <si>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</si>
  <si>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</si>
  <si>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</si>
  <si>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</si>
  <si>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</si>
  <si>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</si>
  <si>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</si>
  <si>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</si>
  <si>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</si>
  <si>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</si>
  <si>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</si>
  <si>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</si>
  <si>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</si>
  <si>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</si>
  <si>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</si>
  <si>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</si>
  <si>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</si>
  <si>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</si>
  <si>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</si>
  <si>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</si>
  <si>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</si>
  <si>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</si>
  <si>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</si>
  <si>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</si>
  <si>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</si>
  <si>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</si>
  <si>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</si>
  <si>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</si>
  <si>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</si>
  <si>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</si>
  <si>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</si>
  <si>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</si>
  <si>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</si>
  <si>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</si>
  <si>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</si>
  <si>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</si>
  <si>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</si>
  <si>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</si>
  <si>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</si>
  <si>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</si>
  <si>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</si>
  <si>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</si>
  <si>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</si>
  <si>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</si>
  <si>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</si>
  <si>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</si>
  <si>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</si>
  <si>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</si>
  <si>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</si>
  <si>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</si>
  <si>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</si>
  <si>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</si>
  <si>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</si>
  <si>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</si>
  <si>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</si>
  <si>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</si>
  <si>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</si>
  <si>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</si>
  <si>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</si>
  <si>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</si>
  <si>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</si>
  <si>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</si>
  <si>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</si>
  <si>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</si>
  <si>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</si>
  <si>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</si>
  <si>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</si>
  <si>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</si>
  <si>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</si>
  <si>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</si>
  <si>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</si>
  <si>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</si>
  <si>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</si>
  <si>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</si>
  <si>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</si>
  <si>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</si>
  <si>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</si>
  <si>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</si>
  <si>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</si>
  <si>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</si>
  <si>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</si>
  <si>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</si>
  <si>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</si>
  <si>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</si>
  <si>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</si>
  <si>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</si>
  <si>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</si>
  <si>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</si>
  <si>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</si>
  <si>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</si>
  <si>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</si>
  <si>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</si>
  <si>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</si>
  <si>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</si>
  <si>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</si>
  <si>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</si>
  <si>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</si>
  <si>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</si>
  <si>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</si>
  <si>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</si>
  <si>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</si>
  <si>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</si>
  <si>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</si>
  <si>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</si>
  <si>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</si>
  <si>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</si>
  <si>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</si>
  <si>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</si>
  <si>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</si>
  <si>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</si>
  <si>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</si>
  <si>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</si>
  <si>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</si>
  <si>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</si>
  <si>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</si>
  <si>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</si>
  <si>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</si>
  <si>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</si>
  <si>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</si>
  <si>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</si>
  <si>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</si>
  <si>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</si>
  <si>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</si>
  <si>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</si>
  <si>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</si>
  <si>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</si>
  <si>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</si>
  <si>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</si>
  <si>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</si>
  <si>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</si>
  <si>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</si>
  <si>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</si>
  <si>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</si>
  <si>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</si>
  <si>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</si>
  <si>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</si>
  <si>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</si>
  <si>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</si>
  <si>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</si>
  <si>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</si>
  <si>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</si>
  <si>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</si>
  <si>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</si>
  <si>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</si>
  <si>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</si>
  <si>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</si>
  <si>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</si>
  <si>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</si>
  <si>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</si>
  <si>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</si>
  <si>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</si>
  <si>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</si>
  <si>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</si>
  <si>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</si>
  <si>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</si>
  <si>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</si>
  <si>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</si>
  <si>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</si>
  <si>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</si>
  <si>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</si>
  <si>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</si>
  <si>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</si>
  <si>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</si>
  <si>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</si>
  <si>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</si>
  <si>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</si>
  <si>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</si>
  <si>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</si>
  <si>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</si>
  <si>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</si>
  <si>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</si>
  <si>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</si>
  <si>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</si>
  <si>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</si>
  <si>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</si>
  <si>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</si>
  <si>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</si>
  <si>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</si>
  <si>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</si>
  <si>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</si>
  <si>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</si>
  <si>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</si>
  <si>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</si>
  <si>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</si>
  <si>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</si>
  <si>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</si>
  <si>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</si>
  <si>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</si>
  <si>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</si>
  <si>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</si>
  <si>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</si>
  <si>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</si>
  <si>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</si>
  <si>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3. Izjava osoba odgovornih za sastavljanje godišnjeg izvještaja,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</si>
  <si>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</si>
  <si>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03040135</t>
  </si>
  <si>
    <t>040031685</t>
  </si>
  <si>
    <t>84596290185</t>
  </si>
  <si>
    <t>MALI LOŠINJ</t>
  </si>
  <si>
    <t>PRIMORSKO-GORANSKA</t>
  </si>
  <si>
    <t>5020</t>
  </si>
  <si>
    <t>ĐANINO SUČIĆ</t>
  </si>
  <si>
    <t>miodrag.klickovic@losini.hr</t>
  </si>
  <si>
    <t>MIODRAG KLIČKOVIĆ</t>
  </si>
  <si>
    <t>051750267</t>
  </si>
  <si>
    <t>051231811</t>
  </si>
  <si>
    <t>miodrag.klickovic@losinia.hr</t>
  </si>
  <si>
    <t xml:space="preserve">   2. Novčani izdaci za stjecanje vlasničkih i dužničkih financijskih instrumenata</t>
  </si>
  <si>
    <t xml:space="preserve">     3. Dio prihoda od produženih poduzetnika i sudjelujućih interesa</t>
  </si>
  <si>
    <t>LOŠINJSKA PLOVIDBA HOLDING DD NEKONSOLIDIRANI</t>
  </si>
  <si>
    <t>Obveznik: __LOŠINJSKA PLOVIDBA HOLDING D.D. NEKONSOLIDIRANI___________________________________________________________</t>
  </si>
  <si>
    <t>Obveznik:LOŠINJSKA PLOVIDBA HOLDING DD NEKONSOLIDIRANI</t>
  </si>
  <si>
    <t>LOŠINJSKIH BRODOGRADITELJA 47</t>
  </si>
  <si>
    <t>NE</t>
  </si>
  <si>
    <t>1. Nerevidirani godišnji financijski izvještaji</t>
  </si>
  <si>
    <t>stanje na dan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</si>
</sst>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4" fontId="2" fillId="0" borderId="0" xfId="58" applyNumberFormat="1" applyFont="1" applyFill="1" applyBorder="1" applyAlignment="1" applyProtection="1">
      <alignment horizontal="left"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center"/>
      <protection/>
    </xf>
    <xf numFmtId="0" fontId="3" fillId="0" borderId="28" xfId="58" applyFont="1" applyBorder="1" applyAlignment="1">
      <alignment horizontal="center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http://www.jadranka.arbula@losinjplov.com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="110" zoomScaleSheetLayoutView="110" zoomScalePageLayoutView="0" workbookViewId="0" topLeftCell="A1">
      <selection activeCell="K71" sqref="K7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6" t="s">
        <v>253</v>
      </c>
      <c r="B1" s="166"/>
      <c r="C1" s="16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254</v>
      </c>
      <c r="B2" s="124"/>
      <c r="C2" s="124"/>
      <c r="D2" s="125"/>
      <c r="E2" s="24">
        <v>43101</v>
      </c>
      <c r="F2" s="25"/>
      <c r="G2" s="117" t="s">
        <v>255</v>
      </c>
      <c r="H2" s="24">
        <v>43465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26" t="s">
        <v>256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27" t="s">
        <v>257</v>
      </c>
      <c r="B6" s="128"/>
      <c r="C6" s="122" t="s">
        <v>317</v>
      </c>
      <c r="D6" s="123"/>
      <c r="E6" s="129"/>
      <c r="F6" s="129"/>
      <c r="G6" s="129"/>
      <c r="H6" s="129"/>
      <c r="I6" s="38"/>
      <c r="J6" s="22"/>
      <c r="K6" s="22"/>
      <c r="L6" s="22"/>
    </row>
    <row r="7" spans="1:12" ht="12.75">
      <c r="A7" s="39"/>
      <c r="B7" s="39"/>
      <c r="C7" s="30"/>
      <c r="D7" s="30"/>
      <c r="E7" s="129"/>
      <c r="F7" s="129"/>
      <c r="G7" s="129"/>
      <c r="H7" s="129"/>
      <c r="I7" s="38"/>
      <c r="J7" s="22"/>
      <c r="K7" s="22"/>
      <c r="L7" s="22"/>
    </row>
    <row r="8" spans="1:12" ht="12.75">
      <c r="A8" s="130" t="s">
        <v>258</v>
      </c>
      <c r="B8" s="131"/>
      <c r="C8" s="122" t="s">
        <v>318</v>
      </c>
      <c r="D8" s="123"/>
      <c r="E8" s="129"/>
      <c r="F8" s="129"/>
      <c r="G8" s="129"/>
      <c r="H8" s="129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19" t="s">
        <v>259</v>
      </c>
      <c r="B10" s="120"/>
      <c r="C10" s="122" t="s">
        <v>319</v>
      </c>
      <c r="D10" s="123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21"/>
      <c r="B11" s="121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27" t="s">
        <v>260</v>
      </c>
      <c r="B12" s="128"/>
      <c r="C12" s="132" t="s">
        <v>331</v>
      </c>
      <c r="D12" s="137"/>
      <c r="E12" s="137"/>
      <c r="F12" s="137"/>
      <c r="G12" s="137"/>
      <c r="H12" s="137"/>
      <c r="I12" s="138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27" t="s">
        <v>261</v>
      </c>
      <c r="B14" s="128"/>
      <c r="C14" s="139">
        <v>51550</v>
      </c>
      <c r="D14" s="140"/>
      <c r="E14" s="30"/>
      <c r="F14" s="132" t="s">
        <v>320</v>
      </c>
      <c r="G14" s="137"/>
      <c r="H14" s="137"/>
      <c r="I14" s="138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27" t="s">
        <v>262</v>
      </c>
      <c r="B16" s="128"/>
      <c r="C16" s="132" t="s">
        <v>334</v>
      </c>
      <c r="D16" s="137"/>
      <c r="E16" s="137"/>
      <c r="F16" s="137"/>
      <c r="G16" s="137"/>
      <c r="H16" s="137"/>
      <c r="I16" s="138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27" t="s">
        <v>263</v>
      </c>
      <c r="B18" s="128"/>
      <c r="C18" s="141" t="s">
        <v>328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27" t="s">
        <v>264</v>
      </c>
      <c r="B20" s="128"/>
      <c r="C20" s="141"/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27" t="s">
        <v>265</v>
      </c>
      <c r="B22" s="128"/>
      <c r="C22" s="43">
        <v>252</v>
      </c>
      <c r="D22" s="132" t="s">
        <v>320</v>
      </c>
      <c r="E22" s="133"/>
      <c r="F22" s="134"/>
      <c r="G22" s="135"/>
      <c r="H22" s="136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27" t="s">
        <v>266</v>
      </c>
      <c r="B24" s="128"/>
      <c r="C24" s="43">
        <v>8</v>
      </c>
      <c r="D24" s="132" t="s">
        <v>321</v>
      </c>
      <c r="E24" s="133"/>
      <c r="F24" s="133"/>
      <c r="G24" s="134"/>
      <c r="H24" s="37" t="s">
        <v>267</v>
      </c>
      <c r="I24" s="47">
        <v>2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268</v>
      </c>
      <c r="I25" s="42"/>
      <c r="J25" s="22"/>
      <c r="K25" s="22"/>
      <c r="L25" s="22"/>
    </row>
    <row r="26" spans="1:12" ht="12.75">
      <c r="A26" s="127" t="s">
        <v>269</v>
      </c>
      <c r="B26" s="128"/>
      <c r="C26" s="48" t="s">
        <v>335</v>
      </c>
      <c r="D26" s="49"/>
      <c r="E26" s="22"/>
      <c r="F26" s="50"/>
      <c r="G26" s="127" t="s">
        <v>270</v>
      </c>
      <c r="H26" s="128"/>
      <c r="I26" s="51" t="s">
        <v>322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47" t="s">
        <v>271</v>
      </c>
      <c r="B28" s="148"/>
      <c r="C28" s="149"/>
      <c r="D28" s="149"/>
      <c r="E28" s="150" t="s">
        <v>272</v>
      </c>
      <c r="F28" s="151"/>
      <c r="G28" s="151"/>
      <c r="H28" s="152" t="s">
        <v>273</v>
      </c>
      <c r="I28" s="152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32"/>
      <c r="B30" s="133"/>
      <c r="C30" s="133"/>
      <c r="D30" s="134"/>
      <c r="E30" s="144"/>
      <c r="F30" s="145"/>
      <c r="G30" s="146"/>
      <c r="H30" s="122"/>
      <c r="I30" s="123"/>
      <c r="J30" s="22"/>
      <c r="K30" s="22"/>
      <c r="L30" s="22"/>
    </row>
    <row r="31" spans="1:12" ht="12.75">
      <c r="A31" s="44"/>
      <c r="B31" s="44"/>
      <c r="C31" s="42"/>
      <c r="D31" s="153"/>
      <c r="E31" s="153"/>
      <c r="F31" s="153"/>
      <c r="G31" s="154"/>
      <c r="H31" s="30"/>
      <c r="I31" s="56"/>
      <c r="J31" s="22"/>
      <c r="K31" s="22"/>
      <c r="L31" s="22"/>
    </row>
    <row r="32" spans="1:12" ht="12.75">
      <c r="A32" s="132"/>
      <c r="B32" s="133"/>
      <c r="C32" s="133"/>
      <c r="D32" s="134"/>
      <c r="E32" s="144"/>
      <c r="F32" s="145"/>
      <c r="G32" s="146"/>
      <c r="H32" s="122"/>
      <c r="I32" s="123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32"/>
      <c r="B34" s="133"/>
      <c r="C34" s="133"/>
      <c r="D34" s="134"/>
      <c r="E34" s="144"/>
      <c r="F34" s="145"/>
      <c r="G34" s="146"/>
      <c r="H34" s="122"/>
      <c r="I34" s="123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32"/>
      <c r="B36" s="133"/>
      <c r="C36" s="133"/>
      <c r="D36" s="134"/>
      <c r="E36" s="144"/>
      <c r="F36" s="145"/>
      <c r="G36" s="146"/>
      <c r="H36" s="122"/>
      <c r="I36" s="123"/>
      <c r="J36" s="22"/>
      <c r="K36" s="22"/>
      <c r="L36" s="22"/>
    </row>
    <row r="37" spans="1:12" ht="12.75">
      <c r="A37" s="58"/>
      <c r="B37" s="58"/>
      <c r="C37" s="156"/>
      <c r="D37" s="157"/>
      <c r="E37" s="30"/>
      <c r="F37" s="156"/>
      <c r="G37" s="157"/>
      <c r="H37" s="30"/>
      <c r="I37" s="30"/>
      <c r="J37" s="22"/>
      <c r="K37" s="22"/>
      <c r="L37" s="22"/>
    </row>
    <row r="38" spans="1:12" ht="12.75">
      <c r="A38" s="132"/>
      <c r="B38" s="133"/>
      <c r="C38" s="133"/>
      <c r="D38" s="134"/>
      <c r="E38" s="144"/>
      <c r="F38" s="145"/>
      <c r="G38" s="146"/>
      <c r="H38" s="122"/>
      <c r="I38" s="123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58"/>
      <c r="B40" s="159"/>
      <c r="C40" s="159"/>
      <c r="D40" s="160"/>
      <c r="E40" s="158"/>
      <c r="F40" s="159"/>
      <c r="G40" s="159"/>
      <c r="H40" s="122"/>
      <c r="I40" s="123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61" t="s">
        <v>274</v>
      </c>
      <c r="B44" s="162"/>
      <c r="C44" s="122"/>
      <c r="D44" s="123"/>
      <c r="E44" s="31"/>
      <c r="F44" s="132"/>
      <c r="G44" s="159"/>
      <c r="H44" s="159"/>
      <c r="I44" s="160"/>
      <c r="J44" s="22"/>
      <c r="K44" s="22"/>
      <c r="L44" s="22"/>
    </row>
    <row r="45" spans="1:12" ht="12.75">
      <c r="A45" s="58"/>
      <c r="B45" s="58"/>
      <c r="C45" s="156"/>
      <c r="D45" s="157"/>
      <c r="E45" s="30"/>
      <c r="F45" s="156"/>
      <c r="G45" s="167"/>
      <c r="H45" s="66"/>
      <c r="I45" s="66"/>
      <c r="J45" s="22"/>
      <c r="K45" s="22"/>
      <c r="L45" s="22"/>
    </row>
    <row r="46" spans="1:12" ht="12.75">
      <c r="A46" s="161" t="s">
        <v>275</v>
      </c>
      <c r="B46" s="162"/>
      <c r="C46" s="132" t="s">
        <v>325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39"/>
      <c r="B47" s="39"/>
      <c r="C47" s="67" t="s">
        <v>276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61" t="s">
        <v>277</v>
      </c>
      <c r="B48" s="162"/>
      <c r="C48" s="163" t="s">
        <v>326</v>
      </c>
      <c r="D48" s="164"/>
      <c r="E48" s="165"/>
      <c r="F48" s="31"/>
      <c r="G48" s="37" t="s">
        <v>278</v>
      </c>
      <c r="H48" s="163" t="s">
        <v>327</v>
      </c>
      <c r="I48" s="165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61" t="s">
        <v>263</v>
      </c>
      <c r="B50" s="162"/>
      <c r="C50" s="170" t="s">
        <v>324</v>
      </c>
      <c r="D50" s="164"/>
      <c r="E50" s="164"/>
      <c r="F50" s="164"/>
      <c r="G50" s="164"/>
      <c r="H50" s="164"/>
      <c r="I50" s="165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27" t="s">
        <v>279</v>
      </c>
      <c r="B52" s="128"/>
      <c r="C52" s="163" t="s">
        <v>323</v>
      </c>
      <c r="D52" s="164"/>
      <c r="E52" s="164"/>
      <c r="F52" s="164"/>
      <c r="G52" s="164"/>
      <c r="H52" s="164"/>
      <c r="I52" s="138"/>
      <c r="J52" s="22"/>
      <c r="K52" s="22"/>
      <c r="L52" s="22"/>
    </row>
    <row r="53" spans="1:12" ht="12.75">
      <c r="A53" s="68"/>
      <c r="B53" s="68"/>
      <c r="C53" s="173" t="s">
        <v>280</v>
      </c>
      <c r="D53" s="173"/>
      <c r="E53" s="173"/>
      <c r="F53" s="173"/>
      <c r="G53" s="173"/>
      <c r="H53" s="173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71" t="s">
        <v>281</v>
      </c>
      <c r="C55" s="172"/>
      <c r="D55" s="172"/>
      <c r="E55" s="172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336</v>
      </c>
      <c r="C56" s="115"/>
      <c r="D56" s="115"/>
      <c r="E56" s="115"/>
      <c r="F56" s="115"/>
      <c r="G56" s="115"/>
      <c r="H56" s="118"/>
      <c r="I56" s="118"/>
      <c r="J56" s="22"/>
      <c r="K56" s="22"/>
      <c r="L56" s="22"/>
    </row>
    <row r="57" spans="1:12" ht="12.75">
      <c r="A57" s="68"/>
      <c r="B57" s="114" t="s">
        <v>314</v>
      </c>
      <c r="C57" s="115"/>
      <c r="D57" s="115"/>
      <c r="E57" s="115"/>
      <c r="F57" s="115"/>
      <c r="G57" s="115"/>
      <c r="H57" s="118"/>
      <c r="I57" s="118"/>
      <c r="J57" s="22"/>
      <c r="K57" s="22"/>
      <c r="L57" s="22"/>
    </row>
    <row r="58" spans="1:12" ht="12.75">
      <c r="A58" s="68"/>
      <c r="B58" s="114" t="s">
        <v>315</v>
      </c>
      <c r="C58" s="115"/>
      <c r="D58" s="115"/>
      <c r="E58" s="115"/>
      <c r="F58" s="115"/>
      <c r="G58" s="115"/>
      <c r="H58" s="118"/>
      <c r="I58" s="118"/>
      <c r="J58" s="22"/>
      <c r="K58" s="22"/>
      <c r="L58" s="22"/>
    </row>
    <row r="59" spans="1:12" ht="12.75">
      <c r="A59" s="68"/>
      <c r="B59" s="114"/>
      <c r="C59" s="116"/>
      <c r="D59" s="116"/>
      <c r="E59" s="116"/>
      <c r="F59" s="116"/>
      <c r="G59" s="116"/>
      <c r="H59" s="118"/>
      <c r="I59" s="118"/>
      <c r="J59" s="22"/>
      <c r="K59" s="22"/>
      <c r="L59" s="22"/>
    </row>
    <row r="60" spans="1:12" ht="12.75">
      <c r="A60" s="68"/>
      <c r="B60" s="114"/>
      <c r="C60" s="116"/>
      <c r="D60" s="116"/>
      <c r="E60" s="116"/>
      <c r="F60" s="116"/>
      <c r="G60" s="116"/>
      <c r="H60" s="118"/>
      <c r="I60" s="118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282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283</v>
      </c>
      <c r="F63" s="22"/>
      <c r="G63" s="174" t="s">
        <v>284</v>
      </c>
      <c r="H63" s="175"/>
      <c r="I63" s="176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68"/>
      <c r="H64" s="169"/>
      <c r="I64" s="36"/>
      <c r="J64" s="22"/>
      <c r="K64" s="22"/>
      <c r="L64" s="22"/>
    </row>
    <row r="71" ht="12.75">
      <c r="K71" s="23">
        <v>231845600</v>
      </c>
    </row>
    <row r="72" spans="10:11" ht="12.75">
      <c r="J72" s="23">
        <v>14715887</v>
      </c>
      <c r="K72" s="23">
        <v>14715887</v>
      </c>
    </row>
  </sheetData>
  <sheetProtection/>
  <protectedRanges>
    <protectedRange sqref="E2 H2 C6:D6 C8:D8 C10:D10 C12:I12 C14:D14 F14:I14 C16:I16 C18:I18 C20:I20 C24:G24 C22:F22 C26 I26 I24" name="Range1"/>
    <protectedRange sqref="A30:I30 A32:I32 A34:D34" name="Range1_1"/>
  </protectedRanges>
  <mergeCells count="70">
    <mergeCell ref="G64:H64"/>
    <mergeCell ref="A50:B50"/>
    <mergeCell ref="C50:I50"/>
    <mergeCell ref="A52:B52"/>
    <mergeCell ref="C52:I52"/>
    <mergeCell ref="B55:E55"/>
    <mergeCell ref="C53:H53"/>
    <mergeCell ref="G63:I63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odrag.klickovic@losinia.hr"/>
    <hyperlink ref="C50" r:id="rId2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0" max="10" width="11.421875" style="0" customWidth="1"/>
    <col min="11" max="11" width="10.57421875" style="0" customWidth="1"/>
  </cols>
  <sheetData>
    <row r="1" spans="1:11" ht="12.75">
      <c r="A1" s="208" t="s">
        <v>156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>
      <c r="A2" s="212" t="s">
        <v>337</v>
      </c>
      <c r="B2" s="213"/>
      <c r="C2" s="213"/>
      <c r="D2" s="213"/>
      <c r="E2" s="213"/>
      <c r="F2" s="213"/>
      <c r="G2" s="213"/>
      <c r="H2" s="213"/>
      <c r="I2" s="213"/>
      <c r="J2" s="213"/>
      <c r="K2" s="211"/>
    </row>
    <row r="3" spans="1:11" ht="0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>
      <c r="A4" s="215" t="s">
        <v>333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34.5" thickBot="1">
      <c r="A5" s="218" t="s">
        <v>61</v>
      </c>
      <c r="B5" s="219"/>
      <c r="C5" s="219"/>
      <c r="D5" s="219"/>
      <c r="E5" s="219"/>
      <c r="F5" s="219"/>
      <c r="G5" s="219"/>
      <c r="H5" s="220"/>
      <c r="I5" s="76" t="s">
        <v>285</v>
      </c>
      <c r="J5" s="77" t="s">
        <v>114</v>
      </c>
      <c r="K5" s="78" t="s">
        <v>115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80">
        <v>2</v>
      </c>
      <c r="J6" s="79">
        <v>3</v>
      </c>
      <c r="K6" s="79">
        <v>4</v>
      </c>
    </row>
    <row r="7" spans="1:11" ht="12.75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7"/>
      <c r="I8" s="6">
        <v>1</v>
      </c>
      <c r="J8" s="11"/>
      <c r="K8" s="11"/>
    </row>
    <row r="9" spans="1:11" ht="12.75">
      <c r="A9" s="196" t="s">
        <v>13</v>
      </c>
      <c r="B9" s="197"/>
      <c r="C9" s="197"/>
      <c r="D9" s="197"/>
      <c r="E9" s="197"/>
      <c r="F9" s="197"/>
      <c r="G9" s="197"/>
      <c r="H9" s="198"/>
      <c r="I9" s="4">
        <v>2</v>
      </c>
      <c r="J9" s="12">
        <f>J10+J17+J27+J36+J40</f>
        <v>138203802</v>
      </c>
      <c r="K9" s="12">
        <f>K10+K17+K27+K36+K40</f>
        <v>138518543</v>
      </c>
    </row>
    <row r="10" spans="1:11" ht="12.75">
      <c r="A10" s="190" t="s">
        <v>210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116450</v>
      </c>
      <c r="K10" s="12">
        <f>SUM(K11:K16)</f>
        <v>435780</v>
      </c>
    </row>
    <row r="11" spans="1:11" ht="12.75">
      <c r="A11" s="190" t="s">
        <v>116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>
        <v>0</v>
      </c>
      <c r="K11" s="13">
        <v>0</v>
      </c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0</v>
      </c>
      <c r="K12" s="13">
        <v>0</v>
      </c>
    </row>
    <row r="13" spans="1:11" ht="12.75">
      <c r="A13" s="190" t="s">
        <v>117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>
        <v>5538</v>
      </c>
      <c r="K13" s="13">
        <v>5538</v>
      </c>
    </row>
    <row r="14" spans="1:11" ht="12.75">
      <c r="A14" s="190" t="s">
        <v>213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>
        <v>0</v>
      </c>
      <c r="K14" s="13">
        <v>0</v>
      </c>
    </row>
    <row r="15" spans="1:11" ht="12.75">
      <c r="A15" s="190" t="s">
        <v>214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>
        <v>110912</v>
      </c>
      <c r="K15" s="13">
        <v>430242</v>
      </c>
    </row>
    <row r="16" spans="1:11" ht="12.75">
      <c r="A16" s="190" t="s">
        <v>215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>
        <v>0</v>
      </c>
      <c r="K16" s="13">
        <v>0</v>
      </c>
    </row>
    <row r="17" spans="1:11" ht="12.75">
      <c r="A17" s="190" t="s">
        <v>211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0</v>
      </c>
      <c r="K17" s="12">
        <f>SUM(K18:K26)</f>
        <v>0</v>
      </c>
    </row>
    <row r="18" spans="1:11" ht="12.75">
      <c r="A18" s="190" t="s">
        <v>216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0</v>
      </c>
      <c r="K18" s="13">
        <v>0</v>
      </c>
    </row>
    <row r="19" spans="1:11" ht="12.75">
      <c r="A19" s="190" t="s">
        <v>252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0</v>
      </c>
      <c r="K19" s="13">
        <v>0</v>
      </c>
    </row>
    <row r="20" spans="1:11" ht="12.75">
      <c r="A20" s="190" t="s">
        <v>217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0</v>
      </c>
      <c r="K20" s="13">
        <v>0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0</v>
      </c>
      <c r="K21" s="13">
        <v>0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>
        <v>0</v>
      </c>
      <c r="K22" s="13">
        <v>0</v>
      </c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>
        <v>0</v>
      </c>
      <c r="K23" s="13">
        <v>0</v>
      </c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0</v>
      </c>
      <c r="K24" s="13">
        <v>0</v>
      </c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>
        <v>0</v>
      </c>
      <c r="K25" s="13">
        <v>0</v>
      </c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>
        <v>0</v>
      </c>
      <c r="K26" s="13">
        <v>0</v>
      </c>
    </row>
    <row r="27" spans="1:11" ht="12.75">
      <c r="A27" s="190" t="s">
        <v>195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138087352</v>
      </c>
      <c r="K27" s="12">
        <f>SUM(K28:K35)</f>
        <v>138082763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>
        <v>137694597</v>
      </c>
      <c r="K28" s="13">
        <v>137694597</v>
      </c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>
        <v>392755</v>
      </c>
      <c r="K29" s="13">
        <v>388166</v>
      </c>
    </row>
    <row r="30" spans="1:11" ht="12.75" customHeight="1">
      <c r="A30" s="190" t="s">
        <v>247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0</v>
      </c>
      <c r="K30" s="13">
        <v>0</v>
      </c>
    </row>
    <row r="31" spans="1:11" ht="12.75">
      <c r="A31" s="190" t="s">
        <v>84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>
        <v>0</v>
      </c>
      <c r="K31" s="13">
        <v>0</v>
      </c>
    </row>
    <row r="32" spans="1:11" ht="12.75">
      <c r="A32" s="190" t="s">
        <v>85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>
        <v>0</v>
      </c>
      <c r="K32" s="13">
        <v>0</v>
      </c>
    </row>
    <row r="33" spans="1:11" ht="12.75">
      <c r="A33" s="190" t="s">
        <v>86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>
        <v>0</v>
      </c>
      <c r="K33" s="13">
        <v>0</v>
      </c>
    </row>
    <row r="34" spans="1:11" ht="12.75">
      <c r="A34" s="190" t="s">
        <v>80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>
        <v>0</v>
      </c>
      <c r="K34" s="13">
        <v>0</v>
      </c>
    </row>
    <row r="35" spans="1:11" ht="12.75">
      <c r="A35" s="190" t="s">
        <v>187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>
        <v>0</v>
      </c>
      <c r="K35" s="13">
        <v>0</v>
      </c>
    </row>
    <row r="36" spans="1:11" ht="12.75">
      <c r="A36" s="190" t="s">
        <v>188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81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>
        <v>0</v>
      </c>
      <c r="K37" s="13">
        <v>0</v>
      </c>
    </row>
    <row r="38" spans="1:11" ht="12.75">
      <c r="A38" s="190" t="s">
        <v>82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>
        <v>0</v>
      </c>
      <c r="K38" s="13">
        <v>0</v>
      </c>
    </row>
    <row r="39" spans="1:11" ht="12.75">
      <c r="A39" s="190" t="s">
        <v>83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>
        <v>0</v>
      </c>
      <c r="K39" s="13">
        <v>0</v>
      </c>
    </row>
    <row r="40" spans="1:11" ht="12.75">
      <c r="A40" s="190" t="s">
        <v>189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>
        <v>0</v>
      </c>
      <c r="K40" s="13">
        <v>0</v>
      </c>
    </row>
    <row r="41" spans="1:11" ht="12.75">
      <c r="A41" s="196" t="s">
        <v>245</v>
      </c>
      <c r="B41" s="197"/>
      <c r="C41" s="197"/>
      <c r="D41" s="197"/>
      <c r="E41" s="197"/>
      <c r="F41" s="197"/>
      <c r="G41" s="197"/>
      <c r="H41" s="198"/>
      <c r="I41" s="4">
        <v>34</v>
      </c>
      <c r="J41" s="12">
        <f>J42+J50+J57+J65</f>
        <v>703829</v>
      </c>
      <c r="K41" s="12">
        <f>K42+K50+K57+K65</f>
        <v>745842</v>
      </c>
    </row>
    <row r="42" spans="1:11" ht="12.75">
      <c r="A42" s="190" t="s">
        <v>102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90" t="s">
        <v>121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0</v>
      </c>
      <c r="K43" s="13">
        <v>0</v>
      </c>
    </row>
    <row r="44" spans="1:11" ht="12.75">
      <c r="A44" s="190" t="s">
        <v>122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>
        <v>0</v>
      </c>
      <c r="K44" s="13">
        <v>0</v>
      </c>
    </row>
    <row r="45" spans="1:11" ht="12.75">
      <c r="A45" s="190" t="s">
        <v>87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>
        <v>0</v>
      </c>
      <c r="K45" s="13">
        <v>0</v>
      </c>
    </row>
    <row r="46" spans="1:11" ht="12.75">
      <c r="A46" s="190" t="s">
        <v>88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0</v>
      </c>
      <c r="K46" s="13">
        <v>0</v>
      </c>
    </row>
    <row r="47" spans="1:11" ht="12.75">
      <c r="A47" s="190" t="s">
        <v>89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0</v>
      </c>
      <c r="K47" s="13">
        <v>0</v>
      </c>
    </row>
    <row r="48" spans="1:11" ht="12.75">
      <c r="A48" s="190" t="s">
        <v>90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>
        <v>0</v>
      </c>
      <c r="K48" s="13">
        <v>0</v>
      </c>
    </row>
    <row r="49" spans="1:11" ht="12.75">
      <c r="A49" s="190" t="s">
        <v>91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>
        <v>0</v>
      </c>
      <c r="K49" s="13">
        <v>0</v>
      </c>
    </row>
    <row r="50" spans="1:11" ht="12.75">
      <c r="A50" s="190" t="s">
        <v>103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91119</v>
      </c>
      <c r="K50" s="12">
        <f>SUM(K51:K56)</f>
        <v>432799</v>
      </c>
    </row>
    <row r="51" spans="1:11" ht="12.75">
      <c r="A51" s="190" t="s">
        <v>205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65191</v>
      </c>
      <c r="K51" s="13">
        <v>432221</v>
      </c>
    </row>
    <row r="52" spans="1:11" ht="12.75">
      <c r="A52" s="190" t="s">
        <v>206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83</v>
      </c>
      <c r="K52" s="13">
        <v>83</v>
      </c>
    </row>
    <row r="53" spans="1:11" ht="12.75">
      <c r="A53" s="190" t="s">
        <v>207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>
        <v>0</v>
      </c>
      <c r="K53" s="13">
        <v>0</v>
      </c>
    </row>
    <row r="54" spans="1:11" ht="12.75">
      <c r="A54" s="190" t="s">
        <v>208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0</v>
      </c>
      <c r="K54" s="13">
        <v>0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25799</v>
      </c>
      <c r="K55" s="13">
        <v>0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46</v>
      </c>
      <c r="K56" s="13">
        <v>495</v>
      </c>
    </row>
    <row r="57" spans="1:11" ht="12.75">
      <c r="A57" s="190" t="s">
        <v>104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300000</v>
      </c>
      <c r="K57" s="12">
        <f>SUM(K58:K64)</f>
        <v>300000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>
        <v>0</v>
      </c>
      <c r="K58" s="13">
        <v>0</v>
      </c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>
        <v>300000</v>
      </c>
      <c r="K59" s="13">
        <v>300000</v>
      </c>
    </row>
    <row r="60" spans="1:11" ht="12.75">
      <c r="A60" s="190" t="s">
        <v>247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>
        <v>0</v>
      </c>
      <c r="K60" s="13">
        <v>0</v>
      </c>
    </row>
    <row r="61" spans="1:11" ht="12.75">
      <c r="A61" s="190" t="s">
        <v>84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>
        <v>0</v>
      </c>
      <c r="K61" s="13">
        <v>0</v>
      </c>
    </row>
    <row r="62" spans="1:11" ht="12.75">
      <c r="A62" s="190" t="s">
        <v>85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>
        <v>0</v>
      </c>
      <c r="K62" s="13">
        <v>0</v>
      </c>
    </row>
    <row r="63" spans="1:11" ht="12.75">
      <c r="A63" s="190" t="s">
        <v>86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0</v>
      </c>
      <c r="K63" s="13">
        <v>0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>
        <v>0</v>
      </c>
      <c r="K64" s="13">
        <v>0</v>
      </c>
    </row>
    <row r="65" spans="1:11" ht="12.75">
      <c r="A65" s="190" t="s">
        <v>212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312710</v>
      </c>
      <c r="K65" s="13">
        <v>13043</v>
      </c>
    </row>
    <row r="66" spans="1:11" ht="12.75">
      <c r="A66" s="196" t="s">
        <v>58</v>
      </c>
      <c r="B66" s="197"/>
      <c r="C66" s="197"/>
      <c r="D66" s="197"/>
      <c r="E66" s="197"/>
      <c r="F66" s="197"/>
      <c r="G66" s="197"/>
      <c r="H66" s="198"/>
      <c r="I66" s="4">
        <v>59</v>
      </c>
      <c r="J66" s="13">
        <v>825</v>
      </c>
      <c r="K66" s="13">
        <v>495</v>
      </c>
    </row>
    <row r="67" spans="1:11" ht="12.75">
      <c r="A67" s="196" t="s">
        <v>246</v>
      </c>
      <c r="B67" s="197"/>
      <c r="C67" s="197"/>
      <c r="D67" s="197"/>
      <c r="E67" s="197"/>
      <c r="F67" s="197"/>
      <c r="G67" s="197"/>
      <c r="H67" s="198"/>
      <c r="I67" s="4">
        <v>60</v>
      </c>
      <c r="J67" s="12">
        <f>J8+J9+J41+J66</f>
        <v>138908456</v>
      </c>
      <c r="K67" s="12">
        <f>K8+K9+K41+K66</f>
        <v>139264880</v>
      </c>
    </row>
    <row r="68" spans="1:11" ht="12.75">
      <c r="A68" s="202" t="s">
        <v>92</v>
      </c>
      <c r="B68" s="203"/>
      <c r="C68" s="203"/>
      <c r="D68" s="203"/>
      <c r="E68" s="203"/>
      <c r="F68" s="203"/>
      <c r="G68" s="203"/>
      <c r="H68" s="204"/>
      <c r="I68" s="5">
        <v>61</v>
      </c>
      <c r="J68" s="14"/>
      <c r="K68" s="14">
        <v>0</v>
      </c>
    </row>
    <row r="69" spans="1:11" ht="12.75">
      <c r="A69" s="182" t="s">
        <v>60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1:11" ht="12.75">
      <c r="A70" s="186" t="s">
        <v>196</v>
      </c>
      <c r="B70" s="187"/>
      <c r="C70" s="187"/>
      <c r="D70" s="187"/>
      <c r="E70" s="187"/>
      <c r="F70" s="187"/>
      <c r="G70" s="187"/>
      <c r="H70" s="207"/>
      <c r="I70" s="6">
        <v>62</v>
      </c>
      <c r="J70" s="20">
        <f>J71+J72+J73+J79+J80+J83+J86</f>
        <v>138728658</v>
      </c>
      <c r="K70" s="20">
        <f>K71+K72+K73+K79+K80+K83+K86</f>
        <v>138742848</v>
      </c>
    </row>
    <row r="71" spans="1:11" ht="12.75">
      <c r="A71" s="190" t="s">
        <v>144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231845600</v>
      </c>
      <c r="K71" s="13">
        <v>231845600</v>
      </c>
    </row>
    <row r="72" spans="1:11" ht="12.75">
      <c r="A72" s="190" t="s">
        <v>145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>
        <v>14715808</v>
      </c>
      <c r="K72" s="13">
        <v>14715808</v>
      </c>
    </row>
    <row r="73" spans="1:11" ht="12.75">
      <c r="A73" s="190" t="s">
        <v>146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24302</v>
      </c>
      <c r="K73" s="12">
        <f>K74+K75-K76+K77+K78</f>
        <v>24302</v>
      </c>
    </row>
    <row r="74" spans="1:11" ht="12.75">
      <c r="A74" s="190" t="s">
        <v>147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13275</v>
      </c>
      <c r="K74" s="13">
        <v>13275</v>
      </c>
    </row>
    <row r="75" spans="1:11" ht="12.75">
      <c r="A75" s="190" t="s">
        <v>148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>
        <v>0</v>
      </c>
      <c r="K75" s="13">
        <v>0</v>
      </c>
    </row>
    <row r="76" spans="1:11" ht="12.75">
      <c r="A76" s="190" t="s">
        <v>137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>
        <v>0</v>
      </c>
      <c r="K76" s="13">
        <v>0</v>
      </c>
    </row>
    <row r="77" spans="1:11" ht="12.75">
      <c r="A77" s="190" t="s">
        <v>138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>
        <v>0</v>
      </c>
      <c r="K77" s="13">
        <v>0</v>
      </c>
    </row>
    <row r="78" spans="1:11" ht="12.75">
      <c r="A78" s="190" t="s">
        <v>139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11027</v>
      </c>
      <c r="K78" s="13">
        <v>11027</v>
      </c>
    </row>
    <row r="79" spans="1:11" ht="12.75">
      <c r="A79" s="190" t="s">
        <v>140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0</v>
      </c>
      <c r="K79" s="13">
        <v>0</v>
      </c>
    </row>
    <row r="80" spans="1:11" ht="12.75">
      <c r="A80" s="190" t="s">
        <v>243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-108033306</v>
      </c>
      <c r="K80" s="12">
        <f>K81-K82</f>
        <v>-107857252</v>
      </c>
    </row>
    <row r="81" spans="1:11" ht="12.75">
      <c r="A81" s="199" t="s">
        <v>172</v>
      </c>
      <c r="B81" s="200"/>
      <c r="C81" s="200"/>
      <c r="D81" s="200"/>
      <c r="E81" s="200"/>
      <c r="F81" s="200"/>
      <c r="G81" s="200"/>
      <c r="H81" s="201"/>
      <c r="I81" s="4">
        <v>73</v>
      </c>
      <c r="J81" s="13">
        <v>16424960</v>
      </c>
      <c r="K81" s="13">
        <v>16424960</v>
      </c>
    </row>
    <row r="82" spans="1:11" ht="12.75">
      <c r="A82" s="199" t="s">
        <v>173</v>
      </c>
      <c r="B82" s="200"/>
      <c r="C82" s="200"/>
      <c r="D82" s="200"/>
      <c r="E82" s="200"/>
      <c r="F82" s="200"/>
      <c r="G82" s="200"/>
      <c r="H82" s="201"/>
      <c r="I82" s="4">
        <v>74</v>
      </c>
      <c r="J82" s="13">
        <v>124458266</v>
      </c>
      <c r="K82" s="13">
        <v>124282212</v>
      </c>
    </row>
    <row r="83" spans="1:11" ht="12.75">
      <c r="A83" s="190" t="s">
        <v>244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176254</v>
      </c>
      <c r="K83" s="12">
        <f>K84-K85</f>
        <v>14390</v>
      </c>
    </row>
    <row r="84" spans="1:11" ht="12.75">
      <c r="A84" s="199" t="s">
        <v>174</v>
      </c>
      <c r="B84" s="200"/>
      <c r="C84" s="200"/>
      <c r="D84" s="200"/>
      <c r="E84" s="200"/>
      <c r="F84" s="200"/>
      <c r="G84" s="200"/>
      <c r="H84" s="201"/>
      <c r="I84" s="4">
        <v>76</v>
      </c>
      <c r="J84" s="13">
        <v>176254</v>
      </c>
      <c r="K84" s="13">
        <v>14390</v>
      </c>
    </row>
    <row r="85" spans="1:11" ht="12.75">
      <c r="A85" s="199" t="s">
        <v>175</v>
      </c>
      <c r="B85" s="200"/>
      <c r="C85" s="200"/>
      <c r="D85" s="200"/>
      <c r="E85" s="200"/>
      <c r="F85" s="200"/>
      <c r="G85" s="200"/>
      <c r="H85" s="201"/>
      <c r="I85" s="4">
        <v>77</v>
      </c>
      <c r="J85" s="13">
        <v>0</v>
      </c>
      <c r="K85" s="13">
        <v>0</v>
      </c>
    </row>
    <row r="86" spans="1:11" ht="12.75">
      <c r="A86" s="190" t="s">
        <v>176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>
        <v>0</v>
      </c>
      <c r="K86" s="13">
        <v>0</v>
      </c>
    </row>
    <row r="87" spans="1:11" ht="12.75">
      <c r="A87" s="196" t="s">
        <v>19</v>
      </c>
      <c r="B87" s="197"/>
      <c r="C87" s="197"/>
      <c r="D87" s="197"/>
      <c r="E87" s="197"/>
      <c r="F87" s="197"/>
      <c r="G87" s="197"/>
      <c r="H87" s="198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0" t="s">
        <v>133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0</v>
      </c>
      <c r="K88" s="13">
        <v>0</v>
      </c>
    </row>
    <row r="89" spans="1:11" ht="12.75">
      <c r="A89" s="190" t="s">
        <v>134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>
        <v>0</v>
      </c>
      <c r="K89" s="13">
        <v>0</v>
      </c>
    </row>
    <row r="90" spans="1:11" ht="12.75">
      <c r="A90" s="190" t="s">
        <v>135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0</v>
      </c>
      <c r="K90" s="13">
        <v>0</v>
      </c>
    </row>
    <row r="91" spans="1:11" ht="12.75">
      <c r="A91" s="196" t="s">
        <v>20</v>
      </c>
      <c r="B91" s="197"/>
      <c r="C91" s="197"/>
      <c r="D91" s="197"/>
      <c r="E91" s="197"/>
      <c r="F91" s="197"/>
      <c r="G91" s="197"/>
      <c r="H91" s="198"/>
      <c r="I91" s="4">
        <v>83</v>
      </c>
      <c r="J91" s="12">
        <f>SUM(J92:J100)</f>
        <v>0</v>
      </c>
      <c r="K91" s="12">
        <f>SUM(K92:K100)</f>
        <v>0</v>
      </c>
    </row>
    <row r="92" spans="1:11" ht="12.75">
      <c r="A92" s="190" t="s">
        <v>136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>
        <v>0</v>
      </c>
      <c r="K92" s="13">
        <v>0</v>
      </c>
    </row>
    <row r="93" spans="1:11" ht="12.75">
      <c r="A93" s="190" t="s">
        <v>248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>
        <v>0</v>
      </c>
      <c r="K93" s="13">
        <v>0</v>
      </c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0</v>
      </c>
      <c r="K94" s="13">
        <v>0</v>
      </c>
    </row>
    <row r="95" spans="1:11" ht="12.75">
      <c r="A95" s="190" t="s">
        <v>249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>
        <v>0</v>
      </c>
      <c r="K95" s="13">
        <v>0</v>
      </c>
    </row>
    <row r="96" spans="1:11" ht="12.75">
      <c r="A96" s="190" t="s">
        <v>250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>
        <v>0</v>
      </c>
      <c r="K96" s="13">
        <v>0</v>
      </c>
    </row>
    <row r="97" spans="1:11" ht="12.75">
      <c r="A97" s="190" t="s">
        <v>251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>
        <v>0</v>
      </c>
      <c r="K97" s="13">
        <v>0</v>
      </c>
    </row>
    <row r="98" spans="1:11" ht="12.75">
      <c r="A98" s="190" t="s">
        <v>95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>
        <v>0</v>
      </c>
      <c r="K98" s="13">
        <v>0</v>
      </c>
    </row>
    <row r="99" spans="1:11" ht="12.75">
      <c r="A99" s="190" t="s">
        <v>93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>
        <v>0</v>
      </c>
      <c r="K99" s="13">
        <v>0</v>
      </c>
    </row>
    <row r="100" spans="1:11" ht="12.75">
      <c r="A100" s="190" t="s">
        <v>94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0</v>
      </c>
      <c r="K100" s="13">
        <v>0</v>
      </c>
    </row>
    <row r="101" spans="1:11" ht="12.75">
      <c r="A101" s="196" t="s">
        <v>21</v>
      </c>
      <c r="B101" s="197"/>
      <c r="C101" s="197"/>
      <c r="D101" s="197"/>
      <c r="E101" s="197"/>
      <c r="F101" s="197"/>
      <c r="G101" s="197"/>
      <c r="H101" s="198"/>
      <c r="I101" s="4">
        <v>93</v>
      </c>
      <c r="J101" s="12">
        <f>SUM(J102:J113)</f>
        <v>179798</v>
      </c>
      <c r="K101" s="12">
        <f>SUM(K102:K113)</f>
        <v>522032</v>
      </c>
    </row>
    <row r="102" spans="1:11" ht="12.75">
      <c r="A102" s="190" t="s">
        <v>136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>
        <v>0</v>
      </c>
      <c r="K102" s="13">
        <v>0</v>
      </c>
    </row>
    <row r="103" spans="1:11" ht="12.75">
      <c r="A103" s="190" t="s">
        <v>248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0</v>
      </c>
      <c r="K103" s="13">
        <v>0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0</v>
      </c>
      <c r="K104" s="13">
        <v>0</v>
      </c>
    </row>
    <row r="105" spans="1:11" ht="12.75">
      <c r="A105" s="190" t="s">
        <v>249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600</v>
      </c>
      <c r="K105" s="13">
        <v>600</v>
      </c>
    </row>
    <row r="106" spans="1:11" ht="12.75">
      <c r="A106" s="190" t="s">
        <v>250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111956</v>
      </c>
      <c r="K106" s="13">
        <v>375781</v>
      </c>
    </row>
    <row r="107" spans="1:11" ht="12.75">
      <c r="A107" s="190" t="s">
        <v>251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>
        <v>0</v>
      </c>
      <c r="K107" s="13">
        <v>0</v>
      </c>
    </row>
    <row r="108" spans="1:11" ht="12.75">
      <c r="A108" s="190" t="s">
        <v>95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96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11669</v>
      </c>
      <c r="K109" s="13">
        <v>10918</v>
      </c>
    </row>
    <row r="110" spans="1:11" ht="12.75">
      <c r="A110" s="190" t="s">
        <v>97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54666</v>
      </c>
      <c r="K110" s="13">
        <v>133826</v>
      </c>
    </row>
    <row r="111" spans="1:11" ht="12.75">
      <c r="A111" s="190" t="s">
        <v>100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>
        <v>0</v>
      </c>
      <c r="K111" s="13">
        <v>0</v>
      </c>
    </row>
    <row r="112" spans="1:11" ht="12.75">
      <c r="A112" s="190" t="s">
        <v>98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>
        <v>0</v>
      </c>
      <c r="K112" s="13">
        <v>0</v>
      </c>
    </row>
    <row r="113" spans="1:11" ht="12.75">
      <c r="A113" s="190" t="s">
        <v>99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907</v>
      </c>
      <c r="K113" s="13">
        <v>907</v>
      </c>
    </row>
    <row r="114" spans="1:11" ht="12.75">
      <c r="A114" s="196" t="s">
        <v>1</v>
      </c>
      <c r="B114" s="197"/>
      <c r="C114" s="197"/>
      <c r="D114" s="197"/>
      <c r="E114" s="197"/>
      <c r="F114" s="197"/>
      <c r="G114" s="197"/>
      <c r="H114" s="198"/>
      <c r="I114" s="4">
        <v>106</v>
      </c>
      <c r="J114" s="13">
        <v>0</v>
      </c>
      <c r="K114" s="13">
        <v>0</v>
      </c>
    </row>
    <row r="115" spans="1:11" ht="12.75">
      <c r="A115" s="196" t="s">
        <v>25</v>
      </c>
      <c r="B115" s="197"/>
      <c r="C115" s="197"/>
      <c r="D115" s="197"/>
      <c r="E115" s="197"/>
      <c r="F115" s="197"/>
      <c r="G115" s="197"/>
      <c r="H115" s="198"/>
      <c r="I115" s="4">
        <v>107</v>
      </c>
      <c r="J115" s="12">
        <f>J70+J87+J91+J101+J114</f>
        <v>138908456</v>
      </c>
      <c r="K115" s="12">
        <f>K70+K87+K91+K101+K114</f>
        <v>139264880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/>
      <c r="K116" s="14"/>
    </row>
    <row r="117" spans="1:11" ht="12.75">
      <c r="A117" s="182" t="s">
        <v>286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190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>
        <v>0</v>
      </c>
      <c r="K119" s="13">
        <v>0</v>
      </c>
    </row>
    <row r="120" spans="1:11" ht="12.75">
      <c r="A120" s="193" t="s">
        <v>9</v>
      </c>
      <c r="B120" s="194"/>
      <c r="C120" s="194"/>
      <c r="D120" s="194"/>
      <c r="E120" s="194"/>
      <c r="F120" s="194"/>
      <c r="G120" s="194"/>
      <c r="H120" s="195"/>
      <c r="I120" s="7">
        <v>110</v>
      </c>
      <c r="J120" s="14">
        <v>0</v>
      </c>
      <c r="K120" s="14">
        <v>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101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:K68 J73:K78 K71:K72 J71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5">
      <selection activeCell="J27" sqref="J27"/>
    </sheetView>
  </sheetViews>
  <sheetFormatPr defaultColWidth="9.140625" defaultRowHeight="12.75"/>
  <cols>
    <col min="10" max="10" width="12.28125" style="0" customWidth="1"/>
    <col min="11" max="11" width="10.28125" style="0" customWidth="1"/>
  </cols>
  <sheetData>
    <row r="1" spans="1:11" ht="12.75">
      <c r="A1" s="208" t="s">
        <v>157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>
      <c r="A2" s="212" t="s">
        <v>337</v>
      </c>
      <c r="B2" s="213"/>
      <c r="C2" s="213"/>
      <c r="D2" s="213"/>
      <c r="E2" s="213"/>
      <c r="F2" s="213"/>
      <c r="G2" s="213"/>
      <c r="H2" s="213"/>
      <c r="I2" s="213"/>
      <c r="J2" s="213"/>
      <c r="K2" s="211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6" t="s">
        <v>331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4" thickBot="1">
      <c r="A5" s="239" t="s">
        <v>61</v>
      </c>
      <c r="B5" s="239"/>
      <c r="C5" s="239"/>
      <c r="D5" s="239"/>
      <c r="E5" s="239"/>
      <c r="F5" s="239"/>
      <c r="G5" s="239"/>
      <c r="H5" s="239"/>
      <c r="I5" s="76" t="s">
        <v>287</v>
      </c>
      <c r="J5" s="78" t="s">
        <v>153</v>
      </c>
      <c r="K5" s="78" t="s">
        <v>154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80">
        <v>2</v>
      </c>
      <c r="J6" s="79">
        <v>3</v>
      </c>
      <c r="K6" s="79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7"/>
      <c r="I7" s="6">
        <v>111</v>
      </c>
      <c r="J7" s="20">
        <f>SUM(J8:J9)</f>
        <v>747680</v>
      </c>
      <c r="K7" s="20">
        <f>SUM(K8:K9)</f>
        <v>516490</v>
      </c>
    </row>
    <row r="8" spans="1:11" ht="12.75">
      <c r="A8" s="196" t="s">
        <v>155</v>
      </c>
      <c r="B8" s="197"/>
      <c r="C8" s="197"/>
      <c r="D8" s="197"/>
      <c r="E8" s="197"/>
      <c r="F8" s="197"/>
      <c r="G8" s="197"/>
      <c r="H8" s="198"/>
      <c r="I8" s="4">
        <v>112</v>
      </c>
      <c r="J8" s="13">
        <v>547748</v>
      </c>
      <c r="K8" s="13">
        <v>516490</v>
      </c>
    </row>
    <row r="9" spans="1:11" ht="12.75">
      <c r="A9" s="196" t="s">
        <v>105</v>
      </c>
      <c r="B9" s="197"/>
      <c r="C9" s="197"/>
      <c r="D9" s="197"/>
      <c r="E9" s="197"/>
      <c r="F9" s="197"/>
      <c r="G9" s="197"/>
      <c r="H9" s="198"/>
      <c r="I9" s="4">
        <v>113</v>
      </c>
      <c r="J9" s="13">
        <v>199932</v>
      </c>
      <c r="K9" s="13">
        <v>0</v>
      </c>
    </row>
    <row r="10" spans="1:11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4">
        <v>114</v>
      </c>
      <c r="J10" s="12">
        <f>J11+J12+J16+J20+J21+J22+J25+J26</f>
        <v>599020</v>
      </c>
      <c r="K10" s="12">
        <f>K11+K12+K16+K20+K21+K22+K25+K26</f>
        <v>515593</v>
      </c>
    </row>
    <row r="11" spans="1:11" ht="12.75">
      <c r="A11" s="196" t="s">
        <v>106</v>
      </c>
      <c r="B11" s="197"/>
      <c r="C11" s="197"/>
      <c r="D11" s="197"/>
      <c r="E11" s="197"/>
      <c r="F11" s="197"/>
      <c r="G11" s="197"/>
      <c r="H11" s="198"/>
      <c r="I11" s="4">
        <v>115</v>
      </c>
      <c r="J11" s="13">
        <v>0</v>
      </c>
      <c r="K11" s="13">
        <v>0</v>
      </c>
    </row>
    <row r="12" spans="1:11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4">
        <v>116</v>
      </c>
      <c r="J12" s="12">
        <f>SUM(J13:J15)</f>
        <v>145699</v>
      </c>
      <c r="K12" s="12">
        <f>SUM(K13:K15)</f>
        <v>82791</v>
      </c>
    </row>
    <row r="13" spans="1:11" ht="12.75">
      <c r="A13" s="190" t="s">
        <v>149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12137</v>
      </c>
      <c r="K13" s="13">
        <v>2035</v>
      </c>
    </row>
    <row r="14" spans="1:11" ht="12.75">
      <c r="A14" s="190" t="s">
        <v>150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0</v>
      </c>
      <c r="K14" s="13">
        <v>0</v>
      </c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133562</v>
      </c>
      <c r="K15" s="13">
        <v>80756</v>
      </c>
    </row>
    <row r="16" spans="1:11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4">
        <v>120</v>
      </c>
      <c r="J16" s="12">
        <f>SUM(J17:J19)</f>
        <v>200858</v>
      </c>
      <c r="K16" s="12">
        <f>SUM(K17:K19)</f>
        <v>200440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130737</v>
      </c>
      <c r="K17" s="13">
        <v>129541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40791</v>
      </c>
      <c r="K18" s="13">
        <v>41483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29330</v>
      </c>
      <c r="K19" s="13">
        <v>29416</v>
      </c>
    </row>
    <row r="20" spans="1:11" ht="12.75">
      <c r="A20" s="196" t="s">
        <v>107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3">
        <v>1246</v>
      </c>
      <c r="K20" s="13">
        <v>0</v>
      </c>
    </row>
    <row r="21" spans="1:11" ht="12.75">
      <c r="A21" s="196" t="s">
        <v>108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3">
        <v>241217</v>
      </c>
      <c r="K21" s="13">
        <v>231945</v>
      </c>
    </row>
    <row r="22" spans="1:11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0" t="s">
        <v>141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>
        <v>0</v>
      </c>
      <c r="K23" s="13">
        <v>0</v>
      </c>
    </row>
    <row r="24" spans="1:11" ht="12.75">
      <c r="A24" s="190" t="s">
        <v>142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0</v>
      </c>
      <c r="K24" s="13">
        <v>0</v>
      </c>
    </row>
    <row r="25" spans="1:11" ht="12.75">
      <c r="A25" s="196" t="s">
        <v>109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3">
        <v>0</v>
      </c>
      <c r="K25" s="13">
        <v>0</v>
      </c>
    </row>
    <row r="26" spans="1:11" ht="12.75">
      <c r="A26" s="196" t="s">
        <v>52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3">
        <v>10000</v>
      </c>
      <c r="K26" s="13">
        <v>417</v>
      </c>
    </row>
    <row r="27" spans="1:11" ht="12.75">
      <c r="A27" s="196" t="s">
        <v>218</v>
      </c>
      <c r="B27" s="197"/>
      <c r="C27" s="197"/>
      <c r="D27" s="197"/>
      <c r="E27" s="197"/>
      <c r="F27" s="197"/>
      <c r="G27" s="197"/>
      <c r="H27" s="198"/>
      <c r="I27" s="4">
        <v>131</v>
      </c>
      <c r="J27" s="12">
        <f>SUM(J28:J32)</f>
        <v>39365</v>
      </c>
      <c r="K27" s="12">
        <f>SUM(K28:K32)</f>
        <v>25510</v>
      </c>
    </row>
    <row r="28" spans="1:11" ht="12.75">
      <c r="A28" s="196" t="s">
        <v>232</v>
      </c>
      <c r="B28" s="197"/>
      <c r="C28" s="197"/>
      <c r="D28" s="197"/>
      <c r="E28" s="197"/>
      <c r="F28" s="197"/>
      <c r="G28" s="197"/>
      <c r="H28" s="198"/>
      <c r="I28" s="4">
        <v>132</v>
      </c>
      <c r="J28" s="13">
        <v>30136</v>
      </c>
      <c r="K28" s="13">
        <v>25510</v>
      </c>
    </row>
    <row r="29" spans="1:11" ht="12.75">
      <c r="A29" s="196" t="s">
        <v>158</v>
      </c>
      <c r="B29" s="197"/>
      <c r="C29" s="197"/>
      <c r="D29" s="197"/>
      <c r="E29" s="197"/>
      <c r="F29" s="197"/>
      <c r="G29" s="197"/>
      <c r="H29" s="198"/>
      <c r="I29" s="4">
        <v>133</v>
      </c>
      <c r="J29" s="13">
        <v>9229</v>
      </c>
      <c r="K29" s="13">
        <v>0</v>
      </c>
    </row>
    <row r="30" spans="1:11" ht="12.75" customHeight="1">
      <c r="A30" s="196" t="s">
        <v>330</v>
      </c>
      <c r="B30" s="197"/>
      <c r="C30" s="197"/>
      <c r="D30" s="197"/>
      <c r="E30" s="197"/>
      <c r="F30" s="197"/>
      <c r="G30" s="197"/>
      <c r="H30" s="198"/>
      <c r="I30" s="4">
        <v>134</v>
      </c>
      <c r="J30" s="13">
        <v>0</v>
      </c>
      <c r="K30" s="13">
        <v>0</v>
      </c>
    </row>
    <row r="31" spans="1:11" ht="12.75">
      <c r="A31" s="196" t="s">
        <v>228</v>
      </c>
      <c r="B31" s="197"/>
      <c r="C31" s="197"/>
      <c r="D31" s="197"/>
      <c r="E31" s="197"/>
      <c r="F31" s="197"/>
      <c r="G31" s="197"/>
      <c r="H31" s="198"/>
      <c r="I31" s="4">
        <v>135</v>
      </c>
      <c r="J31" s="13">
        <v>0</v>
      </c>
      <c r="K31" s="13">
        <v>0</v>
      </c>
    </row>
    <row r="32" spans="1:11" ht="12.75">
      <c r="A32" s="196" t="s">
        <v>143</v>
      </c>
      <c r="B32" s="197"/>
      <c r="C32" s="197"/>
      <c r="D32" s="197"/>
      <c r="E32" s="197"/>
      <c r="F32" s="197"/>
      <c r="G32" s="197"/>
      <c r="H32" s="198"/>
      <c r="I32" s="4">
        <v>136</v>
      </c>
      <c r="J32" s="13">
        <v>0</v>
      </c>
      <c r="K32" s="13">
        <v>0</v>
      </c>
    </row>
    <row r="33" spans="1:11" ht="12.75">
      <c r="A33" s="196" t="s">
        <v>219</v>
      </c>
      <c r="B33" s="197"/>
      <c r="C33" s="197"/>
      <c r="D33" s="197"/>
      <c r="E33" s="197"/>
      <c r="F33" s="197"/>
      <c r="G33" s="197"/>
      <c r="H33" s="198"/>
      <c r="I33" s="4">
        <v>137</v>
      </c>
      <c r="J33" s="12">
        <f>SUM(J34:J37)</f>
        <v>11771</v>
      </c>
      <c r="K33" s="12">
        <f>SUM(K34:K37)</f>
        <v>12017</v>
      </c>
    </row>
    <row r="34" spans="1:11" ht="12.75">
      <c r="A34" s="196" t="s">
        <v>68</v>
      </c>
      <c r="B34" s="197"/>
      <c r="C34" s="197"/>
      <c r="D34" s="197"/>
      <c r="E34" s="197"/>
      <c r="F34" s="197"/>
      <c r="G34" s="197"/>
      <c r="H34" s="198"/>
      <c r="I34" s="4">
        <v>138</v>
      </c>
      <c r="J34" s="13">
        <v>0</v>
      </c>
      <c r="K34" s="13">
        <v>0</v>
      </c>
    </row>
    <row r="35" spans="1:11" ht="12.75">
      <c r="A35" s="196" t="s">
        <v>67</v>
      </c>
      <c r="B35" s="197"/>
      <c r="C35" s="197"/>
      <c r="D35" s="197"/>
      <c r="E35" s="197"/>
      <c r="F35" s="197"/>
      <c r="G35" s="197"/>
      <c r="H35" s="198"/>
      <c r="I35" s="4">
        <v>139</v>
      </c>
      <c r="J35" s="13">
        <v>11771</v>
      </c>
      <c r="K35" s="13">
        <v>12017</v>
      </c>
    </row>
    <row r="36" spans="1:11" ht="12.75">
      <c r="A36" s="196" t="s">
        <v>229</v>
      </c>
      <c r="B36" s="197"/>
      <c r="C36" s="197"/>
      <c r="D36" s="197"/>
      <c r="E36" s="197"/>
      <c r="F36" s="197"/>
      <c r="G36" s="197"/>
      <c r="H36" s="198"/>
      <c r="I36" s="4">
        <v>140</v>
      </c>
      <c r="J36" s="13">
        <v>0</v>
      </c>
      <c r="K36" s="13">
        <v>0</v>
      </c>
    </row>
    <row r="37" spans="1:11" ht="12.75">
      <c r="A37" s="196" t="s">
        <v>69</v>
      </c>
      <c r="B37" s="197"/>
      <c r="C37" s="197"/>
      <c r="D37" s="197"/>
      <c r="E37" s="197"/>
      <c r="F37" s="197"/>
      <c r="G37" s="197"/>
      <c r="H37" s="198"/>
      <c r="I37" s="4">
        <v>141</v>
      </c>
      <c r="J37" s="13">
        <v>0</v>
      </c>
      <c r="K37" s="13">
        <v>0</v>
      </c>
    </row>
    <row r="38" spans="1:11" ht="12.75">
      <c r="A38" s="196" t="s">
        <v>200</v>
      </c>
      <c r="B38" s="197"/>
      <c r="C38" s="197"/>
      <c r="D38" s="197"/>
      <c r="E38" s="197"/>
      <c r="F38" s="197"/>
      <c r="G38" s="197"/>
      <c r="H38" s="198"/>
      <c r="I38" s="4">
        <v>142</v>
      </c>
      <c r="J38" s="13">
        <v>0</v>
      </c>
      <c r="K38" s="13">
        <v>0</v>
      </c>
    </row>
    <row r="39" spans="1:11" ht="12.75">
      <c r="A39" s="196" t="s">
        <v>201</v>
      </c>
      <c r="B39" s="197"/>
      <c r="C39" s="197"/>
      <c r="D39" s="197"/>
      <c r="E39" s="197"/>
      <c r="F39" s="197"/>
      <c r="G39" s="197"/>
      <c r="H39" s="198"/>
      <c r="I39" s="4">
        <v>143</v>
      </c>
      <c r="J39" s="13">
        <v>0</v>
      </c>
      <c r="K39" s="13">
        <v>0</v>
      </c>
    </row>
    <row r="40" spans="1:11" ht="12.75">
      <c r="A40" s="196" t="s">
        <v>230</v>
      </c>
      <c r="B40" s="197"/>
      <c r="C40" s="197"/>
      <c r="D40" s="197"/>
      <c r="E40" s="197"/>
      <c r="F40" s="197"/>
      <c r="G40" s="197"/>
      <c r="H40" s="198"/>
      <c r="I40" s="4">
        <v>144</v>
      </c>
      <c r="J40" s="13">
        <v>0</v>
      </c>
      <c r="K40" s="13">
        <v>0</v>
      </c>
    </row>
    <row r="41" spans="1:11" ht="12.75">
      <c r="A41" s="196" t="s">
        <v>231</v>
      </c>
      <c r="B41" s="197"/>
      <c r="C41" s="197"/>
      <c r="D41" s="197"/>
      <c r="E41" s="197"/>
      <c r="F41" s="197"/>
      <c r="G41" s="197"/>
      <c r="H41" s="198"/>
      <c r="I41" s="4">
        <v>145</v>
      </c>
      <c r="J41" s="13">
        <v>0</v>
      </c>
      <c r="K41" s="13">
        <v>0</v>
      </c>
    </row>
    <row r="42" spans="1:11" ht="12.75">
      <c r="A42" s="196" t="s">
        <v>220</v>
      </c>
      <c r="B42" s="197"/>
      <c r="C42" s="197"/>
      <c r="D42" s="197"/>
      <c r="E42" s="197"/>
      <c r="F42" s="197"/>
      <c r="G42" s="197"/>
      <c r="H42" s="198"/>
      <c r="I42" s="4">
        <v>146</v>
      </c>
      <c r="J42" s="12">
        <f>J7+J27+J38+J40</f>
        <v>787045</v>
      </c>
      <c r="K42" s="12">
        <f>K7+K27+K38+K40</f>
        <v>542000</v>
      </c>
    </row>
    <row r="43" spans="1:11" ht="12.75">
      <c r="A43" s="196" t="s">
        <v>221</v>
      </c>
      <c r="B43" s="197"/>
      <c r="C43" s="197"/>
      <c r="D43" s="197"/>
      <c r="E43" s="197"/>
      <c r="F43" s="197"/>
      <c r="G43" s="197"/>
      <c r="H43" s="198"/>
      <c r="I43" s="4">
        <v>147</v>
      </c>
      <c r="J43" s="12">
        <f>J10+J33+J39+J41</f>
        <v>610791</v>
      </c>
      <c r="K43" s="12">
        <f>K10+K33+K39+K41</f>
        <v>527610</v>
      </c>
    </row>
    <row r="44" spans="1:11" ht="12.75">
      <c r="A44" s="196" t="s">
        <v>241</v>
      </c>
      <c r="B44" s="197"/>
      <c r="C44" s="197"/>
      <c r="D44" s="197"/>
      <c r="E44" s="197"/>
      <c r="F44" s="197"/>
      <c r="G44" s="197"/>
      <c r="H44" s="198"/>
      <c r="I44" s="4">
        <v>148</v>
      </c>
      <c r="J44" s="12">
        <f>J42-J43</f>
        <v>176254</v>
      </c>
      <c r="K44" s="12">
        <f>K42-K43</f>
        <v>14390</v>
      </c>
    </row>
    <row r="45" spans="1:11" ht="12.75">
      <c r="A45" s="199" t="s">
        <v>223</v>
      </c>
      <c r="B45" s="200"/>
      <c r="C45" s="200"/>
      <c r="D45" s="200"/>
      <c r="E45" s="200"/>
      <c r="F45" s="200"/>
      <c r="G45" s="200"/>
      <c r="H45" s="201"/>
      <c r="I45" s="4">
        <v>149</v>
      </c>
      <c r="J45" s="12">
        <f>IF(J42&gt;J43,J42-J43,0)</f>
        <v>176254</v>
      </c>
      <c r="K45" s="12">
        <f>IF(K42&gt;K43,K42-K43,0)</f>
        <v>14390</v>
      </c>
    </row>
    <row r="46" spans="1:11" ht="12.75">
      <c r="A46" s="199" t="s">
        <v>224</v>
      </c>
      <c r="B46" s="200"/>
      <c r="C46" s="200"/>
      <c r="D46" s="200"/>
      <c r="E46" s="200"/>
      <c r="F46" s="200"/>
      <c r="G46" s="200"/>
      <c r="H46" s="201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6" t="s">
        <v>222</v>
      </c>
      <c r="B47" s="197"/>
      <c r="C47" s="197"/>
      <c r="D47" s="197"/>
      <c r="E47" s="197"/>
      <c r="F47" s="197"/>
      <c r="G47" s="197"/>
      <c r="H47" s="198"/>
      <c r="I47" s="4">
        <v>151</v>
      </c>
      <c r="J47" s="13">
        <v>0</v>
      </c>
      <c r="K47" s="13">
        <v>0</v>
      </c>
    </row>
    <row r="48" spans="1:11" ht="12.75">
      <c r="A48" s="196" t="s">
        <v>242</v>
      </c>
      <c r="B48" s="197"/>
      <c r="C48" s="197"/>
      <c r="D48" s="197"/>
      <c r="E48" s="197"/>
      <c r="F48" s="197"/>
      <c r="G48" s="197"/>
      <c r="H48" s="198"/>
      <c r="I48" s="4">
        <v>152</v>
      </c>
      <c r="J48" s="12">
        <f>J44-J47</f>
        <v>176254</v>
      </c>
      <c r="K48" s="12">
        <f>K44-K47</f>
        <v>14390</v>
      </c>
    </row>
    <row r="49" spans="1:11" ht="12.75">
      <c r="A49" s="199" t="s">
        <v>197</v>
      </c>
      <c r="B49" s="200"/>
      <c r="C49" s="200"/>
      <c r="D49" s="200"/>
      <c r="E49" s="200"/>
      <c r="F49" s="200"/>
      <c r="G49" s="200"/>
      <c r="H49" s="201"/>
      <c r="I49" s="4">
        <v>153</v>
      </c>
      <c r="J49" s="12">
        <f>IF(J48&gt;0,J48,0)</f>
        <v>176254</v>
      </c>
      <c r="K49" s="12">
        <f>IF(K48&gt;0,K48,0)</f>
        <v>14390</v>
      </c>
    </row>
    <row r="50" spans="1:11" ht="12.75">
      <c r="A50" s="233" t="s">
        <v>225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2" t="s">
        <v>119</v>
      </c>
      <c r="B51" s="183"/>
      <c r="C51" s="183"/>
      <c r="D51" s="183"/>
      <c r="E51" s="183"/>
      <c r="F51" s="183"/>
      <c r="G51" s="183"/>
      <c r="H51" s="183"/>
      <c r="I51" s="231"/>
      <c r="J51" s="231"/>
      <c r="K51" s="232"/>
    </row>
    <row r="52" spans="1:11" ht="12.75">
      <c r="A52" s="186" t="s">
        <v>191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5" t="s">
        <v>239</v>
      </c>
      <c r="B53" s="226"/>
      <c r="C53" s="226"/>
      <c r="D53" s="226"/>
      <c r="E53" s="226"/>
      <c r="F53" s="226"/>
      <c r="G53" s="226"/>
      <c r="H53" s="227"/>
      <c r="I53" s="4">
        <v>155</v>
      </c>
      <c r="J53" s="13"/>
      <c r="K53" s="13"/>
    </row>
    <row r="54" spans="1:11" ht="12.75">
      <c r="A54" s="225" t="s">
        <v>240</v>
      </c>
      <c r="B54" s="226"/>
      <c r="C54" s="226"/>
      <c r="D54" s="226"/>
      <c r="E54" s="226"/>
      <c r="F54" s="226"/>
      <c r="G54" s="226"/>
      <c r="H54" s="227"/>
      <c r="I54" s="4">
        <v>156</v>
      </c>
      <c r="J54" s="14"/>
      <c r="K54" s="14"/>
    </row>
    <row r="55" spans="1:11" ht="12.75">
      <c r="A55" s="182" t="s">
        <v>194</v>
      </c>
      <c r="B55" s="183"/>
      <c r="C55" s="183"/>
      <c r="D55" s="183"/>
      <c r="E55" s="183"/>
      <c r="F55" s="183"/>
      <c r="G55" s="183"/>
      <c r="H55" s="183"/>
      <c r="I55" s="231"/>
      <c r="J55" s="231"/>
      <c r="K55" s="232"/>
    </row>
    <row r="56" spans="1:11" ht="12.75">
      <c r="A56" s="186" t="s">
        <v>209</v>
      </c>
      <c r="B56" s="187"/>
      <c r="C56" s="187"/>
      <c r="D56" s="187"/>
      <c r="E56" s="187"/>
      <c r="F56" s="187"/>
      <c r="G56" s="187"/>
      <c r="H56" s="207"/>
      <c r="I56" s="21">
        <v>157</v>
      </c>
      <c r="J56" s="11"/>
      <c r="K56" s="11"/>
    </row>
    <row r="57" spans="1:11" ht="12.75">
      <c r="A57" s="196" t="s">
        <v>226</v>
      </c>
      <c r="B57" s="197"/>
      <c r="C57" s="197"/>
      <c r="D57" s="197"/>
      <c r="E57" s="197"/>
      <c r="F57" s="197"/>
      <c r="G57" s="197"/>
      <c r="H57" s="198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6" t="s">
        <v>233</v>
      </c>
      <c r="B58" s="197"/>
      <c r="C58" s="197"/>
      <c r="D58" s="197"/>
      <c r="E58" s="197"/>
      <c r="F58" s="197"/>
      <c r="G58" s="197"/>
      <c r="H58" s="198"/>
      <c r="I58" s="4">
        <v>159</v>
      </c>
      <c r="J58" s="13"/>
      <c r="K58" s="13"/>
    </row>
    <row r="59" spans="1:11" ht="12.75">
      <c r="A59" s="196" t="s">
        <v>234</v>
      </c>
      <c r="B59" s="197"/>
      <c r="C59" s="197"/>
      <c r="D59" s="197"/>
      <c r="E59" s="197"/>
      <c r="F59" s="197"/>
      <c r="G59" s="197"/>
      <c r="H59" s="198"/>
      <c r="I59" s="4">
        <v>160</v>
      </c>
      <c r="J59" s="13">
        <v>0</v>
      </c>
      <c r="K59" s="13">
        <v>0</v>
      </c>
    </row>
    <row r="60" spans="1:11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4">
        <v>161</v>
      </c>
      <c r="J60" s="13"/>
      <c r="K60" s="13">
        <v>0</v>
      </c>
    </row>
    <row r="61" spans="1:11" ht="12.75">
      <c r="A61" s="196" t="s">
        <v>235</v>
      </c>
      <c r="B61" s="197"/>
      <c r="C61" s="197"/>
      <c r="D61" s="197"/>
      <c r="E61" s="197"/>
      <c r="F61" s="197"/>
      <c r="G61" s="197"/>
      <c r="H61" s="198"/>
      <c r="I61" s="4">
        <v>162</v>
      </c>
      <c r="J61" s="13">
        <v>0</v>
      </c>
      <c r="K61" s="13">
        <v>0</v>
      </c>
    </row>
    <row r="62" spans="1:11" ht="12.75">
      <c r="A62" s="196" t="s">
        <v>236</v>
      </c>
      <c r="B62" s="197"/>
      <c r="C62" s="197"/>
      <c r="D62" s="197"/>
      <c r="E62" s="197"/>
      <c r="F62" s="197"/>
      <c r="G62" s="197"/>
      <c r="H62" s="198"/>
      <c r="I62" s="4">
        <v>163</v>
      </c>
      <c r="J62" s="13">
        <v>0</v>
      </c>
      <c r="K62" s="13">
        <v>0</v>
      </c>
    </row>
    <row r="63" spans="1:11" ht="12.75">
      <c r="A63" s="196" t="s">
        <v>237</v>
      </c>
      <c r="B63" s="197"/>
      <c r="C63" s="197"/>
      <c r="D63" s="197"/>
      <c r="E63" s="197"/>
      <c r="F63" s="197"/>
      <c r="G63" s="197"/>
      <c r="H63" s="198"/>
      <c r="I63" s="4">
        <v>164</v>
      </c>
      <c r="J63" s="13">
        <v>0</v>
      </c>
      <c r="K63" s="13">
        <v>0</v>
      </c>
    </row>
    <row r="64" spans="1:11" ht="12.75">
      <c r="A64" s="196" t="s">
        <v>238</v>
      </c>
      <c r="B64" s="197"/>
      <c r="C64" s="197"/>
      <c r="D64" s="197"/>
      <c r="E64" s="197"/>
      <c r="F64" s="197"/>
      <c r="G64" s="197"/>
      <c r="H64" s="198"/>
      <c r="I64" s="4">
        <v>165</v>
      </c>
      <c r="J64" s="13">
        <v>0</v>
      </c>
      <c r="K64" s="13">
        <v>0</v>
      </c>
    </row>
    <row r="65" spans="1:11" ht="12.75">
      <c r="A65" s="196" t="s">
        <v>227</v>
      </c>
      <c r="B65" s="197"/>
      <c r="C65" s="197"/>
      <c r="D65" s="197"/>
      <c r="E65" s="197"/>
      <c r="F65" s="197"/>
      <c r="G65" s="197"/>
      <c r="H65" s="198"/>
      <c r="I65" s="4">
        <v>166</v>
      </c>
      <c r="J65" s="13"/>
      <c r="K65" s="13"/>
    </row>
    <row r="66" spans="1:11" ht="12.75">
      <c r="A66" s="196" t="s">
        <v>198</v>
      </c>
      <c r="B66" s="197"/>
      <c r="C66" s="197"/>
      <c r="D66" s="197"/>
      <c r="E66" s="197"/>
      <c r="F66" s="197"/>
      <c r="G66" s="197"/>
      <c r="H66" s="198"/>
      <c r="I66" s="4">
        <v>167</v>
      </c>
      <c r="J66" s="12">
        <f>J57-J65</f>
        <v>0</v>
      </c>
      <c r="K66" s="12">
        <v>0</v>
      </c>
    </row>
    <row r="67" spans="1:11" ht="12.75">
      <c r="A67" s="196" t="s">
        <v>199</v>
      </c>
      <c r="B67" s="197"/>
      <c r="C67" s="197"/>
      <c r="D67" s="197"/>
      <c r="E67" s="197"/>
      <c r="F67" s="197"/>
      <c r="G67" s="197"/>
      <c r="H67" s="198"/>
      <c r="I67" s="4">
        <v>168</v>
      </c>
      <c r="J67" s="18">
        <f>J56+J66</f>
        <v>0</v>
      </c>
      <c r="K67" s="18">
        <f>K56</f>
        <v>0</v>
      </c>
    </row>
    <row r="68" spans="1:11" ht="12.75">
      <c r="A68" s="182" t="s">
        <v>193</v>
      </c>
      <c r="B68" s="183"/>
      <c r="C68" s="183"/>
      <c r="D68" s="183"/>
      <c r="E68" s="183"/>
      <c r="F68" s="183"/>
      <c r="G68" s="183"/>
      <c r="H68" s="183"/>
      <c r="I68" s="231"/>
      <c r="J68" s="231"/>
      <c r="K68" s="232"/>
    </row>
    <row r="69" spans="1:11" ht="12.75">
      <c r="A69" s="186" t="s">
        <v>192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5" t="s">
        <v>239</v>
      </c>
      <c r="B70" s="226"/>
      <c r="C70" s="226"/>
      <c r="D70" s="226"/>
      <c r="E70" s="226"/>
      <c r="F70" s="226"/>
      <c r="G70" s="226"/>
      <c r="H70" s="227"/>
      <c r="I70" s="4">
        <v>169</v>
      </c>
      <c r="J70" s="13"/>
      <c r="K70" s="13">
        <f>K53</f>
        <v>0</v>
      </c>
    </row>
    <row r="71" spans="1:11" ht="12.75">
      <c r="A71" s="228" t="s">
        <v>240</v>
      </c>
      <c r="B71" s="229"/>
      <c r="C71" s="229"/>
      <c r="D71" s="229"/>
      <c r="E71" s="229"/>
      <c r="F71" s="229"/>
      <c r="G71" s="229"/>
      <c r="H71" s="230"/>
      <c r="I71" s="7">
        <v>170</v>
      </c>
      <c r="J71" s="14"/>
      <c r="K71" s="14">
        <f>K54</f>
        <v>0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70:K71 J56:K67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10" max="10" width="11.8515625" style="0" customWidth="1"/>
    <col min="11" max="11" width="11.140625" style="0" customWidth="1"/>
  </cols>
  <sheetData>
    <row r="1" spans="1:11" ht="12.75">
      <c r="A1" s="244" t="s">
        <v>167</v>
      </c>
      <c r="B1" s="245"/>
      <c r="C1" s="245"/>
      <c r="D1" s="245"/>
      <c r="E1" s="245"/>
      <c r="F1" s="245"/>
      <c r="G1" s="245"/>
      <c r="H1" s="245"/>
      <c r="I1" s="245"/>
      <c r="J1" s="246"/>
      <c r="K1" s="210"/>
    </row>
    <row r="2" spans="1:11" ht="12.75">
      <c r="A2" s="248" t="s">
        <v>337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50" t="s">
        <v>332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53" t="s">
        <v>61</v>
      </c>
      <c r="B5" s="253"/>
      <c r="C5" s="253"/>
      <c r="D5" s="253"/>
      <c r="E5" s="253"/>
      <c r="F5" s="253"/>
      <c r="G5" s="253"/>
      <c r="H5" s="253"/>
      <c r="I5" s="86" t="s">
        <v>287</v>
      </c>
      <c r="J5" s="87" t="s">
        <v>153</v>
      </c>
      <c r="K5" s="87" t="s">
        <v>154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88">
        <v>2</v>
      </c>
      <c r="J6" s="89" t="s">
        <v>291</v>
      </c>
      <c r="K6" s="89" t="s">
        <v>292</v>
      </c>
    </row>
    <row r="7" spans="1:11" ht="12.75">
      <c r="A7" s="240" t="s">
        <v>159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13"/>
      <c r="K8" s="13"/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13"/>
      <c r="K9" s="13"/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13"/>
      <c r="K10" s="13"/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13"/>
      <c r="K11" s="13"/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13"/>
      <c r="K12" s="13"/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13"/>
      <c r="K13" s="13"/>
    </row>
    <row r="14" spans="1:11" ht="12.75">
      <c r="A14" s="196" t="s">
        <v>160</v>
      </c>
      <c r="B14" s="197"/>
      <c r="C14" s="197"/>
      <c r="D14" s="197"/>
      <c r="E14" s="197"/>
      <c r="F14" s="197"/>
      <c r="G14" s="197"/>
      <c r="H14" s="197"/>
      <c r="I14" s="4">
        <v>7</v>
      </c>
      <c r="J14" s="12">
        <f>SUM(J8:J13)</f>
        <v>0</v>
      </c>
      <c r="K14" s="12">
        <f>SUM(K8:K13)</f>
        <v>0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13"/>
      <c r="K15" s="13"/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13"/>
      <c r="K16" s="13"/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13"/>
      <c r="K17" s="13"/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13"/>
      <c r="K18" s="13"/>
    </row>
    <row r="19" spans="1:11" ht="12.75">
      <c r="A19" s="196" t="s">
        <v>161</v>
      </c>
      <c r="B19" s="197"/>
      <c r="C19" s="197"/>
      <c r="D19" s="197"/>
      <c r="E19" s="197"/>
      <c r="F19" s="197"/>
      <c r="G19" s="197"/>
      <c r="H19" s="197"/>
      <c r="I19" s="4">
        <v>12</v>
      </c>
      <c r="J19" s="9">
        <f>SUM(J15:J18)</f>
        <v>0</v>
      </c>
      <c r="K19" s="9">
        <f>SUM(K15:K18)</f>
        <v>0</v>
      </c>
    </row>
    <row r="20" spans="1:11" ht="12.75">
      <c r="A20" s="196" t="s">
        <v>36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v>0</v>
      </c>
      <c r="K20" s="12"/>
    </row>
    <row r="21" spans="1:11" ht="12.75">
      <c r="A21" s="196" t="s">
        <v>37</v>
      </c>
      <c r="B21" s="197"/>
      <c r="C21" s="197"/>
      <c r="D21" s="197"/>
      <c r="E21" s="197"/>
      <c r="F21" s="197"/>
      <c r="G21" s="197"/>
      <c r="H21" s="197"/>
      <c r="I21" s="4">
        <v>14</v>
      </c>
      <c r="J21" s="9">
        <f>J19-J14</f>
        <v>0</v>
      </c>
      <c r="K21" s="9">
        <f>K19-K14</f>
        <v>0</v>
      </c>
    </row>
    <row r="22" spans="1:11" ht="12.75">
      <c r="A22" s="240" t="s">
        <v>162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.75">
      <c r="A23" s="190" t="s">
        <v>182</v>
      </c>
      <c r="B23" s="191"/>
      <c r="C23" s="191"/>
      <c r="D23" s="191"/>
      <c r="E23" s="191"/>
      <c r="F23" s="191"/>
      <c r="G23" s="191"/>
      <c r="H23" s="191"/>
      <c r="I23" s="4">
        <v>15</v>
      </c>
      <c r="J23" s="13"/>
      <c r="K23" s="13"/>
    </row>
    <row r="24" spans="1:11" ht="12.75">
      <c r="A24" s="190" t="s">
        <v>183</v>
      </c>
      <c r="B24" s="191"/>
      <c r="C24" s="191"/>
      <c r="D24" s="191"/>
      <c r="E24" s="191"/>
      <c r="F24" s="191"/>
      <c r="G24" s="191"/>
      <c r="H24" s="191"/>
      <c r="I24" s="4">
        <v>16</v>
      </c>
      <c r="J24" s="13"/>
      <c r="K24" s="13"/>
    </row>
    <row r="25" spans="1:11" ht="12.75">
      <c r="A25" s="190" t="s">
        <v>184</v>
      </c>
      <c r="B25" s="191"/>
      <c r="C25" s="191"/>
      <c r="D25" s="191"/>
      <c r="E25" s="191"/>
      <c r="F25" s="191"/>
      <c r="G25" s="191"/>
      <c r="H25" s="191"/>
      <c r="I25" s="4">
        <v>17</v>
      </c>
      <c r="J25" s="13"/>
      <c r="K25" s="13"/>
    </row>
    <row r="26" spans="1:11" ht="12.75">
      <c r="A26" s="190" t="s">
        <v>185</v>
      </c>
      <c r="B26" s="191"/>
      <c r="C26" s="191"/>
      <c r="D26" s="191"/>
      <c r="E26" s="191"/>
      <c r="F26" s="191"/>
      <c r="G26" s="191"/>
      <c r="H26" s="191"/>
      <c r="I26" s="4">
        <v>18</v>
      </c>
      <c r="J26" s="13"/>
      <c r="K26" s="13"/>
    </row>
    <row r="27" spans="1:11" ht="12.75">
      <c r="A27" s="190" t="s">
        <v>186</v>
      </c>
      <c r="B27" s="191"/>
      <c r="C27" s="191"/>
      <c r="D27" s="191"/>
      <c r="E27" s="191"/>
      <c r="F27" s="191"/>
      <c r="G27" s="191"/>
      <c r="H27" s="191"/>
      <c r="I27" s="4">
        <v>19</v>
      </c>
      <c r="J27" s="13">
        <v>0</v>
      </c>
      <c r="K27" s="13"/>
    </row>
    <row r="28" spans="1:11" ht="12.75">
      <c r="A28" s="196" t="s">
        <v>171</v>
      </c>
      <c r="B28" s="197"/>
      <c r="C28" s="197"/>
      <c r="D28" s="197"/>
      <c r="E28" s="197"/>
      <c r="F28" s="197"/>
      <c r="G28" s="197"/>
      <c r="H28" s="197"/>
      <c r="I28" s="4">
        <v>20</v>
      </c>
      <c r="J28" s="9">
        <f>SUM(J23:J27)</f>
        <v>0</v>
      </c>
      <c r="K28" s="9">
        <f>SUM(K23:K27)</f>
        <v>0</v>
      </c>
    </row>
    <row r="29" spans="1:11" ht="12.75">
      <c r="A29" s="190" t="s">
        <v>120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/>
      <c r="K29" s="13"/>
    </row>
    <row r="30" spans="1:11" ht="12.75" customHeight="1">
      <c r="A30" s="190" t="s">
        <v>329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6" t="s">
        <v>5</v>
      </c>
      <c r="B32" s="197"/>
      <c r="C32" s="197"/>
      <c r="D32" s="197"/>
      <c r="E32" s="197"/>
      <c r="F32" s="197"/>
      <c r="G32" s="197"/>
      <c r="H32" s="197"/>
      <c r="I32" s="4">
        <v>24</v>
      </c>
      <c r="J32" s="9">
        <f>SUM(J29:J31)</f>
        <v>0</v>
      </c>
      <c r="K32" s="9">
        <f>SUM(K29:K31)</f>
        <v>0</v>
      </c>
    </row>
    <row r="33" spans="1:11" ht="12.75">
      <c r="A33" s="196" t="s">
        <v>38</v>
      </c>
      <c r="B33" s="197"/>
      <c r="C33" s="197"/>
      <c r="D33" s="197"/>
      <c r="E33" s="197"/>
      <c r="F33" s="197"/>
      <c r="G33" s="197"/>
      <c r="H33" s="197"/>
      <c r="I33" s="4">
        <v>25</v>
      </c>
      <c r="J33" s="12">
        <f>J28-J32</f>
        <v>0</v>
      </c>
      <c r="K33" s="12">
        <f>K28-K32</f>
        <v>0</v>
      </c>
    </row>
    <row r="34" spans="1:11" ht="12.75">
      <c r="A34" s="196" t="s">
        <v>39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/>
      <c r="K34" s="12">
        <v>0</v>
      </c>
    </row>
    <row r="35" spans="1:11" ht="12.75">
      <c r="A35" s="240" t="s">
        <v>163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ht="12.75">
      <c r="A36" s="190" t="s">
        <v>177</v>
      </c>
      <c r="B36" s="191"/>
      <c r="C36" s="191"/>
      <c r="D36" s="191"/>
      <c r="E36" s="191"/>
      <c r="F36" s="191"/>
      <c r="G36" s="191"/>
      <c r="H36" s="191"/>
      <c r="I36" s="4">
        <v>27</v>
      </c>
      <c r="J36" s="13">
        <v>0</v>
      </c>
      <c r="K36" s="13">
        <v>0</v>
      </c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>
        <v>0</v>
      </c>
      <c r="K38" s="13">
        <v>0</v>
      </c>
    </row>
    <row r="39" spans="1:11" ht="12.75">
      <c r="A39" s="196" t="s">
        <v>70</v>
      </c>
      <c r="B39" s="197"/>
      <c r="C39" s="197"/>
      <c r="D39" s="197"/>
      <c r="E39" s="197"/>
      <c r="F39" s="197"/>
      <c r="G39" s="197"/>
      <c r="H39" s="197"/>
      <c r="I39" s="4">
        <v>30</v>
      </c>
      <c r="J39" s="9">
        <f>SUM(J36:J38)</f>
        <v>0</v>
      </c>
      <c r="K39" s="9">
        <f>SUM(K36:K38)</f>
        <v>0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/>
      <c r="K40" s="13"/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13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13"/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13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13"/>
      <c r="K44" s="13"/>
    </row>
    <row r="45" spans="1:11" ht="12.75">
      <c r="A45" s="196" t="s">
        <v>71</v>
      </c>
      <c r="B45" s="197"/>
      <c r="C45" s="197"/>
      <c r="D45" s="197"/>
      <c r="E45" s="197"/>
      <c r="F45" s="197"/>
      <c r="G45" s="197"/>
      <c r="H45" s="197"/>
      <c r="I45" s="4">
        <v>36</v>
      </c>
      <c r="J45" s="12">
        <f>SUM(J40:J44)</f>
        <v>0</v>
      </c>
      <c r="K45" s="12">
        <f>SUM(K40:K44)</f>
        <v>0</v>
      </c>
    </row>
    <row r="46" spans="1:11" ht="12.75">
      <c r="A46" s="196" t="s">
        <v>17</v>
      </c>
      <c r="B46" s="197"/>
      <c r="C46" s="197"/>
      <c r="D46" s="197"/>
      <c r="E46" s="197"/>
      <c r="F46" s="197"/>
      <c r="G46" s="197"/>
      <c r="H46" s="197"/>
      <c r="I46" s="4">
        <v>37</v>
      </c>
      <c r="J46" s="12">
        <v>0</v>
      </c>
      <c r="K46" s="12">
        <v>0</v>
      </c>
    </row>
    <row r="47" spans="1:11" ht="12.75">
      <c r="A47" s="196" t="s">
        <v>18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J45-J39</f>
        <v>0</v>
      </c>
      <c r="K47" s="9">
        <f>K45-K39</f>
        <v>0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J20-J21+J33-J34+J46-J47</f>
        <v>0</v>
      </c>
      <c r="K48" s="9"/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/>
      <c r="K49" s="12"/>
    </row>
    <row r="50" spans="1:11" ht="12.75">
      <c r="A50" s="190" t="s">
        <v>164</v>
      </c>
      <c r="B50" s="191"/>
      <c r="C50" s="191"/>
      <c r="D50" s="191"/>
      <c r="E50" s="191"/>
      <c r="F50" s="191"/>
      <c r="G50" s="191"/>
      <c r="H50" s="191"/>
      <c r="I50" s="4">
        <v>41</v>
      </c>
      <c r="J50" s="13"/>
      <c r="K50" s="13"/>
    </row>
    <row r="51" spans="1:11" ht="12.75">
      <c r="A51" s="190" t="s">
        <v>179</v>
      </c>
      <c r="B51" s="191"/>
      <c r="C51" s="191"/>
      <c r="D51" s="191"/>
      <c r="E51" s="191"/>
      <c r="F51" s="191"/>
      <c r="G51" s="191"/>
      <c r="H51" s="191"/>
      <c r="I51" s="4">
        <v>42</v>
      </c>
      <c r="J51" s="13"/>
      <c r="K51" s="13"/>
    </row>
    <row r="52" spans="1:11" ht="12.75">
      <c r="A52" s="190" t="s">
        <v>180</v>
      </c>
      <c r="B52" s="191"/>
      <c r="C52" s="191"/>
      <c r="D52" s="191"/>
      <c r="E52" s="191"/>
      <c r="F52" s="191"/>
      <c r="G52" s="191"/>
      <c r="H52" s="191"/>
      <c r="I52" s="4">
        <v>43</v>
      </c>
      <c r="J52" s="13"/>
      <c r="K52" s="13"/>
    </row>
    <row r="53" spans="1:11" ht="12.75">
      <c r="A53" s="193" t="s">
        <v>181</v>
      </c>
      <c r="B53" s="194"/>
      <c r="C53" s="194"/>
      <c r="D53" s="194"/>
      <c r="E53" s="194"/>
      <c r="F53" s="194"/>
      <c r="G53" s="194"/>
      <c r="H53" s="194"/>
      <c r="I53" s="7">
        <v>44</v>
      </c>
      <c r="J53" s="18">
        <f>J50+J51</f>
        <v>0</v>
      </c>
      <c r="K53" s="18">
        <f>K50-K52+K51</f>
        <v>0</v>
      </c>
    </row>
    <row r="71" ht="12.75">
      <c r="K71">
        <v>231845600</v>
      </c>
    </row>
    <row r="72" spans="10:11" ht="12.75">
      <c r="J72">
        <v>14715887</v>
      </c>
      <c r="K72">
        <v>14715887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K38 J15:K18 J29:K31 J40:K44 J50:K52 J8:K13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45:K49 J32:K34 J28:K28 J39:K39 J14:K14 J53:K5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K55" sqref="K55"/>
    </sheetView>
  </sheetViews>
  <sheetFormatPr defaultColWidth="9.140625" defaultRowHeight="12.75"/>
  <sheetData>
    <row r="1" spans="1:11" ht="12.75">
      <c r="A1" s="244" t="s">
        <v>202</v>
      </c>
      <c r="B1" s="245"/>
      <c r="C1" s="245"/>
      <c r="D1" s="245"/>
      <c r="E1" s="245"/>
      <c r="F1" s="245"/>
      <c r="G1" s="245"/>
      <c r="H1" s="245"/>
      <c r="I1" s="245"/>
      <c r="J1" s="246"/>
      <c r="K1" s="259"/>
    </row>
    <row r="2" spans="1:11" ht="12.75">
      <c r="A2" s="248" t="s">
        <v>6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0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53" t="s">
        <v>61</v>
      </c>
      <c r="B5" s="253"/>
      <c r="C5" s="253"/>
      <c r="D5" s="253"/>
      <c r="E5" s="253"/>
      <c r="F5" s="253"/>
      <c r="G5" s="253"/>
      <c r="H5" s="253"/>
      <c r="I5" s="86" t="s">
        <v>287</v>
      </c>
      <c r="J5" s="87" t="s">
        <v>153</v>
      </c>
      <c r="K5" s="87" t="s">
        <v>154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88">
        <v>2</v>
      </c>
      <c r="J6" s="89" t="s">
        <v>291</v>
      </c>
      <c r="K6" s="89" t="s">
        <v>292</v>
      </c>
    </row>
    <row r="7" spans="1:11" ht="12.75">
      <c r="A7" s="240" t="s">
        <v>159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90" t="s">
        <v>204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123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124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125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126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6" t="s">
        <v>203</v>
      </c>
      <c r="B13" s="197"/>
      <c r="C13" s="197"/>
      <c r="D13" s="197"/>
      <c r="E13" s="197"/>
      <c r="F13" s="197"/>
      <c r="G13" s="197"/>
      <c r="H13" s="19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127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128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129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130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131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132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6" t="s">
        <v>47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6" t="s">
        <v>110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2" t="s">
        <v>111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0" t="s">
        <v>162</v>
      </c>
      <c r="B23" s="241"/>
      <c r="C23" s="241"/>
      <c r="D23" s="241"/>
      <c r="E23" s="241"/>
      <c r="F23" s="241"/>
      <c r="G23" s="241"/>
      <c r="H23" s="241"/>
      <c r="I23" s="242"/>
      <c r="J23" s="242"/>
      <c r="K23" s="243"/>
    </row>
    <row r="24" spans="1:11" ht="12.75">
      <c r="A24" s="190" t="s">
        <v>168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169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170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6" t="s">
        <v>118</v>
      </c>
      <c r="B29" s="197"/>
      <c r="C29" s="197"/>
      <c r="D29" s="197"/>
      <c r="E29" s="197"/>
      <c r="F29" s="197"/>
      <c r="G29" s="197"/>
      <c r="H29" s="19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6" t="s">
        <v>50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6" t="s">
        <v>112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6" t="s">
        <v>113</v>
      </c>
      <c r="B35" s="197"/>
      <c r="C35" s="197"/>
      <c r="D35" s="197"/>
      <c r="E35" s="197"/>
      <c r="F35" s="197"/>
      <c r="G35" s="197"/>
      <c r="H35" s="19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0" t="s">
        <v>163</v>
      </c>
      <c r="B36" s="241"/>
      <c r="C36" s="241"/>
      <c r="D36" s="241"/>
      <c r="E36" s="241"/>
      <c r="F36" s="241"/>
      <c r="G36" s="241"/>
      <c r="H36" s="241"/>
      <c r="I36" s="242">
        <v>0</v>
      </c>
      <c r="J36" s="242"/>
      <c r="K36" s="243"/>
    </row>
    <row r="37" spans="1:11" ht="12.75">
      <c r="A37" s="190" t="s">
        <v>177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6" t="s">
        <v>51</v>
      </c>
      <c r="B40" s="197"/>
      <c r="C40" s="197"/>
      <c r="D40" s="197"/>
      <c r="E40" s="197"/>
      <c r="F40" s="197"/>
      <c r="G40" s="197"/>
      <c r="H40" s="19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6" t="s">
        <v>151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6" t="s">
        <v>165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6" t="s">
        <v>166</v>
      </c>
      <c r="B48" s="197"/>
      <c r="C48" s="197"/>
      <c r="D48" s="197"/>
      <c r="E48" s="197"/>
      <c r="F48" s="197"/>
      <c r="G48" s="197"/>
      <c r="H48" s="19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6" t="s">
        <v>152</v>
      </c>
      <c r="B49" s="197"/>
      <c r="C49" s="197"/>
      <c r="D49" s="197"/>
      <c r="E49" s="197"/>
      <c r="F49" s="197"/>
      <c r="G49" s="197"/>
      <c r="H49" s="19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6" t="s">
        <v>15</v>
      </c>
      <c r="B50" s="197"/>
      <c r="C50" s="197"/>
      <c r="D50" s="197"/>
      <c r="E50" s="197"/>
      <c r="F50" s="197"/>
      <c r="G50" s="197"/>
      <c r="H50" s="19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6" t="s">
        <v>164</v>
      </c>
      <c r="B51" s="197"/>
      <c r="C51" s="197"/>
      <c r="D51" s="197"/>
      <c r="E51" s="197"/>
      <c r="F51" s="197"/>
      <c r="G51" s="197"/>
      <c r="H51" s="197"/>
      <c r="I51" s="4">
        <v>42</v>
      </c>
      <c r="J51" s="8"/>
      <c r="K51" s="13"/>
    </row>
    <row r="52" spans="1:11" ht="12.75">
      <c r="A52" s="196" t="s">
        <v>179</v>
      </c>
      <c r="B52" s="197"/>
      <c r="C52" s="197"/>
      <c r="D52" s="197"/>
      <c r="E52" s="197"/>
      <c r="F52" s="197"/>
      <c r="G52" s="197"/>
      <c r="H52" s="197"/>
      <c r="I52" s="4">
        <v>43</v>
      </c>
      <c r="J52" s="8"/>
      <c r="K52" s="13"/>
    </row>
    <row r="53" spans="1:11" ht="12.75">
      <c r="A53" s="196" t="s">
        <v>180</v>
      </c>
      <c r="B53" s="197"/>
      <c r="C53" s="197"/>
      <c r="D53" s="197"/>
      <c r="E53" s="197"/>
      <c r="F53" s="197"/>
      <c r="G53" s="197"/>
      <c r="H53" s="197"/>
      <c r="I53" s="4">
        <v>44</v>
      </c>
      <c r="J53" s="8"/>
      <c r="K53" s="13"/>
    </row>
    <row r="54" spans="1:11" ht="12.75">
      <c r="A54" s="202" t="s">
        <v>181</v>
      </c>
      <c r="B54" s="203"/>
      <c r="C54" s="203"/>
      <c r="D54" s="203"/>
      <c r="E54" s="203"/>
      <c r="F54" s="203"/>
      <c r="G54" s="203"/>
      <c r="H54" s="20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178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4" width="9.140625" style="97" customWidth="1"/>
    <col min="5" max="5" width="10.28125" style="97" bestFit="1" customWidth="1"/>
    <col min="6" max="9" width="9.140625" style="97" customWidth="1"/>
    <col min="10" max="10" width="10.57421875" style="97" customWidth="1"/>
    <col min="11" max="11" width="10.421875" style="97" bestFit="1" customWidth="1"/>
    <col min="12" max="16384" width="9.140625" style="97" customWidth="1"/>
  </cols>
  <sheetData>
    <row r="1" spans="1:12" ht="12.75">
      <c r="A1" s="275" t="s">
        <v>289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96"/>
    </row>
    <row r="2" spans="1:12" ht="15.75">
      <c r="A2" s="94"/>
      <c r="B2" s="95"/>
      <c r="C2" s="262" t="s">
        <v>290</v>
      </c>
      <c r="D2" s="262"/>
      <c r="E2" s="99">
        <v>43101</v>
      </c>
      <c r="F2" s="98" t="s">
        <v>255</v>
      </c>
      <c r="G2" s="263">
        <v>43465</v>
      </c>
      <c r="H2" s="264"/>
      <c r="I2" s="95"/>
      <c r="J2" s="95"/>
      <c r="K2" s="95"/>
      <c r="L2" s="100"/>
    </row>
    <row r="3" spans="1:11" ht="24" thickBot="1">
      <c r="A3" s="265" t="s">
        <v>61</v>
      </c>
      <c r="B3" s="265"/>
      <c r="C3" s="265"/>
      <c r="D3" s="265"/>
      <c r="E3" s="265"/>
      <c r="F3" s="265"/>
      <c r="G3" s="265"/>
      <c r="H3" s="265"/>
      <c r="I3" s="101" t="s">
        <v>313</v>
      </c>
      <c r="J3" s="102" t="s">
        <v>153</v>
      </c>
      <c r="K3" s="102" t="s">
        <v>154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104">
        <v>2</v>
      </c>
      <c r="J4" s="103" t="s">
        <v>291</v>
      </c>
      <c r="K4" s="103" t="s">
        <v>292</v>
      </c>
    </row>
    <row r="5" spans="1:11" ht="12.75">
      <c r="A5" s="260" t="s">
        <v>293</v>
      </c>
      <c r="B5" s="261"/>
      <c r="C5" s="261"/>
      <c r="D5" s="261"/>
      <c r="E5" s="261"/>
      <c r="F5" s="261"/>
      <c r="G5" s="261"/>
      <c r="H5" s="261"/>
      <c r="I5" s="105">
        <v>1</v>
      </c>
      <c r="J5" s="106"/>
      <c r="K5" s="106"/>
    </row>
    <row r="6" spans="1:11" ht="12.75">
      <c r="A6" s="260" t="s">
        <v>294</v>
      </c>
      <c r="B6" s="261"/>
      <c r="C6" s="261"/>
      <c r="D6" s="261"/>
      <c r="E6" s="261"/>
      <c r="F6" s="261"/>
      <c r="G6" s="261"/>
      <c r="H6" s="261"/>
      <c r="I6" s="105">
        <v>2</v>
      </c>
      <c r="J6" s="107"/>
      <c r="K6" s="107"/>
    </row>
    <row r="7" spans="1:11" ht="12.75">
      <c r="A7" s="260" t="s">
        <v>295</v>
      </c>
      <c r="B7" s="261"/>
      <c r="C7" s="261"/>
      <c r="D7" s="261"/>
      <c r="E7" s="261"/>
      <c r="F7" s="261"/>
      <c r="G7" s="261"/>
      <c r="H7" s="261"/>
      <c r="I7" s="105">
        <v>3</v>
      </c>
      <c r="J7" s="107"/>
      <c r="K7" s="107"/>
    </row>
    <row r="8" spans="1:11" ht="12.75">
      <c r="A8" s="260" t="s">
        <v>296</v>
      </c>
      <c r="B8" s="261"/>
      <c r="C8" s="261"/>
      <c r="D8" s="261"/>
      <c r="E8" s="261"/>
      <c r="F8" s="261"/>
      <c r="G8" s="261"/>
      <c r="H8" s="261"/>
      <c r="I8" s="105">
        <v>4</v>
      </c>
      <c r="J8" s="107"/>
      <c r="K8" s="107"/>
    </row>
    <row r="9" spans="1:11" ht="12.75">
      <c r="A9" s="260" t="s">
        <v>297</v>
      </c>
      <c r="B9" s="261"/>
      <c r="C9" s="261"/>
      <c r="D9" s="261"/>
      <c r="E9" s="261"/>
      <c r="F9" s="261"/>
      <c r="G9" s="261"/>
      <c r="H9" s="261"/>
      <c r="I9" s="105">
        <v>5</v>
      </c>
      <c r="J9" s="107"/>
      <c r="K9" s="107"/>
    </row>
    <row r="10" spans="1:11" ht="12.75">
      <c r="A10" s="260" t="s">
        <v>298</v>
      </c>
      <c r="B10" s="261"/>
      <c r="C10" s="261"/>
      <c r="D10" s="261"/>
      <c r="E10" s="261"/>
      <c r="F10" s="261"/>
      <c r="G10" s="261"/>
      <c r="H10" s="261"/>
      <c r="I10" s="105">
        <v>6</v>
      </c>
      <c r="J10" s="107">
        <v>0</v>
      </c>
      <c r="K10" s="107">
        <v>0</v>
      </c>
    </row>
    <row r="11" spans="1:11" ht="12.75">
      <c r="A11" s="260" t="s">
        <v>299</v>
      </c>
      <c r="B11" s="261"/>
      <c r="C11" s="261"/>
      <c r="D11" s="261"/>
      <c r="E11" s="261"/>
      <c r="F11" s="261"/>
      <c r="G11" s="261"/>
      <c r="H11" s="261"/>
      <c r="I11" s="105">
        <v>7</v>
      </c>
      <c r="J11" s="107">
        <v>0</v>
      </c>
      <c r="K11" s="107">
        <v>0</v>
      </c>
    </row>
    <row r="12" spans="1:11" ht="12.75">
      <c r="A12" s="260" t="s">
        <v>300</v>
      </c>
      <c r="B12" s="261"/>
      <c r="C12" s="261"/>
      <c r="D12" s="261"/>
      <c r="E12" s="261"/>
      <c r="F12" s="261"/>
      <c r="G12" s="261"/>
      <c r="H12" s="261"/>
      <c r="I12" s="105">
        <v>8</v>
      </c>
      <c r="J12" s="107">
        <v>0</v>
      </c>
      <c r="K12" s="107">
        <v>0</v>
      </c>
    </row>
    <row r="13" spans="1:11" ht="12.75">
      <c r="A13" s="260" t="s">
        <v>301</v>
      </c>
      <c r="B13" s="261"/>
      <c r="C13" s="261"/>
      <c r="D13" s="261"/>
      <c r="E13" s="261"/>
      <c r="F13" s="261"/>
      <c r="G13" s="261"/>
      <c r="H13" s="261"/>
      <c r="I13" s="105">
        <v>9</v>
      </c>
      <c r="J13" s="107">
        <v>0</v>
      </c>
      <c r="K13" s="107">
        <v>0</v>
      </c>
    </row>
    <row r="14" spans="1:11" ht="12.75">
      <c r="A14" s="271" t="s">
        <v>302</v>
      </c>
      <c r="B14" s="272"/>
      <c r="C14" s="272"/>
      <c r="D14" s="272"/>
      <c r="E14" s="272"/>
      <c r="F14" s="272"/>
      <c r="G14" s="272"/>
      <c r="H14" s="272"/>
      <c r="I14" s="105">
        <v>10</v>
      </c>
      <c r="J14" s="108">
        <f>SUM(J5:J13)</f>
        <v>0</v>
      </c>
      <c r="K14" s="108">
        <f>SUM(K5:K13)</f>
        <v>0</v>
      </c>
    </row>
    <row r="15" spans="1:11" ht="12.75">
      <c r="A15" s="260" t="s">
        <v>303</v>
      </c>
      <c r="B15" s="261"/>
      <c r="C15" s="261"/>
      <c r="D15" s="261"/>
      <c r="E15" s="261"/>
      <c r="F15" s="261"/>
      <c r="G15" s="261"/>
      <c r="H15" s="261"/>
      <c r="I15" s="105">
        <v>11</v>
      </c>
      <c r="J15" s="107">
        <v>0</v>
      </c>
      <c r="K15" s="107">
        <v>0</v>
      </c>
    </row>
    <row r="16" spans="1:11" ht="12.75">
      <c r="A16" s="260" t="s">
        <v>304</v>
      </c>
      <c r="B16" s="261"/>
      <c r="C16" s="261"/>
      <c r="D16" s="261"/>
      <c r="E16" s="261"/>
      <c r="F16" s="261"/>
      <c r="G16" s="261"/>
      <c r="H16" s="261"/>
      <c r="I16" s="105">
        <v>12</v>
      </c>
      <c r="J16" s="107">
        <v>0</v>
      </c>
      <c r="K16" s="107">
        <v>0</v>
      </c>
    </row>
    <row r="17" spans="1:11" ht="12.75">
      <c r="A17" s="260" t="s">
        <v>305</v>
      </c>
      <c r="B17" s="261"/>
      <c r="C17" s="261"/>
      <c r="D17" s="261"/>
      <c r="E17" s="261"/>
      <c r="F17" s="261"/>
      <c r="G17" s="261"/>
      <c r="H17" s="261"/>
      <c r="I17" s="105">
        <v>13</v>
      </c>
      <c r="J17" s="107">
        <v>0</v>
      </c>
      <c r="K17" s="107">
        <v>0</v>
      </c>
    </row>
    <row r="18" spans="1:11" ht="12.75">
      <c r="A18" s="260" t="s">
        <v>306</v>
      </c>
      <c r="B18" s="261"/>
      <c r="C18" s="261"/>
      <c r="D18" s="261"/>
      <c r="E18" s="261"/>
      <c r="F18" s="261"/>
      <c r="G18" s="261"/>
      <c r="H18" s="261"/>
      <c r="I18" s="105">
        <v>14</v>
      </c>
      <c r="J18" s="107">
        <v>0</v>
      </c>
      <c r="K18" s="107">
        <v>0</v>
      </c>
    </row>
    <row r="19" spans="1:11" ht="12.75">
      <c r="A19" s="260" t="s">
        <v>307</v>
      </c>
      <c r="B19" s="261"/>
      <c r="C19" s="261"/>
      <c r="D19" s="261"/>
      <c r="E19" s="261"/>
      <c r="F19" s="261"/>
      <c r="G19" s="261"/>
      <c r="H19" s="261"/>
      <c r="I19" s="105">
        <v>15</v>
      </c>
      <c r="J19" s="107">
        <v>0</v>
      </c>
      <c r="K19" s="107">
        <v>0</v>
      </c>
    </row>
    <row r="20" spans="1:11" ht="12.75">
      <c r="A20" s="260" t="s">
        <v>308</v>
      </c>
      <c r="B20" s="261"/>
      <c r="C20" s="261"/>
      <c r="D20" s="261"/>
      <c r="E20" s="261"/>
      <c r="F20" s="261"/>
      <c r="G20" s="261"/>
      <c r="H20" s="261"/>
      <c r="I20" s="105">
        <v>16</v>
      </c>
      <c r="J20" s="107"/>
      <c r="K20" s="107"/>
    </row>
    <row r="21" spans="1:11" ht="12.75">
      <c r="A21" s="271" t="s">
        <v>309</v>
      </c>
      <c r="B21" s="272"/>
      <c r="C21" s="272"/>
      <c r="D21" s="272"/>
      <c r="E21" s="272"/>
      <c r="F21" s="272"/>
      <c r="G21" s="272"/>
      <c r="H21" s="272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7" t="s">
        <v>310</v>
      </c>
      <c r="B23" s="268"/>
      <c r="C23" s="268"/>
      <c r="D23" s="268"/>
      <c r="E23" s="268"/>
      <c r="F23" s="268"/>
      <c r="G23" s="268"/>
      <c r="H23" s="268"/>
      <c r="I23" s="110">
        <v>18</v>
      </c>
      <c r="J23" s="106"/>
      <c r="K23" s="106"/>
    </row>
    <row r="24" spans="1:11" ht="23.25" customHeight="1">
      <c r="A24" s="269" t="s">
        <v>311</v>
      </c>
      <c r="B24" s="270"/>
      <c r="C24" s="270"/>
      <c r="D24" s="270"/>
      <c r="E24" s="270"/>
      <c r="F24" s="270"/>
      <c r="G24" s="270"/>
      <c r="H24" s="270"/>
      <c r="I24" s="111">
        <v>19</v>
      </c>
      <c r="J24" s="109"/>
      <c r="K24" s="109">
        <f>K20-K23</f>
        <v>0</v>
      </c>
    </row>
    <row r="25" spans="1:11" ht="30" customHeight="1">
      <c r="A25" s="273" t="s">
        <v>312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  <row r="71" ht="12.75">
      <c r="K71" s="97">
        <v>231845600</v>
      </c>
    </row>
    <row r="72" spans="10:11" ht="12.75">
      <c r="J72" s="97">
        <v>14715887</v>
      </c>
      <c r="K72" s="97">
        <v>14715887</v>
      </c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13" sqref="B13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1" t="s">
        <v>288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2" t="s">
        <v>316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MIODRAG</cp:lastModifiedBy>
  <cp:lastPrinted>2014-02-14T06:39:55Z</cp:lastPrinted>
  <dcterms:created xsi:type="dcterms:W3CDTF">2008-10-17T11:51:54Z</dcterms:created>
  <dcterms:modified xsi:type="dcterms:W3CDTF">2019-02-14T08:24:24Z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