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rtab\Desktop\TFI-POD 4Q 2018\"/>
    </mc:Choice>
  </mc:AlternateContent>
  <bookViews>
    <workbookView xWindow="-120" yWindow="-120" windowWidth="29040" windowHeight="15840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</sheets>
  <definedNames>
    <definedName name="_xlnm.Print_Area" localSheetId="0">'OPĆI PODACI'!$A$1:$I$70</definedName>
    <definedName name="_xlnm.Print_Area" localSheetId="4">PK!$A$1:$K$25</definedName>
  </definedNames>
  <calcPr calcId="181029"/>
</workbook>
</file>

<file path=xl/calcChain.xml><?xml version="1.0" encoding="utf-8"?>
<calcChain xmlns="http://schemas.openxmlformats.org/spreadsheetml/2006/main">
  <c r="K52" i="20" l="1"/>
  <c r="K41" i="19"/>
  <c r="K27" i="20"/>
  <c r="M22" i="18"/>
  <c r="K31" i="20"/>
  <c r="J14" i="17"/>
  <c r="J10" i="18"/>
  <c r="K7" i="18"/>
  <c r="K42" i="18"/>
  <c r="L7" i="18"/>
  <c r="K12" i="18"/>
  <c r="K10" i="18"/>
  <c r="K43" i="18"/>
  <c r="L12" i="18"/>
  <c r="L10" i="18"/>
  <c r="K16" i="18"/>
  <c r="L16" i="18"/>
  <c r="K22" i="18"/>
  <c r="L22" i="18"/>
  <c r="K27" i="18"/>
  <c r="L27" i="18"/>
  <c r="L42" i="18"/>
  <c r="K33" i="18"/>
  <c r="L33" i="18"/>
  <c r="J7" i="18"/>
  <c r="J42" i="18"/>
  <c r="J12" i="18"/>
  <c r="J16" i="18"/>
  <c r="J22" i="18"/>
  <c r="J27" i="18"/>
  <c r="J33" i="18"/>
  <c r="K35" i="19"/>
  <c r="J72" i="19"/>
  <c r="J69" i="19"/>
  <c r="J114" i="19"/>
  <c r="J79" i="19"/>
  <c r="J82" i="19"/>
  <c r="J86" i="19"/>
  <c r="J90" i="19"/>
  <c r="J100" i="19"/>
  <c r="J9" i="19"/>
  <c r="J8" i="19"/>
  <c r="J16" i="19"/>
  <c r="J26" i="19"/>
  <c r="J35" i="19"/>
  <c r="J41" i="19"/>
  <c r="J40" i="19"/>
  <c r="J49" i="19"/>
  <c r="J56" i="19"/>
  <c r="L57" i="18"/>
  <c r="M57" i="18"/>
  <c r="M66" i="18"/>
  <c r="M67" i="18"/>
  <c r="K16" i="19"/>
  <c r="K57" i="18"/>
  <c r="K66" i="18"/>
  <c r="K67" i="18"/>
  <c r="J57" i="18"/>
  <c r="J66" i="18"/>
  <c r="J67" i="18"/>
  <c r="K82" i="19"/>
  <c r="K69" i="19"/>
  <c r="K21" i="17"/>
  <c r="J21" i="17"/>
  <c r="J38" i="20"/>
  <c r="J44" i="20"/>
  <c r="J45" i="20"/>
  <c r="J46" i="20"/>
  <c r="J52" i="20"/>
  <c r="J27" i="20"/>
  <c r="J31" i="20"/>
  <c r="J13" i="20"/>
  <c r="J18" i="20"/>
  <c r="J20" i="20"/>
  <c r="K9" i="19"/>
  <c r="K26" i="19"/>
  <c r="K49" i="19"/>
  <c r="K56" i="19"/>
  <c r="M7" i="18"/>
  <c r="K18" i="20"/>
  <c r="K20" i="20"/>
  <c r="M27" i="18"/>
  <c r="M16" i="18"/>
  <c r="M12" i="18"/>
  <c r="M10" i="18"/>
  <c r="M43" i="18"/>
  <c r="L66" i="18"/>
  <c r="L67" i="18"/>
  <c r="M33" i="18"/>
  <c r="K13" i="20"/>
  <c r="K33" i="20"/>
  <c r="K44" i="20"/>
  <c r="K46" i="20"/>
  <c r="K38" i="20"/>
  <c r="K72" i="19"/>
  <c r="K79" i="19"/>
  <c r="K86" i="19"/>
  <c r="K90" i="19"/>
  <c r="K100" i="19"/>
  <c r="K14" i="17"/>
  <c r="J43" i="18"/>
  <c r="J44" i="18"/>
  <c r="J48" i="18"/>
  <c r="K44" i="18"/>
  <c r="K48" i="18"/>
  <c r="K45" i="18"/>
  <c r="K46" i="18"/>
  <c r="J46" i="18"/>
  <c r="J66" i="19"/>
  <c r="J45" i="18"/>
  <c r="K49" i="18"/>
  <c r="K50" i="18"/>
  <c r="J49" i="18"/>
  <c r="J50" i="18"/>
  <c r="J32" i="20"/>
  <c r="J33" i="20"/>
  <c r="J19" i="20"/>
  <c r="J48" i="20"/>
  <c r="J47" i="20"/>
  <c r="K8" i="19"/>
  <c r="K32" i="20"/>
  <c r="K45" i="20"/>
  <c r="K19" i="20"/>
  <c r="K48" i="20"/>
  <c r="K47" i="20"/>
  <c r="L43" i="18"/>
  <c r="L44" i="18"/>
  <c r="L48" i="18"/>
  <c r="M42" i="18"/>
  <c r="M45" i="18"/>
  <c r="L45" i="18"/>
  <c r="L46" i="18"/>
  <c r="K114" i="19"/>
  <c r="K40" i="19"/>
  <c r="K66" i="19"/>
  <c r="M46" i="18"/>
  <c r="M44" i="18"/>
  <c r="M48" i="18"/>
  <c r="M49" i="18"/>
  <c r="M50" i="18"/>
  <c r="L49" i="18"/>
  <c r="L50" i="18"/>
</calcChain>
</file>

<file path=xl/sharedStrings.xml><?xml version="1.0" encoding="utf-8"?>
<sst xmlns="http://schemas.openxmlformats.org/spreadsheetml/2006/main" count="341" uniqueCount="311">
  <si>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</si>
  <si>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</si>
  <si>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</si>
  <si>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</si>
  <si>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</si>
  <si>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</si>
  <si>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</si>
  <si>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</si>
  <si>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</si>
  <si>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</si>
  <si>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</si>
  <si>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</si>
  <si>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</si>
  <si>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</si>
  <si>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</si>
  <si>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</si>
  <si>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</si>
  <si>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</si>
  <si>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</si>
  <si>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</si>
  <si>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</si>
  <si>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</si>
  <si>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</si>
  <si>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</si>
  <si>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</si>
  <si>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</si>
  <si>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</si>
  <si>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</si>
  <si>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</si>
  <si>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</si>
  <si>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</si>
  <si>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</si>
  <si>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</si>
  <si>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</si>
  <si>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</si>
  <si>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</si>
  <si>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</si>
  <si>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</si>
  <si>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</si>
  <si>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</si>
  <si>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</si>
  <si>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</si>
  <si>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</si>
  <si>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</si>
  <si>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</si>
  <si>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</si>
  <si>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</si>
  <si>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</si>
  <si>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</si>
  <si>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</si>
  <si>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</si>
  <si>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</si>
  <si>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</si>
  <si>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</si>
  <si>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</si>
  <si>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</si>
  <si>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</si>
  <si>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</si>
  <si>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</si>
  <si>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</si>
  <si>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</si>
  <si>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</si>
  <si>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</si>
  <si>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</si>
  <si>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</si>
  <si>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</si>
  <si>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</si>
  <si>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</si>
  <si>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</si>
  <si>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</si>
  <si>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</si>
  <si>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</si>
  <si>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</si>
  <si>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</si>
  <si>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</si>
  <si>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</si>
  <si>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</si>
  <si>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</si>
  <si>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</si>
  <si>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</si>
  <si>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</si>
  <si>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</si>
  <si>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</si>
  <si>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</si>
  <si>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</si>
  <si>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</si>
  <si>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</si>
  <si>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</si>
  <si>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</si>
  <si>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</si>
  <si>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</si>
  <si>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</si>
  <si>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</si>
  <si>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</si>
  <si>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</si>
  <si>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</si>
  <si>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</si>
  <si>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</si>
  <si>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</si>
  <si>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</si>
  <si>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</si>
  <si>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</si>
  <si>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</si>
  <si>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</si>
  <si>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</si>
  <si>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</si>
  <si>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</si>
  <si>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</si>
  <si>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</si>
  <si>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</si>
  <si>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</si>
  <si>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</si>
  <si>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</si>
  <si>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</si>
  <si>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</si>
  <si>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</si>
  <si>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</si>
  <si>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</si>
  <si>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</si>
  <si>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</si>
  <si>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</si>
  <si>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</si>
  <si>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</si>
  <si>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</si>
  <si>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</si>
  <si>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</si>
  <si>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</si>
  <si>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</si>
  <si>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</si>
  <si>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</si>
  <si>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</si>
  <si>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</si>
  <si>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</si>
  <si>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</si>
  <si>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</si>
  <si>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</si>
  <si>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</si>
  <si>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</si>
  <si>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</si>
  <si>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</si>
  <si>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</si>
  <si>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</si>
  <si>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</si>
  <si>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</si>
  <si>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</si>
  <si>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</si>
  <si>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</si>
  <si>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</si>
  <si>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</si>
  <si>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</si>
  <si>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</si>
  <si>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</si>
  <si>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</si>
  <si>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</si>
  <si>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</si>
  <si>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</si>
  <si>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</si>
  <si>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</si>
  <si>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</si>
  <si>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</si>
  <si>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</si>
  <si>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</si>
  <si>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</si>
  <si>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</si>
  <si>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</si>
  <si>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</si>
  <si>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</si>
  <si>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</si>
  <si>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</si>
  <si>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</si>
  <si>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</si>
  <si>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</si>
  <si>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</si>
  <si>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</si>
  <si>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</si>
  <si>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</si>
  <si>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</si>
  <si>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</si>
  <si>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</si>
  <si>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</si>
  <si>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</si>
  <si>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</si>
  <si>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</si>
  <si>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</si>
  <si>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</si>
  <si>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</si>
  <si>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</si>
  <si>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</si>
  <si>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</si>
  <si>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</si>
  <si>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</si>
  <si>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</si>
  <si>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</si>
  <si>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</si>
  <si>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</si>
  <si>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</si>
  <si>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</si>
  <si>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</si>
  <si>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</si>
  <si>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</si>
  <si>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</si>
  <si>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</si>
  <si>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</si>
  <si>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</si>
  <si>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</si>
  <si>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</si>
  <si>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</si>
  <si>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</si>
  <si>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</si>
  <si>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</si>
  <si>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</si>
  <si>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</si>
  <si>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</si>
  <si>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</si>
  <si>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</si>
  <si>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</si>
  <si>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</si>
  <si>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</si>
  <si>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</si>
  <si>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</si>
  <si>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</si>
  <si>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</si>
  <si>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</si>
  <si>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</si>
  <si>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</si>
  <si>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</si>
  <si>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</si>
  <si>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</si>
  <si>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</si>
  <si>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</si>
  <si>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</si>
  <si>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</si>
  <si>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</si>
  <si>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</si>
  <si>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</si>
  <si>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</si>
  <si>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</si>
  <si>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</si>
  <si>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</si>
  <si>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</si>
  <si>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</si>
  <si>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</si>
  <si>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</si>
  <si>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</si>
  <si>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</si>
  <si>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</si>
  <si>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</si>
  <si>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</si>
  <si>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</si>
  <si>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</si>
  <si>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</si>
  <si>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</si>
  <si>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</si>
  <si>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</si>
  <si>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</si>
  <si>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</si>
  <si>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</si>
  <si>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</si>
  <si>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</si>
  <si>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</si>
  <si>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</si>
  <si>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</si>
  <si>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</si>
  <si>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</si>
  <si>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</si>
  <si>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</si>
  <si>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</si>
  <si>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</si>
  <si>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</si>
  <si>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</si>
  <si>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</si>
  <si>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</si>
  <si>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</si>
  <si>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</si>
  <si>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</si>
  <si>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</si>
  <si>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</si>
  <si>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</si>
  <si>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</si>
  <si>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</si>
  <si>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</si>
  <si>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</si>
  <si>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</si>
  <si>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</si>
  <si>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</si>
  <si>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</si>
  <si>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</si>
  <si>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RIJEKA</t>
  </si>
  <si>
    <t>PRIMORSKO-GORANSKA</t>
  </si>
  <si>
    <t>051/496-533</t>
  </si>
  <si>
    <t>051/496-008</t>
  </si>
  <si>
    <t>fin@lukarijeka.hr</t>
  </si>
  <si>
    <t>5224</t>
  </si>
  <si>
    <t>NE</t>
  </si>
  <si>
    <t>u kunama</t>
  </si>
  <si>
    <r>
      <t xml:space="preserve">Obveznik: LUKA RIJEKA d.d.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u kunama</t>
    </r>
  </si>
  <si>
    <r>
      <t xml:space="preserve">Obveznik: LUKA RIJEKA d.d.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u kunama  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</t>
    </r>
  </si>
  <si>
    <r>
      <t xml:space="preserve">IX.  UKUPNI PRIHODI </t>
    </r>
    <r>
      <rPr>
        <sz val="9"/>
        <rFont val="Arial"/>
        <family val="2"/>
        <charset val="238"/>
      </rPr>
      <t>(111+131+142+144)</t>
    </r>
  </si>
  <si>
    <r>
      <t xml:space="preserve">X.   UKUPNI RASHODI </t>
    </r>
    <r>
      <rPr>
        <sz val="9"/>
        <rFont val="Arial"/>
        <family val="2"/>
        <charset val="238"/>
      </rPr>
      <t>(114+137+143+145)</t>
    </r>
  </si>
  <si>
    <r>
      <t xml:space="preserve">Obveznik: LUKA RIJEKA d.d.                                                                                                                                                               </t>
    </r>
    <r>
      <rPr>
        <i/>
        <sz val="9"/>
        <rFont val="Arial"/>
        <family val="2"/>
        <charset val="238"/>
      </rPr>
      <t>u kunama</t>
    </r>
  </si>
  <si>
    <t>Ukupno povećanje novčanog tijeka (013-014+025-026+037-038)</t>
  </si>
  <si>
    <t>Ukupno smanjenje novčanog tijeka (014-013+026-025+038-037)</t>
  </si>
  <si>
    <t>03330494</t>
  </si>
  <si>
    <t>(osobe ovlaštene za zastupanje)</t>
  </si>
  <si>
    <t>01.01.2018.</t>
  </si>
  <si>
    <t>31.12.2018.</t>
  </si>
  <si>
    <t>Mirta Bačić Vidović</t>
  </si>
  <si>
    <t>Jedrzej Miroslaw Mierzewski predsjednik, Bartlomiej Pastwa član,Tomislav Kalafatić član</t>
  </si>
  <si>
    <t>stanje na dan 31.12.2018.</t>
  </si>
  <si>
    <t>u razdoblju  01.01.2018. do 31.12.2018.</t>
  </si>
  <si>
    <t>u razdoblju 01.01.2018. do 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</si>
</sst>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Rounded MT Bold"/>
      <family val="2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</cellStyleXfs>
  <cellXfs count="239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4" xfId="0" applyNumberFormat="1" applyFont="1" applyBorder="1" applyAlignment="1" applyProtection="1">
      <alignment vertical="center"/>
      <protection locked="0"/>
    </xf>
    <xf numFmtId="164" fontId="4" fillId="0" borderId="5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vertical="center"/>
      <protection locked="0"/>
    </xf>
    <xf numFmtId="164" fontId="16" fillId="0" borderId="5" xfId="0" applyNumberFormat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 applyProtection="1">
      <alignment vertical="center"/>
      <protection hidden="1"/>
    </xf>
    <xf numFmtId="3" fontId="2" fillId="0" borderId="5" xfId="0" applyNumberFormat="1" applyFont="1" applyBorder="1" applyAlignment="1" applyProtection="1">
      <alignment vertical="center"/>
      <protection hidden="1"/>
    </xf>
    <xf numFmtId="0" fontId="13" fillId="0" borderId="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3" fontId="2" fillId="0" borderId="4" xfId="0" applyNumberFormat="1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3" applyFont="1" applyAlignment="1">
      <alignment wrapText="1"/>
    </xf>
    <xf numFmtId="0" fontId="1" fillId="0" borderId="0" xfId="0" applyFont="1"/>
    <xf numFmtId="3" fontId="3" fillId="0" borderId="1" xfId="0" applyNumberFormat="1" applyFont="1" applyBorder="1" applyAlignment="1" applyProtection="1">
      <alignment vertical="center"/>
      <protection hidden="1"/>
    </xf>
    <xf numFmtId="3" fontId="3" fillId="0" borderId="4" xfId="0" applyNumberFormat="1" applyFont="1" applyBorder="1" applyAlignment="1" applyProtection="1">
      <alignment vertical="center"/>
      <protection hidden="1"/>
    </xf>
    <xf numFmtId="0" fontId="1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/>
    </xf>
    <xf numFmtId="4" fontId="0" fillId="0" borderId="0" xfId="0" applyNumberFormat="1"/>
    <xf numFmtId="0" fontId="0" fillId="0" borderId="10" xfId="0" applyBorder="1"/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14" fontId="9" fillId="0" borderId="0" xfId="3" applyNumberFormat="1" applyFont="1" applyAlignment="1" applyProtection="1">
      <alignment horizontal="center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0" fontId="12" fillId="0" borderId="0" xfId="3" applyFont="1" applyAlignment="1">
      <alignment horizontal="center" vertical="center" wrapText="1"/>
    </xf>
    <xf numFmtId="0" fontId="9" fillId="0" borderId="0" xfId="3" applyFont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 wrapText="1"/>
    </xf>
    <xf numFmtId="0" fontId="21" fillId="0" borderId="0" xfId="2" applyFont="1" applyAlignment="1"/>
    <xf numFmtId="0" fontId="23" fillId="0" borderId="0" xfId="2" applyFont="1" applyAlignment="1"/>
    <xf numFmtId="0" fontId="23" fillId="0" borderId="11" xfId="2" applyFont="1" applyBorder="1" applyAlignment="1" applyProtection="1">
      <alignment horizontal="center" vertical="center"/>
      <protection locked="0" hidden="1"/>
    </xf>
    <xf numFmtId="0" fontId="24" fillId="0" borderId="0" xfId="2" applyFont="1" applyAlignment="1" applyProtection="1">
      <alignment horizontal="left" vertical="center"/>
      <protection hidden="1"/>
    </xf>
    <xf numFmtId="0" fontId="23" fillId="0" borderId="0" xfId="2" applyFont="1" applyAlignment="1" applyProtection="1">
      <alignment horizontal="left" vertical="center" wrapText="1"/>
      <protection hidden="1"/>
    </xf>
    <xf numFmtId="0" fontId="23" fillId="0" borderId="0" xfId="2" applyFont="1" applyAlignment="1" applyProtection="1">
      <alignment vertical="center"/>
      <protection hidden="1"/>
    </xf>
    <xf numFmtId="0" fontId="23" fillId="0" borderId="0" xfId="2" applyFont="1" applyAlignment="1" applyProtection="1">
      <alignment horizontal="center" vertical="center" wrapText="1"/>
      <protection hidden="1"/>
    </xf>
    <xf numFmtId="0" fontId="23" fillId="0" borderId="0" xfId="2" applyFont="1" applyAlignment="1" applyProtection="1">
      <protection hidden="1"/>
    </xf>
    <xf numFmtId="0" fontId="25" fillId="0" borderId="0" xfId="2" applyFont="1" applyAlignment="1" applyProtection="1">
      <alignment horizontal="right" vertical="center" wrapText="1"/>
      <protection hidden="1"/>
    </xf>
    <xf numFmtId="0" fontId="25" fillId="0" borderId="0" xfId="2" applyFont="1" applyAlignment="1" applyProtection="1">
      <alignment horizontal="right"/>
      <protection hidden="1"/>
    </xf>
    <xf numFmtId="0" fontId="25" fillId="0" borderId="0" xfId="2" applyFont="1" applyAlignment="1" applyProtection="1">
      <alignment horizontal="right" vertical="center" shrinkToFit="1"/>
      <protection locked="0" hidden="1"/>
    </xf>
    <xf numFmtId="0" fontId="25" fillId="0" borderId="0" xfId="2" applyFont="1" applyAlignment="1" applyProtection="1">
      <alignment horizontal="left" vertical="center"/>
      <protection hidden="1"/>
    </xf>
    <xf numFmtId="0" fontId="23" fillId="0" borderId="0" xfId="2" applyFont="1" applyAlignment="1" applyProtection="1">
      <alignment horizontal="right" vertical="center"/>
      <protection hidden="1"/>
    </xf>
    <xf numFmtId="0" fontId="23" fillId="0" borderId="0" xfId="2" applyFont="1" applyAlignment="1" applyProtection="1">
      <alignment wrapText="1"/>
      <protection hidden="1"/>
    </xf>
    <xf numFmtId="0" fontId="23" fillId="0" borderId="0" xfId="2" applyFont="1" applyAlignment="1" applyProtection="1">
      <alignment horizontal="right"/>
      <protection hidden="1"/>
    </xf>
    <xf numFmtId="0" fontId="23" fillId="0" borderId="0" xfId="2" applyFont="1" applyAlignment="1" applyProtection="1">
      <alignment horizontal="right" wrapText="1"/>
      <protection hidden="1"/>
    </xf>
    <xf numFmtId="0" fontId="23" fillId="0" borderId="0" xfId="2" applyFont="1" applyAlignment="1" applyProtection="1">
      <alignment horizontal="left"/>
      <protection hidden="1"/>
    </xf>
    <xf numFmtId="0" fontId="23" fillId="0" borderId="0" xfId="2" applyFont="1" applyProtection="1">
      <alignment vertical="top"/>
      <protection hidden="1"/>
    </xf>
    <xf numFmtId="1" fontId="24" fillId="0" borderId="7" xfId="2" applyNumberFormat="1" applyFont="1" applyBorder="1" applyAlignment="1" applyProtection="1">
      <alignment horizontal="center" vertical="center"/>
      <protection locked="0" hidden="1"/>
    </xf>
    <xf numFmtId="0" fontId="24" fillId="0" borderId="0" xfId="2" applyFont="1" applyAlignment="1" applyProtection="1">
      <alignment horizontal="right" vertical="center"/>
      <protection locked="0" hidden="1"/>
    </xf>
    <xf numFmtId="3" fontId="24" fillId="0" borderId="12" xfId="2" applyNumberFormat="1" applyFont="1" applyBorder="1" applyAlignment="1" applyProtection="1">
      <alignment horizontal="right" vertical="center"/>
      <protection locked="0" hidden="1"/>
    </xf>
    <xf numFmtId="0" fontId="24" fillId="0" borderId="7" xfId="2" applyFont="1" applyBorder="1" applyAlignment="1" applyProtection="1">
      <alignment horizontal="center" vertical="center"/>
      <protection locked="0" hidden="1"/>
    </xf>
    <xf numFmtId="0" fontId="24" fillId="0" borderId="0" xfId="2" applyFont="1" applyProtection="1">
      <alignment vertical="top"/>
      <protection hidden="1"/>
    </xf>
    <xf numFmtId="49" fontId="24" fillId="0" borderId="12" xfId="2" applyNumberFormat="1" applyFont="1" applyBorder="1" applyAlignment="1" applyProtection="1">
      <alignment horizontal="right" vertical="center"/>
      <protection locked="0" hidden="1"/>
    </xf>
    <xf numFmtId="0" fontId="23" fillId="0" borderId="0" xfId="2" applyFont="1" applyAlignment="1" applyProtection="1">
      <alignment horizontal="left" vertical="top" wrapText="1"/>
      <protection hidden="1"/>
    </xf>
    <xf numFmtId="0" fontId="23" fillId="0" borderId="0" xfId="2" applyFont="1" applyAlignment="1" applyProtection="1">
      <alignment horizontal="center" vertical="center"/>
      <protection locked="0" hidden="1"/>
    </xf>
    <xf numFmtId="0" fontId="23" fillId="0" borderId="0" xfId="2" applyFont="1" applyAlignment="1" applyProtection="1">
      <alignment vertical="top" wrapText="1"/>
      <protection hidden="1"/>
    </xf>
    <xf numFmtId="0" fontId="23" fillId="0" borderId="0" xfId="2" applyFont="1" applyAlignment="1" applyProtection="1">
      <alignment horizontal="left" vertical="top" indent="2"/>
      <protection hidden="1"/>
    </xf>
    <xf numFmtId="0" fontId="23" fillId="0" borderId="0" xfId="2" applyFont="1" applyAlignment="1" applyProtection="1">
      <alignment horizontal="left" vertical="top" wrapText="1" indent="2"/>
      <protection hidden="1"/>
    </xf>
    <xf numFmtId="0" fontId="23" fillId="0" borderId="0" xfId="2" applyFont="1" applyAlignment="1" applyProtection="1">
      <alignment horizontal="right" vertical="top"/>
      <protection hidden="1"/>
    </xf>
    <xf numFmtId="0" fontId="23" fillId="0" borderId="0" xfId="2" applyFont="1" applyAlignment="1" applyProtection="1">
      <alignment horizontal="center" vertical="top"/>
      <protection hidden="1"/>
    </xf>
    <xf numFmtId="0" fontId="23" fillId="0" borderId="0" xfId="2" applyFont="1" applyAlignment="1" applyProtection="1">
      <alignment horizontal="center"/>
      <protection hidden="1"/>
    </xf>
    <xf numFmtId="49" fontId="24" fillId="0" borderId="0" xfId="2" applyNumberFormat="1" applyFont="1" applyAlignment="1" applyProtection="1">
      <alignment horizontal="center" vertical="center"/>
      <protection locked="0" hidden="1"/>
    </xf>
    <xf numFmtId="0" fontId="23" fillId="0" borderId="0" xfId="2" applyFont="1" applyAlignment="1" applyProtection="1">
      <alignment horizontal="left" vertical="top"/>
      <protection hidden="1"/>
    </xf>
    <xf numFmtId="0" fontId="23" fillId="0" borderId="13" xfId="2" applyFont="1" applyBorder="1" applyAlignment="1" applyProtection="1">
      <protection hidden="1"/>
    </xf>
    <xf numFmtId="0" fontId="30" fillId="0" borderId="0" xfId="3" applyFont="1" applyAlignment="1" applyProtection="1">
      <alignment vertical="center"/>
      <protection hidden="1"/>
    </xf>
    <xf numFmtId="0" fontId="30" fillId="0" borderId="0" xfId="3" applyFont="1" applyAlignment="1" applyProtection="1">
      <alignment horizontal="left"/>
      <protection hidden="1"/>
    </xf>
    <xf numFmtId="0" fontId="31" fillId="0" borderId="0" xfId="3" applyFont="1" applyAlignment="1"/>
    <xf numFmtId="0" fontId="24" fillId="0" borderId="0" xfId="2" applyFont="1" applyAlignment="1" applyProtection="1">
      <alignment vertical="center"/>
      <protection hidden="1"/>
    </xf>
    <xf numFmtId="0" fontId="23" fillId="0" borderId="14" xfId="2" applyFont="1" applyBorder="1" applyAlignment="1" applyProtection="1">
      <protection hidden="1"/>
    </xf>
    <xf numFmtId="0" fontId="23" fillId="0" borderId="14" xfId="2" applyFont="1" applyBorder="1" applyAlignment="1"/>
    <xf numFmtId="0" fontId="23" fillId="0" borderId="0" xfId="2" applyFont="1" applyAlignment="1" applyProtection="1">
      <alignment horizontal="right" vertical="top" wrapText="1"/>
      <protection hidden="1"/>
    </xf>
    <xf numFmtId="14" fontId="4" fillId="0" borderId="8" xfId="2" applyNumberFormat="1" applyFont="1" applyBorder="1" applyAlignment="1" applyProtection="1">
      <alignment horizontal="center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hidden="1"/>
    </xf>
    <xf numFmtId="0" fontId="24" fillId="0" borderId="0" xfId="2" applyFont="1" applyAlignment="1" applyProtection="1">
      <alignment horizontal="left" vertical="center" wrapText="1"/>
      <protection hidden="1"/>
    </xf>
    <xf numFmtId="0" fontId="24" fillId="0" borderId="16" xfId="2" applyFont="1" applyBorder="1" applyAlignment="1" applyProtection="1">
      <alignment horizontal="left" vertical="center" wrapText="1"/>
      <protection hidden="1"/>
    </xf>
    <xf numFmtId="0" fontId="22" fillId="0" borderId="0" xfId="2" applyFont="1" applyAlignment="1" applyProtection="1">
      <alignment horizontal="center" vertical="center" wrapText="1"/>
      <protection hidden="1"/>
    </xf>
    <xf numFmtId="0" fontId="23" fillId="0" borderId="0" xfId="2" applyFont="1" applyAlignment="1" applyProtection="1">
      <alignment horizontal="right" vertical="center"/>
      <protection hidden="1"/>
    </xf>
    <xf numFmtId="0" fontId="23" fillId="0" borderId="16" xfId="2" applyFont="1" applyBorder="1" applyAlignment="1" applyProtection="1">
      <alignment horizontal="right"/>
      <protection hidden="1"/>
    </xf>
    <xf numFmtId="49" fontId="24" fillId="0" borderId="12" xfId="2" applyNumberFormat="1" applyFont="1" applyBorder="1" applyAlignment="1" applyProtection="1">
      <alignment horizontal="center" vertical="center"/>
      <protection locked="0" hidden="1"/>
    </xf>
    <xf numFmtId="49" fontId="24" fillId="0" borderId="18" xfId="2" applyNumberFormat="1" applyFont="1" applyBorder="1" applyAlignment="1" applyProtection="1">
      <alignment horizontal="center" vertical="center"/>
      <protection locked="0" hidden="1"/>
    </xf>
    <xf numFmtId="0" fontId="23" fillId="0" borderId="0" xfId="2" applyFont="1" applyAlignment="1" applyProtection="1">
      <alignment horizontal="right" vertical="center" wrapText="1"/>
      <protection hidden="1"/>
    </xf>
    <xf numFmtId="0" fontId="23" fillId="0" borderId="0" xfId="2" applyFont="1" applyAlignment="1" applyProtection="1">
      <alignment horizontal="right" wrapText="1"/>
      <protection hidden="1"/>
    </xf>
    <xf numFmtId="0" fontId="27" fillId="0" borderId="12" xfId="1" applyFont="1" applyBorder="1" applyAlignment="1" applyProtection="1">
      <protection locked="0" hidden="1"/>
    </xf>
    <xf numFmtId="0" fontId="24" fillId="0" borderId="17" xfId="2" applyFont="1" applyBorder="1" applyAlignment="1" applyProtection="1">
      <protection locked="0" hidden="1"/>
    </xf>
    <xf numFmtId="0" fontId="26" fillId="0" borderId="0" xfId="2" applyFont="1" applyAlignment="1" applyProtection="1">
      <alignment horizontal="right" vertical="center" wrapText="1"/>
      <protection hidden="1"/>
    </xf>
    <xf numFmtId="0" fontId="26" fillId="0" borderId="16" xfId="2" applyFont="1" applyBorder="1" applyAlignment="1" applyProtection="1">
      <alignment horizontal="right" wrapText="1"/>
      <protection hidden="1"/>
    </xf>
    <xf numFmtId="0" fontId="24" fillId="0" borderId="12" xfId="2" applyFont="1" applyBorder="1" applyAlignment="1" applyProtection="1">
      <alignment horizontal="left" vertical="center"/>
      <protection locked="0" hidden="1"/>
    </xf>
    <xf numFmtId="0" fontId="23" fillId="0" borderId="17" xfId="2" applyFont="1" applyBorder="1" applyAlignment="1">
      <alignment horizontal="left" vertical="center"/>
    </xf>
    <xf numFmtId="1" fontId="24" fillId="0" borderId="12" xfId="2" applyNumberFormat="1" applyFont="1" applyBorder="1" applyAlignment="1" applyProtection="1">
      <alignment horizontal="center" vertical="center"/>
      <protection locked="0" hidden="1"/>
    </xf>
    <xf numFmtId="1" fontId="24" fillId="0" borderId="18" xfId="2" applyNumberFormat="1" applyFont="1" applyBorder="1" applyAlignment="1" applyProtection="1">
      <alignment horizontal="center" vertical="center"/>
      <protection locked="0" hidden="1"/>
    </xf>
    <xf numFmtId="0" fontId="24" fillId="0" borderId="12" xfId="2" applyFont="1" applyBorder="1" applyAlignment="1" applyProtection="1">
      <alignment horizontal="right" vertical="center"/>
      <protection locked="0" hidden="1"/>
    </xf>
    <xf numFmtId="0" fontId="23" fillId="0" borderId="17" xfId="2" applyFont="1" applyBorder="1" applyAlignment="1"/>
    <xf numFmtId="0" fontId="24" fillId="0" borderId="17" xfId="2" applyFont="1" applyBorder="1" applyAlignment="1" applyProtection="1">
      <alignment horizontal="right" vertical="center"/>
      <protection locked="0" hidden="1"/>
    </xf>
    <xf numFmtId="0" fontId="23" fillId="0" borderId="18" xfId="2" applyFont="1" applyBorder="1" applyAlignment="1"/>
    <xf numFmtId="0" fontId="23" fillId="0" borderId="17" xfId="2" applyFont="1" applyBorder="1" applyAlignment="1">
      <alignment horizontal="left"/>
    </xf>
    <xf numFmtId="0" fontId="23" fillId="0" borderId="18" xfId="2" applyFont="1" applyBorder="1" applyAlignment="1">
      <alignment horizontal="left"/>
    </xf>
    <xf numFmtId="0" fontId="23" fillId="0" borderId="11" xfId="2" applyFont="1" applyBorder="1" applyAlignment="1" applyProtection="1">
      <alignment horizontal="right" vertical="center"/>
      <protection hidden="1"/>
    </xf>
    <xf numFmtId="0" fontId="23" fillId="0" borderId="0" xfId="2" applyFont="1" applyAlignment="1" applyProtection="1">
      <alignment horizontal="right"/>
      <protection hidden="1"/>
    </xf>
    <xf numFmtId="49" fontId="24" fillId="0" borderId="17" xfId="2" applyNumberFormat="1" applyFont="1" applyBorder="1" applyAlignment="1" applyProtection="1">
      <alignment horizontal="center" vertical="center"/>
      <protection locked="0" hidden="1"/>
    </xf>
    <xf numFmtId="0" fontId="22" fillId="0" borderId="0" xfId="2" applyFont="1" applyAlignment="1"/>
    <xf numFmtId="0" fontId="23" fillId="0" borderId="0" xfId="2" applyFont="1" applyAlignment="1" applyProtection="1">
      <alignment vertical="top" wrapText="1"/>
      <protection hidden="1"/>
    </xf>
    <xf numFmtId="0" fontId="23" fillId="0" borderId="0" xfId="2" applyFont="1" applyAlignment="1" applyProtection="1">
      <alignment wrapText="1"/>
      <protection hidden="1"/>
    </xf>
    <xf numFmtId="0" fontId="23" fillId="0" borderId="0" xfId="2" applyFont="1" applyAlignment="1" applyProtection="1">
      <alignment horizontal="center" vertical="center"/>
      <protection hidden="1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center"/>
    </xf>
    <xf numFmtId="0" fontId="23" fillId="0" borderId="0" xfId="2" applyFont="1" applyAlignment="1">
      <alignment vertical="center"/>
    </xf>
    <xf numFmtId="0" fontId="23" fillId="0" borderId="0" xfId="2" applyFont="1" applyAlignment="1" applyProtection="1">
      <alignment horizontal="center" vertical="top"/>
      <protection hidden="1"/>
    </xf>
    <xf numFmtId="0" fontId="23" fillId="0" borderId="0" xfId="2" applyFont="1" applyAlignment="1" applyProtection="1">
      <alignment horizontal="center"/>
      <protection hidden="1"/>
    </xf>
    <xf numFmtId="0" fontId="23" fillId="0" borderId="16" xfId="2" applyFont="1" applyBorder="1" applyAlignment="1" applyProtection="1">
      <alignment horizontal="right" wrapText="1"/>
      <protection hidden="1"/>
    </xf>
    <xf numFmtId="0" fontId="23" fillId="0" borderId="13" xfId="2" applyFont="1" applyBorder="1" applyAlignment="1" applyProtection="1">
      <alignment horizontal="center"/>
      <protection hidden="1"/>
    </xf>
    <xf numFmtId="0" fontId="4" fillId="0" borderId="12" xfId="2" applyFont="1" applyBorder="1" applyAlignment="1" applyProtection="1">
      <alignment horizontal="left" vertical="center"/>
      <protection locked="0" hidden="1"/>
    </xf>
    <xf numFmtId="0" fontId="24" fillId="0" borderId="17" xfId="2" applyFont="1" applyBorder="1" applyAlignment="1" applyProtection="1">
      <alignment horizontal="left" vertical="center"/>
      <protection locked="0" hidden="1"/>
    </xf>
    <xf numFmtId="49" fontId="27" fillId="0" borderId="12" xfId="1" applyNumberFormat="1" applyFont="1" applyBorder="1" applyAlignment="1" applyProtection="1">
      <alignment horizontal="left" vertical="center"/>
      <protection locked="0" hidden="1"/>
    </xf>
    <xf numFmtId="49" fontId="24" fillId="0" borderId="17" xfId="2" applyNumberFormat="1" applyFont="1" applyBorder="1" applyAlignment="1" applyProtection="1">
      <alignment horizontal="left" vertical="center"/>
      <protection locked="0" hidden="1"/>
    </xf>
    <xf numFmtId="49" fontId="4" fillId="0" borderId="12" xfId="2" applyNumberFormat="1" applyFont="1" applyBorder="1" applyAlignment="1" applyProtection="1">
      <alignment horizontal="left" vertical="center"/>
      <protection locked="0" hidden="1"/>
    </xf>
    <xf numFmtId="0" fontId="28" fillId="0" borderId="0" xfId="3" applyFont="1" applyAlignment="1" applyProtection="1">
      <alignment horizontal="left"/>
      <protection hidden="1"/>
    </xf>
    <xf numFmtId="0" fontId="29" fillId="0" borderId="0" xfId="3" applyFont="1" applyAlignment="1"/>
    <xf numFmtId="0" fontId="30" fillId="0" borderId="0" xfId="3" applyFont="1" applyAlignment="1" applyProtection="1">
      <alignment horizontal="left"/>
      <protection hidden="1"/>
    </xf>
    <xf numFmtId="0" fontId="31" fillId="0" borderId="0" xfId="3" applyFont="1" applyAlignment="1"/>
    <xf numFmtId="0" fontId="5" fillId="0" borderId="0" xfId="2" applyFont="1" applyAlignment="1" applyProtection="1">
      <alignment vertical="center"/>
      <protection hidden="1"/>
    </xf>
    <xf numFmtId="0" fontId="23" fillId="0" borderId="0" xfId="2" applyFont="1" applyAlignment="1" applyProtection="1">
      <alignment vertical="center"/>
      <protection hidden="1"/>
    </xf>
    <xf numFmtId="0" fontId="23" fillId="0" borderId="15" xfId="2" applyFont="1" applyBorder="1" applyAlignment="1" applyProtection="1">
      <alignment horizontal="center" vertical="top"/>
      <protection hidden="1"/>
    </xf>
    <xf numFmtId="0" fontId="23" fillId="0" borderId="15" xfId="2" applyFont="1" applyBorder="1" applyAlignment="1">
      <alignment horizontal="center"/>
    </xf>
    <xf numFmtId="0" fontId="23" fillId="0" borderId="15" xfId="2" applyFont="1" applyBorder="1" applyAlignment="1"/>
    <xf numFmtId="49" fontId="24" fillId="0" borderId="12" xfId="2" applyNumberFormat="1" applyFont="1" applyBorder="1" applyAlignment="1" applyProtection="1">
      <alignment horizontal="left" vertical="center"/>
      <protection locked="0" hidden="1"/>
    </xf>
    <xf numFmtId="49" fontId="24" fillId="0" borderId="18" xfId="2" applyNumberFormat="1" applyFont="1" applyBorder="1" applyAlignment="1" applyProtection="1">
      <alignment horizontal="left" vertical="center"/>
      <protection locked="0" hidden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12" fillId="0" borderId="0" xfId="0" applyFont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top" wrapText="1"/>
      <protection hidden="1"/>
    </xf>
    <xf numFmtId="0" fontId="9" fillId="0" borderId="9" xfId="0" applyFont="1" applyBorder="1" applyAlignment="1" applyProtection="1">
      <alignment vertical="center" wrapText="1"/>
      <protection hidden="1"/>
    </xf>
    <xf numFmtId="0" fontId="9" fillId="0" borderId="23" xfId="0" applyFont="1" applyBorder="1" applyAlignment="1" applyProtection="1">
      <alignment vertical="center" wrapText="1"/>
      <protection hidden="1"/>
    </xf>
    <xf numFmtId="0" fontId="9" fillId="0" borderId="24" xfId="0" applyFont="1" applyBorder="1" applyAlignment="1" applyProtection="1">
      <alignment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center" vertical="top" wrapText="1"/>
      <protection hidden="1"/>
    </xf>
    <xf numFmtId="0" fontId="4" fillId="0" borderId="25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 indent="1"/>
    </xf>
    <xf numFmtId="0" fontId="5" fillId="0" borderId="26" xfId="0" applyFont="1" applyBorder="1" applyAlignment="1">
      <alignment horizontal="left" vertical="center" wrapText="1" indent="1"/>
    </xf>
    <xf numFmtId="0" fontId="5" fillId="0" borderId="27" xfId="0" applyFont="1" applyBorder="1" applyAlignment="1">
      <alignment horizontal="left" vertical="center" wrapText="1" indent="1"/>
    </xf>
    <xf numFmtId="0" fontId="9" fillId="0" borderId="17" xfId="0" applyFont="1" applyBorder="1" applyAlignment="1" applyProtection="1">
      <alignment horizontal="left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4" fillId="0" borderId="9" xfId="0" applyFont="1" applyBorder="1" applyAlignment="1" applyProtection="1">
      <alignment vertical="center" wrapText="1"/>
      <protection hidden="1"/>
    </xf>
    <xf numFmtId="0" fontId="4" fillId="0" borderId="23" xfId="0" applyFont="1" applyBorder="1" applyAlignment="1" applyProtection="1">
      <alignment vertical="center" wrapText="1"/>
      <protection hidden="1"/>
    </xf>
    <xf numFmtId="0" fontId="4" fillId="0" borderId="24" xfId="0" applyFont="1" applyBorder="1" applyAlignment="1" applyProtection="1">
      <alignment vertical="center" wrapText="1"/>
      <protection hidden="1"/>
    </xf>
    <xf numFmtId="0" fontId="12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15" fillId="0" borderId="0" xfId="3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9" fillId="0" borderId="0" xfId="3" applyFont="1" applyAlignment="1" applyProtection="1">
      <alignment horizontal="center" vertical="center"/>
      <protection hidden="1"/>
    </xf>
    <xf numFmtId="14" fontId="9" fillId="0" borderId="0" xfId="3" applyNumberFormat="1" applyFont="1" applyAlignment="1" applyProtection="1">
      <alignment horizontal="center" vertical="center"/>
      <protection locked="0" hidden="1"/>
    </xf>
    <xf numFmtId="0" fontId="1" fillId="0" borderId="0" xfId="3" applyFont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</cellXfs>
  <cellStyles count="4">
    <cellStyle name="Hiperveza" xfId="1" builtinId="8"/>
    <cellStyle name="Normal_TFI-POD" xfId="2"/>
    <cellStyle name="Normalno" xfId="0" builtinId="0"/>
    <cellStyle name="Style 1" xfId="3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n@lukarijeka.hr" TargetMode="External"/><Relationship Id="rId2" Type="http://schemas.openxmlformats.org/officeDocument/2006/relationships/hyperlink" Target="http://www.lukarijeka.hr/" TargetMode="External"/><Relationship Id="rId1" Type="http://schemas.openxmlformats.org/officeDocument/2006/relationships/hyperlink" Target="mailto:uprava@lukarije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L70"/>
  <sheetViews>
    <sheetView tabSelected="1" zoomScaleNormal="100" zoomScaleSheetLayoutView="110" workbookViewId="0">
      <selection activeCell="G69" sqref="G69:I69"/>
    </sheetView>
  </sheetViews>
  <sheetFormatPr defaultRowHeight="12.75"/>
  <cols>
    <col min="1" max="1" width="9.140625" style="46"/>
    <col min="2" max="2" width="13" style="46" customWidth="1"/>
    <col min="3" max="4" width="9.140625" style="46"/>
    <col min="5" max="5" width="9.7109375" style="46" customWidth="1"/>
    <col min="6" max="6" width="9.140625" style="46"/>
    <col min="7" max="7" width="15.140625" style="46" customWidth="1"/>
    <col min="8" max="8" width="19.28515625" style="46" customWidth="1"/>
    <col min="9" max="9" width="14.5703125" style="46" customWidth="1"/>
    <col min="10" max="16384" width="9.140625" style="46"/>
  </cols>
  <sheetData>
    <row r="2" spans="1:12" ht="15.75">
      <c r="A2" s="116" t="s">
        <v>210</v>
      </c>
      <c r="B2" s="116"/>
      <c r="C2" s="116"/>
      <c r="D2" s="47"/>
      <c r="E2" s="47"/>
      <c r="F2" s="47"/>
      <c r="G2" s="47"/>
      <c r="H2" s="47"/>
      <c r="I2" s="47"/>
      <c r="J2" s="47"/>
      <c r="K2" s="47"/>
      <c r="L2" s="47"/>
    </row>
    <row r="3" spans="1:12">
      <c r="A3" s="90" t="s">
        <v>211</v>
      </c>
      <c r="B3" s="90"/>
      <c r="C3" s="90"/>
      <c r="D3" s="91"/>
      <c r="E3" s="88" t="s">
        <v>304</v>
      </c>
      <c r="F3" s="48"/>
      <c r="G3" s="49" t="s">
        <v>212</v>
      </c>
      <c r="H3" s="88" t="s">
        <v>305</v>
      </c>
      <c r="I3" s="50"/>
      <c r="J3" s="47"/>
      <c r="K3" s="47"/>
      <c r="L3" s="47"/>
    </row>
    <row r="4" spans="1:12">
      <c r="A4" s="51"/>
      <c r="B4" s="51"/>
      <c r="C4" s="51"/>
      <c r="D4" s="51"/>
      <c r="E4" s="52"/>
      <c r="F4" s="52"/>
      <c r="G4" s="51"/>
      <c r="H4" s="51"/>
      <c r="I4" s="50"/>
      <c r="J4" s="47"/>
      <c r="K4" s="47"/>
      <c r="L4" s="47"/>
    </row>
    <row r="5" spans="1:12" ht="15.75">
      <c r="A5" s="92" t="s">
        <v>276</v>
      </c>
      <c r="B5" s="92"/>
      <c r="C5" s="92"/>
      <c r="D5" s="92"/>
      <c r="E5" s="92"/>
      <c r="F5" s="92"/>
      <c r="G5" s="92"/>
      <c r="H5" s="92"/>
      <c r="I5" s="92"/>
      <c r="J5" s="47"/>
      <c r="K5" s="47"/>
      <c r="L5" s="47"/>
    </row>
    <row r="6" spans="1:12">
      <c r="A6" s="53"/>
      <c r="B6" s="53"/>
      <c r="C6" s="53"/>
      <c r="D6" s="53"/>
      <c r="E6" s="54"/>
      <c r="F6" s="55"/>
      <c r="G6" s="56"/>
      <c r="H6" s="57"/>
      <c r="I6" s="53"/>
      <c r="J6" s="47"/>
      <c r="K6" s="47"/>
      <c r="L6" s="47"/>
    </row>
    <row r="7" spans="1:12">
      <c r="A7" s="93" t="s">
        <v>213</v>
      </c>
      <c r="B7" s="94"/>
      <c r="C7" s="95" t="s">
        <v>302</v>
      </c>
      <c r="D7" s="96"/>
      <c r="E7" s="59"/>
      <c r="F7" s="59"/>
      <c r="G7" s="59"/>
      <c r="H7" s="59"/>
      <c r="I7" s="59"/>
      <c r="J7" s="47"/>
      <c r="K7" s="47"/>
      <c r="L7" s="47"/>
    </row>
    <row r="8" spans="1:12">
      <c r="A8" s="60"/>
      <c r="B8" s="60"/>
      <c r="C8" s="53"/>
      <c r="D8" s="53"/>
      <c r="E8" s="59"/>
      <c r="F8" s="59"/>
      <c r="G8" s="59"/>
      <c r="H8" s="59"/>
      <c r="I8" s="59"/>
      <c r="J8" s="47"/>
      <c r="K8" s="47"/>
      <c r="L8" s="47"/>
    </row>
    <row r="9" spans="1:12">
      <c r="A9" s="101" t="s">
        <v>214</v>
      </c>
      <c r="B9" s="102"/>
      <c r="C9" s="95" t="s">
        <v>280</v>
      </c>
      <c r="D9" s="96"/>
      <c r="E9" s="59"/>
      <c r="F9" s="59"/>
      <c r="G9" s="59"/>
      <c r="H9" s="59"/>
      <c r="I9" s="53"/>
      <c r="J9" s="47"/>
      <c r="K9" s="47"/>
      <c r="L9" s="47"/>
    </row>
    <row r="10" spans="1:12">
      <c r="A10" s="61"/>
      <c r="B10" s="61"/>
      <c r="C10" s="62"/>
      <c r="D10" s="53"/>
      <c r="E10" s="53"/>
      <c r="F10" s="53"/>
      <c r="G10" s="53"/>
      <c r="H10" s="53"/>
      <c r="I10" s="53"/>
      <c r="J10" s="47"/>
      <c r="K10" s="47"/>
      <c r="L10" s="47"/>
    </row>
    <row r="11" spans="1:12">
      <c r="A11" s="97" t="s">
        <v>215</v>
      </c>
      <c r="B11" s="98"/>
      <c r="C11" s="95" t="s">
        <v>281</v>
      </c>
      <c r="D11" s="96"/>
      <c r="E11" s="53"/>
      <c r="F11" s="53"/>
      <c r="G11" s="53"/>
      <c r="H11" s="53"/>
      <c r="I11" s="53"/>
      <c r="J11" s="47"/>
      <c r="K11" s="47"/>
      <c r="L11" s="47"/>
    </row>
    <row r="12" spans="1:12">
      <c r="A12" s="98"/>
      <c r="B12" s="98"/>
      <c r="C12" s="53"/>
      <c r="D12" s="53"/>
      <c r="E12" s="53"/>
      <c r="F12" s="53"/>
      <c r="G12" s="53"/>
      <c r="H12" s="53"/>
      <c r="I12" s="53"/>
      <c r="J12" s="47"/>
      <c r="K12" s="47"/>
      <c r="L12" s="47"/>
    </row>
    <row r="13" spans="1:12">
      <c r="A13" s="93" t="s">
        <v>216</v>
      </c>
      <c r="B13" s="94"/>
      <c r="C13" s="103" t="s">
        <v>282</v>
      </c>
      <c r="D13" s="104"/>
      <c r="E13" s="104"/>
      <c r="F13" s="104"/>
      <c r="G13" s="104"/>
      <c r="H13" s="104"/>
      <c r="I13" s="104"/>
      <c r="J13" s="47"/>
      <c r="K13" s="47"/>
      <c r="L13" s="47"/>
    </row>
    <row r="14" spans="1:12">
      <c r="A14" s="60"/>
      <c r="B14" s="60"/>
      <c r="C14" s="63"/>
      <c r="D14" s="53"/>
      <c r="E14" s="53"/>
      <c r="F14" s="53"/>
      <c r="G14" s="53"/>
      <c r="H14" s="53"/>
      <c r="I14" s="53"/>
      <c r="J14" s="47"/>
      <c r="K14" s="47"/>
      <c r="L14" s="47"/>
    </row>
    <row r="15" spans="1:12">
      <c r="A15" s="93" t="s">
        <v>217</v>
      </c>
      <c r="B15" s="94"/>
      <c r="C15" s="105">
        <v>51000</v>
      </c>
      <c r="D15" s="106"/>
      <c r="E15" s="53"/>
      <c r="F15" s="103" t="s">
        <v>283</v>
      </c>
      <c r="G15" s="104"/>
      <c r="H15" s="104"/>
      <c r="I15" s="104"/>
      <c r="J15" s="47"/>
      <c r="K15" s="47"/>
      <c r="L15" s="47"/>
    </row>
    <row r="16" spans="1:12">
      <c r="A16" s="60"/>
      <c r="B16" s="60"/>
      <c r="C16" s="53"/>
      <c r="D16" s="53"/>
      <c r="E16" s="53"/>
      <c r="F16" s="53"/>
      <c r="G16" s="53"/>
      <c r="H16" s="53"/>
      <c r="I16" s="53"/>
      <c r="J16" s="47"/>
      <c r="K16" s="47"/>
      <c r="L16" s="47"/>
    </row>
    <row r="17" spans="1:12">
      <c r="A17" s="93" t="s">
        <v>218</v>
      </c>
      <c r="B17" s="94"/>
      <c r="C17" s="103" t="s">
        <v>284</v>
      </c>
      <c r="D17" s="104"/>
      <c r="E17" s="104"/>
      <c r="F17" s="104"/>
      <c r="G17" s="104"/>
      <c r="H17" s="104"/>
      <c r="I17" s="104"/>
      <c r="J17" s="47"/>
      <c r="K17" s="47"/>
      <c r="L17" s="47"/>
    </row>
    <row r="18" spans="1:12">
      <c r="A18" s="60"/>
      <c r="B18" s="60"/>
      <c r="C18" s="53"/>
      <c r="D18" s="53"/>
      <c r="E18" s="53"/>
      <c r="F18" s="53"/>
      <c r="G18" s="53"/>
      <c r="H18" s="53"/>
      <c r="I18" s="53"/>
      <c r="J18" s="47"/>
      <c r="K18" s="47"/>
      <c r="L18" s="47"/>
    </row>
    <row r="19" spans="1:12">
      <c r="A19" s="93" t="s">
        <v>219</v>
      </c>
      <c r="B19" s="94"/>
      <c r="C19" s="99" t="s">
        <v>285</v>
      </c>
      <c r="D19" s="100"/>
      <c r="E19" s="100"/>
      <c r="F19" s="100"/>
      <c r="G19" s="100"/>
      <c r="H19" s="100"/>
      <c r="I19" s="100"/>
      <c r="J19" s="47"/>
      <c r="K19" s="47"/>
      <c r="L19" s="47"/>
    </row>
    <row r="20" spans="1:12">
      <c r="A20" s="60"/>
      <c r="B20" s="60"/>
      <c r="C20" s="63"/>
      <c r="D20" s="53"/>
      <c r="E20" s="53"/>
      <c r="F20" s="53"/>
      <c r="G20" s="53"/>
      <c r="H20" s="53"/>
      <c r="I20" s="53"/>
      <c r="J20" s="47"/>
      <c r="K20" s="47"/>
      <c r="L20" s="47"/>
    </row>
    <row r="21" spans="1:12">
      <c r="A21" s="93" t="s">
        <v>220</v>
      </c>
      <c r="B21" s="94"/>
      <c r="C21" s="99" t="s">
        <v>286</v>
      </c>
      <c r="D21" s="100"/>
      <c r="E21" s="100"/>
      <c r="F21" s="100"/>
      <c r="G21" s="100"/>
      <c r="H21" s="100"/>
      <c r="I21" s="100"/>
      <c r="J21" s="47"/>
      <c r="K21" s="47"/>
      <c r="L21" s="47"/>
    </row>
    <row r="22" spans="1:12">
      <c r="A22" s="60"/>
      <c r="B22" s="60"/>
      <c r="C22" s="63"/>
      <c r="D22" s="53"/>
      <c r="E22" s="53"/>
      <c r="F22" s="53"/>
      <c r="G22" s="53"/>
      <c r="H22" s="53"/>
      <c r="I22" s="53"/>
      <c r="J22" s="47"/>
      <c r="K22" s="47"/>
      <c r="L22" s="47"/>
    </row>
    <row r="23" spans="1:12">
      <c r="A23" s="93" t="s">
        <v>221</v>
      </c>
      <c r="B23" s="94"/>
      <c r="C23" s="64">
        <v>373</v>
      </c>
      <c r="D23" s="103" t="s">
        <v>287</v>
      </c>
      <c r="E23" s="111"/>
      <c r="F23" s="112"/>
      <c r="G23" s="113"/>
      <c r="H23" s="114"/>
      <c r="I23" s="65"/>
      <c r="J23" s="47"/>
      <c r="K23" s="47"/>
      <c r="L23" s="47"/>
    </row>
    <row r="24" spans="1:12">
      <c r="A24" s="60"/>
      <c r="B24" s="60"/>
      <c r="C24" s="53"/>
      <c r="D24" s="53"/>
      <c r="E24" s="53"/>
      <c r="F24" s="53"/>
      <c r="G24" s="53"/>
      <c r="H24" s="53"/>
      <c r="I24" s="53"/>
      <c r="J24" s="47"/>
      <c r="K24" s="47"/>
      <c r="L24" s="47"/>
    </row>
    <row r="25" spans="1:12">
      <c r="A25" s="93" t="s">
        <v>222</v>
      </c>
      <c r="B25" s="94"/>
      <c r="C25" s="64">
        <v>8</v>
      </c>
      <c r="D25" s="103" t="s">
        <v>288</v>
      </c>
      <c r="E25" s="111"/>
      <c r="F25" s="111"/>
      <c r="G25" s="112"/>
      <c r="H25" s="58" t="s">
        <v>223</v>
      </c>
      <c r="I25" s="66">
        <v>572</v>
      </c>
      <c r="J25" s="47"/>
      <c r="K25" s="47"/>
      <c r="L25" s="47"/>
    </row>
    <row r="26" spans="1:12">
      <c r="A26" s="60"/>
      <c r="B26" s="60"/>
      <c r="C26" s="53"/>
      <c r="D26" s="53"/>
      <c r="E26" s="53"/>
      <c r="F26" s="53"/>
      <c r="G26" s="60"/>
      <c r="H26" s="60" t="s">
        <v>277</v>
      </c>
      <c r="I26" s="63"/>
      <c r="J26" s="47"/>
      <c r="K26" s="47"/>
      <c r="L26" s="47"/>
    </row>
    <row r="27" spans="1:12">
      <c r="A27" s="93" t="s">
        <v>224</v>
      </c>
      <c r="B27" s="94"/>
      <c r="C27" s="67" t="s">
        <v>293</v>
      </c>
      <c r="D27" s="68"/>
      <c r="E27" s="47"/>
      <c r="F27" s="53"/>
      <c r="G27" s="93" t="s">
        <v>225</v>
      </c>
      <c r="H27" s="94"/>
      <c r="I27" s="69" t="s">
        <v>292</v>
      </c>
      <c r="J27" s="47"/>
      <c r="K27" s="47"/>
      <c r="L27" s="47"/>
    </row>
    <row r="28" spans="1:12">
      <c r="A28" s="60"/>
      <c r="B28" s="60"/>
      <c r="C28" s="53"/>
      <c r="D28" s="53"/>
      <c r="E28" s="53"/>
      <c r="F28" s="53"/>
      <c r="G28" s="53"/>
      <c r="H28" s="53"/>
      <c r="I28" s="70"/>
      <c r="J28" s="47"/>
      <c r="K28" s="47"/>
      <c r="L28" s="47"/>
    </row>
    <row r="29" spans="1:12">
      <c r="A29" s="119" t="s">
        <v>226</v>
      </c>
      <c r="B29" s="120"/>
      <c r="C29" s="121"/>
      <c r="D29" s="121"/>
      <c r="E29" s="120" t="s">
        <v>227</v>
      </c>
      <c r="F29" s="122"/>
      <c r="G29" s="122"/>
      <c r="H29" s="121" t="s">
        <v>228</v>
      </c>
      <c r="I29" s="121"/>
      <c r="J29" s="47"/>
      <c r="K29" s="47"/>
      <c r="L29" s="47"/>
    </row>
    <row r="30" spans="1:12">
      <c r="A30" s="47"/>
      <c r="B30" s="47"/>
      <c r="C30" s="47"/>
      <c r="D30" s="53"/>
      <c r="E30" s="53"/>
      <c r="F30" s="53"/>
      <c r="G30" s="53"/>
      <c r="H30" s="71"/>
      <c r="I30" s="70"/>
      <c r="J30" s="47"/>
      <c r="K30" s="47"/>
      <c r="L30" s="47"/>
    </row>
    <row r="31" spans="1:12">
      <c r="A31" s="109"/>
      <c r="B31" s="108"/>
      <c r="C31" s="108"/>
      <c r="D31" s="110"/>
      <c r="E31" s="107"/>
      <c r="F31" s="108"/>
      <c r="G31" s="108"/>
      <c r="H31" s="95"/>
      <c r="I31" s="115"/>
      <c r="J31" s="47"/>
      <c r="K31" s="47"/>
      <c r="L31" s="47"/>
    </row>
    <row r="32" spans="1:12">
      <c r="A32" s="60"/>
      <c r="B32" s="60"/>
      <c r="C32" s="63"/>
      <c r="D32" s="117"/>
      <c r="E32" s="117"/>
      <c r="F32" s="117"/>
      <c r="G32" s="118"/>
      <c r="H32" s="53"/>
      <c r="I32" s="73"/>
      <c r="J32" s="47"/>
      <c r="K32" s="47"/>
      <c r="L32" s="47"/>
    </row>
    <row r="33" spans="1:12">
      <c r="A33" s="109"/>
      <c r="B33" s="108"/>
      <c r="C33" s="108"/>
      <c r="D33" s="110"/>
      <c r="E33" s="107"/>
      <c r="F33" s="108"/>
      <c r="G33" s="108"/>
      <c r="H33" s="95"/>
      <c r="I33" s="115"/>
      <c r="J33" s="47"/>
      <c r="K33" s="47"/>
      <c r="L33" s="47"/>
    </row>
    <row r="34" spans="1:12">
      <c r="A34" s="60"/>
      <c r="B34" s="60"/>
      <c r="C34" s="63"/>
      <c r="D34" s="72"/>
      <c r="E34" s="72"/>
      <c r="F34" s="72"/>
      <c r="G34" s="59"/>
      <c r="H34" s="53"/>
      <c r="I34" s="74"/>
      <c r="J34" s="47"/>
      <c r="K34" s="47"/>
      <c r="L34" s="47"/>
    </row>
    <row r="35" spans="1:12">
      <c r="A35" s="109"/>
      <c r="B35" s="108"/>
      <c r="C35" s="108"/>
      <c r="D35" s="110"/>
      <c r="E35" s="107"/>
      <c r="F35" s="108"/>
      <c r="G35" s="108"/>
      <c r="H35" s="95"/>
      <c r="I35" s="115"/>
      <c r="J35" s="47"/>
      <c r="K35" s="47"/>
      <c r="L35" s="47"/>
    </row>
    <row r="36" spans="1:12">
      <c r="A36" s="60"/>
      <c r="B36" s="60"/>
      <c r="C36" s="63"/>
      <c r="D36" s="72"/>
      <c r="E36" s="72"/>
      <c r="F36" s="72"/>
      <c r="G36" s="59"/>
      <c r="H36" s="53"/>
      <c r="I36" s="74"/>
      <c r="J36" s="47"/>
      <c r="K36" s="47"/>
      <c r="L36" s="47"/>
    </row>
    <row r="37" spans="1:12">
      <c r="A37" s="109"/>
      <c r="B37" s="108"/>
      <c r="C37" s="108"/>
      <c r="D37" s="110"/>
      <c r="E37" s="107"/>
      <c r="F37" s="108"/>
      <c r="G37" s="108"/>
      <c r="H37" s="95"/>
      <c r="I37" s="115"/>
      <c r="J37" s="47"/>
      <c r="K37" s="47"/>
      <c r="L37" s="47"/>
    </row>
    <row r="38" spans="1:12">
      <c r="A38" s="75"/>
      <c r="B38" s="75"/>
      <c r="C38" s="123"/>
      <c r="D38" s="124"/>
      <c r="E38" s="53"/>
      <c r="F38" s="123"/>
      <c r="G38" s="124"/>
      <c r="H38" s="53"/>
      <c r="I38" s="53"/>
      <c r="J38" s="47"/>
      <c r="K38" s="47"/>
      <c r="L38" s="47"/>
    </row>
    <row r="39" spans="1:12">
      <c r="A39" s="109"/>
      <c r="B39" s="108"/>
      <c r="C39" s="108"/>
      <c r="D39" s="110"/>
      <c r="E39" s="107"/>
      <c r="F39" s="108"/>
      <c r="G39" s="108"/>
      <c r="H39" s="95"/>
      <c r="I39" s="115"/>
      <c r="J39" s="47"/>
      <c r="K39" s="47"/>
      <c r="L39" s="47"/>
    </row>
    <row r="40" spans="1:12">
      <c r="A40" s="75"/>
      <c r="B40" s="75"/>
      <c r="C40" s="76"/>
      <c r="D40" s="77"/>
      <c r="E40" s="53"/>
      <c r="F40" s="76"/>
      <c r="G40" s="77"/>
      <c r="H40" s="53"/>
      <c r="I40" s="53"/>
      <c r="J40" s="47"/>
      <c r="K40" s="47"/>
      <c r="L40" s="47"/>
    </row>
    <row r="41" spans="1:12">
      <c r="A41" s="109"/>
      <c r="B41" s="108"/>
      <c r="C41" s="108"/>
      <c r="D41" s="110"/>
      <c r="E41" s="107"/>
      <c r="F41" s="108"/>
      <c r="G41" s="108"/>
      <c r="H41" s="95"/>
      <c r="I41" s="115"/>
      <c r="J41" s="47"/>
      <c r="K41" s="47"/>
      <c r="L41" s="47"/>
    </row>
    <row r="42" spans="1:12">
      <c r="A42" s="65"/>
      <c r="B42" s="47"/>
      <c r="C42" s="47"/>
      <c r="D42" s="47"/>
      <c r="E42" s="65"/>
      <c r="F42" s="47"/>
      <c r="G42" s="47"/>
      <c r="H42" s="78"/>
      <c r="I42" s="78"/>
      <c r="J42" s="47"/>
      <c r="K42" s="47"/>
      <c r="L42" s="47"/>
    </row>
    <row r="43" spans="1:12">
      <c r="A43" s="75"/>
      <c r="B43" s="75"/>
      <c r="C43" s="76"/>
      <c r="D43" s="77"/>
      <c r="E43" s="53"/>
      <c r="F43" s="76"/>
      <c r="G43" s="77"/>
      <c r="H43" s="53"/>
      <c r="I43" s="53"/>
      <c r="J43" s="47"/>
      <c r="K43" s="47"/>
      <c r="L43" s="47"/>
    </row>
    <row r="44" spans="1:12">
      <c r="A44" s="79"/>
      <c r="B44" s="79"/>
      <c r="C44" s="79"/>
      <c r="D44" s="62"/>
      <c r="E44" s="62"/>
      <c r="F44" s="79"/>
      <c r="G44" s="62"/>
      <c r="H44" s="62"/>
      <c r="I44" s="62"/>
      <c r="J44" s="47"/>
      <c r="K44" s="47"/>
      <c r="L44" s="47"/>
    </row>
    <row r="45" spans="1:12">
      <c r="A45" s="97" t="s">
        <v>229</v>
      </c>
      <c r="B45" s="125"/>
      <c r="C45" s="95"/>
      <c r="D45" s="96"/>
      <c r="E45" s="53"/>
      <c r="F45" s="103"/>
      <c r="G45" s="108"/>
      <c r="H45" s="108"/>
      <c r="I45" s="108"/>
      <c r="J45" s="47"/>
      <c r="K45" s="47"/>
      <c r="L45" s="47"/>
    </row>
    <row r="46" spans="1:12">
      <c r="A46" s="75"/>
      <c r="B46" s="75"/>
      <c r="C46" s="123"/>
      <c r="D46" s="124"/>
      <c r="E46" s="53"/>
      <c r="F46" s="123"/>
      <c r="G46" s="126"/>
      <c r="H46" s="80"/>
      <c r="I46" s="80"/>
      <c r="J46" s="47"/>
      <c r="K46" s="47"/>
      <c r="L46" s="47"/>
    </row>
    <row r="47" spans="1:12">
      <c r="A47" s="97" t="s">
        <v>230</v>
      </c>
      <c r="B47" s="125"/>
      <c r="C47" s="127" t="s">
        <v>306</v>
      </c>
      <c r="D47" s="128"/>
      <c r="E47" s="128"/>
      <c r="F47" s="128"/>
      <c r="G47" s="128"/>
      <c r="H47" s="128"/>
      <c r="I47" s="128"/>
      <c r="J47" s="47"/>
      <c r="K47" s="47"/>
      <c r="L47" s="47"/>
    </row>
    <row r="48" spans="1:12">
      <c r="A48" s="60"/>
      <c r="B48" s="60"/>
      <c r="C48" s="63" t="s">
        <v>231</v>
      </c>
      <c r="D48" s="53"/>
      <c r="E48" s="53"/>
      <c r="F48" s="53"/>
      <c r="G48" s="53"/>
      <c r="H48" s="53"/>
      <c r="I48" s="53"/>
      <c r="J48" s="47"/>
      <c r="K48" s="47"/>
      <c r="L48" s="47"/>
    </row>
    <row r="49" spans="1:12">
      <c r="A49" s="97" t="s">
        <v>232</v>
      </c>
      <c r="B49" s="125"/>
      <c r="C49" s="141" t="s">
        <v>289</v>
      </c>
      <c r="D49" s="130"/>
      <c r="E49" s="142"/>
      <c r="F49" s="53"/>
      <c r="G49" s="58" t="s">
        <v>233</v>
      </c>
      <c r="H49" s="141" t="s">
        <v>290</v>
      </c>
      <c r="I49" s="130"/>
      <c r="J49" s="47"/>
      <c r="K49" s="47"/>
      <c r="L49" s="47"/>
    </row>
    <row r="50" spans="1:12">
      <c r="A50" s="60"/>
      <c r="B50" s="60"/>
      <c r="C50" s="63"/>
      <c r="D50" s="53"/>
      <c r="E50" s="53"/>
      <c r="F50" s="53"/>
      <c r="G50" s="53"/>
      <c r="H50" s="53"/>
      <c r="I50" s="53"/>
      <c r="J50" s="47"/>
      <c r="K50" s="47"/>
      <c r="L50" s="47"/>
    </row>
    <row r="51" spans="1:12">
      <c r="A51" s="97" t="s">
        <v>219</v>
      </c>
      <c r="B51" s="125"/>
      <c r="C51" s="129" t="s">
        <v>291</v>
      </c>
      <c r="D51" s="130"/>
      <c r="E51" s="130"/>
      <c r="F51" s="130"/>
      <c r="G51" s="130"/>
      <c r="H51" s="130"/>
      <c r="I51" s="130"/>
      <c r="J51" s="47"/>
      <c r="K51" s="47"/>
      <c r="L51" s="47"/>
    </row>
    <row r="52" spans="1:12">
      <c r="A52" s="60"/>
      <c r="B52" s="60"/>
      <c r="C52" s="53"/>
      <c r="D52" s="53"/>
      <c r="E52" s="53"/>
      <c r="F52" s="53"/>
      <c r="G52" s="53"/>
      <c r="H52" s="53"/>
      <c r="I52" s="53"/>
      <c r="J52" s="47"/>
      <c r="K52" s="47"/>
      <c r="L52" s="47"/>
    </row>
    <row r="53" spans="1:12">
      <c r="A53" s="93" t="s">
        <v>234</v>
      </c>
      <c r="B53" s="94"/>
      <c r="C53" s="131" t="s">
        <v>307</v>
      </c>
      <c r="D53" s="130"/>
      <c r="E53" s="130"/>
      <c r="F53" s="130"/>
      <c r="G53" s="130"/>
      <c r="H53" s="130"/>
      <c r="I53" s="104"/>
      <c r="J53" s="47"/>
      <c r="K53" s="47"/>
      <c r="L53" s="47"/>
    </row>
    <row r="54" spans="1:12">
      <c r="A54" s="62"/>
      <c r="B54" s="62"/>
      <c r="C54" s="136" t="s">
        <v>303</v>
      </c>
      <c r="D54" s="137"/>
      <c r="E54" s="137"/>
      <c r="F54" s="137"/>
      <c r="G54" s="137"/>
      <c r="H54" s="137"/>
      <c r="I54" s="51"/>
      <c r="J54" s="47"/>
      <c r="K54" s="47"/>
      <c r="L54" s="47"/>
    </row>
    <row r="55" spans="1:12">
      <c r="A55" s="62"/>
      <c r="B55" s="62"/>
      <c r="C55" s="51"/>
      <c r="D55" s="51"/>
      <c r="E55" s="51"/>
      <c r="F55" s="51"/>
      <c r="G55" s="51"/>
      <c r="H55" s="51"/>
      <c r="I55" s="51"/>
      <c r="J55" s="47"/>
      <c r="K55" s="47"/>
      <c r="L55" s="47"/>
    </row>
    <row r="56" spans="1:12">
      <c r="A56" s="62"/>
      <c r="B56" s="62"/>
      <c r="C56" s="51"/>
      <c r="D56" s="51"/>
      <c r="E56" s="51"/>
      <c r="F56" s="51"/>
      <c r="G56" s="51"/>
      <c r="H56" s="51"/>
      <c r="I56" s="51"/>
      <c r="J56" s="47"/>
      <c r="K56" s="47"/>
      <c r="L56" s="47"/>
    </row>
    <row r="57" spans="1:12">
      <c r="A57" s="62"/>
      <c r="B57" s="62"/>
      <c r="C57" s="51"/>
      <c r="D57" s="51"/>
      <c r="E57" s="51"/>
      <c r="F57" s="51"/>
      <c r="G57" s="51"/>
      <c r="H57" s="51"/>
      <c r="I57" s="51"/>
      <c r="J57" s="47"/>
      <c r="K57" s="47"/>
      <c r="L57" s="47"/>
    </row>
    <row r="58" spans="1:12">
      <c r="A58" s="62"/>
      <c r="B58" s="132" t="s">
        <v>235</v>
      </c>
      <c r="C58" s="133"/>
      <c r="D58" s="133"/>
      <c r="E58" s="133"/>
      <c r="F58" s="81"/>
      <c r="G58" s="81"/>
      <c r="H58" s="81"/>
      <c r="I58" s="81"/>
      <c r="J58" s="47"/>
      <c r="K58" s="47"/>
      <c r="L58" s="47"/>
    </row>
    <row r="59" spans="1:12">
      <c r="A59" s="62"/>
      <c r="B59" s="134" t="s">
        <v>266</v>
      </c>
      <c r="C59" s="135"/>
      <c r="D59" s="135"/>
      <c r="E59" s="135"/>
      <c r="F59" s="135"/>
      <c r="G59" s="135"/>
      <c r="H59" s="135"/>
      <c r="I59" s="135"/>
      <c r="J59" s="47"/>
      <c r="K59" s="47"/>
      <c r="L59" s="47"/>
    </row>
    <row r="60" spans="1:12">
      <c r="A60" s="62"/>
      <c r="B60" s="134" t="s">
        <v>267</v>
      </c>
      <c r="C60" s="135"/>
      <c r="D60" s="135"/>
      <c r="E60" s="135"/>
      <c r="F60" s="135"/>
      <c r="G60" s="135"/>
      <c r="H60" s="135"/>
      <c r="I60" s="81"/>
      <c r="J60" s="47"/>
      <c r="K60" s="47"/>
      <c r="L60" s="47"/>
    </row>
    <row r="61" spans="1:12">
      <c r="A61" s="62"/>
      <c r="B61" s="134" t="s">
        <v>268</v>
      </c>
      <c r="C61" s="135"/>
      <c r="D61" s="135"/>
      <c r="E61" s="135"/>
      <c r="F61" s="135"/>
      <c r="G61" s="135"/>
      <c r="H61" s="135"/>
      <c r="I61" s="135"/>
      <c r="J61" s="47"/>
      <c r="K61" s="47"/>
      <c r="L61" s="47"/>
    </row>
    <row r="62" spans="1:12">
      <c r="A62" s="62"/>
      <c r="B62" s="134" t="s">
        <v>269</v>
      </c>
      <c r="C62" s="135"/>
      <c r="D62" s="135"/>
      <c r="E62" s="135"/>
      <c r="F62" s="135"/>
      <c r="G62" s="135"/>
      <c r="H62" s="135"/>
      <c r="I62" s="135"/>
      <c r="J62" s="47"/>
      <c r="K62" s="47"/>
      <c r="L62" s="47"/>
    </row>
    <row r="63" spans="1:12">
      <c r="A63" s="62"/>
      <c r="B63" s="82"/>
      <c r="C63" s="83"/>
      <c r="D63" s="83"/>
      <c r="E63" s="83"/>
      <c r="F63" s="83"/>
      <c r="G63" s="83"/>
      <c r="H63" s="83"/>
      <c r="I63" s="83"/>
      <c r="J63" s="47"/>
      <c r="K63" s="47"/>
      <c r="L63" s="47"/>
    </row>
    <row r="64" spans="1:12">
      <c r="A64" s="62"/>
      <c r="B64" s="82"/>
      <c r="C64" s="83"/>
      <c r="D64" s="83"/>
      <c r="E64" s="83"/>
      <c r="F64" s="83"/>
      <c r="G64" s="83"/>
      <c r="H64" s="83"/>
      <c r="I64" s="83"/>
      <c r="J64" s="47"/>
      <c r="K64" s="47"/>
      <c r="L64" s="47"/>
    </row>
    <row r="65" spans="1:12">
      <c r="A65" s="62"/>
      <c r="B65" s="82"/>
      <c r="C65" s="83"/>
      <c r="D65" s="83"/>
      <c r="E65" s="83"/>
      <c r="F65" s="83"/>
      <c r="G65" s="83"/>
      <c r="H65" s="83"/>
      <c r="I65" s="83"/>
      <c r="J65" s="47"/>
      <c r="K65" s="47"/>
      <c r="L65" s="47"/>
    </row>
    <row r="66" spans="1:12">
      <c r="A66" s="62"/>
      <c r="B66" s="82"/>
      <c r="C66" s="83"/>
      <c r="D66" s="83"/>
      <c r="E66" s="83"/>
      <c r="F66" s="83"/>
      <c r="G66" s="83"/>
      <c r="H66" s="83"/>
      <c r="I66" s="83"/>
      <c r="J66" s="47"/>
      <c r="K66" s="47"/>
      <c r="L66" s="47"/>
    </row>
    <row r="67" spans="1:12">
      <c r="A67" s="62"/>
      <c r="B67" s="82"/>
      <c r="C67" s="83"/>
      <c r="D67" s="83"/>
      <c r="E67" s="83"/>
      <c r="F67" s="83"/>
      <c r="G67" s="83"/>
      <c r="H67" s="83"/>
      <c r="I67" s="83"/>
      <c r="J67" s="47"/>
      <c r="K67" s="47"/>
      <c r="L67" s="47"/>
    </row>
    <row r="68" spans="1:12" ht="13.5" thickBot="1">
      <c r="A68" s="84" t="s">
        <v>236</v>
      </c>
      <c r="B68" s="53"/>
      <c r="C68" s="53"/>
      <c r="D68" s="53"/>
      <c r="E68" s="53"/>
      <c r="F68" s="53"/>
      <c r="G68" s="85"/>
      <c r="H68" s="86"/>
      <c r="I68" s="85"/>
      <c r="J68" s="47"/>
      <c r="K68" s="47"/>
      <c r="L68" s="47"/>
    </row>
    <row r="69" spans="1:12">
      <c r="A69" s="53"/>
      <c r="B69" s="53"/>
      <c r="C69" s="53"/>
      <c r="D69" s="53"/>
      <c r="E69" s="62" t="s">
        <v>237</v>
      </c>
      <c r="F69" s="47"/>
      <c r="G69" s="138" t="s">
        <v>238</v>
      </c>
      <c r="H69" s="139"/>
      <c r="I69" s="140"/>
      <c r="J69" s="47"/>
      <c r="K69" s="47"/>
      <c r="L69" s="47"/>
    </row>
    <row r="70" spans="1:12">
      <c r="A70" s="87"/>
      <c r="B70" s="87"/>
      <c r="C70" s="53"/>
      <c r="D70" s="53"/>
      <c r="E70" s="53"/>
      <c r="F70" s="53"/>
      <c r="G70" s="123"/>
      <c r="H70" s="124"/>
      <c r="I70" s="53"/>
      <c r="J70" s="47"/>
      <c r="K70" s="47"/>
      <c r="L70" s="47"/>
    </row>
  </sheetData>
  <protectedRanges>
    <protectedRange sqref="E3 H3 C7:D7 C9:D9 C11:D11 C13:I13 C15:D15 F15:I15 C17:I17 C19:I19 C21:I21 C25:G25 C23:F23 C27 I27 I25 A31:I31 A33:I33 A35:D35" name="Range1"/>
  </protectedRanges>
  <mergeCells count="73">
    <mergeCell ref="A49:B49"/>
    <mergeCell ref="C49:E49"/>
    <mergeCell ref="H49:I49"/>
    <mergeCell ref="G70:H70"/>
    <mergeCell ref="A51:B51"/>
    <mergeCell ref="C51:I51"/>
    <mergeCell ref="A53:B53"/>
    <mergeCell ref="C53:I53"/>
    <mergeCell ref="B58:E58"/>
    <mergeCell ref="B59:I59"/>
    <mergeCell ref="C54:H54"/>
    <mergeCell ref="B60:H60"/>
    <mergeCell ref="B61:I61"/>
    <mergeCell ref="B62:I62"/>
    <mergeCell ref="G69:I69"/>
    <mergeCell ref="H41:I41"/>
    <mergeCell ref="A47:B47"/>
    <mergeCell ref="A45:B45"/>
    <mergeCell ref="C46:D46"/>
    <mergeCell ref="F46:G46"/>
    <mergeCell ref="C47:I47"/>
    <mergeCell ref="C45:D45"/>
    <mergeCell ref="F45:I45"/>
    <mergeCell ref="F38:G38"/>
    <mergeCell ref="A39:D39"/>
    <mergeCell ref="E39:G39"/>
    <mergeCell ref="A41:D41"/>
    <mergeCell ref="E41:G41"/>
    <mergeCell ref="C38:D38"/>
    <mergeCell ref="H39:I39"/>
    <mergeCell ref="A2:C2"/>
    <mergeCell ref="H31:I31"/>
    <mergeCell ref="D32:G32"/>
    <mergeCell ref="E35:G35"/>
    <mergeCell ref="H35:I35"/>
    <mergeCell ref="A29:D29"/>
    <mergeCell ref="E29:G29"/>
    <mergeCell ref="H29:I29"/>
    <mergeCell ref="H33:I33"/>
    <mergeCell ref="H37:I37"/>
    <mergeCell ref="A37:D37"/>
    <mergeCell ref="E37:G37"/>
    <mergeCell ref="A35:D35"/>
    <mergeCell ref="A33:D33"/>
    <mergeCell ref="E33:G33"/>
    <mergeCell ref="E31:G31"/>
    <mergeCell ref="A27:B27"/>
    <mergeCell ref="G27:H27"/>
    <mergeCell ref="A31:D31"/>
    <mergeCell ref="A21:B21"/>
    <mergeCell ref="C21:I21"/>
    <mergeCell ref="A23:B23"/>
    <mergeCell ref="D23:F23"/>
    <mergeCell ref="G23:H23"/>
    <mergeCell ref="A25:B25"/>
    <mergeCell ref="D25:G25"/>
    <mergeCell ref="C19:I19"/>
    <mergeCell ref="A19:B19"/>
    <mergeCell ref="A9:B9"/>
    <mergeCell ref="C9:D9"/>
    <mergeCell ref="A17:B17"/>
    <mergeCell ref="C17:I17"/>
    <mergeCell ref="A13:B13"/>
    <mergeCell ref="C13:I13"/>
    <mergeCell ref="A15:B15"/>
    <mergeCell ref="C15:D15"/>
    <mergeCell ref="F15:I15"/>
    <mergeCell ref="A3:D3"/>
    <mergeCell ref="A5:I5"/>
    <mergeCell ref="A7:B7"/>
    <mergeCell ref="C7:D7"/>
    <mergeCell ref="A11:B12"/>
    <mergeCell ref="C11:D11"/>
  </mergeCells>
  <phoneticPr fontId="3" type="noConversion"/>
  <conditionalFormatting sqref="H30">
    <cfRule type="cellIs" dxfId="2" priority="1" stopIfTrue="1" operator="equal">
      <formula>"DA"</formula>
    </cfRule>
  </conditionalFormatting>
  <conditionalFormatting sqref="H3">
    <cfRule type="cellIs" dxfId="1" priority="2" stopIfTrue="1" operator="lessThan">
      <formula>#REF!</formula>
    </cfRule>
  </conditionalFormatting>
  <hyperlinks>
    <hyperlink ref="C19" r:id="rId1"/>
    <hyperlink ref="C21" r:id="rId2"/>
    <hyperlink ref="C51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topLeftCell="A61" zoomScaleNormal="100" zoomScaleSheetLayoutView="110" workbookViewId="0">
      <selection activeCell="K113" sqref="K113"/>
    </sheetView>
  </sheetViews>
  <sheetFormatPr defaultRowHeight="12.75"/>
  <cols>
    <col min="9" max="9" width="7.5703125" customWidth="1"/>
    <col min="10" max="10" width="10.85546875" customWidth="1"/>
    <col min="11" max="11" width="10.42578125" bestFit="1" customWidth="1"/>
  </cols>
  <sheetData>
    <row r="1" spans="1:11" ht="12.75" customHeight="1">
      <c r="A1" s="176" t="s">
        <v>125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.75" customHeight="1">
      <c r="A2" s="177" t="s">
        <v>308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>
      <c r="A3" s="178" t="s">
        <v>295</v>
      </c>
      <c r="B3" s="179"/>
      <c r="C3" s="179"/>
      <c r="D3" s="179"/>
      <c r="E3" s="179"/>
      <c r="F3" s="179"/>
      <c r="G3" s="179"/>
      <c r="H3" s="179"/>
      <c r="I3" s="179"/>
      <c r="J3" s="179"/>
      <c r="K3" s="180"/>
    </row>
    <row r="4" spans="1:11" ht="22.5">
      <c r="A4" s="181" t="s">
        <v>50</v>
      </c>
      <c r="B4" s="182"/>
      <c r="C4" s="182"/>
      <c r="D4" s="182"/>
      <c r="E4" s="182"/>
      <c r="F4" s="182"/>
      <c r="G4" s="182"/>
      <c r="H4" s="183"/>
      <c r="I4" s="19" t="s">
        <v>239</v>
      </c>
      <c r="J4" s="20" t="s">
        <v>278</v>
      </c>
      <c r="K4" s="21" t="s">
        <v>279</v>
      </c>
    </row>
    <row r="5" spans="1:11">
      <c r="A5" s="184">
        <v>1</v>
      </c>
      <c r="B5" s="184"/>
      <c r="C5" s="184"/>
      <c r="D5" s="184"/>
      <c r="E5" s="184"/>
      <c r="F5" s="184"/>
      <c r="G5" s="184"/>
      <c r="H5" s="184"/>
      <c r="I5" s="18">
        <v>2</v>
      </c>
      <c r="J5" s="17">
        <v>3</v>
      </c>
      <c r="K5" s="17">
        <v>4</v>
      </c>
    </row>
    <row r="6" spans="1:1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7"/>
    </row>
    <row r="7" spans="1:11">
      <c r="A7" s="152" t="s">
        <v>51</v>
      </c>
      <c r="B7" s="153"/>
      <c r="C7" s="153"/>
      <c r="D7" s="153"/>
      <c r="E7" s="153"/>
      <c r="F7" s="153"/>
      <c r="G7" s="153"/>
      <c r="H7" s="175"/>
      <c r="I7" s="3">
        <v>1</v>
      </c>
      <c r="J7" s="5">
        <v>0</v>
      </c>
      <c r="K7" s="5">
        <v>0</v>
      </c>
    </row>
    <row r="8" spans="1:11">
      <c r="A8" s="159" t="s">
        <v>8</v>
      </c>
      <c r="B8" s="160"/>
      <c r="C8" s="160"/>
      <c r="D8" s="160"/>
      <c r="E8" s="160"/>
      <c r="F8" s="160"/>
      <c r="G8" s="160"/>
      <c r="H8" s="161"/>
      <c r="I8" s="1">
        <v>2</v>
      </c>
      <c r="J8" s="14">
        <f>J9+J16+J26+J35+J39</f>
        <v>622394138</v>
      </c>
      <c r="K8" s="14">
        <f>K9+K16+K26+K35+K39</f>
        <v>661227027</v>
      </c>
    </row>
    <row r="9" spans="1:11">
      <c r="A9" s="156" t="s">
        <v>169</v>
      </c>
      <c r="B9" s="157"/>
      <c r="C9" s="157"/>
      <c r="D9" s="157"/>
      <c r="E9" s="157"/>
      <c r="F9" s="157"/>
      <c r="G9" s="157"/>
      <c r="H9" s="158"/>
      <c r="I9" s="1">
        <v>3</v>
      </c>
      <c r="J9" s="14">
        <f>SUM(J10:J15)</f>
        <v>480873</v>
      </c>
      <c r="K9" s="14">
        <f>SUM(K10:K15)</f>
        <v>325643</v>
      </c>
    </row>
    <row r="10" spans="1:11">
      <c r="A10" s="156" t="s">
        <v>97</v>
      </c>
      <c r="B10" s="157"/>
      <c r="C10" s="157"/>
      <c r="D10" s="157"/>
      <c r="E10" s="157"/>
      <c r="F10" s="157"/>
      <c r="G10" s="157"/>
      <c r="H10" s="158"/>
      <c r="I10" s="1">
        <v>4</v>
      </c>
      <c r="J10" s="6">
        <v>0</v>
      </c>
      <c r="K10" s="6">
        <v>0</v>
      </c>
    </row>
    <row r="11" spans="1:11">
      <c r="A11" s="156" t="s">
        <v>9</v>
      </c>
      <c r="B11" s="157"/>
      <c r="C11" s="157"/>
      <c r="D11" s="157"/>
      <c r="E11" s="157"/>
      <c r="F11" s="157"/>
      <c r="G11" s="157"/>
      <c r="H11" s="158"/>
      <c r="I11" s="1">
        <v>5</v>
      </c>
      <c r="J11" s="6">
        <v>480873</v>
      </c>
      <c r="K11" s="6">
        <v>325643</v>
      </c>
    </row>
    <row r="12" spans="1:11">
      <c r="A12" s="156" t="s">
        <v>98</v>
      </c>
      <c r="B12" s="157"/>
      <c r="C12" s="157"/>
      <c r="D12" s="157"/>
      <c r="E12" s="157"/>
      <c r="F12" s="157"/>
      <c r="G12" s="157"/>
      <c r="H12" s="158"/>
      <c r="I12" s="1">
        <v>6</v>
      </c>
      <c r="J12" s="6">
        <v>0</v>
      </c>
      <c r="K12" s="6">
        <v>0</v>
      </c>
    </row>
    <row r="13" spans="1:11">
      <c r="A13" s="156" t="s">
        <v>172</v>
      </c>
      <c r="B13" s="157"/>
      <c r="C13" s="157"/>
      <c r="D13" s="157"/>
      <c r="E13" s="157"/>
      <c r="F13" s="157"/>
      <c r="G13" s="157"/>
      <c r="H13" s="158"/>
      <c r="I13" s="1">
        <v>7</v>
      </c>
      <c r="J13" s="6">
        <v>0</v>
      </c>
      <c r="K13" s="6">
        <v>0</v>
      </c>
    </row>
    <row r="14" spans="1:11">
      <c r="A14" s="156" t="s">
        <v>173</v>
      </c>
      <c r="B14" s="157"/>
      <c r="C14" s="157"/>
      <c r="D14" s="157"/>
      <c r="E14" s="157"/>
      <c r="F14" s="157"/>
      <c r="G14" s="157"/>
      <c r="H14" s="158"/>
      <c r="I14" s="1">
        <v>8</v>
      </c>
      <c r="J14" s="6">
        <v>0</v>
      </c>
      <c r="K14" s="6">
        <v>0</v>
      </c>
    </row>
    <row r="15" spans="1:11">
      <c r="A15" s="156" t="s">
        <v>174</v>
      </c>
      <c r="B15" s="157"/>
      <c r="C15" s="157"/>
      <c r="D15" s="157"/>
      <c r="E15" s="157"/>
      <c r="F15" s="157"/>
      <c r="G15" s="157"/>
      <c r="H15" s="158"/>
      <c r="I15" s="1">
        <v>9</v>
      </c>
      <c r="J15" s="6">
        <v>0</v>
      </c>
      <c r="K15" s="6">
        <v>0</v>
      </c>
    </row>
    <row r="16" spans="1:11">
      <c r="A16" s="156" t="s">
        <v>170</v>
      </c>
      <c r="B16" s="157"/>
      <c r="C16" s="157"/>
      <c r="D16" s="157"/>
      <c r="E16" s="157"/>
      <c r="F16" s="157"/>
      <c r="G16" s="157"/>
      <c r="H16" s="158"/>
      <c r="I16" s="1">
        <v>10</v>
      </c>
      <c r="J16" s="14">
        <f>SUM(J17:J25)</f>
        <v>587661301</v>
      </c>
      <c r="K16" s="14">
        <f>SUM(K17:K25)</f>
        <v>627947999</v>
      </c>
    </row>
    <row r="17" spans="1:11">
      <c r="A17" s="156" t="s">
        <v>175</v>
      </c>
      <c r="B17" s="157"/>
      <c r="C17" s="157"/>
      <c r="D17" s="157"/>
      <c r="E17" s="157"/>
      <c r="F17" s="157"/>
      <c r="G17" s="157"/>
      <c r="H17" s="158"/>
      <c r="I17" s="1">
        <v>11</v>
      </c>
      <c r="J17" s="6">
        <v>229075870</v>
      </c>
      <c r="K17" s="6">
        <v>228523670</v>
      </c>
    </row>
    <row r="18" spans="1:11">
      <c r="A18" s="156" t="s">
        <v>209</v>
      </c>
      <c r="B18" s="157"/>
      <c r="C18" s="157"/>
      <c r="D18" s="157"/>
      <c r="E18" s="157"/>
      <c r="F18" s="157"/>
      <c r="G18" s="157"/>
      <c r="H18" s="158"/>
      <c r="I18" s="1">
        <v>12</v>
      </c>
      <c r="J18" s="6">
        <v>108637611</v>
      </c>
      <c r="K18" s="6">
        <v>232076708</v>
      </c>
    </row>
    <row r="19" spans="1:11">
      <c r="A19" s="156" t="s">
        <v>176</v>
      </c>
      <c r="B19" s="157"/>
      <c r="C19" s="157"/>
      <c r="D19" s="157"/>
      <c r="E19" s="157"/>
      <c r="F19" s="157"/>
      <c r="G19" s="157"/>
      <c r="H19" s="158"/>
      <c r="I19" s="1">
        <v>13</v>
      </c>
      <c r="J19" s="6">
        <v>2089174</v>
      </c>
      <c r="K19" s="6">
        <v>2119151</v>
      </c>
    </row>
    <row r="20" spans="1:11">
      <c r="A20" s="156" t="s">
        <v>21</v>
      </c>
      <c r="B20" s="157"/>
      <c r="C20" s="157"/>
      <c r="D20" s="157"/>
      <c r="E20" s="157"/>
      <c r="F20" s="157"/>
      <c r="G20" s="157"/>
      <c r="H20" s="158"/>
      <c r="I20" s="1">
        <v>14</v>
      </c>
      <c r="J20" s="6">
        <v>50718889</v>
      </c>
      <c r="K20" s="6">
        <v>46426417</v>
      </c>
    </row>
    <row r="21" spans="1:11">
      <c r="A21" s="156" t="s">
        <v>22</v>
      </c>
      <c r="B21" s="157"/>
      <c r="C21" s="157"/>
      <c r="D21" s="157"/>
      <c r="E21" s="157"/>
      <c r="F21" s="157"/>
      <c r="G21" s="157"/>
      <c r="H21" s="158"/>
      <c r="I21" s="1">
        <v>15</v>
      </c>
      <c r="J21" s="6">
        <v>0</v>
      </c>
      <c r="K21" s="6">
        <v>0</v>
      </c>
    </row>
    <row r="22" spans="1:11">
      <c r="A22" s="156" t="s">
        <v>61</v>
      </c>
      <c r="B22" s="157"/>
      <c r="C22" s="157"/>
      <c r="D22" s="157"/>
      <c r="E22" s="157"/>
      <c r="F22" s="157"/>
      <c r="G22" s="157"/>
      <c r="H22" s="158"/>
      <c r="I22" s="1">
        <v>16</v>
      </c>
      <c r="J22" s="6">
        <v>212500</v>
      </c>
      <c r="K22" s="6">
        <v>480590</v>
      </c>
    </row>
    <row r="23" spans="1:11">
      <c r="A23" s="156" t="s">
        <v>62</v>
      </c>
      <c r="B23" s="157"/>
      <c r="C23" s="157"/>
      <c r="D23" s="157"/>
      <c r="E23" s="157"/>
      <c r="F23" s="157"/>
      <c r="G23" s="157"/>
      <c r="H23" s="158"/>
      <c r="I23" s="1">
        <v>17</v>
      </c>
      <c r="J23" s="6">
        <v>190496124</v>
      </c>
      <c r="K23" s="6">
        <v>112009654</v>
      </c>
    </row>
    <row r="24" spans="1:11">
      <c r="A24" s="156" t="s">
        <v>63</v>
      </c>
      <c r="B24" s="157"/>
      <c r="C24" s="157"/>
      <c r="D24" s="157"/>
      <c r="E24" s="157"/>
      <c r="F24" s="157"/>
      <c r="G24" s="157"/>
      <c r="H24" s="158"/>
      <c r="I24" s="1">
        <v>18</v>
      </c>
      <c r="J24" s="6">
        <v>325736</v>
      </c>
      <c r="K24" s="6">
        <v>325736</v>
      </c>
    </row>
    <row r="25" spans="1:11">
      <c r="A25" s="156" t="s">
        <v>64</v>
      </c>
      <c r="B25" s="157"/>
      <c r="C25" s="157"/>
      <c r="D25" s="157"/>
      <c r="E25" s="157"/>
      <c r="F25" s="157"/>
      <c r="G25" s="157"/>
      <c r="H25" s="158"/>
      <c r="I25" s="1">
        <v>19</v>
      </c>
      <c r="J25" s="6">
        <v>6105397</v>
      </c>
      <c r="K25" s="6">
        <v>5986073</v>
      </c>
    </row>
    <row r="26" spans="1:11">
      <c r="A26" s="156" t="s">
        <v>157</v>
      </c>
      <c r="B26" s="157"/>
      <c r="C26" s="157"/>
      <c r="D26" s="157"/>
      <c r="E26" s="157"/>
      <c r="F26" s="157"/>
      <c r="G26" s="157"/>
      <c r="H26" s="158"/>
      <c r="I26" s="1">
        <v>20</v>
      </c>
      <c r="J26" s="14">
        <f>SUM(J27:J34)</f>
        <v>12057013</v>
      </c>
      <c r="K26" s="14">
        <f>SUM(K27:K34)</f>
        <v>11985336</v>
      </c>
    </row>
    <row r="27" spans="1:11">
      <c r="A27" s="156" t="s">
        <v>65</v>
      </c>
      <c r="B27" s="157"/>
      <c r="C27" s="157"/>
      <c r="D27" s="157"/>
      <c r="E27" s="157"/>
      <c r="F27" s="157"/>
      <c r="G27" s="157"/>
      <c r="H27" s="158"/>
      <c r="I27" s="1">
        <v>21</v>
      </c>
      <c r="J27" s="6">
        <v>11767170</v>
      </c>
      <c r="K27" s="6">
        <v>11767170</v>
      </c>
    </row>
    <row r="28" spans="1:11">
      <c r="A28" s="156" t="s">
        <v>66</v>
      </c>
      <c r="B28" s="157"/>
      <c r="C28" s="157"/>
      <c r="D28" s="157"/>
      <c r="E28" s="157"/>
      <c r="F28" s="157"/>
      <c r="G28" s="157"/>
      <c r="H28" s="158"/>
      <c r="I28" s="1">
        <v>22</v>
      </c>
      <c r="J28" s="6">
        <v>0</v>
      </c>
      <c r="K28" s="6">
        <v>0</v>
      </c>
    </row>
    <row r="29" spans="1:11">
      <c r="A29" s="156" t="s">
        <v>67</v>
      </c>
      <c r="B29" s="157"/>
      <c r="C29" s="157"/>
      <c r="D29" s="157"/>
      <c r="E29" s="157"/>
      <c r="F29" s="157"/>
      <c r="G29" s="157"/>
      <c r="H29" s="158"/>
      <c r="I29" s="1">
        <v>23</v>
      </c>
      <c r="J29" s="6">
        <v>40000</v>
      </c>
      <c r="K29" s="6">
        <v>93640</v>
      </c>
    </row>
    <row r="30" spans="1:11">
      <c r="A30" s="156" t="s">
        <v>72</v>
      </c>
      <c r="B30" s="157"/>
      <c r="C30" s="157"/>
      <c r="D30" s="157"/>
      <c r="E30" s="157"/>
      <c r="F30" s="157"/>
      <c r="G30" s="157"/>
      <c r="H30" s="158"/>
      <c r="I30" s="1">
        <v>24</v>
      </c>
      <c r="J30" s="6">
        <v>0</v>
      </c>
      <c r="K30" s="6">
        <v>0</v>
      </c>
    </row>
    <row r="31" spans="1:11">
      <c r="A31" s="156" t="s">
        <v>73</v>
      </c>
      <c r="B31" s="157"/>
      <c r="C31" s="157"/>
      <c r="D31" s="157"/>
      <c r="E31" s="157"/>
      <c r="F31" s="157"/>
      <c r="G31" s="157"/>
      <c r="H31" s="158"/>
      <c r="I31" s="1">
        <v>25</v>
      </c>
      <c r="J31" s="6">
        <v>249843</v>
      </c>
      <c r="K31" s="6">
        <v>124526</v>
      </c>
    </row>
    <row r="32" spans="1:11">
      <c r="A32" s="156" t="s">
        <v>74</v>
      </c>
      <c r="B32" s="157"/>
      <c r="C32" s="157"/>
      <c r="D32" s="157"/>
      <c r="E32" s="157"/>
      <c r="F32" s="157"/>
      <c r="G32" s="157"/>
      <c r="H32" s="158"/>
      <c r="I32" s="1">
        <v>26</v>
      </c>
      <c r="J32" s="6">
        <v>0</v>
      </c>
      <c r="K32" s="6">
        <v>0</v>
      </c>
    </row>
    <row r="33" spans="1:11">
      <c r="A33" s="156" t="s">
        <v>68</v>
      </c>
      <c r="B33" s="157"/>
      <c r="C33" s="157"/>
      <c r="D33" s="157"/>
      <c r="E33" s="157"/>
      <c r="F33" s="157"/>
      <c r="G33" s="157"/>
      <c r="H33" s="158"/>
      <c r="I33" s="1">
        <v>27</v>
      </c>
      <c r="J33" s="6">
        <v>0</v>
      </c>
      <c r="K33" s="6">
        <v>0</v>
      </c>
    </row>
    <row r="34" spans="1:11">
      <c r="A34" s="156" t="s">
        <v>150</v>
      </c>
      <c r="B34" s="157"/>
      <c r="C34" s="157"/>
      <c r="D34" s="157"/>
      <c r="E34" s="157"/>
      <c r="F34" s="157"/>
      <c r="G34" s="157"/>
      <c r="H34" s="158"/>
      <c r="I34" s="1">
        <v>28</v>
      </c>
      <c r="J34" s="6">
        <v>0</v>
      </c>
      <c r="K34" s="6">
        <v>0</v>
      </c>
    </row>
    <row r="35" spans="1:11">
      <c r="A35" s="156" t="s">
        <v>151</v>
      </c>
      <c r="B35" s="157"/>
      <c r="C35" s="157"/>
      <c r="D35" s="157"/>
      <c r="E35" s="157"/>
      <c r="F35" s="157"/>
      <c r="G35" s="157"/>
      <c r="H35" s="158"/>
      <c r="I35" s="1">
        <v>29</v>
      </c>
      <c r="J35" s="89">
        <f>SUM(J36:J38)</f>
        <v>4339884</v>
      </c>
      <c r="K35" s="14">
        <f>SUM(K36:K38)</f>
        <v>3096861</v>
      </c>
    </row>
    <row r="36" spans="1:11">
      <c r="A36" s="156" t="s">
        <v>69</v>
      </c>
      <c r="B36" s="157"/>
      <c r="C36" s="157"/>
      <c r="D36" s="157"/>
      <c r="E36" s="157"/>
      <c r="F36" s="157"/>
      <c r="G36" s="157"/>
      <c r="H36" s="158"/>
      <c r="I36" s="1">
        <v>30</v>
      </c>
      <c r="J36" s="42">
        <v>0</v>
      </c>
      <c r="K36" s="6">
        <v>0</v>
      </c>
    </row>
    <row r="37" spans="1:11">
      <c r="A37" s="156" t="s">
        <v>70</v>
      </c>
      <c r="B37" s="157"/>
      <c r="C37" s="157"/>
      <c r="D37" s="157"/>
      <c r="E37" s="157"/>
      <c r="F37" s="157"/>
      <c r="G37" s="157"/>
      <c r="H37" s="158"/>
      <c r="I37" s="1">
        <v>31</v>
      </c>
      <c r="J37" s="42">
        <v>4339884</v>
      </c>
      <c r="K37" s="6">
        <v>3096861</v>
      </c>
    </row>
    <row r="38" spans="1:11">
      <c r="A38" s="156" t="s">
        <v>71</v>
      </c>
      <c r="B38" s="157"/>
      <c r="C38" s="157"/>
      <c r="D38" s="157"/>
      <c r="E38" s="157"/>
      <c r="F38" s="157"/>
      <c r="G38" s="157"/>
      <c r="H38" s="158"/>
      <c r="I38" s="1">
        <v>32</v>
      </c>
      <c r="J38" s="42">
        <v>0</v>
      </c>
      <c r="K38" s="6">
        <v>0</v>
      </c>
    </row>
    <row r="39" spans="1:11">
      <c r="A39" s="156" t="s">
        <v>152</v>
      </c>
      <c r="B39" s="157"/>
      <c r="C39" s="157"/>
      <c r="D39" s="157"/>
      <c r="E39" s="157"/>
      <c r="F39" s="157"/>
      <c r="G39" s="157"/>
      <c r="H39" s="158"/>
      <c r="I39" s="1">
        <v>33</v>
      </c>
      <c r="J39" s="42">
        <v>17855067</v>
      </c>
      <c r="K39" s="42">
        <v>17871188</v>
      </c>
    </row>
    <row r="40" spans="1:11">
      <c r="A40" s="159" t="s">
        <v>202</v>
      </c>
      <c r="B40" s="160"/>
      <c r="C40" s="160"/>
      <c r="D40" s="160"/>
      <c r="E40" s="160"/>
      <c r="F40" s="160"/>
      <c r="G40" s="160"/>
      <c r="H40" s="161"/>
      <c r="I40" s="1">
        <v>34</v>
      </c>
      <c r="J40" s="89">
        <f>J41+J49+J56+J64</f>
        <v>101206339</v>
      </c>
      <c r="K40" s="89">
        <f>K41+K49+K56+K64</f>
        <v>88928595</v>
      </c>
    </row>
    <row r="41" spans="1:11">
      <c r="A41" s="156" t="s">
        <v>89</v>
      </c>
      <c r="B41" s="157"/>
      <c r="C41" s="157"/>
      <c r="D41" s="157"/>
      <c r="E41" s="157"/>
      <c r="F41" s="157"/>
      <c r="G41" s="157"/>
      <c r="H41" s="158"/>
      <c r="I41" s="1">
        <v>35</v>
      </c>
      <c r="J41" s="89">
        <f>SUM(J42:J48)</f>
        <v>531876</v>
      </c>
      <c r="K41" s="89">
        <f>SUM(K42:K48)</f>
        <v>1789049</v>
      </c>
    </row>
    <row r="42" spans="1:11">
      <c r="A42" s="156" t="s">
        <v>101</v>
      </c>
      <c r="B42" s="157"/>
      <c r="C42" s="157"/>
      <c r="D42" s="157"/>
      <c r="E42" s="157"/>
      <c r="F42" s="157"/>
      <c r="G42" s="157"/>
      <c r="H42" s="158"/>
      <c r="I42" s="1">
        <v>36</v>
      </c>
      <c r="J42" s="42">
        <v>531876</v>
      </c>
      <c r="K42" s="42">
        <v>1789049</v>
      </c>
    </row>
    <row r="43" spans="1:11">
      <c r="A43" s="156" t="s">
        <v>102</v>
      </c>
      <c r="B43" s="157"/>
      <c r="C43" s="157"/>
      <c r="D43" s="157"/>
      <c r="E43" s="157"/>
      <c r="F43" s="157"/>
      <c r="G43" s="157"/>
      <c r="H43" s="158"/>
      <c r="I43" s="1">
        <v>37</v>
      </c>
      <c r="J43" s="42">
        <v>0</v>
      </c>
      <c r="K43" s="42">
        <v>0</v>
      </c>
    </row>
    <row r="44" spans="1:11">
      <c r="A44" s="156" t="s">
        <v>75</v>
      </c>
      <c r="B44" s="157"/>
      <c r="C44" s="157"/>
      <c r="D44" s="157"/>
      <c r="E44" s="157"/>
      <c r="F44" s="157"/>
      <c r="G44" s="157"/>
      <c r="H44" s="158"/>
      <c r="I44" s="1">
        <v>38</v>
      </c>
      <c r="J44" s="42">
        <v>0</v>
      </c>
      <c r="K44" s="42">
        <v>0</v>
      </c>
    </row>
    <row r="45" spans="1:11">
      <c r="A45" s="156" t="s">
        <v>76</v>
      </c>
      <c r="B45" s="157"/>
      <c r="C45" s="157"/>
      <c r="D45" s="157"/>
      <c r="E45" s="157"/>
      <c r="F45" s="157"/>
      <c r="G45" s="157"/>
      <c r="H45" s="158"/>
      <c r="I45" s="1">
        <v>39</v>
      </c>
      <c r="J45" s="42">
        <v>0</v>
      </c>
      <c r="K45" s="42">
        <v>0</v>
      </c>
    </row>
    <row r="46" spans="1:11">
      <c r="A46" s="156" t="s">
        <v>77</v>
      </c>
      <c r="B46" s="157"/>
      <c r="C46" s="157"/>
      <c r="D46" s="157"/>
      <c r="E46" s="157"/>
      <c r="F46" s="157"/>
      <c r="G46" s="157"/>
      <c r="H46" s="158"/>
      <c r="I46" s="1">
        <v>40</v>
      </c>
      <c r="J46" s="42">
        <v>0</v>
      </c>
      <c r="K46" s="42">
        <v>0</v>
      </c>
    </row>
    <row r="47" spans="1:11">
      <c r="A47" s="156" t="s">
        <v>78</v>
      </c>
      <c r="B47" s="157"/>
      <c r="C47" s="157"/>
      <c r="D47" s="157"/>
      <c r="E47" s="157"/>
      <c r="F47" s="157"/>
      <c r="G47" s="157"/>
      <c r="H47" s="158"/>
      <c r="I47" s="1">
        <v>41</v>
      </c>
      <c r="J47" s="42">
        <v>0</v>
      </c>
      <c r="K47" s="42">
        <v>0</v>
      </c>
    </row>
    <row r="48" spans="1:11">
      <c r="A48" s="156" t="s">
        <v>79</v>
      </c>
      <c r="B48" s="157"/>
      <c r="C48" s="157"/>
      <c r="D48" s="157"/>
      <c r="E48" s="157"/>
      <c r="F48" s="157"/>
      <c r="G48" s="157"/>
      <c r="H48" s="158"/>
      <c r="I48" s="1">
        <v>42</v>
      </c>
      <c r="J48" s="42">
        <v>0</v>
      </c>
      <c r="K48" s="42">
        <v>0</v>
      </c>
    </row>
    <row r="49" spans="1:11">
      <c r="A49" s="156" t="s">
        <v>90</v>
      </c>
      <c r="B49" s="157"/>
      <c r="C49" s="157"/>
      <c r="D49" s="157"/>
      <c r="E49" s="157"/>
      <c r="F49" s="157"/>
      <c r="G49" s="157"/>
      <c r="H49" s="158"/>
      <c r="I49" s="1">
        <v>43</v>
      </c>
      <c r="J49" s="89">
        <f>SUM(J50:J55)</f>
        <v>28105134</v>
      </c>
      <c r="K49" s="89">
        <f>SUM(K50:K55)</f>
        <v>26445999</v>
      </c>
    </row>
    <row r="50" spans="1:11">
      <c r="A50" s="156" t="s">
        <v>164</v>
      </c>
      <c r="B50" s="157"/>
      <c r="C50" s="157"/>
      <c r="D50" s="157"/>
      <c r="E50" s="157"/>
      <c r="F50" s="157"/>
      <c r="G50" s="157"/>
      <c r="H50" s="158"/>
      <c r="I50" s="1">
        <v>44</v>
      </c>
      <c r="J50" s="42">
        <v>399569</v>
      </c>
      <c r="K50" s="42">
        <v>545412</v>
      </c>
    </row>
    <row r="51" spans="1:11">
      <c r="A51" s="156" t="s">
        <v>165</v>
      </c>
      <c r="B51" s="157"/>
      <c r="C51" s="157"/>
      <c r="D51" s="157"/>
      <c r="E51" s="157"/>
      <c r="F51" s="157"/>
      <c r="G51" s="157"/>
      <c r="H51" s="158"/>
      <c r="I51" s="1">
        <v>45</v>
      </c>
      <c r="J51" s="42">
        <v>25794014</v>
      </c>
      <c r="K51" s="42">
        <v>24869512</v>
      </c>
    </row>
    <row r="52" spans="1:11">
      <c r="A52" s="156" t="s">
        <v>166</v>
      </c>
      <c r="B52" s="157"/>
      <c r="C52" s="157"/>
      <c r="D52" s="157"/>
      <c r="E52" s="157"/>
      <c r="F52" s="157"/>
      <c r="G52" s="157"/>
      <c r="H52" s="158"/>
      <c r="I52" s="1">
        <v>46</v>
      </c>
      <c r="J52" s="42">
        <v>0</v>
      </c>
      <c r="K52" s="42">
        <v>0</v>
      </c>
    </row>
    <row r="53" spans="1:11">
      <c r="A53" s="156" t="s">
        <v>167</v>
      </c>
      <c r="B53" s="157"/>
      <c r="C53" s="157"/>
      <c r="D53" s="157"/>
      <c r="E53" s="157"/>
      <c r="F53" s="157"/>
      <c r="G53" s="157"/>
      <c r="H53" s="158"/>
      <c r="I53" s="1">
        <v>47</v>
      </c>
      <c r="J53" s="42">
        <v>1643</v>
      </c>
      <c r="K53" s="6">
        <v>893</v>
      </c>
    </row>
    <row r="54" spans="1:11">
      <c r="A54" s="156" t="s">
        <v>5</v>
      </c>
      <c r="B54" s="157"/>
      <c r="C54" s="157"/>
      <c r="D54" s="157"/>
      <c r="E54" s="157"/>
      <c r="F54" s="157"/>
      <c r="G54" s="157"/>
      <c r="H54" s="158"/>
      <c r="I54" s="1">
        <v>48</v>
      </c>
      <c r="J54" s="42">
        <v>1843107</v>
      </c>
      <c r="K54" s="6">
        <v>608003</v>
      </c>
    </row>
    <row r="55" spans="1:11">
      <c r="A55" s="156" t="s">
        <v>6</v>
      </c>
      <c r="B55" s="157"/>
      <c r="C55" s="157"/>
      <c r="D55" s="157"/>
      <c r="E55" s="157"/>
      <c r="F55" s="157"/>
      <c r="G55" s="157"/>
      <c r="H55" s="158"/>
      <c r="I55" s="1">
        <v>49</v>
      </c>
      <c r="J55" s="42">
        <v>66801</v>
      </c>
      <c r="K55" s="6">
        <v>422179</v>
      </c>
    </row>
    <row r="56" spans="1:11">
      <c r="A56" s="156" t="s">
        <v>91</v>
      </c>
      <c r="B56" s="157"/>
      <c r="C56" s="157"/>
      <c r="D56" s="157"/>
      <c r="E56" s="157"/>
      <c r="F56" s="157"/>
      <c r="G56" s="157"/>
      <c r="H56" s="158"/>
      <c r="I56" s="1">
        <v>50</v>
      </c>
      <c r="J56" s="89">
        <f>SUM(J57:J63)</f>
        <v>70249290</v>
      </c>
      <c r="K56" s="14">
        <f>SUM(K57:K63)</f>
        <v>9992658</v>
      </c>
    </row>
    <row r="57" spans="1:11">
      <c r="A57" s="156" t="s">
        <v>65</v>
      </c>
      <c r="B57" s="157"/>
      <c r="C57" s="157"/>
      <c r="D57" s="157"/>
      <c r="E57" s="157"/>
      <c r="F57" s="157"/>
      <c r="G57" s="157"/>
      <c r="H57" s="158"/>
      <c r="I57" s="1">
        <v>51</v>
      </c>
      <c r="J57" s="42">
        <v>0</v>
      </c>
      <c r="K57" s="6">
        <v>0</v>
      </c>
    </row>
    <row r="58" spans="1:11">
      <c r="A58" s="156" t="s">
        <v>66</v>
      </c>
      <c r="B58" s="157"/>
      <c r="C58" s="157"/>
      <c r="D58" s="157"/>
      <c r="E58" s="157"/>
      <c r="F58" s="157"/>
      <c r="G58" s="157"/>
      <c r="H58" s="158"/>
      <c r="I58" s="1">
        <v>52</v>
      </c>
      <c r="J58" s="6">
        <v>0</v>
      </c>
      <c r="K58" s="6">
        <v>0</v>
      </c>
    </row>
    <row r="59" spans="1:11">
      <c r="A59" s="156" t="s">
        <v>204</v>
      </c>
      <c r="B59" s="157"/>
      <c r="C59" s="157"/>
      <c r="D59" s="157"/>
      <c r="E59" s="157"/>
      <c r="F59" s="157"/>
      <c r="G59" s="157"/>
      <c r="H59" s="158"/>
      <c r="I59" s="1">
        <v>53</v>
      </c>
      <c r="J59" s="6">
        <v>0</v>
      </c>
      <c r="K59" s="6">
        <v>0</v>
      </c>
    </row>
    <row r="60" spans="1:11">
      <c r="A60" s="156" t="s">
        <v>72</v>
      </c>
      <c r="B60" s="157"/>
      <c r="C60" s="157"/>
      <c r="D60" s="157"/>
      <c r="E60" s="157"/>
      <c r="F60" s="157"/>
      <c r="G60" s="157"/>
      <c r="H60" s="158"/>
      <c r="I60" s="1">
        <v>54</v>
      </c>
      <c r="J60" s="6">
        <v>0</v>
      </c>
      <c r="K60" s="6">
        <v>0</v>
      </c>
    </row>
    <row r="61" spans="1:11">
      <c r="A61" s="156" t="s">
        <v>73</v>
      </c>
      <c r="B61" s="157"/>
      <c r="C61" s="157"/>
      <c r="D61" s="157"/>
      <c r="E61" s="157"/>
      <c r="F61" s="157"/>
      <c r="G61" s="157"/>
      <c r="H61" s="158"/>
      <c r="I61" s="1">
        <v>55</v>
      </c>
      <c r="J61" s="6">
        <v>0</v>
      </c>
      <c r="K61" s="6">
        <v>0</v>
      </c>
    </row>
    <row r="62" spans="1:11">
      <c r="A62" s="156" t="s">
        <v>74</v>
      </c>
      <c r="B62" s="157"/>
      <c r="C62" s="157"/>
      <c r="D62" s="157"/>
      <c r="E62" s="157"/>
      <c r="F62" s="157"/>
      <c r="G62" s="157"/>
      <c r="H62" s="158"/>
      <c r="I62" s="1">
        <v>56</v>
      </c>
      <c r="J62" s="6">
        <v>70249290</v>
      </c>
      <c r="K62" s="6">
        <v>9992658</v>
      </c>
    </row>
    <row r="63" spans="1:11">
      <c r="A63" s="156" t="s">
        <v>40</v>
      </c>
      <c r="B63" s="157"/>
      <c r="C63" s="157"/>
      <c r="D63" s="157"/>
      <c r="E63" s="157"/>
      <c r="F63" s="157"/>
      <c r="G63" s="157"/>
      <c r="H63" s="158"/>
      <c r="I63" s="1">
        <v>57</v>
      </c>
      <c r="J63" s="6">
        <v>0</v>
      </c>
      <c r="K63" s="6">
        <v>0</v>
      </c>
    </row>
    <row r="64" spans="1:11">
      <c r="A64" s="156" t="s">
        <v>171</v>
      </c>
      <c r="B64" s="157"/>
      <c r="C64" s="157"/>
      <c r="D64" s="157"/>
      <c r="E64" s="157"/>
      <c r="F64" s="157"/>
      <c r="G64" s="157"/>
      <c r="H64" s="158"/>
      <c r="I64" s="1">
        <v>58</v>
      </c>
      <c r="J64" s="6">
        <v>2320039</v>
      </c>
      <c r="K64" s="6">
        <v>50700889</v>
      </c>
    </row>
    <row r="65" spans="1:11">
      <c r="A65" s="159" t="s">
        <v>47</v>
      </c>
      <c r="B65" s="160"/>
      <c r="C65" s="160"/>
      <c r="D65" s="160"/>
      <c r="E65" s="160"/>
      <c r="F65" s="160"/>
      <c r="G65" s="160"/>
      <c r="H65" s="161"/>
      <c r="I65" s="1">
        <v>59</v>
      </c>
      <c r="J65" s="6">
        <v>1045720</v>
      </c>
      <c r="K65" s="6">
        <v>776855</v>
      </c>
    </row>
    <row r="66" spans="1:11">
      <c r="A66" s="159" t="s">
        <v>203</v>
      </c>
      <c r="B66" s="160"/>
      <c r="C66" s="160"/>
      <c r="D66" s="160"/>
      <c r="E66" s="160"/>
      <c r="F66" s="160"/>
      <c r="G66" s="160"/>
      <c r="H66" s="161"/>
      <c r="I66" s="1">
        <v>60</v>
      </c>
      <c r="J66" s="14">
        <f>J7+J8+J40+J65</f>
        <v>724646197</v>
      </c>
      <c r="K66" s="14">
        <f>K7+K8+K40+K65</f>
        <v>750932477</v>
      </c>
    </row>
    <row r="67" spans="1:11">
      <c r="A67" s="170" t="s">
        <v>80</v>
      </c>
      <c r="B67" s="171"/>
      <c r="C67" s="171"/>
      <c r="D67" s="171"/>
      <c r="E67" s="171"/>
      <c r="F67" s="171"/>
      <c r="G67" s="171"/>
      <c r="H67" s="172"/>
      <c r="I67" s="4">
        <v>61</v>
      </c>
      <c r="J67" s="7">
        <v>804015</v>
      </c>
      <c r="K67" s="7">
        <v>804016</v>
      </c>
    </row>
    <row r="68" spans="1:11">
      <c r="A68" s="148" t="s">
        <v>49</v>
      </c>
      <c r="B68" s="173"/>
      <c r="C68" s="173"/>
      <c r="D68" s="173"/>
      <c r="E68" s="173"/>
      <c r="F68" s="173"/>
      <c r="G68" s="173"/>
      <c r="H68" s="173"/>
      <c r="I68" s="173"/>
      <c r="J68" s="173"/>
      <c r="K68" s="174"/>
    </row>
    <row r="69" spans="1:11">
      <c r="A69" s="152" t="s">
        <v>158</v>
      </c>
      <c r="B69" s="153"/>
      <c r="C69" s="153"/>
      <c r="D69" s="153"/>
      <c r="E69" s="153"/>
      <c r="F69" s="153"/>
      <c r="G69" s="153"/>
      <c r="H69" s="175"/>
      <c r="I69" s="3">
        <v>62</v>
      </c>
      <c r="J69" s="15">
        <f>J70+J71+J72+J78+J79+J82+J85</f>
        <v>609452742</v>
      </c>
      <c r="K69" s="15">
        <f>K70+K71+K72+K78+K79+K82+K85</f>
        <v>610270706</v>
      </c>
    </row>
    <row r="70" spans="1:11">
      <c r="A70" s="156" t="s">
        <v>115</v>
      </c>
      <c r="B70" s="157"/>
      <c r="C70" s="157"/>
      <c r="D70" s="157"/>
      <c r="E70" s="157"/>
      <c r="F70" s="157"/>
      <c r="G70" s="157"/>
      <c r="H70" s="158"/>
      <c r="I70" s="1">
        <v>63</v>
      </c>
      <c r="J70" s="6">
        <v>539219000</v>
      </c>
      <c r="K70" s="6">
        <v>539219000</v>
      </c>
    </row>
    <row r="71" spans="1:11">
      <c r="A71" s="156" t="s">
        <v>116</v>
      </c>
      <c r="B71" s="157"/>
      <c r="C71" s="157"/>
      <c r="D71" s="157"/>
      <c r="E71" s="157"/>
      <c r="F71" s="157"/>
      <c r="G71" s="157"/>
      <c r="H71" s="158"/>
      <c r="I71" s="1">
        <v>64</v>
      </c>
      <c r="J71" s="6">
        <v>38623828</v>
      </c>
      <c r="K71" s="6">
        <v>38623828</v>
      </c>
    </row>
    <row r="72" spans="1:11">
      <c r="A72" s="156" t="s">
        <v>117</v>
      </c>
      <c r="B72" s="157"/>
      <c r="C72" s="157"/>
      <c r="D72" s="157"/>
      <c r="E72" s="157"/>
      <c r="F72" s="157"/>
      <c r="G72" s="157"/>
      <c r="H72" s="158"/>
      <c r="I72" s="1">
        <v>65</v>
      </c>
      <c r="J72" s="14">
        <f>J73+J74-J75+J76+J77</f>
        <v>0</v>
      </c>
      <c r="K72" s="14">
        <f>K73+K74-K75+K76+K77</f>
        <v>0</v>
      </c>
    </row>
    <row r="73" spans="1:11">
      <c r="A73" s="156" t="s">
        <v>118</v>
      </c>
      <c r="B73" s="157"/>
      <c r="C73" s="157"/>
      <c r="D73" s="157"/>
      <c r="E73" s="157"/>
      <c r="F73" s="157"/>
      <c r="G73" s="157"/>
      <c r="H73" s="158"/>
      <c r="I73" s="1">
        <v>66</v>
      </c>
      <c r="J73" s="6">
        <v>0</v>
      </c>
      <c r="K73" s="6">
        <v>0</v>
      </c>
    </row>
    <row r="74" spans="1:11">
      <c r="A74" s="156" t="s">
        <v>119</v>
      </c>
      <c r="B74" s="157"/>
      <c r="C74" s="157"/>
      <c r="D74" s="157"/>
      <c r="E74" s="157"/>
      <c r="F74" s="157"/>
      <c r="G74" s="157"/>
      <c r="H74" s="158"/>
      <c r="I74" s="1">
        <v>67</v>
      </c>
      <c r="J74" s="6">
        <v>0</v>
      </c>
      <c r="K74" s="6">
        <v>0</v>
      </c>
    </row>
    <row r="75" spans="1:11">
      <c r="A75" s="156" t="s">
        <v>107</v>
      </c>
      <c r="B75" s="157"/>
      <c r="C75" s="157"/>
      <c r="D75" s="157"/>
      <c r="E75" s="157"/>
      <c r="F75" s="157"/>
      <c r="G75" s="157"/>
      <c r="H75" s="158"/>
      <c r="I75" s="1">
        <v>68</v>
      </c>
      <c r="J75" s="6">
        <v>0</v>
      </c>
      <c r="K75" s="6">
        <v>0</v>
      </c>
    </row>
    <row r="76" spans="1:11">
      <c r="A76" s="156" t="s">
        <v>108</v>
      </c>
      <c r="B76" s="157"/>
      <c r="C76" s="157"/>
      <c r="D76" s="157"/>
      <c r="E76" s="157"/>
      <c r="F76" s="157"/>
      <c r="G76" s="157"/>
      <c r="H76" s="158"/>
      <c r="I76" s="1">
        <v>69</v>
      </c>
      <c r="J76" s="6">
        <v>0</v>
      </c>
      <c r="K76" s="6">
        <v>0</v>
      </c>
    </row>
    <row r="77" spans="1:11">
      <c r="A77" s="156" t="s">
        <v>109</v>
      </c>
      <c r="B77" s="157"/>
      <c r="C77" s="157"/>
      <c r="D77" s="157"/>
      <c r="E77" s="157"/>
      <c r="F77" s="157"/>
      <c r="G77" s="157"/>
      <c r="H77" s="158"/>
      <c r="I77" s="1">
        <v>70</v>
      </c>
      <c r="J77" s="6">
        <v>0</v>
      </c>
      <c r="K77" s="6">
        <v>0</v>
      </c>
    </row>
    <row r="78" spans="1:11">
      <c r="A78" s="156" t="s">
        <v>110</v>
      </c>
      <c r="B78" s="157"/>
      <c r="C78" s="157"/>
      <c r="D78" s="157"/>
      <c r="E78" s="157"/>
      <c r="F78" s="157"/>
      <c r="G78" s="157"/>
      <c r="H78" s="158"/>
      <c r="I78" s="1">
        <v>71</v>
      </c>
      <c r="J78" s="6">
        <v>36713003</v>
      </c>
      <c r="K78" s="6">
        <v>36683549</v>
      </c>
    </row>
    <row r="79" spans="1:11">
      <c r="A79" s="156" t="s">
        <v>200</v>
      </c>
      <c r="B79" s="157"/>
      <c r="C79" s="157"/>
      <c r="D79" s="157"/>
      <c r="E79" s="157"/>
      <c r="F79" s="157"/>
      <c r="G79" s="157"/>
      <c r="H79" s="158"/>
      <c r="I79" s="1">
        <v>72</v>
      </c>
      <c r="J79" s="14">
        <f>J80-J81</f>
        <v>1508182</v>
      </c>
      <c r="K79" s="14">
        <f>K80-K81</f>
        <v>-5103089</v>
      </c>
    </row>
    <row r="80" spans="1:11">
      <c r="A80" s="167" t="s">
        <v>136</v>
      </c>
      <c r="B80" s="168"/>
      <c r="C80" s="168"/>
      <c r="D80" s="168"/>
      <c r="E80" s="168"/>
      <c r="F80" s="168"/>
      <c r="G80" s="168"/>
      <c r="H80" s="169"/>
      <c r="I80" s="1">
        <v>73</v>
      </c>
      <c r="J80" s="42">
        <v>1508182</v>
      </c>
      <c r="K80" s="42">
        <v>0</v>
      </c>
    </row>
    <row r="81" spans="1:11">
      <c r="A81" s="167" t="s">
        <v>137</v>
      </c>
      <c r="B81" s="168"/>
      <c r="C81" s="168"/>
      <c r="D81" s="168"/>
      <c r="E81" s="168"/>
      <c r="F81" s="168"/>
      <c r="G81" s="168"/>
      <c r="H81" s="169"/>
      <c r="I81" s="1">
        <v>74</v>
      </c>
      <c r="J81" s="42">
        <v>0</v>
      </c>
      <c r="K81" s="42">
        <v>5103089</v>
      </c>
    </row>
    <row r="82" spans="1:11">
      <c r="A82" s="156" t="s">
        <v>201</v>
      </c>
      <c r="B82" s="157"/>
      <c r="C82" s="157"/>
      <c r="D82" s="157"/>
      <c r="E82" s="157"/>
      <c r="F82" s="157"/>
      <c r="G82" s="157"/>
      <c r="H82" s="158"/>
      <c r="I82" s="1">
        <v>75</v>
      </c>
      <c r="J82" s="89">
        <f>J83-J84</f>
        <v>-6611271</v>
      </c>
      <c r="K82" s="89">
        <f>K83-K84</f>
        <v>847418</v>
      </c>
    </row>
    <row r="83" spans="1:11">
      <c r="A83" s="167" t="s">
        <v>138</v>
      </c>
      <c r="B83" s="168"/>
      <c r="C83" s="168"/>
      <c r="D83" s="168"/>
      <c r="E83" s="168"/>
      <c r="F83" s="168"/>
      <c r="G83" s="168"/>
      <c r="H83" s="169"/>
      <c r="I83" s="1">
        <v>76</v>
      </c>
      <c r="J83" s="42">
        <v>0</v>
      </c>
      <c r="K83" s="42">
        <v>847418</v>
      </c>
    </row>
    <row r="84" spans="1:11">
      <c r="A84" s="167" t="s">
        <v>139</v>
      </c>
      <c r="B84" s="168"/>
      <c r="C84" s="168"/>
      <c r="D84" s="168"/>
      <c r="E84" s="168"/>
      <c r="F84" s="168"/>
      <c r="G84" s="168"/>
      <c r="H84" s="169"/>
      <c r="I84" s="1">
        <v>77</v>
      </c>
      <c r="J84" s="42">
        <v>6611271</v>
      </c>
      <c r="K84" s="42">
        <v>0</v>
      </c>
    </row>
    <row r="85" spans="1:11">
      <c r="A85" s="156" t="s">
        <v>140</v>
      </c>
      <c r="B85" s="157"/>
      <c r="C85" s="157"/>
      <c r="D85" s="157"/>
      <c r="E85" s="157"/>
      <c r="F85" s="157"/>
      <c r="G85" s="157"/>
      <c r="H85" s="158"/>
      <c r="I85" s="1">
        <v>78</v>
      </c>
      <c r="J85" s="42">
        <v>0</v>
      </c>
      <c r="K85" s="42">
        <v>0</v>
      </c>
    </row>
    <row r="86" spans="1:11">
      <c r="A86" s="159" t="s">
        <v>13</v>
      </c>
      <c r="B86" s="160"/>
      <c r="C86" s="160"/>
      <c r="D86" s="160"/>
      <c r="E86" s="160"/>
      <c r="F86" s="160"/>
      <c r="G86" s="160"/>
      <c r="H86" s="161"/>
      <c r="I86" s="1">
        <v>79</v>
      </c>
      <c r="J86" s="89">
        <f>SUM(J87:J89)</f>
        <v>8907959</v>
      </c>
      <c r="K86" s="89">
        <f>SUM(K87:K89)</f>
        <v>4516503</v>
      </c>
    </row>
    <row r="87" spans="1:11">
      <c r="A87" s="156" t="s">
        <v>103</v>
      </c>
      <c r="B87" s="157"/>
      <c r="C87" s="157"/>
      <c r="D87" s="157"/>
      <c r="E87" s="157"/>
      <c r="F87" s="157"/>
      <c r="G87" s="157"/>
      <c r="H87" s="158"/>
      <c r="I87" s="1">
        <v>80</v>
      </c>
      <c r="J87" s="42">
        <v>2655584</v>
      </c>
      <c r="K87" s="42">
        <v>2477663</v>
      </c>
    </row>
    <row r="88" spans="1:11">
      <c r="A88" s="156" t="s">
        <v>104</v>
      </c>
      <c r="B88" s="157"/>
      <c r="C88" s="157"/>
      <c r="D88" s="157"/>
      <c r="E88" s="157"/>
      <c r="F88" s="157"/>
      <c r="G88" s="157"/>
      <c r="H88" s="158"/>
      <c r="I88" s="1">
        <v>81</v>
      </c>
      <c r="J88" s="42">
        <v>0</v>
      </c>
      <c r="K88" s="42">
        <v>0</v>
      </c>
    </row>
    <row r="89" spans="1:11">
      <c r="A89" s="156" t="s">
        <v>105</v>
      </c>
      <c r="B89" s="157"/>
      <c r="C89" s="157"/>
      <c r="D89" s="157"/>
      <c r="E89" s="157"/>
      <c r="F89" s="157"/>
      <c r="G89" s="157"/>
      <c r="H89" s="158"/>
      <c r="I89" s="1">
        <v>82</v>
      </c>
      <c r="J89" s="42">
        <v>6252375</v>
      </c>
      <c r="K89" s="42">
        <v>2038840</v>
      </c>
    </row>
    <row r="90" spans="1:11">
      <c r="A90" s="159" t="s">
        <v>14</v>
      </c>
      <c r="B90" s="160"/>
      <c r="C90" s="160"/>
      <c r="D90" s="160"/>
      <c r="E90" s="160"/>
      <c r="F90" s="160"/>
      <c r="G90" s="160"/>
      <c r="H90" s="161"/>
      <c r="I90" s="1">
        <v>83</v>
      </c>
      <c r="J90" s="89">
        <f>SUM(J91:J99)</f>
        <v>36394081</v>
      </c>
      <c r="K90" s="89">
        <f>SUM(K91:K99)</f>
        <v>61870262</v>
      </c>
    </row>
    <row r="91" spans="1:11">
      <c r="A91" s="156" t="s">
        <v>106</v>
      </c>
      <c r="B91" s="157"/>
      <c r="C91" s="157"/>
      <c r="D91" s="157"/>
      <c r="E91" s="157"/>
      <c r="F91" s="157"/>
      <c r="G91" s="157"/>
      <c r="H91" s="158"/>
      <c r="I91" s="1">
        <v>84</v>
      </c>
      <c r="J91" s="42">
        <v>0</v>
      </c>
      <c r="K91" s="42">
        <v>0</v>
      </c>
    </row>
    <row r="92" spans="1:11">
      <c r="A92" s="156" t="s">
        <v>205</v>
      </c>
      <c r="B92" s="157"/>
      <c r="C92" s="157"/>
      <c r="D92" s="157"/>
      <c r="E92" s="157"/>
      <c r="F92" s="157"/>
      <c r="G92" s="157"/>
      <c r="H92" s="158"/>
      <c r="I92" s="1">
        <v>85</v>
      </c>
      <c r="J92" s="42">
        <v>0</v>
      </c>
      <c r="K92" s="42">
        <v>0</v>
      </c>
    </row>
    <row r="93" spans="1:11">
      <c r="A93" s="156" t="s">
        <v>0</v>
      </c>
      <c r="B93" s="157"/>
      <c r="C93" s="157"/>
      <c r="D93" s="157"/>
      <c r="E93" s="157"/>
      <c r="F93" s="157"/>
      <c r="G93" s="157"/>
      <c r="H93" s="158"/>
      <c r="I93" s="1">
        <v>86</v>
      </c>
      <c r="J93" s="42">
        <v>20651835</v>
      </c>
      <c r="K93" s="42">
        <v>48492125</v>
      </c>
    </row>
    <row r="94" spans="1:11">
      <c r="A94" s="156" t="s">
        <v>206</v>
      </c>
      <c r="B94" s="157"/>
      <c r="C94" s="157"/>
      <c r="D94" s="157"/>
      <c r="E94" s="157"/>
      <c r="F94" s="157"/>
      <c r="G94" s="157"/>
      <c r="H94" s="158"/>
      <c r="I94" s="1">
        <v>87</v>
      </c>
      <c r="J94" s="42">
        <v>0</v>
      </c>
      <c r="K94" s="42">
        <v>0</v>
      </c>
    </row>
    <row r="95" spans="1:11">
      <c r="A95" s="156" t="s">
        <v>207</v>
      </c>
      <c r="B95" s="157"/>
      <c r="C95" s="157"/>
      <c r="D95" s="157"/>
      <c r="E95" s="157"/>
      <c r="F95" s="157"/>
      <c r="G95" s="157"/>
      <c r="H95" s="158"/>
      <c r="I95" s="1">
        <v>88</v>
      </c>
      <c r="J95" s="42">
        <v>7700624</v>
      </c>
      <c r="K95" s="42">
        <v>5326860</v>
      </c>
    </row>
    <row r="96" spans="1:11">
      <c r="A96" s="156" t="s">
        <v>208</v>
      </c>
      <c r="B96" s="157"/>
      <c r="C96" s="157"/>
      <c r="D96" s="157"/>
      <c r="E96" s="157"/>
      <c r="F96" s="157"/>
      <c r="G96" s="157"/>
      <c r="H96" s="158"/>
      <c r="I96" s="1">
        <v>89</v>
      </c>
      <c r="J96" s="42">
        <v>0</v>
      </c>
      <c r="K96" s="42">
        <v>0</v>
      </c>
    </row>
    <row r="97" spans="1:11">
      <c r="A97" s="156" t="s">
        <v>83</v>
      </c>
      <c r="B97" s="157"/>
      <c r="C97" s="157"/>
      <c r="D97" s="157"/>
      <c r="E97" s="157"/>
      <c r="F97" s="157"/>
      <c r="G97" s="157"/>
      <c r="H97" s="158"/>
      <c r="I97" s="1">
        <v>90</v>
      </c>
      <c r="J97" s="42">
        <v>0</v>
      </c>
      <c r="K97" s="42">
        <v>0</v>
      </c>
    </row>
    <row r="98" spans="1:11">
      <c r="A98" s="156" t="s">
        <v>81</v>
      </c>
      <c r="B98" s="157"/>
      <c r="C98" s="157"/>
      <c r="D98" s="157"/>
      <c r="E98" s="157"/>
      <c r="F98" s="157"/>
      <c r="G98" s="157"/>
      <c r="H98" s="158"/>
      <c r="I98" s="1">
        <v>91</v>
      </c>
      <c r="J98" s="42">
        <v>0</v>
      </c>
      <c r="K98" s="42">
        <v>0</v>
      </c>
    </row>
    <row r="99" spans="1:11">
      <c r="A99" s="156" t="s">
        <v>82</v>
      </c>
      <c r="B99" s="157"/>
      <c r="C99" s="157"/>
      <c r="D99" s="157"/>
      <c r="E99" s="157"/>
      <c r="F99" s="157"/>
      <c r="G99" s="157"/>
      <c r="H99" s="158"/>
      <c r="I99" s="1">
        <v>92</v>
      </c>
      <c r="J99" s="42">
        <v>8041622</v>
      </c>
      <c r="K99" s="42">
        <v>8051277</v>
      </c>
    </row>
    <row r="100" spans="1:11">
      <c r="A100" s="159" t="s">
        <v>15</v>
      </c>
      <c r="B100" s="160"/>
      <c r="C100" s="160"/>
      <c r="D100" s="160"/>
      <c r="E100" s="160"/>
      <c r="F100" s="160"/>
      <c r="G100" s="160"/>
      <c r="H100" s="161"/>
      <c r="I100" s="1">
        <v>93</v>
      </c>
      <c r="J100" s="89">
        <f>SUM(J101:J112)</f>
        <v>54191865</v>
      </c>
      <c r="K100" s="89">
        <f>SUM(K101:K112)</f>
        <v>49072926</v>
      </c>
    </row>
    <row r="101" spans="1:11">
      <c r="A101" s="156" t="s">
        <v>106</v>
      </c>
      <c r="B101" s="157"/>
      <c r="C101" s="157"/>
      <c r="D101" s="157"/>
      <c r="E101" s="157"/>
      <c r="F101" s="157"/>
      <c r="G101" s="157"/>
      <c r="H101" s="158"/>
      <c r="I101" s="1">
        <v>94</v>
      </c>
      <c r="J101" s="42">
        <v>897286</v>
      </c>
      <c r="K101" s="42">
        <v>879893</v>
      </c>
    </row>
    <row r="102" spans="1:11">
      <c r="A102" s="156" t="s">
        <v>205</v>
      </c>
      <c r="B102" s="157"/>
      <c r="C102" s="157"/>
      <c r="D102" s="157"/>
      <c r="E102" s="157"/>
      <c r="F102" s="157"/>
      <c r="G102" s="157"/>
      <c r="H102" s="158"/>
      <c r="I102" s="1">
        <v>95</v>
      </c>
      <c r="J102" s="42">
        <v>11037543</v>
      </c>
      <c r="K102" s="42">
        <v>7770423</v>
      </c>
    </row>
    <row r="103" spans="1:11">
      <c r="A103" s="156" t="s">
        <v>0</v>
      </c>
      <c r="B103" s="157"/>
      <c r="C103" s="157"/>
      <c r="D103" s="157"/>
      <c r="E103" s="157"/>
      <c r="F103" s="157"/>
      <c r="G103" s="157"/>
      <c r="H103" s="158"/>
      <c r="I103" s="1">
        <v>96</v>
      </c>
      <c r="J103" s="42">
        <v>5407461</v>
      </c>
      <c r="K103" s="42">
        <v>7534025</v>
      </c>
    </row>
    <row r="104" spans="1:11">
      <c r="A104" s="156" t="s">
        <v>206</v>
      </c>
      <c r="B104" s="157"/>
      <c r="C104" s="157"/>
      <c r="D104" s="157"/>
      <c r="E104" s="157"/>
      <c r="F104" s="157"/>
      <c r="G104" s="157"/>
      <c r="H104" s="158"/>
      <c r="I104" s="1">
        <v>97</v>
      </c>
      <c r="J104" s="42">
        <v>0</v>
      </c>
      <c r="K104" s="42">
        <v>0</v>
      </c>
    </row>
    <row r="105" spans="1:11">
      <c r="A105" s="156" t="s">
        <v>207</v>
      </c>
      <c r="B105" s="157"/>
      <c r="C105" s="157"/>
      <c r="D105" s="157"/>
      <c r="E105" s="157"/>
      <c r="F105" s="157"/>
      <c r="G105" s="157"/>
      <c r="H105" s="158"/>
      <c r="I105" s="1">
        <v>98</v>
      </c>
      <c r="J105" s="42">
        <v>25965834</v>
      </c>
      <c r="K105" s="42">
        <v>22355831</v>
      </c>
    </row>
    <row r="106" spans="1:11">
      <c r="A106" s="156" t="s">
        <v>208</v>
      </c>
      <c r="B106" s="157"/>
      <c r="C106" s="157"/>
      <c r="D106" s="157"/>
      <c r="E106" s="157"/>
      <c r="F106" s="157"/>
      <c r="G106" s="157"/>
      <c r="H106" s="158"/>
      <c r="I106" s="1">
        <v>99</v>
      </c>
      <c r="J106" s="42">
        <v>0</v>
      </c>
      <c r="K106" s="42">
        <v>0</v>
      </c>
    </row>
    <row r="107" spans="1:11">
      <c r="A107" s="156" t="s">
        <v>83</v>
      </c>
      <c r="B107" s="157"/>
      <c r="C107" s="157"/>
      <c r="D107" s="157"/>
      <c r="E107" s="157"/>
      <c r="F107" s="157"/>
      <c r="G107" s="157"/>
      <c r="H107" s="158"/>
      <c r="I107" s="1">
        <v>100</v>
      </c>
      <c r="J107" s="42">
        <v>0</v>
      </c>
      <c r="K107" s="42">
        <v>0</v>
      </c>
    </row>
    <row r="108" spans="1:11">
      <c r="A108" s="156" t="s">
        <v>84</v>
      </c>
      <c r="B108" s="157"/>
      <c r="C108" s="157"/>
      <c r="D108" s="157"/>
      <c r="E108" s="157"/>
      <c r="F108" s="157"/>
      <c r="G108" s="157"/>
      <c r="H108" s="158"/>
      <c r="I108" s="1">
        <v>101</v>
      </c>
      <c r="J108" s="6">
        <v>3461160</v>
      </c>
      <c r="K108" s="6">
        <v>3476354</v>
      </c>
    </row>
    <row r="109" spans="1:11">
      <c r="A109" s="156" t="s">
        <v>85</v>
      </c>
      <c r="B109" s="157"/>
      <c r="C109" s="157"/>
      <c r="D109" s="157"/>
      <c r="E109" s="157"/>
      <c r="F109" s="157"/>
      <c r="G109" s="157"/>
      <c r="H109" s="158"/>
      <c r="I109" s="1">
        <v>102</v>
      </c>
      <c r="J109" s="6">
        <v>3905421</v>
      </c>
      <c r="K109" s="6">
        <v>3513261</v>
      </c>
    </row>
    <row r="110" spans="1:11">
      <c r="A110" s="156" t="s">
        <v>88</v>
      </c>
      <c r="B110" s="157"/>
      <c r="C110" s="157"/>
      <c r="D110" s="157"/>
      <c r="E110" s="157"/>
      <c r="F110" s="157"/>
      <c r="G110" s="157"/>
      <c r="H110" s="158"/>
      <c r="I110" s="1">
        <v>103</v>
      </c>
      <c r="J110" s="6">
        <v>0</v>
      </c>
      <c r="K110" s="6">
        <v>0</v>
      </c>
    </row>
    <row r="111" spans="1:11">
      <c r="A111" s="156" t="s">
        <v>86</v>
      </c>
      <c r="B111" s="157"/>
      <c r="C111" s="157"/>
      <c r="D111" s="157"/>
      <c r="E111" s="157"/>
      <c r="F111" s="157"/>
      <c r="G111" s="157"/>
      <c r="H111" s="158"/>
      <c r="I111" s="1">
        <v>104</v>
      </c>
      <c r="J111" s="6">
        <v>0</v>
      </c>
      <c r="K111" s="6">
        <v>0</v>
      </c>
    </row>
    <row r="112" spans="1:11">
      <c r="A112" s="156" t="s">
        <v>87</v>
      </c>
      <c r="B112" s="157"/>
      <c r="C112" s="157"/>
      <c r="D112" s="157"/>
      <c r="E112" s="157"/>
      <c r="F112" s="157"/>
      <c r="G112" s="157"/>
      <c r="H112" s="158"/>
      <c r="I112" s="1">
        <v>105</v>
      </c>
      <c r="J112" s="6">
        <v>3517160</v>
      </c>
      <c r="K112" s="6">
        <v>3543139</v>
      </c>
    </row>
    <row r="113" spans="1:11">
      <c r="A113" s="159" t="s">
        <v>1</v>
      </c>
      <c r="B113" s="160"/>
      <c r="C113" s="160"/>
      <c r="D113" s="160"/>
      <c r="E113" s="160"/>
      <c r="F113" s="160"/>
      <c r="G113" s="160"/>
      <c r="H113" s="161"/>
      <c r="I113" s="1">
        <v>106</v>
      </c>
      <c r="J113" s="6">
        <v>15699550</v>
      </c>
      <c r="K113" s="6">
        <v>25202080</v>
      </c>
    </row>
    <row r="114" spans="1:11">
      <c r="A114" s="159" t="s">
        <v>19</v>
      </c>
      <c r="B114" s="160"/>
      <c r="C114" s="160"/>
      <c r="D114" s="160"/>
      <c r="E114" s="160"/>
      <c r="F114" s="160"/>
      <c r="G114" s="160"/>
      <c r="H114" s="161"/>
      <c r="I114" s="1">
        <v>107</v>
      </c>
      <c r="J114" s="14">
        <f>J69+J86+J90+J100+J113</f>
        <v>724646197</v>
      </c>
      <c r="K114" s="14">
        <f>K69+K86+K90+K100+K113</f>
        <v>750932477</v>
      </c>
    </row>
    <row r="115" spans="1:11">
      <c r="A115" s="145" t="s">
        <v>48</v>
      </c>
      <c r="B115" s="146"/>
      <c r="C115" s="146"/>
      <c r="D115" s="146"/>
      <c r="E115" s="146"/>
      <c r="F115" s="146"/>
      <c r="G115" s="146"/>
      <c r="H115" s="147"/>
      <c r="I115" s="2">
        <v>108</v>
      </c>
      <c r="J115" s="7">
        <v>804015</v>
      </c>
      <c r="K115" s="7">
        <v>804016</v>
      </c>
    </row>
    <row r="116" spans="1:11">
      <c r="A116" s="148" t="s">
        <v>270</v>
      </c>
      <c r="B116" s="149"/>
      <c r="C116" s="149"/>
      <c r="D116" s="149"/>
      <c r="E116" s="149"/>
      <c r="F116" s="149"/>
      <c r="G116" s="149"/>
      <c r="H116" s="149"/>
      <c r="I116" s="150"/>
      <c r="J116" s="150"/>
      <c r="K116" s="151"/>
    </row>
    <row r="117" spans="1:11">
      <c r="A117" s="152" t="s">
        <v>153</v>
      </c>
      <c r="B117" s="153"/>
      <c r="C117" s="153"/>
      <c r="D117" s="153"/>
      <c r="E117" s="153"/>
      <c r="F117" s="153"/>
      <c r="G117" s="153"/>
      <c r="H117" s="153"/>
      <c r="I117" s="154"/>
      <c r="J117" s="154"/>
      <c r="K117" s="155"/>
    </row>
    <row r="118" spans="1:11">
      <c r="A118" s="156" t="s">
        <v>3</v>
      </c>
      <c r="B118" s="157"/>
      <c r="C118" s="157"/>
      <c r="D118" s="157"/>
      <c r="E118" s="157"/>
      <c r="F118" s="157"/>
      <c r="G118" s="157"/>
      <c r="H118" s="158"/>
      <c r="I118" s="1">
        <v>109</v>
      </c>
      <c r="J118" s="6">
        <v>0</v>
      </c>
      <c r="K118" s="6">
        <v>0</v>
      </c>
    </row>
    <row r="119" spans="1:11">
      <c r="A119" s="162" t="s">
        <v>4</v>
      </c>
      <c r="B119" s="163"/>
      <c r="C119" s="163"/>
      <c r="D119" s="163"/>
      <c r="E119" s="163"/>
      <c r="F119" s="163"/>
      <c r="G119" s="163"/>
      <c r="H119" s="164"/>
      <c r="I119" s="4">
        <v>110</v>
      </c>
      <c r="J119" s="7">
        <v>0</v>
      </c>
      <c r="K119" s="7">
        <v>0</v>
      </c>
    </row>
    <row r="120" spans="1:11">
      <c r="A120" s="165" t="s">
        <v>271</v>
      </c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</row>
    <row r="121" spans="1:11">
      <c r="A121" s="143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</row>
  </sheetData>
  <mergeCells count="121">
    <mergeCell ref="A5:H5"/>
    <mergeCell ref="A6:K6"/>
    <mergeCell ref="A7:H7"/>
    <mergeCell ref="A8:H8"/>
    <mergeCell ref="A9:H9"/>
    <mergeCell ref="A10:H10"/>
    <mergeCell ref="A26:H26"/>
    <mergeCell ref="A21:H21"/>
    <mergeCell ref="A22:H22"/>
    <mergeCell ref="A16:H16"/>
    <mergeCell ref="A1:K1"/>
    <mergeCell ref="A2:K2"/>
    <mergeCell ref="A3:K3"/>
    <mergeCell ref="A4:H4"/>
    <mergeCell ref="A11:H11"/>
    <mergeCell ref="A12:H12"/>
    <mergeCell ref="A37:H37"/>
    <mergeCell ref="A38:H38"/>
    <mergeCell ref="A15:H15"/>
    <mergeCell ref="A23:H23"/>
    <mergeCell ref="A24:H24"/>
    <mergeCell ref="A17:H17"/>
    <mergeCell ref="A18:H18"/>
    <mergeCell ref="A19:H19"/>
    <mergeCell ref="A20:H20"/>
    <mergeCell ref="A25:H25"/>
    <mergeCell ref="A31:H31"/>
    <mergeCell ref="A32:H32"/>
    <mergeCell ref="A33:H33"/>
    <mergeCell ref="A34:H34"/>
    <mergeCell ref="A35:H35"/>
    <mergeCell ref="A36:H36"/>
    <mergeCell ref="A13:H13"/>
    <mergeCell ref="A14:H14"/>
    <mergeCell ref="A53:H53"/>
    <mergeCell ref="A54:H54"/>
    <mergeCell ref="A55:H55"/>
    <mergeCell ref="A27:H27"/>
    <mergeCell ref="A28:H28"/>
    <mergeCell ref="A39:H39"/>
    <mergeCell ref="A40:H40"/>
    <mergeCell ref="A29:H29"/>
    <mergeCell ref="A30:H30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61:H61"/>
    <mergeCell ref="A62:H62"/>
    <mergeCell ref="A75:H75"/>
    <mergeCell ref="A76:H76"/>
    <mergeCell ref="A65:H65"/>
    <mergeCell ref="A71:H71"/>
    <mergeCell ref="A49:H49"/>
    <mergeCell ref="A50:H50"/>
    <mergeCell ref="A72:H72"/>
    <mergeCell ref="A73:H73"/>
    <mergeCell ref="A74:H74"/>
    <mergeCell ref="A56:H56"/>
    <mergeCell ref="A57:H57"/>
    <mergeCell ref="A58:H58"/>
    <mergeCell ref="A59:H59"/>
    <mergeCell ref="A66:H66"/>
    <mergeCell ref="A67:H67"/>
    <mergeCell ref="A68:K68"/>
    <mergeCell ref="A69:H69"/>
    <mergeCell ref="A70:H70"/>
    <mergeCell ref="A63:H63"/>
    <mergeCell ref="A64:H64"/>
    <mergeCell ref="A60:H60"/>
    <mergeCell ref="A51:H51"/>
    <mergeCell ref="A77:H77"/>
    <mergeCell ref="A78:H78"/>
    <mergeCell ref="A79:H79"/>
    <mergeCell ref="A80:H80"/>
    <mergeCell ref="A81:H81"/>
    <mergeCell ref="A82:H82"/>
    <mergeCell ref="A83:H83"/>
    <mergeCell ref="A84:H84"/>
    <mergeCell ref="A89:H89"/>
    <mergeCell ref="A85:H85"/>
    <mergeCell ref="A86:H86"/>
    <mergeCell ref="A99:H99"/>
    <mergeCell ref="A100:H100"/>
    <mergeCell ref="A92:H92"/>
    <mergeCell ref="A93:H93"/>
    <mergeCell ref="A94:H94"/>
    <mergeCell ref="A95:H95"/>
    <mergeCell ref="A96:H96"/>
    <mergeCell ref="A97:H97"/>
    <mergeCell ref="A87:H87"/>
    <mergeCell ref="A88:H88"/>
    <mergeCell ref="A90:H90"/>
    <mergeCell ref="A91:H91"/>
    <mergeCell ref="A98:H98"/>
    <mergeCell ref="A111:H111"/>
    <mergeCell ref="A112:H112"/>
    <mergeCell ref="A101:H101"/>
    <mergeCell ref="A102:H102"/>
    <mergeCell ref="A103:H103"/>
    <mergeCell ref="A104:H104"/>
    <mergeCell ref="A105:H105"/>
    <mergeCell ref="A108:H108"/>
    <mergeCell ref="A109:H109"/>
    <mergeCell ref="A110:H110"/>
    <mergeCell ref="A106:H106"/>
    <mergeCell ref="A107:H107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71"/>
  <sheetViews>
    <sheetView topLeftCell="A31" zoomScaleNormal="100" zoomScaleSheetLayoutView="110" workbookViewId="0">
      <selection activeCell="P58" sqref="P58"/>
    </sheetView>
  </sheetViews>
  <sheetFormatPr defaultRowHeight="12.75"/>
  <cols>
    <col min="10" max="10" width="9.85546875" customWidth="1"/>
    <col min="11" max="11" width="10" customWidth="1"/>
    <col min="12" max="12" width="9.85546875" customWidth="1"/>
    <col min="13" max="13" width="10.28515625" customWidth="1"/>
    <col min="14" max="14" width="10.140625" bestFit="1" customWidth="1"/>
  </cols>
  <sheetData>
    <row r="1" spans="1:14" ht="12.75" customHeight="1">
      <c r="A1" s="176" t="s">
        <v>126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4" ht="12.75" customHeight="1">
      <c r="A2" s="188" t="s">
        <v>309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4" ht="12.75" customHeight="1">
      <c r="A3" s="205" t="s">
        <v>296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4" ht="23.25">
      <c r="A4" s="206" t="s">
        <v>50</v>
      </c>
      <c r="B4" s="206"/>
      <c r="C4" s="206"/>
      <c r="D4" s="206"/>
      <c r="E4" s="206"/>
      <c r="F4" s="206"/>
      <c r="G4" s="206"/>
      <c r="H4" s="206"/>
      <c r="I4" s="19" t="s">
        <v>240</v>
      </c>
      <c r="J4" s="208" t="s">
        <v>278</v>
      </c>
      <c r="K4" s="208"/>
      <c r="L4" s="207" t="s">
        <v>279</v>
      </c>
      <c r="M4" s="207"/>
    </row>
    <row r="5" spans="1:14" ht="22.5">
      <c r="A5" s="206"/>
      <c r="B5" s="206"/>
      <c r="C5" s="206"/>
      <c r="D5" s="206"/>
      <c r="E5" s="206"/>
      <c r="F5" s="206"/>
      <c r="G5" s="206"/>
      <c r="H5" s="206"/>
      <c r="I5" s="19"/>
      <c r="J5" s="21" t="s">
        <v>274</v>
      </c>
      <c r="K5" s="21" t="s">
        <v>275</v>
      </c>
      <c r="L5" s="21" t="s">
        <v>274</v>
      </c>
      <c r="M5" s="21" t="s">
        <v>275</v>
      </c>
    </row>
    <row r="6" spans="1:14">
      <c r="A6" s="207">
        <v>1</v>
      </c>
      <c r="B6" s="207"/>
      <c r="C6" s="207"/>
      <c r="D6" s="207"/>
      <c r="E6" s="207"/>
      <c r="F6" s="207"/>
      <c r="G6" s="207"/>
      <c r="H6" s="207"/>
      <c r="I6" s="23">
        <v>2</v>
      </c>
      <c r="J6" s="21">
        <v>3</v>
      </c>
      <c r="K6" s="21">
        <v>4</v>
      </c>
      <c r="L6" s="21">
        <v>5</v>
      </c>
      <c r="M6" s="21">
        <v>6</v>
      </c>
    </row>
    <row r="7" spans="1:14">
      <c r="A7" s="152" t="s">
        <v>20</v>
      </c>
      <c r="B7" s="153"/>
      <c r="C7" s="153"/>
      <c r="D7" s="153"/>
      <c r="E7" s="153"/>
      <c r="F7" s="153"/>
      <c r="G7" s="153"/>
      <c r="H7" s="175"/>
      <c r="I7" s="3">
        <v>111</v>
      </c>
      <c r="J7" s="15">
        <f>SUM(J8:J9)</f>
        <v>166719198</v>
      </c>
      <c r="K7" s="15">
        <f>SUM(K8:K9)</f>
        <v>40993515</v>
      </c>
      <c r="L7" s="15">
        <f>SUM(L8:L9)</f>
        <v>156441008</v>
      </c>
      <c r="M7" s="15">
        <f>SUM(M8:M9)</f>
        <v>42201300</v>
      </c>
    </row>
    <row r="8" spans="1:14">
      <c r="A8" s="159" t="s">
        <v>124</v>
      </c>
      <c r="B8" s="160"/>
      <c r="C8" s="160"/>
      <c r="D8" s="160"/>
      <c r="E8" s="160"/>
      <c r="F8" s="160"/>
      <c r="G8" s="160"/>
      <c r="H8" s="161"/>
      <c r="I8" s="1">
        <v>112</v>
      </c>
      <c r="J8" s="6">
        <v>154837313</v>
      </c>
      <c r="K8" s="6">
        <v>38413355</v>
      </c>
      <c r="L8" s="6">
        <v>143449834</v>
      </c>
      <c r="M8" s="6">
        <v>39693478</v>
      </c>
      <c r="N8" s="40"/>
    </row>
    <row r="9" spans="1:14">
      <c r="A9" s="159" t="s">
        <v>92</v>
      </c>
      <c r="B9" s="160"/>
      <c r="C9" s="160"/>
      <c r="D9" s="160"/>
      <c r="E9" s="160"/>
      <c r="F9" s="160"/>
      <c r="G9" s="160"/>
      <c r="H9" s="161"/>
      <c r="I9" s="1">
        <v>113</v>
      </c>
      <c r="J9" s="6">
        <v>11881885</v>
      </c>
      <c r="K9" s="6">
        <v>2580160</v>
      </c>
      <c r="L9" s="6">
        <v>12991174</v>
      </c>
      <c r="M9" s="6">
        <v>2507822</v>
      </c>
      <c r="N9" s="40"/>
    </row>
    <row r="10" spans="1:14">
      <c r="A10" s="159" t="s">
        <v>7</v>
      </c>
      <c r="B10" s="160"/>
      <c r="C10" s="160"/>
      <c r="D10" s="160"/>
      <c r="E10" s="160"/>
      <c r="F10" s="160"/>
      <c r="G10" s="160"/>
      <c r="H10" s="161"/>
      <c r="I10" s="1">
        <v>114</v>
      </c>
      <c r="J10" s="14">
        <f>J11+J12+J16+J20+J21+J22+J25+J26</f>
        <v>177431241</v>
      </c>
      <c r="K10" s="14">
        <f>K11+K12+K16+K20+K21+K22+K25+K26</f>
        <v>45244110</v>
      </c>
      <c r="L10" s="14">
        <f>L11+L12+L16+L20+L21+L22+L25+L26</f>
        <v>166246279</v>
      </c>
      <c r="M10" s="14">
        <f>M11+M12+M16+M20+M21+M22+M25+M26</f>
        <v>44948429</v>
      </c>
    </row>
    <row r="11" spans="1:14">
      <c r="A11" s="159" t="s">
        <v>93</v>
      </c>
      <c r="B11" s="160"/>
      <c r="C11" s="160"/>
      <c r="D11" s="160"/>
      <c r="E11" s="160"/>
      <c r="F11" s="160"/>
      <c r="G11" s="160"/>
      <c r="H11" s="161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4">
      <c r="A12" s="159" t="s">
        <v>16</v>
      </c>
      <c r="B12" s="160"/>
      <c r="C12" s="160"/>
      <c r="D12" s="160"/>
      <c r="E12" s="160"/>
      <c r="F12" s="160"/>
      <c r="G12" s="160"/>
      <c r="H12" s="161"/>
      <c r="I12" s="1">
        <v>116</v>
      </c>
      <c r="J12" s="14">
        <f>SUM(J13:J15)</f>
        <v>66270570</v>
      </c>
      <c r="K12" s="14">
        <f>SUM(K13:K15)</f>
        <v>17322057</v>
      </c>
      <c r="L12" s="14">
        <f>SUM(L13:L15)</f>
        <v>62326120</v>
      </c>
      <c r="M12" s="14">
        <f>SUM(M13:M15)</f>
        <v>16464567</v>
      </c>
    </row>
    <row r="13" spans="1:14">
      <c r="A13" s="156" t="s">
        <v>120</v>
      </c>
      <c r="B13" s="157"/>
      <c r="C13" s="157"/>
      <c r="D13" s="157"/>
      <c r="E13" s="157"/>
      <c r="F13" s="157"/>
      <c r="G13" s="157"/>
      <c r="H13" s="158"/>
      <c r="I13" s="1">
        <v>117</v>
      </c>
      <c r="J13" s="6">
        <v>18718779</v>
      </c>
      <c r="K13" s="6">
        <v>5339325</v>
      </c>
      <c r="L13" s="6">
        <v>17377343</v>
      </c>
      <c r="M13" s="6">
        <v>5130376</v>
      </c>
      <c r="N13" s="40"/>
    </row>
    <row r="14" spans="1:14">
      <c r="A14" s="156" t="s">
        <v>121</v>
      </c>
      <c r="B14" s="157"/>
      <c r="C14" s="157"/>
      <c r="D14" s="157"/>
      <c r="E14" s="157"/>
      <c r="F14" s="157"/>
      <c r="G14" s="157"/>
      <c r="H14" s="158"/>
      <c r="I14" s="1">
        <v>118</v>
      </c>
      <c r="J14" s="6">
        <v>0</v>
      </c>
      <c r="K14" s="6">
        <v>0</v>
      </c>
      <c r="L14" s="6">
        <v>0</v>
      </c>
      <c r="M14" s="6">
        <v>0</v>
      </c>
      <c r="N14" s="40"/>
    </row>
    <row r="15" spans="1:14">
      <c r="A15" s="156" t="s">
        <v>52</v>
      </c>
      <c r="B15" s="157"/>
      <c r="C15" s="157"/>
      <c r="D15" s="157"/>
      <c r="E15" s="157"/>
      <c r="F15" s="157"/>
      <c r="G15" s="157"/>
      <c r="H15" s="158"/>
      <c r="I15" s="1">
        <v>119</v>
      </c>
      <c r="J15" s="6">
        <v>47551791</v>
      </c>
      <c r="K15" s="6">
        <v>11982732</v>
      </c>
      <c r="L15" s="6">
        <v>44948777</v>
      </c>
      <c r="M15" s="6">
        <v>11334191</v>
      </c>
      <c r="N15" s="40"/>
    </row>
    <row r="16" spans="1:14">
      <c r="A16" s="159" t="s">
        <v>17</v>
      </c>
      <c r="B16" s="160"/>
      <c r="C16" s="160"/>
      <c r="D16" s="160"/>
      <c r="E16" s="160"/>
      <c r="F16" s="160"/>
      <c r="G16" s="160"/>
      <c r="H16" s="161"/>
      <c r="I16" s="1">
        <v>120</v>
      </c>
      <c r="J16" s="14">
        <f>SUM(J17:J19)</f>
        <v>65196104</v>
      </c>
      <c r="K16" s="14">
        <f>SUM(K17:K19)</f>
        <v>16382144</v>
      </c>
      <c r="L16" s="14">
        <f>SUM(L17:L19)</f>
        <v>66468919</v>
      </c>
      <c r="M16" s="14">
        <f>SUM(M17:M19)</f>
        <v>16781582</v>
      </c>
      <c r="N16" s="40"/>
    </row>
    <row r="17" spans="1:14">
      <c r="A17" s="156" t="s">
        <v>53</v>
      </c>
      <c r="B17" s="157"/>
      <c r="C17" s="157"/>
      <c r="D17" s="157"/>
      <c r="E17" s="157"/>
      <c r="F17" s="157"/>
      <c r="G17" s="157"/>
      <c r="H17" s="158"/>
      <c r="I17" s="1">
        <v>121</v>
      </c>
      <c r="J17" s="6">
        <v>40918663</v>
      </c>
      <c r="K17" s="6">
        <v>10347767</v>
      </c>
      <c r="L17" s="6">
        <v>41250083</v>
      </c>
      <c r="M17" s="6">
        <v>10548741</v>
      </c>
      <c r="N17" s="40"/>
    </row>
    <row r="18" spans="1:14">
      <c r="A18" s="156" t="s">
        <v>54</v>
      </c>
      <c r="B18" s="157"/>
      <c r="C18" s="157"/>
      <c r="D18" s="157"/>
      <c r="E18" s="157"/>
      <c r="F18" s="157"/>
      <c r="G18" s="157"/>
      <c r="H18" s="158"/>
      <c r="I18" s="1">
        <v>122</v>
      </c>
      <c r="J18" s="6">
        <v>14720486</v>
      </c>
      <c r="K18" s="6">
        <v>3632775</v>
      </c>
      <c r="L18" s="6">
        <v>15471699</v>
      </c>
      <c r="M18" s="6">
        <v>3769186</v>
      </c>
      <c r="N18" s="40"/>
    </row>
    <row r="19" spans="1:14">
      <c r="A19" s="156" t="s">
        <v>55</v>
      </c>
      <c r="B19" s="157"/>
      <c r="C19" s="157"/>
      <c r="D19" s="157"/>
      <c r="E19" s="157"/>
      <c r="F19" s="157"/>
      <c r="G19" s="157"/>
      <c r="H19" s="158"/>
      <c r="I19" s="1">
        <v>123</v>
      </c>
      <c r="J19" s="6">
        <v>9556955</v>
      </c>
      <c r="K19" s="6">
        <v>2401602</v>
      </c>
      <c r="L19" s="6">
        <v>9747137</v>
      </c>
      <c r="M19" s="6">
        <v>2463655</v>
      </c>
      <c r="N19" s="40"/>
    </row>
    <row r="20" spans="1:14">
      <c r="A20" s="159" t="s">
        <v>94</v>
      </c>
      <c r="B20" s="160"/>
      <c r="C20" s="160"/>
      <c r="D20" s="160"/>
      <c r="E20" s="160"/>
      <c r="F20" s="160"/>
      <c r="G20" s="160"/>
      <c r="H20" s="161"/>
      <c r="I20" s="1">
        <v>124</v>
      </c>
      <c r="J20" s="6">
        <v>9767498</v>
      </c>
      <c r="K20" s="6">
        <v>2295748</v>
      </c>
      <c r="L20" s="6">
        <v>9923146</v>
      </c>
      <c r="M20" s="6">
        <v>2674208</v>
      </c>
      <c r="N20" s="40"/>
    </row>
    <row r="21" spans="1:14">
      <c r="A21" s="159" t="s">
        <v>95</v>
      </c>
      <c r="B21" s="160"/>
      <c r="C21" s="160"/>
      <c r="D21" s="160"/>
      <c r="E21" s="160"/>
      <c r="F21" s="160"/>
      <c r="G21" s="160"/>
      <c r="H21" s="161"/>
      <c r="I21" s="1">
        <v>125</v>
      </c>
      <c r="J21" s="6">
        <v>26220674</v>
      </c>
      <c r="K21" s="6">
        <v>7505841</v>
      </c>
      <c r="L21" s="6">
        <v>25428485</v>
      </c>
      <c r="M21" s="6">
        <v>8211379</v>
      </c>
      <c r="N21" s="40"/>
    </row>
    <row r="22" spans="1:14">
      <c r="A22" s="159" t="s">
        <v>18</v>
      </c>
      <c r="B22" s="160"/>
      <c r="C22" s="160"/>
      <c r="D22" s="160"/>
      <c r="E22" s="160"/>
      <c r="F22" s="160"/>
      <c r="G22" s="160"/>
      <c r="H22" s="161"/>
      <c r="I22" s="1">
        <v>126</v>
      </c>
      <c r="J22" s="14">
        <f>SUM(J23:J24)</f>
        <v>381485</v>
      </c>
      <c r="K22" s="14">
        <f>SUM(K23:K24)</f>
        <v>381485</v>
      </c>
      <c r="L22" s="14">
        <f>SUM(L23:L24)</f>
        <v>0</v>
      </c>
      <c r="M22" s="14">
        <f>SUM(M23:M24)</f>
        <v>0</v>
      </c>
      <c r="N22" s="40"/>
    </row>
    <row r="23" spans="1:14">
      <c r="A23" s="156" t="s">
        <v>111</v>
      </c>
      <c r="B23" s="157"/>
      <c r="C23" s="157"/>
      <c r="D23" s="157"/>
      <c r="E23" s="157"/>
      <c r="F23" s="157"/>
      <c r="G23" s="157"/>
      <c r="H23" s="158"/>
      <c r="I23" s="1">
        <v>127</v>
      </c>
      <c r="J23" s="6">
        <v>0</v>
      </c>
      <c r="K23" s="6">
        <v>0</v>
      </c>
      <c r="L23" s="6">
        <v>0</v>
      </c>
      <c r="M23" s="6">
        <v>0</v>
      </c>
      <c r="N23" s="40"/>
    </row>
    <row r="24" spans="1:14">
      <c r="A24" s="156" t="s">
        <v>112</v>
      </c>
      <c r="B24" s="157"/>
      <c r="C24" s="157"/>
      <c r="D24" s="157"/>
      <c r="E24" s="157"/>
      <c r="F24" s="157"/>
      <c r="G24" s="157"/>
      <c r="H24" s="158"/>
      <c r="I24" s="1">
        <v>128</v>
      </c>
      <c r="J24" s="42">
        <v>381485</v>
      </c>
      <c r="K24" s="42">
        <v>381485</v>
      </c>
      <c r="L24" s="42">
        <v>0</v>
      </c>
      <c r="M24" s="42">
        <v>0</v>
      </c>
      <c r="N24" s="40"/>
    </row>
    <row r="25" spans="1:14">
      <c r="A25" s="159" t="s">
        <v>96</v>
      </c>
      <c r="B25" s="160"/>
      <c r="C25" s="160"/>
      <c r="D25" s="160"/>
      <c r="E25" s="160"/>
      <c r="F25" s="160"/>
      <c r="G25" s="160"/>
      <c r="H25" s="161"/>
      <c r="I25" s="1">
        <v>129</v>
      </c>
      <c r="J25" s="42">
        <v>6252375</v>
      </c>
      <c r="K25" s="42">
        <v>77765</v>
      </c>
      <c r="L25" s="42">
        <v>0</v>
      </c>
      <c r="M25" s="42">
        <v>0</v>
      </c>
      <c r="N25" s="40"/>
    </row>
    <row r="26" spans="1:14">
      <c r="A26" s="159" t="s">
        <v>41</v>
      </c>
      <c r="B26" s="160"/>
      <c r="C26" s="160"/>
      <c r="D26" s="160"/>
      <c r="E26" s="160"/>
      <c r="F26" s="160"/>
      <c r="G26" s="160"/>
      <c r="H26" s="161"/>
      <c r="I26" s="1">
        <v>130</v>
      </c>
      <c r="J26" s="42">
        <v>3342535</v>
      </c>
      <c r="K26" s="42">
        <v>1279070</v>
      </c>
      <c r="L26" s="42">
        <v>2099609</v>
      </c>
      <c r="M26" s="42">
        <v>816693</v>
      </c>
      <c r="N26" s="40"/>
    </row>
    <row r="27" spans="1:14">
      <c r="A27" s="159" t="s">
        <v>177</v>
      </c>
      <c r="B27" s="160"/>
      <c r="C27" s="160"/>
      <c r="D27" s="160"/>
      <c r="E27" s="160"/>
      <c r="F27" s="160"/>
      <c r="G27" s="160"/>
      <c r="H27" s="161"/>
      <c r="I27" s="1">
        <v>131</v>
      </c>
      <c r="J27" s="14">
        <f>SUM(J28:J32)</f>
        <v>13083648</v>
      </c>
      <c r="K27" s="14">
        <f>SUM(K28:K32)</f>
        <v>755030</v>
      </c>
      <c r="L27" s="14">
        <f>SUM(L28:L32)</f>
        <v>14532897</v>
      </c>
      <c r="M27" s="14">
        <f>SUM(M28:M32)</f>
        <v>372028</v>
      </c>
      <c r="N27" s="40"/>
    </row>
    <row r="28" spans="1:14" ht="24" customHeight="1">
      <c r="A28" s="159" t="s">
        <v>189</v>
      </c>
      <c r="B28" s="160"/>
      <c r="C28" s="160"/>
      <c r="D28" s="160"/>
      <c r="E28" s="160"/>
      <c r="F28" s="160"/>
      <c r="G28" s="160"/>
      <c r="H28" s="161"/>
      <c r="I28" s="1">
        <v>132</v>
      </c>
      <c r="J28" s="6">
        <v>0</v>
      </c>
      <c r="K28" s="6">
        <v>0</v>
      </c>
      <c r="L28" s="6">
        <v>0</v>
      </c>
      <c r="M28" s="6">
        <v>0</v>
      </c>
      <c r="N28" s="40"/>
    </row>
    <row r="29" spans="1:14" ht="25.5" customHeight="1">
      <c r="A29" s="159" t="s">
        <v>127</v>
      </c>
      <c r="B29" s="160"/>
      <c r="C29" s="160"/>
      <c r="D29" s="160"/>
      <c r="E29" s="160"/>
      <c r="F29" s="160"/>
      <c r="G29" s="160"/>
      <c r="H29" s="161"/>
      <c r="I29" s="1">
        <v>133</v>
      </c>
      <c r="J29" s="6">
        <v>6546318</v>
      </c>
      <c r="K29" s="6">
        <v>754022</v>
      </c>
      <c r="L29" s="6">
        <v>2680086</v>
      </c>
      <c r="M29" s="6">
        <v>372028</v>
      </c>
      <c r="N29" s="40"/>
    </row>
    <row r="30" spans="1:14">
      <c r="A30" s="159" t="s">
        <v>113</v>
      </c>
      <c r="B30" s="160"/>
      <c r="C30" s="160"/>
      <c r="D30" s="160"/>
      <c r="E30" s="160"/>
      <c r="F30" s="160"/>
      <c r="G30" s="160"/>
      <c r="H30" s="161"/>
      <c r="I30" s="1">
        <v>134</v>
      </c>
      <c r="J30" s="6">
        <v>6537330</v>
      </c>
      <c r="K30" s="6">
        <v>1008</v>
      </c>
      <c r="L30" s="6">
        <v>11852811</v>
      </c>
      <c r="M30" s="6">
        <v>0</v>
      </c>
      <c r="N30" s="40"/>
    </row>
    <row r="31" spans="1:14">
      <c r="A31" s="159" t="s">
        <v>185</v>
      </c>
      <c r="B31" s="160"/>
      <c r="C31" s="160"/>
      <c r="D31" s="160"/>
      <c r="E31" s="160"/>
      <c r="F31" s="160"/>
      <c r="G31" s="160"/>
      <c r="H31" s="161"/>
      <c r="I31" s="1">
        <v>135</v>
      </c>
      <c r="J31" s="6">
        <v>0</v>
      </c>
      <c r="K31" s="6">
        <v>0</v>
      </c>
      <c r="L31" s="6">
        <v>0</v>
      </c>
      <c r="M31" s="6">
        <v>0</v>
      </c>
      <c r="N31" s="40"/>
    </row>
    <row r="32" spans="1:14">
      <c r="A32" s="159" t="s">
        <v>114</v>
      </c>
      <c r="B32" s="160"/>
      <c r="C32" s="160"/>
      <c r="D32" s="160"/>
      <c r="E32" s="160"/>
      <c r="F32" s="160"/>
      <c r="G32" s="160"/>
      <c r="H32" s="161"/>
      <c r="I32" s="1">
        <v>136</v>
      </c>
      <c r="J32" s="42">
        <v>0</v>
      </c>
      <c r="K32" s="42">
        <v>0</v>
      </c>
      <c r="L32" s="42">
        <v>0</v>
      </c>
      <c r="M32" s="42">
        <v>0</v>
      </c>
      <c r="N32" s="40"/>
    </row>
    <row r="33" spans="1:14">
      <c r="A33" s="159" t="s">
        <v>178</v>
      </c>
      <c r="B33" s="160"/>
      <c r="C33" s="160"/>
      <c r="D33" s="160"/>
      <c r="E33" s="160"/>
      <c r="F33" s="160"/>
      <c r="G33" s="160"/>
      <c r="H33" s="161"/>
      <c r="I33" s="1">
        <v>137</v>
      </c>
      <c r="J33" s="14">
        <f>SUM(J34:J37)</f>
        <v>8890115</v>
      </c>
      <c r="K33" s="14">
        <f>SUM(K34:K37)</f>
        <v>932864</v>
      </c>
      <c r="L33" s="14">
        <f>SUM(L34:L37)</f>
        <v>3880208</v>
      </c>
      <c r="M33" s="14">
        <f>SUM(M34:M37)</f>
        <v>659787</v>
      </c>
      <c r="N33" s="40"/>
    </row>
    <row r="34" spans="1:14">
      <c r="A34" s="159" t="s">
        <v>57</v>
      </c>
      <c r="B34" s="160"/>
      <c r="C34" s="160"/>
      <c r="D34" s="160"/>
      <c r="E34" s="160"/>
      <c r="F34" s="160"/>
      <c r="G34" s="160"/>
      <c r="H34" s="161"/>
      <c r="I34" s="1">
        <v>138</v>
      </c>
      <c r="J34" s="6">
        <v>0</v>
      </c>
      <c r="K34" s="6">
        <v>0</v>
      </c>
      <c r="L34" s="6">
        <v>0</v>
      </c>
      <c r="M34" s="6">
        <v>0</v>
      </c>
      <c r="N34" s="40"/>
    </row>
    <row r="35" spans="1:14">
      <c r="A35" s="159" t="s">
        <v>56</v>
      </c>
      <c r="B35" s="160"/>
      <c r="C35" s="160"/>
      <c r="D35" s="160"/>
      <c r="E35" s="160"/>
      <c r="F35" s="160"/>
      <c r="G35" s="160"/>
      <c r="H35" s="161"/>
      <c r="I35" s="1">
        <v>139</v>
      </c>
      <c r="J35" s="42">
        <v>7527960</v>
      </c>
      <c r="K35" s="6">
        <v>616007</v>
      </c>
      <c r="L35" s="6">
        <v>2943312</v>
      </c>
      <c r="M35" s="6">
        <v>352674</v>
      </c>
      <c r="N35" s="40"/>
    </row>
    <row r="36" spans="1:14">
      <c r="A36" s="159" t="s">
        <v>186</v>
      </c>
      <c r="B36" s="160"/>
      <c r="C36" s="160"/>
      <c r="D36" s="160"/>
      <c r="E36" s="160"/>
      <c r="F36" s="160"/>
      <c r="G36" s="160"/>
      <c r="H36" s="161"/>
      <c r="I36" s="1">
        <v>140</v>
      </c>
      <c r="J36" s="6">
        <v>0</v>
      </c>
      <c r="K36" s="6">
        <v>0</v>
      </c>
      <c r="L36" s="6">
        <v>0</v>
      </c>
      <c r="M36" s="6">
        <v>0</v>
      </c>
      <c r="N36" s="40"/>
    </row>
    <row r="37" spans="1:14">
      <c r="A37" s="159" t="s">
        <v>58</v>
      </c>
      <c r="B37" s="160"/>
      <c r="C37" s="160"/>
      <c r="D37" s="160"/>
      <c r="E37" s="160"/>
      <c r="F37" s="160"/>
      <c r="G37" s="160"/>
      <c r="H37" s="161"/>
      <c r="I37" s="1">
        <v>141</v>
      </c>
      <c r="J37" s="6">
        <v>1362155</v>
      </c>
      <c r="K37" s="6">
        <v>316857</v>
      </c>
      <c r="L37" s="6">
        <v>936896</v>
      </c>
      <c r="M37" s="6">
        <v>307113</v>
      </c>
      <c r="N37" s="40"/>
    </row>
    <row r="38" spans="1:14">
      <c r="A38" s="159" t="s">
        <v>162</v>
      </c>
      <c r="B38" s="160"/>
      <c r="C38" s="160"/>
      <c r="D38" s="160"/>
      <c r="E38" s="160"/>
      <c r="F38" s="160"/>
      <c r="G38" s="160"/>
      <c r="H38" s="161"/>
      <c r="I38" s="1">
        <v>142</v>
      </c>
      <c r="J38" s="6">
        <v>0</v>
      </c>
      <c r="K38" s="6">
        <v>0</v>
      </c>
      <c r="L38" s="6">
        <v>0</v>
      </c>
      <c r="M38" s="6">
        <v>0</v>
      </c>
      <c r="N38" s="40"/>
    </row>
    <row r="39" spans="1:14">
      <c r="A39" s="159" t="s">
        <v>163</v>
      </c>
      <c r="B39" s="160"/>
      <c r="C39" s="160"/>
      <c r="D39" s="160"/>
      <c r="E39" s="160"/>
      <c r="F39" s="160"/>
      <c r="G39" s="160"/>
      <c r="H39" s="161"/>
      <c r="I39" s="1">
        <v>143</v>
      </c>
      <c r="J39" s="6">
        <v>0</v>
      </c>
      <c r="K39" s="6">
        <v>0</v>
      </c>
      <c r="L39" s="6">
        <v>0</v>
      </c>
      <c r="M39" s="6">
        <v>0</v>
      </c>
      <c r="N39" s="40"/>
    </row>
    <row r="40" spans="1:14">
      <c r="A40" s="159" t="s">
        <v>187</v>
      </c>
      <c r="B40" s="160"/>
      <c r="C40" s="160"/>
      <c r="D40" s="160"/>
      <c r="E40" s="160"/>
      <c r="F40" s="160"/>
      <c r="G40" s="160"/>
      <c r="H40" s="161"/>
      <c r="I40" s="1">
        <v>144</v>
      </c>
      <c r="J40" s="6">
        <v>0</v>
      </c>
      <c r="K40" s="6">
        <v>0</v>
      </c>
      <c r="L40" s="6">
        <v>0</v>
      </c>
      <c r="M40" s="6">
        <v>0</v>
      </c>
      <c r="N40" s="40"/>
    </row>
    <row r="41" spans="1:14">
      <c r="A41" s="159" t="s">
        <v>188</v>
      </c>
      <c r="B41" s="160"/>
      <c r="C41" s="160"/>
      <c r="D41" s="160"/>
      <c r="E41" s="160"/>
      <c r="F41" s="160"/>
      <c r="G41" s="160"/>
      <c r="H41" s="161"/>
      <c r="I41" s="1">
        <v>145</v>
      </c>
      <c r="J41" s="6">
        <v>0</v>
      </c>
      <c r="K41" s="6">
        <v>0</v>
      </c>
      <c r="L41" s="6">
        <v>0</v>
      </c>
      <c r="M41" s="6">
        <v>0</v>
      </c>
      <c r="N41" s="40"/>
    </row>
    <row r="42" spans="1:14">
      <c r="A42" s="159" t="s">
        <v>297</v>
      </c>
      <c r="B42" s="160"/>
      <c r="C42" s="160"/>
      <c r="D42" s="160"/>
      <c r="E42" s="160"/>
      <c r="F42" s="160"/>
      <c r="G42" s="160"/>
      <c r="H42" s="161"/>
      <c r="I42" s="1">
        <v>146</v>
      </c>
      <c r="J42" s="14">
        <f>J7+J27+J38+J40</f>
        <v>179802846</v>
      </c>
      <c r="K42" s="14">
        <f>K7+K27+K38+K40</f>
        <v>41748545</v>
      </c>
      <c r="L42" s="14">
        <f>L7+L27+L38+L40</f>
        <v>170973905</v>
      </c>
      <c r="M42" s="14">
        <f>M7+M27+M38+M40</f>
        <v>42573328</v>
      </c>
      <c r="N42" s="40"/>
    </row>
    <row r="43" spans="1:14">
      <c r="A43" s="159" t="s">
        <v>298</v>
      </c>
      <c r="B43" s="160"/>
      <c r="C43" s="160"/>
      <c r="D43" s="160"/>
      <c r="E43" s="160"/>
      <c r="F43" s="160"/>
      <c r="G43" s="160"/>
      <c r="H43" s="161"/>
      <c r="I43" s="1">
        <v>147</v>
      </c>
      <c r="J43" s="14">
        <f>J10+J33+J39+J41</f>
        <v>186321356</v>
      </c>
      <c r="K43" s="14">
        <f>K10+K33+K39+K41</f>
        <v>46176974</v>
      </c>
      <c r="L43" s="14">
        <f>L10+L33+L39+L41</f>
        <v>170126487</v>
      </c>
      <c r="M43" s="14">
        <f>M10+M33+M39+M41</f>
        <v>45608216</v>
      </c>
      <c r="N43" s="40"/>
    </row>
    <row r="44" spans="1:14">
      <c r="A44" s="159" t="s">
        <v>198</v>
      </c>
      <c r="B44" s="160"/>
      <c r="C44" s="160"/>
      <c r="D44" s="160"/>
      <c r="E44" s="160"/>
      <c r="F44" s="160"/>
      <c r="G44" s="160"/>
      <c r="H44" s="161"/>
      <c r="I44" s="1">
        <v>148</v>
      </c>
      <c r="J44" s="14">
        <f>J42-J43</f>
        <v>-6518510</v>
      </c>
      <c r="K44" s="14">
        <f>K42-K43</f>
        <v>-4428429</v>
      </c>
      <c r="L44" s="14">
        <f>L42-L43</f>
        <v>847418</v>
      </c>
      <c r="M44" s="14">
        <f>M42-M43</f>
        <v>-3034888</v>
      </c>
      <c r="N44" s="40"/>
    </row>
    <row r="45" spans="1:14">
      <c r="A45" s="167" t="s">
        <v>180</v>
      </c>
      <c r="B45" s="168"/>
      <c r="C45" s="168"/>
      <c r="D45" s="168"/>
      <c r="E45" s="168"/>
      <c r="F45" s="168"/>
      <c r="G45" s="168"/>
      <c r="H45" s="169"/>
      <c r="I45" s="1">
        <v>149</v>
      </c>
      <c r="J45" s="14">
        <f>IF(J42&gt;J43,J42-J43,0)</f>
        <v>0</v>
      </c>
      <c r="K45" s="14">
        <f>IF(K42&gt;K43,K42-K43,0)</f>
        <v>0</v>
      </c>
      <c r="L45" s="14">
        <f>IF(L42&gt;L43,L42-L43,0)</f>
        <v>847418</v>
      </c>
      <c r="M45" s="14">
        <f>IF(M42&gt;M43,M42-M43,0)</f>
        <v>0</v>
      </c>
      <c r="N45" s="40"/>
    </row>
    <row r="46" spans="1:14">
      <c r="A46" s="167" t="s">
        <v>181</v>
      </c>
      <c r="B46" s="168"/>
      <c r="C46" s="168"/>
      <c r="D46" s="168"/>
      <c r="E46" s="168"/>
      <c r="F46" s="168"/>
      <c r="G46" s="168"/>
      <c r="H46" s="169"/>
      <c r="I46" s="1">
        <v>150</v>
      </c>
      <c r="J46" s="14">
        <f>IF(J43&gt;J42,J43-J42,0)</f>
        <v>6518510</v>
      </c>
      <c r="K46" s="14">
        <f>IF(K43&gt;K42,K43-K42,0)</f>
        <v>4428429</v>
      </c>
      <c r="L46" s="14">
        <f>IF(L43&gt;L42,L43-L42,0)</f>
        <v>0</v>
      </c>
      <c r="M46" s="14">
        <f>IF(M43&gt;M42,M43-M42,0)</f>
        <v>3034888</v>
      </c>
      <c r="N46" s="40"/>
    </row>
    <row r="47" spans="1:14">
      <c r="A47" s="159" t="s">
        <v>179</v>
      </c>
      <c r="B47" s="160"/>
      <c r="C47" s="160"/>
      <c r="D47" s="160"/>
      <c r="E47" s="160"/>
      <c r="F47" s="160"/>
      <c r="G47" s="160"/>
      <c r="H47" s="161"/>
      <c r="I47" s="1">
        <v>151</v>
      </c>
      <c r="J47" s="6">
        <v>92761</v>
      </c>
      <c r="K47" s="6">
        <v>92759</v>
      </c>
      <c r="L47" s="6">
        <v>0</v>
      </c>
      <c r="M47" s="6">
        <v>0</v>
      </c>
      <c r="N47" s="40"/>
    </row>
    <row r="48" spans="1:14">
      <c r="A48" s="159" t="s">
        <v>199</v>
      </c>
      <c r="B48" s="160"/>
      <c r="C48" s="160"/>
      <c r="D48" s="160"/>
      <c r="E48" s="160"/>
      <c r="F48" s="160"/>
      <c r="G48" s="160"/>
      <c r="H48" s="161"/>
      <c r="I48" s="1">
        <v>152</v>
      </c>
      <c r="J48" s="14">
        <f>J44-J47</f>
        <v>-6611271</v>
      </c>
      <c r="K48" s="14">
        <f>K44-K47</f>
        <v>-4521188</v>
      </c>
      <c r="L48" s="14">
        <f>L44-L47</f>
        <v>847418</v>
      </c>
      <c r="M48" s="14">
        <f>M44-M47</f>
        <v>-3034888</v>
      </c>
      <c r="N48" s="40"/>
    </row>
    <row r="49" spans="1:14">
      <c r="A49" s="167" t="s">
        <v>159</v>
      </c>
      <c r="B49" s="168"/>
      <c r="C49" s="168"/>
      <c r="D49" s="168"/>
      <c r="E49" s="168"/>
      <c r="F49" s="168"/>
      <c r="G49" s="168"/>
      <c r="H49" s="169"/>
      <c r="I49" s="1">
        <v>153</v>
      </c>
      <c r="J49" s="14">
        <f>IF(J48&gt;0,J48,0)</f>
        <v>0</v>
      </c>
      <c r="K49" s="14">
        <f>IF(K48&gt;0,K48,0)</f>
        <v>0</v>
      </c>
      <c r="L49" s="14">
        <f>IF(L48&gt;0,L48,0)</f>
        <v>847418</v>
      </c>
      <c r="M49" s="14">
        <f>IF(M48&gt;0,M48,0)</f>
        <v>0</v>
      </c>
      <c r="N49" s="40"/>
    </row>
    <row r="50" spans="1:14">
      <c r="A50" s="202" t="s">
        <v>182</v>
      </c>
      <c r="B50" s="203"/>
      <c r="C50" s="203"/>
      <c r="D50" s="203"/>
      <c r="E50" s="203"/>
      <c r="F50" s="203"/>
      <c r="G50" s="203"/>
      <c r="H50" s="204"/>
      <c r="I50" s="4">
        <v>154</v>
      </c>
      <c r="J50" s="22">
        <f>IF(J48&lt;0,-J48,0)</f>
        <v>6611271</v>
      </c>
      <c r="K50" s="22">
        <f>IF(K48&lt;0,-K48,0)</f>
        <v>4521188</v>
      </c>
      <c r="L50" s="22">
        <f>IF(L48&lt;0,-L48,0)</f>
        <v>0</v>
      </c>
      <c r="M50" s="22">
        <f>IF(M48&lt;0,-M48,0)</f>
        <v>3034888</v>
      </c>
      <c r="N50" s="40"/>
    </row>
    <row r="51" spans="1:14" ht="12.75" customHeight="1">
      <c r="A51" s="148" t="s">
        <v>272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</row>
    <row r="52" spans="1:14" ht="12.75" customHeight="1">
      <c r="A52" s="152" t="s">
        <v>154</v>
      </c>
      <c r="B52" s="153"/>
      <c r="C52" s="153"/>
      <c r="D52" s="153"/>
      <c r="E52" s="153"/>
      <c r="F52" s="153"/>
      <c r="G52" s="153"/>
      <c r="H52" s="153"/>
      <c r="I52" s="16"/>
      <c r="J52" s="16"/>
      <c r="K52" s="16"/>
      <c r="L52" s="16"/>
      <c r="M52" s="38"/>
    </row>
    <row r="53" spans="1:14">
      <c r="A53" s="198" t="s">
        <v>196</v>
      </c>
      <c r="B53" s="199"/>
      <c r="C53" s="199"/>
      <c r="D53" s="199"/>
      <c r="E53" s="199"/>
      <c r="F53" s="199"/>
      <c r="G53" s="199"/>
      <c r="H53" s="200"/>
      <c r="I53" s="1">
        <v>155</v>
      </c>
      <c r="J53" s="6">
        <v>0</v>
      </c>
      <c r="K53" s="6">
        <v>0</v>
      </c>
      <c r="L53" s="6">
        <v>0</v>
      </c>
      <c r="M53" s="6">
        <v>0</v>
      </c>
    </row>
    <row r="54" spans="1:14">
      <c r="A54" s="198" t="s">
        <v>197</v>
      </c>
      <c r="B54" s="199"/>
      <c r="C54" s="199"/>
      <c r="D54" s="199"/>
      <c r="E54" s="199"/>
      <c r="F54" s="199"/>
      <c r="G54" s="199"/>
      <c r="H54" s="200"/>
      <c r="I54" s="1">
        <v>156</v>
      </c>
      <c r="J54" s="7">
        <v>0</v>
      </c>
      <c r="K54" s="7">
        <v>0</v>
      </c>
      <c r="L54" s="7">
        <v>0</v>
      </c>
      <c r="M54" s="7">
        <v>0</v>
      </c>
    </row>
    <row r="55" spans="1:14" ht="12.75" customHeight="1">
      <c r="A55" s="148" t="s">
        <v>156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201"/>
    </row>
    <row r="56" spans="1:14">
      <c r="A56" s="152" t="s">
        <v>168</v>
      </c>
      <c r="B56" s="153"/>
      <c r="C56" s="153"/>
      <c r="D56" s="153"/>
      <c r="E56" s="153"/>
      <c r="F56" s="153"/>
      <c r="G56" s="153"/>
      <c r="H56" s="175"/>
      <c r="I56" s="8">
        <v>157</v>
      </c>
      <c r="J56" s="5">
        <v>-6611271</v>
      </c>
      <c r="K56" s="5">
        <v>-4521188</v>
      </c>
      <c r="L56" s="5">
        <v>847418</v>
      </c>
      <c r="M56" s="5">
        <v>-3034888</v>
      </c>
    </row>
    <row r="57" spans="1:14">
      <c r="A57" s="159" t="s">
        <v>183</v>
      </c>
      <c r="B57" s="160"/>
      <c r="C57" s="160"/>
      <c r="D57" s="160"/>
      <c r="E57" s="160"/>
      <c r="F57" s="160"/>
      <c r="G57" s="160"/>
      <c r="H57" s="161"/>
      <c r="I57" s="1">
        <v>158</v>
      </c>
      <c r="J57" s="14">
        <f>SUM(J58:J64)</f>
        <v>54959</v>
      </c>
      <c r="K57" s="14">
        <f>SUM(K58:K64)</f>
        <v>54959</v>
      </c>
      <c r="L57" s="14">
        <f>SUM(L58:L64)</f>
        <v>0</v>
      </c>
      <c r="M57" s="14">
        <f>SUM(M58:M64)</f>
        <v>0</v>
      </c>
    </row>
    <row r="58" spans="1:14">
      <c r="A58" s="159" t="s">
        <v>190</v>
      </c>
      <c r="B58" s="160"/>
      <c r="C58" s="160"/>
      <c r="D58" s="160"/>
      <c r="E58" s="160"/>
      <c r="F58" s="160"/>
      <c r="G58" s="160"/>
      <c r="H58" s="161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4" ht="23.25" customHeight="1">
      <c r="A59" s="159" t="s">
        <v>191</v>
      </c>
      <c r="B59" s="160"/>
      <c r="C59" s="160"/>
      <c r="D59" s="160"/>
      <c r="E59" s="160"/>
      <c r="F59" s="160"/>
      <c r="G59" s="160"/>
      <c r="H59" s="161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4" ht="25.5" customHeight="1">
      <c r="A60" s="159" t="s">
        <v>39</v>
      </c>
      <c r="B60" s="160"/>
      <c r="C60" s="160"/>
      <c r="D60" s="160"/>
      <c r="E60" s="160"/>
      <c r="F60" s="160"/>
      <c r="G60" s="160"/>
      <c r="H60" s="161"/>
      <c r="I60" s="1">
        <v>161</v>
      </c>
      <c r="J60" s="42">
        <v>54959</v>
      </c>
      <c r="K60" s="42">
        <v>54959</v>
      </c>
      <c r="L60" s="42">
        <v>0</v>
      </c>
      <c r="M60" s="42">
        <v>0</v>
      </c>
    </row>
    <row r="61" spans="1:14">
      <c r="A61" s="159" t="s">
        <v>192</v>
      </c>
      <c r="B61" s="160"/>
      <c r="C61" s="160"/>
      <c r="D61" s="160"/>
      <c r="E61" s="160"/>
      <c r="F61" s="160"/>
      <c r="G61" s="160"/>
      <c r="H61" s="161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4">
      <c r="A62" s="159" t="s">
        <v>193</v>
      </c>
      <c r="B62" s="160"/>
      <c r="C62" s="160"/>
      <c r="D62" s="160"/>
      <c r="E62" s="160"/>
      <c r="F62" s="160"/>
      <c r="G62" s="160"/>
      <c r="H62" s="161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4">
      <c r="A63" s="159" t="s">
        <v>194</v>
      </c>
      <c r="B63" s="160"/>
      <c r="C63" s="160"/>
      <c r="D63" s="160"/>
      <c r="E63" s="160"/>
      <c r="F63" s="160"/>
      <c r="G63" s="160"/>
      <c r="H63" s="161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4">
      <c r="A64" s="159" t="s">
        <v>195</v>
      </c>
      <c r="B64" s="160"/>
      <c r="C64" s="160"/>
      <c r="D64" s="160"/>
      <c r="E64" s="160"/>
      <c r="F64" s="160"/>
      <c r="G64" s="160"/>
      <c r="H64" s="161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>
      <c r="A65" s="159" t="s">
        <v>184</v>
      </c>
      <c r="B65" s="160"/>
      <c r="C65" s="160"/>
      <c r="D65" s="160"/>
      <c r="E65" s="160"/>
      <c r="F65" s="160"/>
      <c r="G65" s="160"/>
      <c r="H65" s="161"/>
      <c r="I65" s="1">
        <v>166</v>
      </c>
      <c r="J65" s="6">
        <v>11132</v>
      </c>
      <c r="K65" s="6">
        <v>11132</v>
      </c>
      <c r="L65" s="6">
        <v>0</v>
      </c>
      <c r="M65" s="6">
        <v>0</v>
      </c>
    </row>
    <row r="66" spans="1:13">
      <c r="A66" s="159" t="s">
        <v>160</v>
      </c>
      <c r="B66" s="160"/>
      <c r="C66" s="160"/>
      <c r="D66" s="160"/>
      <c r="E66" s="160"/>
      <c r="F66" s="160"/>
      <c r="G66" s="160"/>
      <c r="H66" s="161"/>
      <c r="I66" s="1">
        <v>167</v>
      </c>
      <c r="J66" s="14">
        <f>J57-J65</f>
        <v>43827</v>
      </c>
      <c r="K66" s="14">
        <f>K57-K65</f>
        <v>43827</v>
      </c>
      <c r="L66" s="14">
        <f>L57-L65</f>
        <v>0</v>
      </c>
      <c r="M66" s="14">
        <f>M57-M65</f>
        <v>0</v>
      </c>
    </row>
    <row r="67" spans="1:13">
      <c r="A67" s="159" t="s">
        <v>161</v>
      </c>
      <c r="B67" s="160"/>
      <c r="C67" s="160"/>
      <c r="D67" s="160"/>
      <c r="E67" s="160"/>
      <c r="F67" s="160"/>
      <c r="G67" s="160"/>
      <c r="H67" s="161"/>
      <c r="I67" s="1">
        <v>168</v>
      </c>
      <c r="J67" s="22">
        <f>J56+J66</f>
        <v>-6567444</v>
      </c>
      <c r="K67" s="22">
        <f>K56+K66</f>
        <v>-4477361</v>
      </c>
      <c r="L67" s="22">
        <f>L56+L66</f>
        <v>847418</v>
      </c>
      <c r="M67" s="22">
        <f>M56+M66</f>
        <v>-3034888</v>
      </c>
    </row>
    <row r="68" spans="1:13" ht="12.75" customHeight="1">
      <c r="A68" s="192" t="s">
        <v>273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4"/>
    </row>
    <row r="69" spans="1:13" ht="12.75" customHeight="1">
      <c r="A69" s="195" t="s">
        <v>155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7"/>
    </row>
    <row r="70" spans="1:13">
      <c r="A70" s="198" t="s">
        <v>196</v>
      </c>
      <c r="B70" s="199"/>
      <c r="C70" s="199"/>
      <c r="D70" s="199"/>
      <c r="E70" s="199"/>
      <c r="F70" s="199"/>
      <c r="G70" s="199"/>
      <c r="H70" s="200"/>
      <c r="I70" s="1">
        <v>169</v>
      </c>
      <c r="J70" s="6">
        <v>0</v>
      </c>
      <c r="K70" s="6">
        <v>0</v>
      </c>
      <c r="L70" s="6">
        <v>0</v>
      </c>
      <c r="M70" s="6">
        <v>0</v>
      </c>
    </row>
    <row r="71" spans="1:13">
      <c r="A71" s="189" t="s">
        <v>197</v>
      </c>
      <c r="B71" s="190"/>
      <c r="C71" s="190"/>
      <c r="D71" s="190"/>
      <c r="E71" s="190"/>
      <c r="F71" s="190"/>
      <c r="G71" s="190"/>
      <c r="H71" s="191"/>
      <c r="I71" s="4">
        <v>170</v>
      </c>
      <c r="J71" s="7">
        <v>0</v>
      </c>
      <c r="K71" s="7">
        <v>0</v>
      </c>
      <c r="L71" s="7">
        <v>0</v>
      </c>
      <c r="M71" s="7">
        <v>0</v>
      </c>
    </row>
  </sheetData>
  <mergeCells count="73">
    <mergeCell ref="A10:H10"/>
    <mergeCell ref="A11:H11"/>
    <mergeCell ref="A12:H12"/>
    <mergeCell ref="A13:H13"/>
    <mergeCell ref="A18:H18"/>
    <mergeCell ref="A19:H19"/>
    <mergeCell ref="A20:H20"/>
    <mergeCell ref="A21:H21"/>
    <mergeCell ref="A14:H14"/>
    <mergeCell ref="A15:H15"/>
    <mergeCell ref="A16:H16"/>
    <mergeCell ref="A17:H17"/>
    <mergeCell ref="A22:H22"/>
    <mergeCell ref="A23:H23"/>
    <mergeCell ref="A32:H32"/>
    <mergeCell ref="A33:H33"/>
    <mergeCell ref="A31:H31"/>
    <mergeCell ref="A3:M3"/>
    <mergeCell ref="A4:H4"/>
    <mergeCell ref="A6:H6"/>
    <mergeCell ref="A7:H7"/>
    <mergeCell ref="A9:H9"/>
    <mergeCell ref="A8:H8"/>
    <mergeCell ref="J4:K4"/>
    <mergeCell ref="L4:M4"/>
    <mergeCell ref="A5:H5"/>
    <mergeCell ref="A39:H39"/>
    <mergeCell ref="A24:H24"/>
    <mergeCell ref="A25:H25"/>
    <mergeCell ref="A34:H34"/>
    <mergeCell ref="A35:H35"/>
    <mergeCell ref="A36:H36"/>
    <mergeCell ref="A26:H26"/>
    <mergeCell ref="A37:H37"/>
    <mergeCell ref="A30:H30"/>
    <mergeCell ref="A27:H27"/>
    <mergeCell ref="A28:H28"/>
    <mergeCell ref="A29:H29"/>
    <mergeCell ref="A38:H38"/>
    <mergeCell ref="A45:H45"/>
    <mergeCell ref="A46:H46"/>
    <mergeCell ref="A47:H47"/>
    <mergeCell ref="A50:H50"/>
    <mergeCell ref="A53:H53"/>
    <mergeCell ref="A52:H52"/>
    <mergeCell ref="A48:H48"/>
    <mergeCell ref="A49:H49"/>
    <mergeCell ref="A40:H40"/>
    <mergeCell ref="A41:H41"/>
    <mergeCell ref="A42:H42"/>
    <mergeCell ref="A43:H43"/>
    <mergeCell ref="A44:H44"/>
    <mergeCell ref="A60:H60"/>
    <mergeCell ref="A61:H61"/>
    <mergeCell ref="A56:H56"/>
    <mergeCell ref="A55:M55"/>
    <mergeCell ref="A54:H54"/>
    <mergeCell ref="A57:H57"/>
    <mergeCell ref="A51:M5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3"/>
  <sheetViews>
    <sheetView topLeftCell="A13" zoomScaleNormal="100" zoomScaleSheetLayoutView="110" workbookViewId="0">
      <selection activeCell="N49" sqref="N49"/>
    </sheetView>
  </sheetViews>
  <sheetFormatPr defaultRowHeight="12.75"/>
  <cols>
    <col min="7" max="7" width="6.140625" customWidth="1"/>
    <col min="8" max="8" width="9.140625" hidden="1" customWidth="1"/>
    <col min="10" max="10" width="9.5703125" bestFit="1" customWidth="1"/>
    <col min="11" max="11" width="11.28515625" customWidth="1"/>
    <col min="12" max="12" width="12.7109375" bestFit="1" customWidth="1"/>
  </cols>
  <sheetData>
    <row r="1" spans="1:11" ht="12.75" customHeight="1">
      <c r="A1" s="214" t="s">
        <v>134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2.75" customHeight="1">
      <c r="A2" s="215" t="s">
        <v>310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>
      <c r="A3" s="211" t="s">
        <v>299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3.25">
      <c r="A4" s="216" t="s">
        <v>50</v>
      </c>
      <c r="B4" s="216"/>
      <c r="C4" s="216"/>
      <c r="D4" s="216"/>
      <c r="E4" s="216"/>
      <c r="F4" s="216"/>
      <c r="G4" s="216"/>
      <c r="H4" s="216"/>
      <c r="I4" s="24" t="s">
        <v>240</v>
      </c>
      <c r="J4" s="25" t="s">
        <v>278</v>
      </c>
      <c r="K4" s="25" t="s">
        <v>279</v>
      </c>
    </row>
    <row r="5" spans="1:11">
      <c r="A5" s="217">
        <v>1</v>
      </c>
      <c r="B5" s="217"/>
      <c r="C5" s="217"/>
      <c r="D5" s="217"/>
      <c r="E5" s="217"/>
      <c r="F5" s="217"/>
      <c r="G5" s="217"/>
      <c r="H5" s="217"/>
      <c r="I5" s="26">
        <v>2</v>
      </c>
      <c r="J5" s="27" t="s">
        <v>243</v>
      </c>
      <c r="K5" s="27" t="s">
        <v>244</v>
      </c>
    </row>
    <row r="6" spans="1:11">
      <c r="A6" s="148" t="s">
        <v>128</v>
      </c>
      <c r="B6" s="149"/>
      <c r="C6" s="149"/>
      <c r="D6" s="149"/>
      <c r="E6" s="149"/>
      <c r="F6" s="149"/>
      <c r="G6" s="149"/>
      <c r="H6" s="149"/>
      <c r="I6" s="209"/>
      <c r="J6" s="209"/>
      <c r="K6" s="210"/>
    </row>
    <row r="7" spans="1:11">
      <c r="A7" s="156" t="s">
        <v>34</v>
      </c>
      <c r="B7" s="157"/>
      <c r="C7" s="157"/>
      <c r="D7" s="157"/>
      <c r="E7" s="157"/>
      <c r="F7" s="157"/>
      <c r="G7" s="157"/>
      <c r="H7" s="157"/>
      <c r="I7" s="1">
        <v>1</v>
      </c>
      <c r="J7" s="39">
        <v>-6518510</v>
      </c>
      <c r="K7" s="39">
        <v>847418</v>
      </c>
    </row>
    <row r="8" spans="1:11">
      <c r="A8" s="156" t="s">
        <v>35</v>
      </c>
      <c r="B8" s="157"/>
      <c r="C8" s="157"/>
      <c r="D8" s="157"/>
      <c r="E8" s="157"/>
      <c r="F8" s="157"/>
      <c r="G8" s="157"/>
      <c r="H8" s="157"/>
      <c r="I8" s="1">
        <v>2</v>
      </c>
      <c r="J8" s="39">
        <v>9767498</v>
      </c>
      <c r="K8" s="39">
        <v>9923146</v>
      </c>
    </row>
    <row r="9" spans="1:11">
      <c r="A9" s="156" t="s">
        <v>36</v>
      </c>
      <c r="B9" s="157"/>
      <c r="C9" s="157"/>
      <c r="D9" s="157"/>
      <c r="E9" s="157"/>
      <c r="F9" s="157"/>
      <c r="G9" s="157"/>
      <c r="H9" s="157"/>
      <c r="I9" s="1">
        <v>3</v>
      </c>
      <c r="J9" s="6">
        <v>9880905</v>
      </c>
      <c r="K9" s="6">
        <v>0</v>
      </c>
    </row>
    <row r="10" spans="1:11">
      <c r="A10" s="156" t="s">
        <v>37</v>
      </c>
      <c r="B10" s="157"/>
      <c r="C10" s="157"/>
      <c r="D10" s="157"/>
      <c r="E10" s="157"/>
      <c r="F10" s="157"/>
      <c r="G10" s="157"/>
      <c r="H10" s="157"/>
      <c r="I10" s="1">
        <v>4</v>
      </c>
      <c r="J10" s="6">
        <v>13099680</v>
      </c>
      <c r="K10" s="6">
        <v>3208716</v>
      </c>
    </row>
    <row r="11" spans="1:11">
      <c r="A11" s="156" t="s">
        <v>38</v>
      </c>
      <c r="B11" s="157"/>
      <c r="C11" s="157"/>
      <c r="D11" s="157"/>
      <c r="E11" s="157"/>
      <c r="F11" s="157"/>
      <c r="G11" s="157"/>
      <c r="H11" s="157"/>
      <c r="I11" s="1">
        <v>5</v>
      </c>
      <c r="J11" s="6">
        <v>294469</v>
      </c>
      <c r="K11" s="6">
        <v>0</v>
      </c>
    </row>
    <row r="12" spans="1:11">
      <c r="A12" s="156" t="s">
        <v>42</v>
      </c>
      <c r="B12" s="157"/>
      <c r="C12" s="157"/>
      <c r="D12" s="157"/>
      <c r="E12" s="157"/>
      <c r="F12" s="157"/>
      <c r="G12" s="157"/>
      <c r="H12" s="157"/>
      <c r="I12" s="1">
        <v>6</v>
      </c>
      <c r="J12" s="6">
        <v>0</v>
      </c>
      <c r="K12" s="6">
        <v>0</v>
      </c>
    </row>
    <row r="13" spans="1:11">
      <c r="A13" s="159" t="s">
        <v>129</v>
      </c>
      <c r="B13" s="160"/>
      <c r="C13" s="160"/>
      <c r="D13" s="160"/>
      <c r="E13" s="160"/>
      <c r="F13" s="160"/>
      <c r="G13" s="160"/>
      <c r="H13" s="160"/>
      <c r="I13" s="1">
        <v>7</v>
      </c>
      <c r="J13" s="14">
        <f>SUM(J7:J12)</f>
        <v>26524042</v>
      </c>
      <c r="K13" s="14">
        <f>SUM(K7:K12)</f>
        <v>13979280</v>
      </c>
    </row>
    <row r="14" spans="1:11">
      <c r="A14" s="156" t="s">
        <v>43</v>
      </c>
      <c r="B14" s="157"/>
      <c r="C14" s="157"/>
      <c r="D14" s="157"/>
      <c r="E14" s="157"/>
      <c r="F14" s="157"/>
      <c r="G14" s="157"/>
      <c r="H14" s="157"/>
      <c r="I14" s="1">
        <v>8</v>
      </c>
      <c r="J14" s="39">
        <v>0</v>
      </c>
      <c r="K14" s="39">
        <v>3754068</v>
      </c>
    </row>
    <row r="15" spans="1:11">
      <c r="A15" s="156" t="s">
        <v>44</v>
      </c>
      <c r="B15" s="157"/>
      <c r="C15" s="157"/>
      <c r="D15" s="157"/>
      <c r="E15" s="157"/>
      <c r="F15" s="157"/>
      <c r="G15" s="157"/>
      <c r="H15" s="157"/>
      <c r="I15" s="1">
        <v>9</v>
      </c>
      <c r="J15" s="39">
        <v>0</v>
      </c>
      <c r="K15" s="39">
        <v>0</v>
      </c>
    </row>
    <row r="16" spans="1:11">
      <c r="A16" s="156" t="s">
        <v>45</v>
      </c>
      <c r="B16" s="157"/>
      <c r="C16" s="157"/>
      <c r="D16" s="157"/>
      <c r="E16" s="157"/>
      <c r="F16" s="157"/>
      <c r="G16" s="157"/>
      <c r="H16" s="157"/>
      <c r="I16" s="1">
        <v>10</v>
      </c>
      <c r="J16" s="39">
        <v>0</v>
      </c>
      <c r="K16" s="39">
        <v>1257173</v>
      </c>
    </row>
    <row r="17" spans="1:11">
      <c r="A17" s="156" t="s">
        <v>46</v>
      </c>
      <c r="B17" s="157"/>
      <c r="C17" s="157"/>
      <c r="D17" s="157"/>
      <c r="E17" s="157"/>
      <c r="F17" s="157"/>
      <c r="G17" s="157"/>
      <c r="H17" s="157"/>
      <c r="I17" s="1">
        <v>11</v>
      </c>
      <c r="J17" s="6">
        <v>912923</v>
      </c>
      <c r="K17" s="6">
        <v>139454</v>
      </c>
    </row>
    <row r="18" spans="1:11">
      <c r="A18" s="159" t="s">
        <v>130</v>
      </c>
      <c r="B18" s="160"/>
      <c r="C18" s="160"/>
      <c r="D18" s="160"/>
      <c r="E18" s="160"/>
      <c r="F18" s="160"/>
      <c r="G18" s="160"/>
      <c r="H18" s="160"/>
      <c r="I18" s="1">
        <v>12</v>
      </c>
      <c r="J18" s="14">
        <f>SUM(J14:J17)</f>
        <v>912923</v>
      </c>
      <c r="K18" s="14">
        <f>SUM(K14:K17)</f>
        <v>5150695</v>
      </c>
    </row>
    <row r="19" spans="1:11">
      <c r="A19" s="159" t="s">
        <v>30</v>
      </c>
      <c r="B19" s="160"/>
      <c r="C19" s="160"/>
      <c r="D19" s="160"/>
      <c r="E19" s="160"/>
      <c r="F19" s="160"/>
      <c r="G19" s="160"/>
      <c r="H19" s="160"/>
      <c r="I19" s="1">
        <v>13</v>
      </c>
      <c r="J19" s="14">
        <f>IF(J13&gt;J18,J13-J18,0)</f>
        <v>25611119</v>
      </c>
      <c r="K19" s="14">
        <f>IF(K13&gt;K18,K13-K18,0)</f>
        <v>8828585</v>
      </c>
    </row>
    <row r="20" spans="1:11">
      <c r="A20" s="159" t="s">
        <v>31</v>
      </c>
      <c r="B20" s="160"/>
      <c r="C20" s="160"/>
      <c r="D20" s="160"/>
      <c r="E20" s="160"/>
      <c r="F20" s="160"/>
      <c r="G20" s="160"/>
      <c r="H20" s="160"/>
      <c r="I20" s="1">
        <v>14</v>
      </c>
      <c r="J20" s="14">
        <f>IF(J18&gt;J13,J18-J13,0)</f>
        <v>0</v>
      </c>
      <c r="K20" s="14">
        <f>IF(K18&gt;K13,K18-K13,0)</f>
        <v>0</v>
      </c>
    </row>
    <row r="21" spans="1:11">
      <c r="A21" s="148" t="s">
        <v>131</v>
      </c>
      <c r="B21" s="149"/>
      <c r="C21" s="149"/>
      <c r="D21" s="149"/>
      <c r="E21" s="149"/>
      <c r="F21" s="149"/>
      <c r="G21" s="149"/>
      <c r="H21" s="149"/>
      <c r="I21" s="209"/>
      <c r="J21" s="209"/>
      <c r="K21" s="210"/>
    </row>
    <row r="22" spans="1:11">
      <c r="A22" s="156" t="s">
        <v>145</v>
      </c>
      <c r="B22" s="157"/>
      <c r="C22" s="157"/>
      <c r="D22" s="157"/>
      <c r="E22" s="157"/>
      <c r="F22" s="157"/>
      <c r="G22" s="157"/>
      <c r="H22" s="157"/>
      <c r="I22" s="1">
        <v>15</v>
      </c>
      <c r="J22" s="39">
        <v>354005</v>
      </c>
      <c r="K22" s="39">
        <v>66202</v>
      </c>
    </row>
    <row r="23" spans="1:11">
      <c r="A23" s="156" t="s">
        <v>146</v>
      </c>
      <c r="B23" s="157"/>
      <c r="C23" s="157"/>
      <c r="D23" s="157"/>
      <c r="E23" s="157"/>
      <c r="F23" s="157"/>
      <c r="G23" s="157"/>
      <c r="H23" s="157"/>
      <c r="I23" s="1">
        <v>16</v>
      </c>
      <c r="J23" s="39">
        <v>0</v>
      </c>
      <c r="K23" s="39">
        <v>0</v>
      </c>
    </row>
    <row r="24" spans="1:11">
      <c r="A24" s="156" t="s">
        <v>147</v>
      </c>
      <c r="B24" s="157"/>
      <c r="C24" s="157"/>
      <c r="D24" s="157"/>
      <c r="E24" s="157"/>
      <c r="F24" s="157"/>
      <c r="G24" s="157"/>
      <c r="H24" s="157"/>
      <c r="I24" s="1">
        <v>17</v>
      </c>
      <c r="J24" s="39">
        <v>1913031</v>
      </c>
      <c r="K24" s="39">
        <v>583464</v>
      </c>
    </row>
    <row r="25" spans="1:11">
      <c r="A25" s="156" t="s">
        <v>148</v>
      </c>
      <c r="B25" s="157"/>
      <c r="C25" s="157"/>
      <c r="D25" s="157"/>
      <c r="E25" s="157"/>
      <c r="F25" s="157"/>
      <c r="G25" s="157"/>
      <c r="H25" s="157"/>
      <c r="I25" s="1">
        <v>18</v>
      </c>
      <c r="J25" s="39">
        <v>0</v>
      </c>
      <c r="K25" s="39">
        <v>11852810</v>
      </c>
    </row>
    <row r="26" spans="1:11">
      <c r="A26" s="156" t="s">
        <v>149</v>
      </c>
      <c r="B26" s="157"/>
      <c r="C26" s="157"/>
      <c r="D26" s="157"/>
      <c r="E26" s="157"/>
      <c r="F26" s="157"/>
      <c r="G26" s="157"/>
      <c r="H26" s="157"/>
      <c r="I26" s="1">
        <v>19</v>
      </c>
      <c r="J26" s="39">
        <v>111823565</v>
      </c>
      <c r="K26" s="39">
        <v>90589075</v>
      </c>
    </row>
    <row r="27" spans="1:11">
      <c r="A27" s="159" t="s">
        <v>135</v>
      </c>
      <c r="B27" s="160"/>
      <c r="C27" s="160"/>
      <c r="D27" s="160"/>
      <c r="E27" s="160"/>
      <c r="F27" s="160"/>
      <c r="G27" s="160"/>
      <c r="H27" s="160"/>
      <c r="I27" s="1">
        <v>20</v>
      </c>
      <c r="J27" s="89">
        <f>SUM(J22:J26)</f>
        <v>114090601</v>
      </c>
      <c r="K27" s="14">
        <f>SUM(K22:K26)</f>
        <v>103091551</v>
      </c>
    </row>
    <row r="28" spans="1:11">
      <c r="A28" s="156" t="s">
        <v>99</v>
      </c>
      <c r="B28" s="157"/>
      <c r="C28" s="157"/>
      <c r="D28" s="157"/>
      <c r="E28" s="157"/>
      <c r="F28" s="157"/>
      <c r="G28" s="157"/>
      <c r="H28" s="157"/>
      <c r="I28" s="1">
        <v>21</v>
      </c>
      <c r="J28" s="39">
        <v>125564488</v>
      </c>
      <c r="K28" s="39">
        <v>50610088</v>
      </c>
    </row>
    <row r="29" spans="1:11">
      <c r="A29" s="156" t="s">
        <v>100</v>
      </c>
      <c r="B29" s="157"/>
      <c r="C29" s="157"/>
      <c r="D29" s="157"/>
      <c r="E29" s="157"/>
      <c r="F29" s="157"/>
      <c r="G29" s="157"/>
      <c r="H29" s="157"/>
      <c r="I29" s="1">
        <v>22</v>
      </c>
      <c r="J29" s="6">
        <v>0</v>
      </c>
      <c r="K29" s="6">
        <v>0</v>
      </c>
    </row>
    <row r="30" spans="1:11">
      <c r="A30" s="156" t="s">
        <v>10</v>
      </c>
      <c r="B30" s="157"/>
      <c r="C30" s="157"/>
      <c r="D30" s="157"/>
      <c r="E30" s="157"/>
      <c r="F30" s="157"/>
      <c r="G30" s="157"/>
      <c r="H30" s="157"/>
      <c r="I30" s="1">
        <v>23</v>
      </c>
      <c r="J30" s="6">
        <v>0</v>
      </c>
      <c r="K30" s="6">
        <v>0</v>
      </c>
    </row>
    <row r="31" spans="1:11">
      <c r="A31" s="159" t="s">
        <v>2</v>
      </c>
      <c r="B31" s="160"/>
      <c r="C31" s="160"/>
      <c r="D31" s="160"/>
      <c r="E31" s="160"/>
      <c r="F31" s="160"/>
      <c r="G31" s="160"/>
      <c r="H31" s="160"/>
      <c r="I31" s="1">
        <v>24</v>
      </c>
      <c r="J31" s="14">
        <f>SUM(J28:J30)</f>
        <v>125564488</v>
      </c>
      <c r="K31" s="14">
        <f>SUM(K28:K30)</f>
        <v>50610088</v>
      </c>
    </row>
    <row r="32" spans="1:11">
      <c r="A32" s="159" t="s">
        <v>32</v>
      </c>
      <c r="B32" s="160"/>
      <c r="C32" s="160"/>
      <c r="D32" s="160"/>
      <c r="E32" s="160"/>
      <c r="F32" s="160"/>
      <c r="G32" s="160"/>
      <c r="H32" s="160"/>
      <c r="I32" s="1">
        <v>25</v>
      </c>
      <c r="J32" s="14">
        <f>IF(J27&gt;J31,J27-J31,0)</f>
        <v>0</v>
      </c>
      <c r="K32" s="14">
        <f>IF(K27&gt;K31,K27-K31,0)</f>
        <v>52481463</v>
      </c>
    </row>
    <row r="33" spans="1:12">
      <c r="A33" s="159" t="s">
        <v>33</v>
      </c>
      <c r="B33" s="160"/>
      <c r="C33" s="160"/>
      <c r="D33" s="160"/>
      <c r="E33" s="160"/>
      <c r="F33" s="160"/>
      <c r="G33" s="160"/>
      <c r="H33" s="160"/>
      <c r="I33" s="1">
        <v>26</v>
      </c>
      <c r="J33" s="14">
        <f>IF(J31&gt;J27,J31-J27,0)</f>
        <v>11473887</v>
      </c>
      <c r="K33" s="14">
        <f>IF(K31&gt;K27,K31-K27,0)</f>
        <v>0</v>
      </c>
    </row>
    <row r="34" spans="1:12">
      <c r="A34" s="148" t="s">
        <v>132</v>
      </c>
      <c r="B34" s="149"/>
      <c r="C34" s="149"/>
      <c r="D34" s="149"/>
      <c r="E34" s="149"/>
      <c r="F34" s="149"/>
      <c r="G34" s="149"/>
      <c r="H34" s="149"/>
      <c r="I34" s="209"/>
      <c r="J34" s="209"/>
      <c r="K34" s="210"/>
    </row>
    <row r="35" spans="1:12">
      <c r="A35" s="156" t="s">
        <v>141</v>
      </c>
      <c r="B35" s="157"/>
      <c r="C35" s="157"/>
      <c r="D35" s="157"/>
      <c r="E35" s="157"/>
      <c r="F35" s="157"/>
      <c r="G35" s="157"/>
      <c r="H35" s="157"/>
      <c r="I35" s="1">
        <v>27</v>
      </c>
      <c r="J35" s="6">
        <v>0</v>
      </c>
      <c r="K35" s="6">
        <v>0</v>
      </c>
    </row>
    <row r="36" spans="1:12">
      <c r="A36" s="156" t="s">
        <v>23</v>
      </c>
      <c r="B36" s="157"/>
      <c r="C36" s="157"/>
      <c r="D36" s="157"/>
      <c r="E36" s="157"/>
      <c r="F36" s="157"/>
      <c r="G36" s="157"/>
      <c r="H36" s="157"/>
      <c r="I36" s="1">
        <v>28</v>
      </c>
      <c r="J36" s="39">
        <v>0</v>
      </c>
      <c r="K36" s="39">
        <v>0</v>
      </c>
    </row>
    <row r="37" spans="1:12">
      <c r="A37" s="156" t="s">
        <v>24</v>
      </c>
      <c r="B37" s="157"/>
      <c r="C37" s="157"/>
      <c r="D37" s="157"/>
      <c r="E37" s="157"/>
      <c r="F37" s="157"/>
      <c r="G37" s="157"/>
      <c r="H37" s="157"/>
      <c r="I37" s="1">
        <v>29</v>
      </c>
      <c r="J37" s="6">
        <v>0</v>
      </c>
      <c r="K37" s="6">
        <v>0</v>
      </c>
    </row>
    <row r="38" spans="1:12">
      <c r="A38" s="159" t="s">
        <v>59</v>
      </c>
      <c r="B38" s="160"/>
      <c r="C38" s="160"/>
      <c r="D38" s="160"/>
      <c r="E38" s="160"/>
      <c r="F38" s="160"/>
      <c r="G38" s="160"/>
      <c r="H38" s="160"/>
      <c r="I38" s="1">
        <v>30</v>
      </c>
      <c r="J38" s="14">
        <f>SUM(J35:J37)</f>
        <v>0</v>
      </c>
      <c r="K38" s="14">
        <f>SUM(K35:K37)</f>
        <v>0</v>
      </c>
    </row>
    <row r="39" spans="1:12">
      <c r="A39" s="156" t="s">
        <v>25</v>
      </c>
      <c r="B39" s="157"/>
      <c r="C39" s="157"/>
      <c r="D39" s="157"/>
      <c r="E39" s="157"/>
      <c r="F39" s="157"/>
      <c r="G39" s="157"/>
      <c r="H39" s="157"/>
      <c r="I39" s="1">
        <v>31</v>
      </c>
      <c r="J39" s="39">
        <v>12212000</v>
      </c>
      <c r="K39" s="39">
        <v>7912362</v>
      </c>
    </row>
    <row r="40" spans="1:12">
      <c r="A40" s="156" t="s">
        <v>26</v>
      </c>
      <c r="B40" s="157"/>
      <c r="C40" s="157"/>
      <c r="D40" s="157"/>
      <c r="E40" s="157"/>
      <c r="F40" s="157"/>
      <c r="G40" s="157"/>
      <c r="H40" s="157"/>
      <c r="I40" s="1">
        <v>32</v>
      </c>
      <c r="J40" s="39">
        <v>0</v>
      </c>
      <c r="K40" s="39">
        <v>0</v>
      </c>
    </row>
    <row r="41" spans="1:12">
      <c r="A41" s="156" t="s">
        <v>27</v>
      </c>
      <c r="B41" s="157"/>
      <c r="C41" s="157"/>
      <c r="D41" s="157"/>
      <c r="E41" s="157"/>
      <c r="F41" s="157"/>
      <c r="G41" s="157"/>
      <c r="H41" s="157"/>
      <c r="I41" s="1">
        <v>33</v>
      </c>
      <c r="J41" s="39">
        <v>3004022</v>
      </c>
      <c r="K41" s="39">
        <v>3888322</v>
      </c>
    </row>
    <row r="42" spans="1:12">
      <c r="A42" s="156" t="s">
        <v>28</v>
      </c>
      <c r="B42" s="157"/>
      <c r="C42" s="157"/>
      <c r="D42" s="157"/>
      <c r="E42" s="157"/>
      <c r="F42" s="157"/>
      <c r="G42" s="157"/>
      <c r="H42" s="157"/>
      <c r="I42" s="1">
        <v>34</v>
      </c>
      <c r="J42" s="6">
        <v>0</v>
      </c>
      <c r="K42" s="6">
        <v>0</v>
      </c>
    </row>
    <row r="43" spans="1:12">
      <c r="A43" s="156" t="s">
        <v>29</v>
      </c>
      <c r="B43" s="157"/>
      <c r="C43" s="157"/>
      <c r="D43" s="157"/>
      <c r="E43" s="157"/>
      <c r="F43" s="157"/>
      <c r="G43" s="157"/>
      <c r="H43" s="157"/>
      <c r="I43" s="1">
        <v>35</v>
      </c>
      <c r="J43" s="6">
        <v>0</v>
      </c>
      <c r="K43" s="6">
        <v>1128514</v>
      </c>
    </row>
    <row r="44" spans="1:12">
      <c r="A44" s="159" t="s">
        <v>60</v>
      </c>
      <c r="B44" s="160"/>
      <c r="C44" s="160"/>
      <c r="D44" s="160"/>
      <c r="E44" s="160"/>
      <c r="F44" s="160"/>
      <c r="G44" s="160"/>
      <c r="H44" s="160"/>
      <c r="I44" s="1">
        <v>36</v>
      </c>
      <c r="J44" s="14">
        <f>SUM(J39:J43)</f>
        <v>15216022</v>
      </c>
      <c r="K44" s="14">
        <f>SUM(K39:K43)</f>
        <v>12929198</v>
      </c>
    </row>
    <row r="45" spans="1:12">
      <c r="A45" s="159" t="s">
        <v>11</v>
      </c>
      <c r="B45" s="160"/>
      <c r="C45" s="160"/>
      <c r="D45" s="160"/>
      <c r="E45" s="160"/>
      <c r="F45" s="160"/>
      <c r="G45" s="160"/>
      <c r="H45" s="160"/>
      <c r="I45" s="1">
        <v>37</v>
      </c>
      <c r="J45" s="14">
        <f>IF(J38&gt;J44,J38-J44,0)</f>
        <v>0</v>
      </c>
      <c r="K45" s="14">
        <f>IF(K38&gt;K44,K38-K44,0)</f>
        <v>0</v>
      </c>
    </row>
    <row r="46" spans="1:12">
      <c r="A46" s="159" t="s">
        <v>12</v>
      </c>
      <c r="B46" s="160"/>
      <c r="C46" s="160"/>
      <c r="D46" s="160"/>
      <c r="E46" s="160"/>
      <c r="F46" s="160"/>
      <c r="G46" s="160"/>
      <c r="H46" s="160"/>
      <c r="I46" s="1">
        <v>38</v>
      </c>
      <c r="J46" s="89">
        <f>IF(J44&gt;J38,J44-J38,0)</f>
        <v>15216022</v>
      </c>
      <c r="K46" s="14">
        <f>IF(K44&gt;K38,K44-K38,0)</f>
        <v>12929198</v>
      </c>
      <c r="L46" s="40"/>
    </row>
    <row r="47" spans="1:12">
      <c r="A47" s="156" t="s">
        <v>300</v>
      </c>
      <c r="B47" s="157"/>
      <c r="C47" s="157"/>
      <c r="D47" s="157"/>
      <c r="E47" s="157"/>
      <c r="F47" s="157"/>
      <c r="G47" s="157"/>
      <c r="H47" s="157"/>
      <c r="I47" s="1">
        <v>39</v>
      </c>
      <c r="J47" s="14">
        <f>IF(J19-J20+J32-J33+J45-J46&gt;0,J19-J20+J32-J33+J45-J46,0)</f>
        <v>0</v>
      </c>
      <c r="K47" s="14">
        <f>IF(K19-K20+K32-K33+K45-K46&gt;0,K19-K20+K32-K33+K45-K46,0)</f>
        <v>48380850</v>
      </c>
      <c r="L47" s="37"/>
    </row>
    <row r="48" spans="1:12">
      <c r="A48" s="156" t="s">
        <v>301</v>
      </c>
      <c r="B48" s="157"/>
      <c r="C48" s="157"/>
      <c r="D48" s="157"/>
      <c r="E48" s="157"/>
      <c r="F48" s="157"/>
      <c r="G48" s="157"/>
      <c r="H48" s="157"/>
      <c r="I48" s="1">
        <v>40</v>
      </c>
      <c r="J48" s="14">
        <f>IF(J20-J19+J33-J32+J46-J45&gt;0,J20-J19+J33-J32+J46-J45,0)</f>
        <v>1078790</v>
      </c>
      <c r="K48" s="14">
        <f>IF(K20-K19+K33-K32+K46-K45&gt;0,K20-K19+K33-K32+K46-K45,0)</f>
        <v>0</v>
      </c>
      <c r="L48" s="37"/>
    </row>
    <row r="49" spans="1:14">
      <c r="A49" s="156" t="s">
        <v>133</v>
      </c>
      <c r="B49" s="157"/>
      <c r="C49" s="157"/>
      <c r="D49" s="157"/>
      <c r="E49" s="157"/>
      <c r="F49" s="157"/>
      <c r="G49" s="157"/>
      <c r="H49" s="157"/>
      <c r="I49" s="1">
        <v>41</v>
      </c>
      <c r="J49" s="6">
        <v>3398829</v>
      </c>
      <c r="K49" s="6">
        <v>2320039</v>
      </c>
      <c r="L49" s="37"/>
      <c r="N49" s="40"/>
    </row>
    <row r="50" spans="1:14">
      <c r="A50" s="156" t="s">
        <v>142</v>
      </c>
      <c r="B50" s="157"/>
      <c r="C50" s="157"/>
      <c r="D50" s="157"/>
      <c r="E50" s="157"/>
      <c r="F50" s="157"/>
      <c r="G50" s="157"/>
      <c r="H50" s="157"/>
      <c r="I50" s="1">
        <v>42</v>
      </c>
      <c r="J50" s="6">
        <v>0</v>
      </c>
      <c r="K50" s="6">
        <v>48380850</v>
      </c>
      <c r="L50" s="37"/>
    </row>
    <row r="51" spans="1:14">
      <c r="A51" s="156" t="s">
        <v>143</v>
      </c>
      <c r="B51" s="157"/>
      <c r="C51" s="157"/>
      <c r="D51" s="157"/>
      <c r="E51" s="157"/>
      <c r="F51" s="157"/>
      <c r="G51" s="157"/>
      <c r="H51" s="157"/>
      <c r="I51" s="1">
        <v>43</v>
      </c>
      <c r="J51" s="6">
        <v>1078790</v>
      </c>
      <c r="K51" s="6">
        <v>0</v>
      </c>
      <c r="L51" s="37"/>
    </row>
    <row r="52" spans="1:14">
      <c r="A52" s="162" t="s">
        <v>144</v>
      </c>
      <c r="B52" s="163"/>
      <c r="C52" s="163"/>
      <c r="D52" s="163"/>
      <c r="E52" s="163"/>
      <c r="F52" s="163"/>
      <c r="G52" s="163"/>
      <c r="H52" s="163"/>
      <c r="I52" s="4">
        <v>44</v>
      </c>
      <c r="J52" s="22">
        <f>J49+J50-J51</f>
        <v>2320039</v>
      </c>
      <c r="K52" s="22">
        <f>K49+K50-K51</f>
        <v>50700889</v>
      </c>
      <c r="L52" s="37"/>
    </row>
    <row r="53" spans="1:14">
      <c r="L53" s="37"/>
    </row>
  </sheetData>
  <mergeCells count="52">
    <mergeCell ref="A10:H10"/>
    <mergeCell ref="A3:K3"/>
    <mergeCell ref="A1:K1"/>
    <mergeCell ref="A2:K2"/>
    <mergeCell ref="A4:H4"/>
    <mergeCell ref="A9:H9"/>
    <mergeCell ref="A5:H5"/>
    <mergeCell ref="A6:K6"/>
    <mergeCell ref="A7:H7"/>
    <mergeCell ref="A8:H8"/>
    <mergeCell ref="A25:H25"/>
    <mergeCell ref="A26:H26"/>
    <mergeCell ref="A11:H11"/>
    <mergeCell ref="A12:H12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27:H27"/>
    <mergeCell ref="A28:H28"/>
    <mergeCell ref="A37:H37"/>
    <mergeCell ref="A38:H38"/>
    <mergeCell ref="A39:H39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41:H41"/>
    <mergeCell ref="A42:H42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zoomScaleNormal="100" zoomScaleSheetLayoutView="125" workbookViewId="0">
      <selection activeCell="K10" sqref="K10"/>
    </sheetView>
  </sheetViews>
  <sheetFormatPr defaultRowHeight="12.75"/>
  <cols>
    <col min="1" max="4" width="9.140625" style="30"/>
    <col min="5" max="5" width="10.140625" style="30" bestFit="1" customWidth="1"/>
    <col min="6" max="9" width="9.140625" style="30"/>
    <col min="10" max="11" width="10.140625" style="30" bestFit="1" customWidth="1"/>
    <col min="12" max="16384" width="9.140625" style="30"/>
  </cols>
  <sheetData>
    <row r="1" spans="1:12">
      <c r="A1" s="226" t="s">
        <v>241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9"/>
    </row>
    <row r="2" spans="1:12" ht="15.75">
      <c r="A2" s="43"/>
      <c r="B2" s="28"/>
      <c r="C2" s="234" t="s">
        <v>242</v>
      </c>
      <c r="D2" s="234"/>
      <c r="E2" s="41" t="s">
        <v>304</v>
      </c>
      <c r="F2" s="44" t="s">
        <v>212</v>
      </c>
      <c r="G2" s="235" t="s">
        <v>305</v>
      </c>
      <c r="H2" s="236"/>
      <c r="I2" s="28"/>
      <c r="J2" s="28"/>
      <c r="K2" s="45" t="s">
        <v>294</v>
      </c>
      <c r="L2" s="29"/>
    </row>
    <row r="3" spans="1:12" ht="23.25">
      <c r="A3" s="237" t="s">
        <v>50</v>
      </c>
      <c r="B3" s="237"/>
      <c r="C3" s="237"/>
      <c r="D3" s="237"/>
      <c r="E3" s="237"/>
      <c r="F3" s="237"/>
      <c r="G3" s="237"/>
      <c r="H3" s="237"/>
      <c r="I3" s="33" t="s">
        <v>265</v>
      </c>
      <c r="J3" s="34" t="s">
        <v>122</v>
      </c>
      <c r="K3" s="34" t="s">
        <v>123</v>
      </c>
    </row>
    <row r="4" spans="1:12">
      <c r="A4" s="238">
        <v>1</v>
      </c>
      <c r="B4" s="238"/>
      <c r="C4" s="238"/>
      <c r="D4" s="238"/>
      <c r="E4" s="238"/>
      <c r="F4" s="238"/>
      <c r="G4" s="238"/>
      <c r="H4" s="238"/>
      <c r="I4" s="36">
        <v>2</v>
      </c>
      <c r="J4" s="35" t="s">
        <v>243</v>
      </c>
      <c r="K4" s="35" t="s">
        <v>244</v>
      </c>
    </row>
    <row r="5" spans="1:12">
      <c r="A5" s="218" t="s">
        <v>245</v>
      </c>
      <c r="B5" s="219"/>
      <c r="C5" s="219"/>
      <c r="D5" s="219"/>
      <c r="E5" s="219"/>
      <c r="F5" s="219"/>
      <c r="G5" s="219"/>
      <c r="H5" s="219"/>
      <c r="I5" s="9">
        <v>1</v>
      </c>
      <c r="J5" s="10">
        <v>539219000</v>
      </c>
      <c r="K5" s="10">
        <v>539219000</v>
      </c>
    </row>
    <row r="6" spans="1:12">
      <c r="A6" s="218" t="s">
        <v>246</v>
      </c>
      <c r="B6" s="219"/>
      <c r="C6" s="219"/>
      <c r="D6" s="219"/>
      <c r="E6" s="219"/>
      <c r="F6" s="219"/>
      <c r="G6" s="219"/>
      <c r="H6" s="219"/>
      <c r="I6" s="9">
        <v>2</v>
      </c>
      <c r="J6" s="11">
        <v>38623828</v>
      </c>
      <c r="K6" s="11">
        <v>38623828</v>
      </c>
    </row>
    <row r="7" spans="1:12">
      <c r="A7" s="218" t="s">
        <v>247</v>
      </c>
      <c r="B7" s="219"/>
      <c r="C7" s="219"/>
      <c r="D7" s="219"/>
      <c r="E7" s="219"/>
      <c r="F7" s="219"/>
      <c r="G7" s="219"/>
      <c r="H7" s="219"/>
      <c r="I7" s="9">
        <v>3</v>
      </c>
      <c r="J7" s="11">
        <v>0</v>
      </c>
      <c r="K7" s="11">
        <v>0</v>
      </c>
    </row>
    <row r="8" spans="1:12">
      <c r="A8" s="218" t="s">
        <v>248</v>
      </c>
      <c r="B8" s="219"/>
      <c r="C8" s="219"/>
      <c r="D8" s="219"/>
      <c r="E8" s="219"/>
      <c r="F8" s="219"/>
      <c r="G8" s="219"/>
      <c r="H8" s="219"/>
      <c r="I8" s="9">
        <v>4</v>
      </c>
      <c r="J8" s="11">
        <v>1508182</v>
      </c>
      <c r="K8" s="11">
        <v>-5103089</v>
      </c>
    </row>
    <row r="9" spans="1:12">
      <c r="A9" s="218" t="s">
        <v>249</v>
      </c>
      <c r="B9" s="219"/>
      <c r="C9" s="219"/>
      <c r="D9" s="219"/>
      <c r="E9" s="219"/>
      <c r="F9" s="219"/>
      <c r="G9" s="219"/>
      <c r="H9" s="219"/>
      <c r="I9" s="9">
        <v>5</v>
      </c>
      <c r="J9" s="11">
        <v>-6611271</v>
      </c>
      <c r="K9" s="11">
        <v>847418</v>
      </c>
    </row>
    <row r="10" spans="1:12">
      <c r="A10" s="218" t="s">
        <v>250</v>
      </c>
      <c r="B10" s="219"/>
      <c r="C10" s="219"/>
      <c r="D10" s="219"/>
      <c r="E10" s="219"/>
      <c r="F10" s="219"/>
      <c r="G10" s="219"/>
      <c r="H10" s="219"/>
      <c r="I10" s="9">
        <v>6</v>
      </c>
      <c r="J10" s="11">
        <v>36634056</v>
      </c>
      <c r="K10" s="11">
        <v>36634056</v>
      </c>
    </row>
    <row r="11" spans="1:12">
      <c r="A11" s="218" t="s">
        <v>251</v>
      </c>
      <c r="B11" s="219"/>
      <c r="C11" s="219"/>
      <c r="D11" s="219"/>
      <c r="E11" s="219"/>
      <c r="F11" s="219"/>
      <c r="G11" s="219"/>
      <c r="H11" s="219"/>
      <c r="I11" s="9">
        <v>7</v>
      </c>
      <c r="J11" s="11">
        <v>0</v>
      </c>
      <c r="K11" s="11">
        <v>0</v>
      </c>
    </row>
    <row r="12" spans="1:12">
      <c r="A12" s="218" t="s">
        <v>252</v>
      </c>
      <c r="B12" s="219"/>
      <c r="C12" s="219"/>
      <c r="D12" s="219"/>
      <c r="E12" s="219"/>
      <c r="F12" s="219"/>
      <c r="G12" s="219"/>
      <c r="H12" s="219"/>
      <c r="I12" s="9">
        <v>8</v>
      </c>
      <c r="J12" s="11">
        <v>78947</v>
      </c>
      <c r="K12" s="11">
        <v>49492.74</v>
      </c>
    </row>
    <row r="13" spans="1:12">
      <c r="A13" s="218" t="s">
        <v>253</v>
      </c>
      <c r="B13" s="219"/>
      <c r="C13" s="219"/>
      <c r="D13" s="219"/>
      <c r="E13" s="219"/>
      <c r="F13" s="219"/>
      <c r="G13" s="219"/>
      <c r="H13" s="219"/>
      <c r="I13" s="9">
        <v>9</v>
      </c>
      <c r="J13" s="11">
        <v>0</v>
      </c>
      <c r="K13" s="11">
        <v>0</v>
      </c>
    </row>
    <row r="14" spans="1:12">
      <c r="A14" s="228" t="s">
        <v>254</v>
      </c>
      <c r="B14" s="229"/>
      <c r="C14" s="229"/>
      <c r="D14" s="229"/>
      <c r="E14" s="229"/>
      <c r="F14" s="229"/>
      <c r="G14" s="229"/>
      <c r="H14" s="229"/>
      <c r="I14" s="9">
        <v>10</v>
      </c>
      <c r="J14" s="31">
        <f>SUM(J5:J13)</f>
        <v>609452742</v>
      </c>
      <c r="K14" s="31">
        <f>SUM(K5:K13)</f>
        <v>610270705.74000001</v>
      </c>
    </row>
    <row r="15" spans="1:12">
      <c r="A15" s="218" t="s">
        <v>255</v>
      </c>
      <c r="B15" s="219"/>
      <c r="C15" s="219"/>
      <c r="D15" s="219"/>
      <c r="E15" s="219"/>
      <c r="F15" s="219"/>
      <c r="G15" s="219"/>
      <c r="H15" s="219"/>
      <c r="I15" s="9">
        <v>11</v>
      </c>
      <c r="J15" s="11">
        <v>0</v>
      </c>
      <c r="K15" s="11">
        <v>0</v>
      </c>
    </row>
    <row r="16" spans="1:12">
      <c r="A16" s="218" t="s">
        <v>256</v>
      </c>
      <c r="B16" s="219"/>
      <c r="C16" s="219"/>
      <c r="D16" s="219"/>
      <c r="E16" s="219"/>
      <c r="F16" s="219"/>
      <c r="G16" s="219"/>
      <c r="H16" s="219"/>
      <c r="I16" s="9">
        <v>12</v>
      </c>
      <c r="J16" s="11">
        <v>0</v>
      </c>
      <c r="K16" s="11">
        <v>0</v>
      </c>
    </row>
    <row r="17" spans="1:11">
      <c r="A17" s="218" t="s">
        <v>257</v>
      </c>
      <c r="B17" s="219"/>
      <c r="C17" s="219"/>
      <c r="D17" s="219"/>
      <c r="E17" s="219"/>
      <c r="F17" s="219"/>
      <c r="G17" s="219"/>
      <c r="H17" s="219"/>
      <c r="I17" s="9">
        <v>13</v>
      </c>
      <c r="J17" s="11">
        <v>0</v>
      </c>
      <c r="K17" s="11">
        <v>0</v>
      </c>
    </row>
    <row r="18" spans="1:11">
      <c r="A18" s="218" t="s">
        <v>258</v>
      </c>
      <c r="B18" s="219"/>
      <c r="C18" s="219"/>
      <c r="D18" s="219"/>
      <c r="E18" s="219"/>
      <c r="F18" s="219"/>
      <c r="G18" s="219"/>
      <c r="H18" s="219"/>
      <c r="I18" s="9">
        <v>14</v>
      </c>
      <c r="J18" s="11">
        <v>0</v>
      </c>
      <c r="K18" s="11">
        <v>0</v>
      </c>
    </row>
    <row r="19" spans="1:11">
      <c r="A19" s="218" t="s">
        <v>259</v>
      </c>
      <c r="B19" s="219"/>
      <c r="C19" s="219"/>
      <c r="D19" s="219"/>
      <c r="E19" s="219"/>
      <c r="F19" s="219"/>
      <c r="G19" s="219"/>
      <c r="H19" s="219"/>
      <c r="I19" s="9">
        <v>15</v>
      </c>
      <c r="J19" s="11">
        <v>0</v>
      </c>
      <c r="K19" s="11">
        <v>0</v>
      </c>
    </row>
    <row r="20" spans="1:11">
      <c r="A20" s="218" t="s">
        <v>260</v>
      </c>
      <c r="B20" s="219"/>
      <c r="C20" s="219"/>
      <c r="D20" s="219"/>
      <c r="E20" s="219"/>
      <c r="F20" s="219"/>
      <c r="G20" s="219"/>
      <c r="H20" s="219"/>
      <c r="I20" s="9">
        <v>16</v>
      </c>
      <c r="J20" s="11">
        <v>0</v>
      </c>
      <c r="K20" s="11">
        <v>0</v>
      </c>
    </row>
    <row r="21" spans="1:11">
      <c r="A21" s="228" t="s">
        <v>261</v>
      </c>
      <c r="B21" s="229"/>
      <c r="C21" s="229"/>
      <c r="D21" s="229"/>
      <c r="E21" s="229"/>
      <c r="F21" s="229"/>
      <c r="G21" s="229"/>
      <c r="H21" s="229"/>
      <c r="I21" s="9">
        <v>17</v>
      </c>
      <c r="J21" s="32">
        <f>SUM(J15:J20)</f>
        <v>0</v>
      </c>
      <c r="K21" s="32">
        <f>SUM(K15:K20)</f>
        <v>0</v>
      </c>
    </row>
    <row r="22" spans="1:11">
      <c r="A22" s="230"/>
      <c r="B22" s="231"/>
      <c r="C22" s="231"/>
      <c r="D22" s="231"/>
      <c r="E22" s="231"/>
      <c r="F22" s="231"/>
      <c r="G22" s="231"/>
      <c r="H22" s="231"/>
      <c r="I22" s="232"/>
      <c r="J22" s="232"/>
      <c r="K22" s="233"/>
    </row>
    <row r="23" spans="1:11">
      <c r="A23" s="220" t="s">
        <v>262</v>
      </c>
      <c r="B23" s="221"/>
      <c r="C23" s="221"/>
      <c r="D23" s="221"/>
      <c r="E23" s="221"/>
      <c r="F23" s="221"/>
      <c r="G23" s="221"/>
      <c r="H23" s="221"/>
      <c r="I23" s="12">
        <v>18</v>
      </c>
      <c r="J23" s="10">
        <v>0</v>
      </c>
      <c r="K23" s="10">
        <v>0</v>
      </c>
    </row>
    <row r="24" spans="1:11" ht="17.25" customHeight="1">
      <c r="A24" s="222" t="s">
        <v>263</v>
      </c>
      <c r="B24" s="223"/>
      <c r="C24" s="223"/>
      <c r="D24" s="223"/>
      <c r="E24" s="223"/>
      <c r="F24" s="223"/>
      <c r="G24" s="223"/>
      <c r="H24" s="223"/>
      <c r="I24" s="13">
        <v>19</v>
      </c>
      <c r="J24" s="32">
        <v>0</v>
      </c>
      <c r="K24" s="32">
        <v>0</v>
      </c>
    </row>
    <row r="25" spans="1:11" ht="30" customHeight="1">
      <c r="A25" s="224" t="s">
        <v>264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</row>
  </sheetData>
  <protectedRanges>
    <protectedRange sqref="E2" name="Range1_1"/>
    <protectedRange sqref="G2:H2" name="Range1"/>
  </protectedRanges>
  <mergeCells count="26"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0:H10"/>
    <mergeCell ref="C2:D2"/>
    <mergeCell ref="G2:H2"/>
    <mergeCell ref="A3:H3"/>
    <mergeCell ref="A4:H4"/>
    <mergeCell ref="A5:H5"/>
    <mergeCell ref="A17:H17"/>
    <mergeCell ref="A6:H6"/>
    <mergeCell ref="A7:H7"/>
    <mergeCell ref="A8:H8"/>
    <mergeCell ref="A9:H9"/>
    <mergeCell ref="A23:H23"/>
    <mergeCell ref="A18:H18"/>
    <mergeCell ref="A11:H11"/>
    <mergeCell ref="A12:H12"/>
    <mergeCell ref="A13:H13"/>
    <mergeCell ref="A14:H14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OPĆI PODACI</vt:lpstr>
      <vt:lpstr>Bilanca</vt:lpstr>
      <vt:lpstr>RDG</vt:lpstr>
      <vt:lpstr>NT_I</vt:lpstr>
      <vt:lpstr>PK</vt:lpstr>
      <vt:lpstr>'OPĆI PODACI'!Podrucje_ispisa</vt:lpstr>
      <vt:lpstr>PK!Podrucje_ispisa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Mirta Bačić Vidović</cp:lastModifiedBy>
  <cp:lastPrinted>2019-02-19T14:26:59Z</cp:lastPrinted>
  <dcterms:created xsi:type="dcterms:W3CDTF">2008-10-17T11:51:54Z</dcterms:created>
  <dcterms:modified xsi:type="dcterms:W3CDTF">2019-02-27T14:12:57Z</dcterms:modified>
</cp:coreProperties>
</file>