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ja\Desktop\1Q 2018\"/>
    </mc:Choice>
  </mc:AlternateContent>
  <bookViews>
    <workbookView xWindow="0" yWindow="0" windowWidth="23040" windowHeight="10656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Changes in equity" sheetId="17" r:id="rId5"/>
  </sheets>
  <definedNames>
    <definedName name="_xlnm.Print_Area" localSheetId="0">'General Data'!$A$1:$K$66</definedName>
  </definedNames>
  <calcPr calcId="162913"/>
  <fileRecoveryPr autoRecover="0"/>
</workbook>
</file>

<file path=xl/calcChain.xml><?xml version="1.0" encoding="utf-8"?>
<calcChain xmlns="http://schemas.openxmlformats.org/spreadsheetml/2006/main">
  <c r="L27" i="18" l="1"/>
  <c r="M27" i="18"/>
  <c r="J21" i="17" l="1"/>
  <c r="K21" i="17"/>
  <c r="K58" i="18" l="1"/>
  <c r="K67" i="18" s="1"/>
  <c r="K68" i="18" s="1"/>
  <c r="L58" i="18"/>
  <c r="L67" i="18" s="1"/>
  <c r="L68" i="18" s="1"/>
  <c r="K33" i="18"/>
  <c r="L33" i="18"/>
  <c r="K27" i="18"/>
  <c r="K22" i="18"/>
  <c r="L22" i="18"/>
  <c r="K16" i="18"/>
  <c r="L16" i="18"/>
  <c r="K12" i="18"/>
  <c r="K10" i="18" s="1"/>
  <c r="L12" i="18"/>
  <c r="K7" i="18"/>
  <c r="L7" i="18"/>
  <c r="L42" i="18" s="1"/>
  <c r="J80" i="19"/>
  <c r="J10" i="19"/>
  <c r="K10" i="19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3" i="19"/>
  <c r="J87" i="19"/>
  <c r="J91" i="19"/>
  <c r="J101" i="19"/>
  <c r="K17" i="19"/>
  <c r="K27" i="19"/>
  <c r="K36" i="19"/>
  <c r="K42" i="19"/>
  <c r="K50" i="19"/>
  <c r="K57" i="19"/>
  <c r="J17" i="19"/>
  <c r="J27" i="19"/>
  <c r="J36" i="19"/>
  <c r="J42" i="19"/>
  <c r="J50" i="19"/>
  <c r="J57" i="19"/>
  <c r="J12" i="18"/>
  <c r="M58" i="18"/>
  <c r="M67" i="18" s="1"/>
  <c r="M68" i="18" s="1"/>
  <c r="J58" i="18"/>
  <c r="J67" i="18" s="1"/>
  <c r="J68" i="18" s="1"/>
  <c r="M7" i="18"/>
  <c r="M12" i="18"/>
  <c r="M16" i="18"/>
  <c r="M22" i="18"/>
  <c r="M33" i="18"/>
  <c r="J7" i="18"/>
  <c r="J27" i="18"/>
  <c r="J16" i="18"/>
  <c r="J22" i="18"/>
  <c r="J33" i="18"/>
  <c r="J14" i="17"/>
  <c r="K14" i="17"/>
  <c r="K42" i="18"/>
  <c r="K43" i="18" l="1"/>
  <c r="K44" i="18" s="1"/>
  <c r="K48" i="18" s="1"/>
  <c r="K49" i="18" s="1"/>
  <c r="J42" i="18"/>
  <c r="J21" i="20"/>
  <c r="J10" i="18"/>
  <c r="J43" i="18" s="1"/>
  <c r="K46" i="20"/>
  <c r="L10" i="18"/>
  <c r="L43" i="18" s="1"/>
  <c r="L44" i="18" s="1"/>
  <c r="L48" i="18" s="1"/>
  <c r="K9" i="19"/>
  <c r="M42" i="18"/>
  <c r="J33" i="20"/>
  <c r="K20" i="20"/>
  <c r="K47" i="20"/>
  <c r="M10" i="18"/>
  <c r="M43" i="18" s="1"/>
  <c r="J46" i="20"/>
  <c r="J20" i="20"/>
  <c r="K21" i="20"/>
  <c r="J47" i="20"/>
  <c r="K34" i="20"/>
  <c r="K33" i="20"/>
  <c r="J34" i="20"/>
  <c r="K45" i="18"/>
  <c r="K70" i="19"/>
  <c r="K115" i="19" s="1"/>
  <c r="J70" i="19"/>
  <c r="J115" i="19" s="1"/>
  <c r="K41" i="19"/>
  <c r="J41" i="19"/>
  <c r="J9" i="19"/>
  <c r="K46" i="18" l="1"/>
  <c r="J45" i="18"/>
  <c r="J46" i="18"/>
  <c r="M45" i="18"/>
  <c r="J44" i="18"/>
  <c r="J48" i="18" s="1"/>
  <c r="J49" i="18" s="1"/>
  <c r="L46" i="18"/>
  <c r="L45" i="18"/>
  <c r="M44" i="18"/>
  <c r="M48" i="18" s="1"/>
  <c r="M49" i="18" s="1"/>
  <c r="M46" i="18"/>
  <c r="J67" i="19"/>
  <c r="K67" i="19"/>
  <c r="J49" i="20"/>
  <c r="K49" i="20"/>
  <c r="J48" i="20"/>
  <c r="K48" i="20"/>
  <c r="K50" i="18"/>
  <c r="L49" i="18"/>
  <c r="L50" i="18"/>
  <c r="J50" i="18" l="1"/>
  <c r="M50" i="18"/>
</calcChain>
</file>

<file path=xl/sharedStrings.xml><?xml version="1.0" encoding="utf-8"?>
<sst xmlns="http://schemas.openxmlformats.org/spreadsheetml/2006/main" count="336" uniqueCount="305">
  <si>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</si>
  <si>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</si>
  <si>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</si>
  <si>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</si>
  <si>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</si>
  <si>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</si>
  <si>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</si>
  <si>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</si>
  <si>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</si>
  <si>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  <charset val="238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</si>
  <si>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</si>
  <si>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</si>
  <si>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</si>
  <si>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</si>
  <si>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</si>
  <si>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</si>
  <si>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</si>
  <si>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</si>
  <si>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</si>
  <si>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</si>
  <si>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</si>
  <si>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</si>
  <si>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</si>
  <si>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</si>
  <si>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</si>
  <si>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</si>
  <si>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</si>
  <si>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</si>
  <si>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</si>
  <si>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</si>
  <si>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</si>
  <si>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</si>
  <si>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</si>
  <si>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</si>
  <si>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</si>
  <si>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</si>
  <si>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  <charset val="238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</si>
  <si>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</si>
  <si>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</si>
  <si>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</si>
  <si>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</si>
  <si>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</si>
  <si>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</si>
  <si>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</si>
  <si>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</si>
  <si>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</si>
  <si>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</si>
  <si>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</si>
  <si>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</si>
  <si>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</si>
  <si>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</si>
  <si>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</si>
  <si>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</si>
  <si>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</si>
  <si>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</si>
  <si>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</si>
  <si>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</si>
  <si>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</si>
  <si>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</si>
  <si>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</si>
  <si>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</si>
  <si>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</si>
  <si>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</si>
  <si>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</si>
  <si>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</si>
  <si>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</si>
  <si>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</si>
  <si>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</si>
  <si>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</si>
  <si>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</si>
  <si>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</si>
  <si>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</si>
  <si>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</si>
  <si>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</si>
  <si>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</si>
  <si>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</si>
  <si>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</si>
  <si>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</si>
  <si>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</si>
  <si>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</si>
  <si>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</si>
  <si>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</si>
  <si>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</si>
  <si>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</si>
  <si>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</si>
  <si>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</si>
  <si>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</si>
  <si>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</si>
  <si>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</si>
  <si>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</si>
  <si>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</si>
  <si>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  <charset val="238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</si>
  <si>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</si>
  <si>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</si>
  <si>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</si>
  <si>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</si>
  <si>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</si>
  <si>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PROFIT AND LOSS ACCOUNT</t>
  </si>
  <si>
    <t>Previous year</t>
  </si>
  <si>
    <t>Current year</t>
  </si>
  <si>
    <r>
      <t xml:space="preserve">I. OPERATING REVENUE </t>
    </r>
    <r>
      <rPr>
        <sz val="9"/>
        <rFont val="Arial"/>
        <family val="2"/>
        <charset val="238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</si>
  <si>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</si>
  <si>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</si>
  <si>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</si>
  <si>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</si>
  <si>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</si>
  <si>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</si>
  <si>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</si>
  <si>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</si>
  <si>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</si>
  <si>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</si>
  <si>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</si>
  <si>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</si>
  <si>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  <charset val="238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</si>
  <si>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</si>
  <si>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</si>
  <si>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</si>
  <si>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  1. Interest income,foreing exchange gains,dividends and similar income from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</si>
  <si>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</si>
  <si>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</si>
  <si>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</si>
  <si>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</si>
  <si>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</si>
  <si>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</si>
  <si>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</si>
  <si>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</si>
  <si>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</si>
  <si>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</si>
  <si>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</si>
  <si>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</si>
  <si>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</si>
  <si>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</si>
  <si>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</si>
  <si>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</si>
  <si>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</si>
  <si>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</si>
  <si>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</si>
  <si>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</si>
  <si>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</si>
  <si>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</si>
  <si>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</si>
  <si>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</si>
  <si>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</si>
  <si>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</si>
  <si>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</si>
  <si>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</si>
  <si>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</si>
  <si>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</si>
  <si>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</si>
  <si>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  <charset val="238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</si>
  <si>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</si>
  <si>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</si>
  <si>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</si>
  <si>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STATEMENT OF CASH FLOWS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</si>
  <si>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</si>
  <si>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</si>
  <si>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</si>
  <si>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</si>
  <si>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</si>
  <si>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</si>
  <si>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</si>
  <si>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</si>
  <si>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</si>
  <si>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</si>
  <si>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</si>
  <si>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</si>
  <si>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</si>
  <si>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</si>
  <si>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</si>
  <si>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</si>
  <si>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</si>
  <si>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</si>
  <si>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</si>
  <si>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</si>
  <si>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</si>
  <si>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</si>
  <si>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</si>
  <si>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</si>
  <si>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</si>
  <si>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</si>
  <si>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</si>
  <si>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</si>
  <si>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</si>
  <si>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</si>
  <si>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</si>
  <si>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</si>
  <si>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</si>
  <si>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</si>
  <si>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</si>
  <si>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</si>
  <si>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</si>
  <si>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</si>
  <si>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</si>
  <si>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</si>
  <si>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</si>
  <si>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</si>
  <si>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</si>
  <si>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</si>
  <si>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</si>
  <si>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</si>
  <si>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</si>
  <si>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</si>
  <si>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</si>
  <si>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</si>
  <si>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</si>
  <si>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</si>
  <si>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</si>
  <si>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</si>
  <si>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</si>
  <si>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</si>
  <si>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</si>
  <si>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</si>
  <si>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</si>
  <si>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</si>
  <si>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</si>
  <si>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</si>
  <si>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</si>
  <si>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</si>
  <si>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</si>
  <si>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</si>
  <si>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</si>
  <si>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</si>
  <si>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</si>
  <si>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</si>
  <si>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</si>
  <si>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</si>
  <si>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</si>
  <si>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</si>
  <si>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</si>
  <si>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</si>
  <si>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</si>
  <si>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</si>
  <si>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</si>
  <si>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</si>
  <si>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APPENDIX 1</t>
  </si>
  <si>
    <t>Reporting period:</t>
  </si>
  <si>
    <t>03330494</t>
  </si>
  <si>
    <t>040141664</t>
  </si>
  <si>
    <t>92590920313</t>
  </si>
  <si>
    <t>Issuer company:</t>
  </si>
  <si>
    <t>RIJEKA</t>
  </si>
  <si>
    <t>Riva 1</t>
  </si>
  <si>
    <t>uprava@lukarijeka.hr</t>
  </si>
  <si>
    <t>www.lukarijeka.hr</t>
  </si>
  <si>
    <t>Code and name of town:</t>
  </si>
  <si>
    <t>PRIMORSKO-GORANSKA</t>
  </si>
  <si>
    <t>Number of employees:</t>
  </si>
  <si>
    <t>(at the end of the year)</t>
  </si>
  <si>
    <t>NKD/NWC code:</t>
  </si>
  <si>
    <t>5224</t>
  </si>
  <si>
    <t>NO</t>
  </si>
  <si>
    <t>051/496-533</t>
  </si>
  <si>
    <t>051/496-008</t>
  </si>
  <si>
    <t>fin@lukarijeka.hr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</si>
  <si>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</si>
  <si>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</si>
  <si>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</si>
  <si>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  <charset val="238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</si>
  <si>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</si>
  <si>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</si>
  <si>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Previous period cumulative</t>
  </si>
  <si>
    <t>Previous period quarter</t>
  </si>
  <si>
    <t>Current period cumulative</t>
  </si>
  <si>
    <t>Current period quarter</t>
  </si>
  <si>
    <t>QUARTERLY FINANCIAL REPORT OF ENTREPRENEUR</t>
  </si>
  <si>
    <t>BALANCE SHEET</t>
  </si>
  <si>
    <t>I. INTANGIBLE ASSETS (004 to 009)</t>
  </si>
  <si>
    <t>II. TANGIBLE ASSETS (011 to 019)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</si>
  <si>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</si>
  <si>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</si>
  <si>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</si>
  <si>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</si>
  <si>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  <charset val="238"/>
      </rPr>
      <t>(080 to 082)</t>
    </r>
  </si>
  <si>
    <r>
      <t xml:space="preserve">C)  LONG - TERM LIABILITIES  </t>
    </r>
    <r>
      <rPr>
        <sz val="9"/>
        <rFont val="Arial"/>
        <family val="2"/>
        <charset val="238"/>
      </rPr>
      <t>(084 to 092)</t>
    </r>
  </si>
  <si>
    <r>
      <t xml:space="preserve">D)  SHORT-TERM LIABILITIES </t>
    </r>
    <r>
      <rPr>
        <sz val="9"/>
        <rFont val="Arial"/>
        <family val="2"/>
        <charset val="238"/>
      </rPr>
      <t>(094 to 105)</t>
    </r>
  </si>
  <si>
    <r>
      <t xml:space="preserve">    2. Material costs  </t>
    </r>
    <r>
      <rPr>
        <sz val="9"/>
        <rFont val="Arial"/>
        <family val="2"/>
        <charset val="238"/>
      </rPr>
      <t>(117 to 119)</t>
    </r>
  </si>
  <si>
    <r>
      <t xml:space="preserve">   3. Satff costs </t>
    </r>
    <r>
      <rPr>
        <sz val="9"/>
        <rFont val="Arial"/>
        <family val="2"/>
        <charset val="238"/>
      </rPr>
      <t>(121 to 123)</t>
    </r>
  </si>
  <si>
    <r>
      <t xml:space="preserve">III. FINANCIAL INCOME </t>
    </r>
    <r>
      <rPr>
        <sz val="9"/>
        <rFont val="Arial"/>
        <family val="2"/>
        <charset val="238"/>
      </rPr>
      <t>(132 to 136)</t>
    </r>
  </si>
  <si>
    <r>
      <t xml:space="preserve">IV. FINANCIAL EXPENSES </t>
    </r>
    <r>
      <rPr>
        <sz val="9"/>
        <rFont val="Arial"/>
        <family val="2"/>
        <charset val="238"/>
      </rPr>
      <t>(138 to 141)</t>
    </r>
  </si>
  <si>
    <r>
      <t xml:space="preserve">II. OTHER COMPREHENSIVE INCOME /LOSS BEFORE TAX  </t>
    </r>
    <r>
      <rPr>
        <sz val="9"/>
        <rFont val="Arial"/>
        <family val="2"/>
        <charset val="238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</si>
  <si>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</si>
  <si>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</si>
  <si>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</si>
  <si>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</si>
  <si>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</si>
  <si>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</si>
  <si>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</si>
  <si>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</si>
  <si>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PORT OF RIJEKA j.s.c.</t>
  </si>
  <si>
    <t>Reljac Janja</t>
  </si>
  <si>
    <t>AOP</t>
  </si>
  <si>
    <t>in Kunas</t>
  </si>
  <si>
    <r>
      <t xml:space="preserve">PORT OF RIJEKA j.s.c.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</si>
  <si>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IX.  TOTAL INCOME </t>
    </r>
    <r>
      <rPr>
        <sz val="9"/>
        <rFont val="Arial"/>
        <family val="2"/>
        <charset val="238"/>
      </rPr>
      <t>(111+131+142+144)</t>
    </r>
  </si>
  <si>
    <r>
      <t xml:space="preserve">X.   TOTAL EXPENSES </t>
    </r>
    <r>
      <rPr>
        <sz val="9"/>
        <rFont val="Arial"/>
        <family val="2"/>
        <charset val="238"/>
      </rPr>
      <t>(114+137+143+145)</t>
    </r>
  </si>
  <si>
    <r>
      <t xml:space="preserve">PORT OF RIJEKA j.s.c.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>in Kunas</t>
    </r>
  </si>
  <si>
    <r>
      <t xml:space="preserve">PORT OF RIJEKA j.s.c.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in Kunas</t>
    </r>
  </si>
  <si>
    <t>Total increase in cash flow  (013-014+025-026+037-038)</t>
  </si>
  <si>
    <t>Total decrease in cash flow (014-013+026-025+038-037)</t>
  </si>
  <si>
    <t xml:space="preserve">     2. Interest income,foreing exchange losses,dividends and similar expenses from non related parties</t>
  </si>
  <si>
    <t xml:space="preserve">   8. Other operating costs</t>
  </si>
  <si>
    <t>01.01.2018.</t>
  </si>
  <si>
    <t>31.03.2018.</t>
  </si>
  <si>
    <t xml:space="preserve"> as of 31.03.2018.</t>
  </si>
  <si>
    <t>from 01.01.2018. until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</si>
</sst>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8"/>
      <name val="Arial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hidden="1"/>
    </xf>
    <xf numFmtId="0" fontId="0" fillId="0" borderId="11" xfId="0" applyBorder="1"/>
    <xf numFmtId="0" fontId="5" fillId="0" borderId="11" xfId="0" applyFont="1" applyFill="1" applyBorder="1" applyAlignment="1">
      <alignment horizontal="left" vertical="center" wrapText="1" indent="1"/>
    </xf>
    <xf numFmtId="164" fontId="4" fillId="0" borderId="11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center" vertical="center" wrapText="1"/>
    </xf>
    <xf numFmtId="0" fontId="19" fillId="0" borderId="0" xfId="3" applyFont="1" applyAlignment="1"/>
    <xf numFmtId="0" fontId="20" fillId="0" borderId="0" xfId="3" applyFont="1" applyAlignment="1"/>
    <xf numFmtId="0" fontId="19" fillId="0" borderId="9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2" fillId="0" borderId="0" xfId="0" applyFont="1"/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left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protection hidden="1"/>
    </xf>
    <xf numFmtId="0" fontId="19" fillId="0" borderId="0" xfId="3" applyFont="1" applyAlignment="1" applyProtection="1">
      <protection hidden="1"/>
    </xf>
    <xf numFmtId="0" fontId="25" fillId="0" borderId="0" xfId="3" applyFont="1" applyBorder="1" applyAlignment="1" applyProtection="1">
      <alignment horizontal="right" vertical="center" wrapText="1"/>
      <protection hidden="1"/>
    </xf>
    <xf numFmtId="0" fontId="25" fillId="0" borderId="0" xfId="3" applyFont="1" applyAlignment="1" applyProtection="1">
      <alignment horizontal="right"/>
      <protection hidden="1"/>
    </xf>
    <xf numFmtId="0" fontId="25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5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Fill="1" applyBorder="1" applyAlignment="1" applyProtection="1">
      <protection hidden="1"/>
    </xf>
    <xf numFmtId="0" fontId="19" fillId="0" borderId="0" xfId="3" applyFont="1" applyAlignment="1" applyProtection="1">
      <alignment wrapText="1"/>
      <protection hidden="1"/>
    </xf>
    <xf numFmtId="0" fontId="19" fillId="0" borderId="0" xfId="3" applyFont="1" applyAlignment="1" applyProtection="1">
      <alignment horizontal="right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 applyProtection="1">
      <alignment vertical="top"/>
      <protection hidden="1"/>
    </xf>
    <xf numFmtId="1" fontId="21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Alignment="1" applyProtection="1">
      <alignment horizontal="right" vertical="center"/>
      <protection hidden="1"/>
    </xf>
    <xf numFmtId="3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21" fillId="2" borderId="10" xfId="3" applyFont="1" applyFill="1" applyBorder="1" applyAlignment="1" applyProtection="1">
      <alignment horizontal="center" vertical="center"/>
      <protection locked="0" hidden="1"/>
    </xf>
    <xf numFmtId="0" fontId="21" fillId="0" borderId="0" xfId="3" applyFont="1" applyBorder="1" applyAlignment="1" applyProtection="1">
      <alignment vertical="top"/>
      <protection hidden="1"/>
    </xf>
    <xf numFmtId="49" fontId="21" fillId="2" borderId="10" xfId="3" applyNumberFormat="1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left" vertical="top" wrapText="1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0" xfId="3" applyFont="1" applyAlignment="1" applyProtection="1">
      <alignment horizontal="left" vertical="top" indent="2"/>
      <protection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left" vertical="top" wrapText="1" indent="2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21" fillId="2" borderId="0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/>
    <xf numFmtId="49" fontId="21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0" xfId="3" applyNumberFormat="1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1" xfId="3" applyFont="1" applyBorder="1" applyAlignment="1" applyProtection="1">
      <protection hidden="1"/>
    </xf>
    <xf numFmtId="0" fontId="19" fillId="0" borderId="0" xfId="3" applyFont="1" applyAlignment="1" applyProtection="1">
      <alignment vertical="top"/>
      <protection hidden="1"/>
    </xf>
    <xf numFmtId="0" fontId="19" fillId="0" borderId="0" xfId="3" applyFont="1" applyAlignment="1" applyProtection="1">
      <alignment horizontal="left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30" fillId="0" borderId="0" xfId="3" applyFont="1" applyBorder="1" applyAlignment="1" applyProtection="1">
      <alignment vertical="center"/>
      <protection hidden="1"/>
    </xf>
    <xf numFmtId="0" fontId="30" fillId="0" borderId="0" xfId="2" applyFont="1" applyBorder="1" applyAlignment="1" applyProtection="1">
      <alignment vertical="center"/>
      <protection hidden="1"/>
    </xf>
    <xf numFmtId="0" fontId="30" fillId="0" borderId="0" xfId="3" applyFont="1" applyBorder="1" applyAlignment="1" applyProtection="1">
      <protection hidden="1"/>
    </xf>
    <xf numFmtId="0" fontId="31" fillId="0" borderId="0" xfId="3" applyFont="1" applyAlignment="1"/>
    <xf numFmtId="0" fontId="30" fillId="0" borderId="0" xfId="3" applyFont="1" applyAlignment="1" applyProtection="1">
      <protection hidden="1"/>
    </xf>
    <xf numFmtId="0" fontId="21" fillId="0" borderId="0" xfId="3" applyFont="1" applyAlignment="1" applyProtection="1">
      <alignment vertical="center"/>
      <protection hidden="1"/>
    </xf>
    <xf numFmtId="0" fontId="19" fillId="0" borderId="12" xfId="3" applyFont="1" applyBorder="1" applyAlignment="1" applyProtection="1">
      <protection hidden="1"/>
    </xf>
    <xf numFmtId="0" fontId="19" fillId="0" borderId="12" xfId="3" applyFont="1" applyBorder="1" applyAlignment="1"/>
    <xf numFmtId="0" fontId="19" fillId="0" borderId="0" xfId="3" applyFont="1" applyFill="1" applyBorder="1" applyAlignment="1" applyProtection="1">
      <alignment horizontal="right" vertical="top" wrapText="1"/>
      <protection hidden="1"/>
    </xf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34" fillId="0" borderId="7" xfId="0" applyNumberFormat="1" applyFont="1" applyFill="1" applyBorder="1" applyAlignment="1" applyProtection="1">
      <alignment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34" fillId="0" borderId="7" xfId="0" applyNumberFormat="1" applyFont="1" applyFill="1" applyBorder="1" applyAlignment="1" applyProtection="1">
      <alignment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0" xfId="3" applyFont="1" applyAlignment="1" applyProtection="1">
      <alignment horizontal="right" vertical="center" wrapText="1"/>
      <protection hidden="1"/>
    </xf>
    <xf numFmtId="0" fontId="19" fillId="0" borderId="19" xfId="3" applyFont="1" applyBorder="1" applyAlignment="1" applyProtection="1">
      <alignment horizontal="right" wrapText="1"/>
      <protection hidden="1"/>
    </xf>
    <xf numFmtId="49" fontId="27" fillId="2" borderId="20" xfId="1" applyNumberFormat="1" applyFont="1" applyFill="1" applyBorder="1" applyAlignment="1" applyProtection="1">
      <alignment horizontal="left" vertical="center"/>
      <protection locked="0" hidden="1"/>
    </xf>
    <xf numFmtId="49" fontId="21" fillId="0" borderId="13" xfId="3" applyNumberFormat="1" applyFont="1" applyBorder="1" applyAlignment="1" applyProtection="1">
      <alignment horizontal="left" vertical="center"/>
      <protection locked="0" hidden="1"/>
    </xf>
    <xf numFmtId="49" fontId="21" fillId="0" borderId="21" xfId="3" applyNumberFormat="1" applyFont="1" applyBorder="1" applyAlignment="1" applyProtection="1">
      <alignment horizontal="left" vertical="center"/>
      <protection locked="0" hidden="1"/>
    </xf>
    <xf numFmtId="0" fontId="19" fillId="0" borderId="0" xfId="3" applyFont="1" applyAlignment="1" applyProtection="1">
      <alignment horizontal="right" vertical="center"/>
      <protection hidden="1"/>
    </xf>
    <xf numFmtId="0" fontId="19" fillId="0" borderId="19" xfId="3" applyFont="1" applyBorder="1" applyAlignment="1" applyProtection="1">
      <alignment horizontal="right"/>
      <protection hidden="1"/>
    </xf>
    <xf numFmtId="49" fontId="4" fillId="2" borderId="20" xfId="3" applyNumberFormat="1" applyFont="1" applyFill="1" applyBorder="1" applyAlignment="1" applyProtection="1">
      <alignment horizontal="left" vertical="center"/>
      <protection locked="0" hidden="1"/>
    </xf>
    <xf numFmtId="0" fontId="19" fillId="0" borderId="21" xfId="3" applyFont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9" fillId="0" borderId="0" xfId="3" applyFont="1" applyAlignment="1"/>
    <xf numFmtId="0" fontId="19" fillId="0" borderId="0" xfId="3" applyFont="1" applyBorder="1" applyAlignment="1" applyProtection="1">
      <alignment vertical="center"/>
      <protection hidden="1"/>
    </xf>
    <xf numFmtId="0" fontId="19" fillId="0" borderId="22" xfId="3" applyFont="1" applyBorder="1" applyAlignment="1" applyProtection="1">
      <alignment horizontal="center" vertical="top"/>
      <protection hidden="1"/>
    </xf>
    <xf numFmtId="0" fontId="19" fillId="0" borderId="22" xfId="3" applyFont="1" applyBorder="1" applyAlignment="1">
      <alignment horizontal="center"/>
    </xf>
    <xf numFmtId="0" fontId="19" fillId="0" borderId="22" xfId="3" applyFont="1" applyBorder="1" applyAlignment="1"/>
    <xf numFmtId="49" fontId="21" fillId="2" borderId="20" xfId="3" applyNumberFormat="1" applyFont="1" applyFill="1" applyBorder="1" applyAlignment="1" applyProtection="1">
      <alignment horizontal="left" vertical="center"/>
      <protection locked="0" hidden="1"/>
    </xf>
    <xf numFmtId="0" fontId="18" fillId="0" borderId="0" xfId="3" applyFont="1" applyAlignment="1"/>
    <xf numFmtId="49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49" fontId="21" fillId="0" borderId="21" xfId="3" applyNumberFormat="1" applyFont="1" applyBorder="1" applyAlignment="1" applyProtection="1">
      <alignment horizontal="center" vertical="center"/>
      <protection locked="0" hidden="1"/>
    </xf>
    <xf numFmtId="0" fontId="21" fillId="2" borderId="20" xfId="3" applyFont="1" applyFill="1" applyBorder="1" applyAlignment="1" applyProtection="1">
      <alignment horizontal="left" vertical="center"/>
      <protection locked="0" hidden="1"/>
    </xf>
    <xf numFmtId="0" fontId="19" fillId="0" borderId="13" xfId="3" applyFont="1" applyBorder="1" applyAlignment="1"/>
    <xf numFmtId="0" fontId="19" fillId="0" borderId="21" xfId="3" applyFont="1" applyBorder="1" applyAlignment="1"/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1" xfId="3" applyFont="1" applyBorder="1" applyAlignment="1" applyProtection="1">
      <alignment horizontal="center"/>
      <protection hidden="1"/>
    </xf>
    <xf numFmtId="0" fontId="21" fillId="0" borderId="13" xfId="3" applyFont="1" applyBorder="1" applyAlignment="1" applyProtection="1">
      <alignment horizontal="left" vertical="center"/>
      <protection locked="0" hidden="1"/>
    </xf>
    <xf numFmtId="0" fontId="21" fillId="2" borderId="20" xfId="3" applyFont="1" applyFill="1" applyBorder="1" applyAlignment="1" applyProtection="1">
      <alignment horizontal="right" vertical="center"/>
      <protection locked="0" hidden="1"/>
    </xf>
    <xf numFmtId="0" fontId="27" fillId="2" borderId="20" xfId="1" applyFont="1" applyFill="1" applyBorder="1" applyAlignment="1" applyProtection="1">
      <protection locked="0" hidden="1"/>
    </xf>
    <xf numFmtId="0" fontId="21" fillId="0" borderId="13" xfId="3" applyFont="1" applyBorder="1" applyAlignment="1" applyProtection="1">
      <protection locked="0" hidden="1"/>
    </xf>
    <xf numFmtId="0" fontId="21" fillId="0" borderId="21" xfId="3" applyFont="1" applyBorder="1" applyAlignment="1" applyProtection="1">
      <protection locked="0" hidden="1"/>
    </xf>
    <xf numFmtId="0" fontId="19" fillId="0" borderId="0" xfId="3" applyFont="1" applyBorder="1" applyAlignment="1" applyProtection="1">
      <alignment vertical="top" wrapText="1"/>
      <protection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Alignment="1" applyProtection="1">
      <alignment horizontal="center" vertical="center"/>
      <protection hidden="1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0" xfId="3" applyFont="1" applyAlignment="1">
      <alignment vertical="center"/>
    </xf>
    <xf numFmtId="0" fontId="19" fillId="0" borderId="13" xfId="3" applyFont="1" applyBorder="1" applyAlignment="1">
      <alignment horizontal="left"/>
    </xf>
    <xf numFmtId="0" fontId="19" fillId="0" borderId="21" xfId="3" applyFont="1" applyBorder="1" applyAlignment="1">
      <alignment horizontal="left"/>
    </xf>
    <xf numFmtId="0" fontId="19" fillId="0" borderId="0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Alignment="1" applyProtection="1">
      <alignment horizontal="right" wrapText="1"/>
      <protection hidden="1"/>
    </xf>
    <xf numFmtId="0" fontId="19" fillId="0" borderId="13" xfId="3" applyFont="1" applyBorder="1" applyAlignment="1">
      <alignment horizontal="left" vertical="center"/>
    </xf>
    <xf numFmtId="1" fontId="21" fillId="2" borderId="20" xfId="3" applyNumberFormat="1" applyFont="1" applyFill="1" applyBorder="1" applyAlignment="1" applyProtection="1">
      <alignment horizontal="center" vertical="center"/>
      <protection locked="0" hidden="1"/>
    </xf>
    <xf numFmtId="1" fontId="21" fillId="2" borderId="21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9" xfId="3" applyFont="1" applyBorder="1" applyAlignment="1" applyProtection="1">
      <alignment horizontal="right" vertical="center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21" fillId="0" borderId="0" xfId="3" applyFont="1" applyFill="1" applyBorder="1" applyAlignment="1" applyProtection="1">
      <alignment horizontal="left" vertical="center" wrapText="1"/>
      <protection hidden="1"/>
    </xf>
    <xf numFmtId="0" fontId="21" fillId="0" borderId="19" xfId="3" applyFont="1" applyFill="1" applyBorder="1" applyAlignment="1" applyProtection="1">
      <alignment horizontal="left" vertical="center" wrapText="1"/>
      <protection hidden="1"/>
    </xf>
    <xf numFmtId="0" fontId="23" fillId="0" borderId="0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right" vertical="center" wrapText="1"/>
      <protection hidden="1"/>
    </xf>
    <xf numFmtId="0" fontId="26" fillId="0" borderId="19" xfId="3" applyFont="1" applyBorder="1" applyAlignment="1" applyProtection="1">
      <alignment horizontal="right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horizontal="center" vertical="center" wrapText="1"/>
      <protection hidden="1"/>
    </xf>
    <xf numFmtId="0" fontId="4" fillId="4" borderId="3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4" fillId="4" borderId="20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3" borderId="25" xfId="0" applyFont="1" applyFill="1" applyBorder="1" applyAlignment="1" applyProtection="1">
      <alignment vertical="center" wrapText="1"/>
      <protection hidden="1"/>
    </xf>
    <xf numFmtId="0" fontId="9" fillId="3" borderId="26" xfId="0" applyFont="1" applyFill="1" applyBorder="1" applyAlignment="1" applyProtection="1">
      <alignment vertical="center" wrapText="1"/>
      <protection hidden="1"/>
    </xf>
    <xf numFmtId="0" fontId="9" fillId="3" borderId="27" xfId="0" applyFont="1" applyFill="1" applyBorder="1" applyAlignment="1" applyProtection="1">
      <alignment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 indent="1"/>
    </xf>
    <xf numFmtId="0" fontId="9" fillId="4" borderId="26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14" fontId="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5" fillId="4" borderId="16" xfId="0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</cellXfs>
  <cellStyles count="8">
    <cellStyle name="Hiperveza" xfId="1" builtinId="8"/>
    <cellStyle name="Hiperveza 2" xfId="6"/>
    <cellStyle name="Normal_TFI-KI" xfId="2"/>
    <cellStyle name="Normal_TFI-POD" xfId="3"/>
    <cellStyle name="Normalno" xfId="0" builtinId="0"/>
    <cellStyle name="Obično_Knjiga2" xfId="4"/>
    <cellStyle name="Style 1" xfId="5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6"/>
  <sheetViews>
    <sheetView tabSelected="1" topLeftCell="A34" zoomScaleNormal="100" zoomScaleSheetLayoutView="110" workbookViewId="0">
      <selection activeCell="E63" sqref="E63"/>
    </sheetView>
  </sheetViews>
  <sheetFormatPr defaultColWidth="9.109375" defaultRowHeight="13.2"/>
  <cols>
    <col min="1" max="1" width="11.88671875" style="66" customWidth="1"/>
    <col min="2" max="2" width="13" style="66" customWidth="1"/>
    <col min="3" max="6" width="9.109375" style="66"/>
    <col min="7" max="7" width="18.6640625" style="66" customWidth="1"/>
    <col min="8" max="8" width="19.33203125" style="66" customWidth="1"/>
    <col min="9" max="9" width="14.44140625" style="66" customWidth="1"/>
    <col min="10" max="16384" width="9.109375" style="66"/>
  </cols>
  <sheetData>
    <row r="1" spans="1:12" ht="15.6">
      <c r="A1" s="193" t="s">
        <v>234</v>
      </c>
      <c r="B1" s="193"/>
      <c r="C1" s="193"/>
      <c r="D1" s="65"/>
      <c r="E1" s="65"/>
      <c r="F1" s="65"/>
      <c r="G1" s="65"/>
      <c r="H1" s="65"/>
      <c r="I1" s="65"/>
      <c r="J1" s="65"/>
      <c r="K1" s="65"/>
      <c r="L1" s="65"/>
    </row>
    <row r="2" spans="1:12">
      <c r="A2" s="223" t="s">
        <v>235</v>
      </c>
      <c r="B2" s="223"/>
      <c r="C2" s="223"/>
      <c r="D2" s="224"/>
      <c r="E2" s="123" t="s">
        <v>301</v>
      </c>
      <c r="F2" s="67"/>
      <c r="G2" s="68" t="s">
        <v>195</v>
      </c>
      <c r="H2" s="123" t="s">
        <v>302</v>
      </c>
      <c r="I2" s="69"/>
      <c r="J2" s="65"/>
      <c r="K2" s="65"/>
      <c r="L2" s="65"/>
    </row>
    <row r="3" spans="1:12">
      <c r="A3" s="70"/>
      <c r="B3" s="70"/>
      <c r="C3" s="70"/>
      <c r="D3" s="71"/>
      <c r="E3" s="71"/>
      <c r="F3" s="71"/>
      <c r="G3" s="71"/>
      <c r="H3" s="71"/>
      <c r="I3" s="69"/>
      <c r="J3" s="65"/>
      <c r="K3" s="65"/>
      <c r="L3" s="65"/>
    </row>
    <row r="4" spans="1:12">
      <c r="A4" s="72"/>
      <c r="B4" s="72"/>
      <c r="C4" s="72"/>
      <c r="D4" s="72"/>
      <c r="E4" s="73"/>
      <c r="F4" s="73"/>
      <c r="G4" s="72"/>
      <c r="H4" s="72"/>
      <c r="I4" s="74"/>
      <c r="J4" s="65"/>
      <c r="K4" s="65"/>
      <c r="L4" s="65"/>
    </row>
    <row r="5" spans="1:12" ht="17.399999999999999">
      <c r="A5" s="225" t="s">
        <v>264</v>
      </c>
      <c r="B5" s="225"/>
      <c r="C5" s="225"/>
      <c r="D5" s="225"/>
      <c r="E5" s="225"/>
      <c r="F5" s="225"/>
      <c r="G5" s="225"/>
      <c r="H5" s="225"/>
      <c r="I5" s="225"/>
      <c r="J5" s="65"/>
      <c r="K5" s="65"/>
      <c r="L5" s="65"/>
    </row>
    <row r="6" spans="1:12" ht="15.6">
      <c r="A6" s="75"/>
      <c r="B6" s="75"/>
      <c r="C6" s="75"/>
      <c r="D6" s="75"/>
      <c r="E6" s="75"/>
      <c r="F6" s="75"/>
      <c r="G6" s="75"/>
      <c r="H6" s="75"/>
      <c r="I6" s="75"/>
      <c r="J6" s="65"/>
      <c r="K6" s="65"/>
      <c r="L6" s="65"/>
    </row>
    <row r="7" spans="1:12">
      <c r="A7" s="76"/>
      <c r="B7" s="76"/>
      <c r="C7" s="76"/>
      <c r="D7" s="77"/>
      <c r="E7" s="78"/>
      <c r="F7" s="79"/>
      <c r="G7" s="80"/>
      <c r="H7" s="81"/>
      <c r="I7" s="82"/>
      <c r="J7" s="65"/>
      <c r="K7" s="65"/>
      <c r="L7" s="65"/>
    </row>
    <row r="8" spans="1:12">
      <c r="A8" s="182" t="s">
        <v>214</v>
      </c>
      <c r="B8" s="183"/>
      <c r="C8" s="194" t="s">
        <v>236</v>
      </c>
      <c r="D8" s="195"/>
      <c r="E8" s="77"/>
      <c r="F8" s="77"/>
      <c r="G8" s="77"/>
      <c r="H8" s="77"/>
      <c r="I8" s="83"/>
      <c r="J8" s="65"/>
      <c r="K8" s="65"/>
      <c r="L8" s="65"/>
    </row>
    <row r="9" spans="1:12">
      <c r="A9" s="84"/>
      <c r="B9" s="84"/>
      <c r="C9" s="76"/>
      <c r="D9" s="76"/>
      <c r="E9" s="77"/>
      <c r="F9" s="77"/>
      <c r="G9" s="77"/>
      <c r="H9" s="77"/>
      <c r="I9" s="83"/>
      <c r="J9" s="65"/>
      <c r="K9" s="65"/>
      <c r="L9" s="65"/>
    </row>
    <row r="10" spans="1:12" ht="26.25" customHeight="1">
      <c r="A10" s="226" t="s">
        <v>215</v>
      </c>
      <c r="B10" s="227"/>
      <c r="C10" s="194" t="s">
        <v>237</v>
      </c>
      <c r="D10" s="195"/>
      <c r="E10" s="77"/>
      <c r="F10" s="77"/>
      <c r="G10" s="77"/>
      <c r="H10" s="77"/>
      <c r="I10" s="77"/>
      <c r="J10" s="65"/>
      <c r="K10" s="65"/>
      <c r="L10" s="65"/>
    </row>
    <row r="11" spans="1:12" ht="12.75" customHeight="1">
      <c r="A11" s="85"/>
      <c r="B11" s="85"/>
      <c r="C11" s="86"/>
      <c r="D11" s="76"/>
      <c r="E11" s="76"/>
      <c r="F11" s="76"/>
      <c r="G11" s="76"/>
      <c r="H11" s="76"/>
      <c r="I11" s="76"/>
      <c r="J11" s="65"/>
      <c r="K11" s="65"/>
      <c r="L11" s="65"/>
    </row>
    <row r="12" spans="1:12">
      <c r="A12" s="215" t="s">
        <v>216</v>
      </c>
      <c r="B12" s="216"/>
      <c r="C12" s="194" t="s">
        <v>238</v>
      </c>
      <c r="D12" s="195"/>
      <c r="E12" s="76"/>
      <c r="F12" s="76"/>
      <c r="G12" s="76"/>
      <c r="H12" s="76"/>
      <c r="I12" s="76"/>
      <c r="J12" s="65"/>
      <c r="K12" s="65"/>
      <c r="L12" s="65"/>
    </row>
    <row r="13" spans="1:12">
      <c r="A13" s="217"/>
      <c r="B13" s="217"/>
      <c r="C13" s="76"/>
      <c r="D13" s="76"/>
      <c r="E13" s="76"/>
      <c r="F13" s="76"/>
      <c r="G13" s="76"/>
      <c r="H13" s="76"/>
      <c r="I13" s="76"/>
      <c r="J13" s="65"/>
      <c r="K13" s="65"/>
      <c r="L13" s="65"/>
    </row>
    <row r="14" spans="1:12">
      <c r="A14" s="182" t="s">
        <v>239</v>
      </c>
      <c r="B14" s="183"/>
      <c r="C14" s="196" t="s">
        <v>288</v>
      </c>
      <c r="D14" s="218"/>
      <c r="E14" s="218"/>
      <c r="F14" s="218"/>
      <c r="G14" s="218"/>
      <c r="H14" s="218"/>
      <c r="I14" s="185"/>
      <c r="J14" s="65"/>
      <c r="K14" s="65"/>
      <c r="L14" s="65"/>
    </row>
    <row r="15" spans="1:12">
      <c r="A15" s="84"/>
      <c r="B15" s="84"/>
      <c r="C15" s="87"/>
      <c r="D15" s="76"/>
      <c r="E15" s="76"/>
      <c r="F15" s="76"/>
      <c r="G15" s="76"/>
      <c r="H15" s="76"/>
      <c r="I15" s="76"/>
      <c r="J15" s="65"/>
      <c r="K15" s="65"/>
      <c r="L15" s="65"/>
    </row>
    <row r="16" spans="1:12">
      <c r="A16" s="182" t="s">
        <v>217</v>
      </c>
      <c r="B16" s="183"/>
      <c r="C16" s="219">
        <v>51000</v>
      </c>
      <c r="D16" s="220"/>
      <c r="E16" s="76"/>
      <c r="F16" s="196" t="s">
        <v>240</v>
      </c>
      <c r="G16" s="218"/>
      <c r="H16" s="218"/>
      <c r="I16" s="185"/>
      <c r="J16" s="65"/>
      <c r="K16" s="65"/>
      <c r="L16" s="65"/>
    </row>
    <row r="17" spans="1:12">
      <c r="A17" s="84"/>
      <c r="B17" s="84"/>
      <c r="C17" s="76"/>
      <c r="D17" s="76"/>
      <c r="E17" s="76"/>
      <c r="F17" s="76"/>
      <c r="G17" s="76"/>
      <c r="H17" s="76"/>
      <c r="I17" s="76"/>
      <c r="J17" s="65"/>
      <c r="K17" s="65"/>
      <c r="L17" s="65"/>
    </row>
    <row r="18" spans="1:12">
      <c r="A18" s="182" t="s">
        <v>218</v>
      </c>
      <c r="B18" s="183"/>
      <c r="C18" s="196" t="s">
        <v>241</v>
      </c>
      <c r="D18" s="218"/>
      <c r="E18" s="218"/>
      <c r="F18" s="218"/>
      <c r="G18" s="218"/>
      <c r="H18" s="218"/>
      <c r="I18" s="185"/>
      <c r="J18" s="65"/>
      <c r="K18" s="65"/>
      <c r="L18" s="65"/>
    </row>
    <row r="19" spans="1:12">
      <c r="A19" s="84"/>
      <c r="B19" s="84"/>
      <c r="C19" s="76"/>
      <c r="D19" s="76"/>
      <c r="E19" s="76"/>
      <c r="F19" s="76"/>
      <c r="G19" s="76"/>
      <c r="H19" s="76"/>
      <c r="I19" s="76"/>
      <c r="J19" s="65"/>
      <c r="K19" s="65"/>
      <c r="L19" s="65"/>
    </row>
    <row r="20" spans="1:12">
      <c r="A20" s="182" t="s">
        <v>219</v>
      </c>
      <c r="B20" s="183"/>
      <c r="C20" s="204" t="s">
        <v>242</v>
      </c>
      <c r="D20" s="205"/>
      <c r="E20" s="205"/>
      <c r="F20" s="205"/>
      <c r="G20" s="205"/>
      <c r="H20" s="205"/>
      <c r="I20" s="206"/>
      <c r="J20" s="65"/>
      <c r="K20" s="65"/>
      <c r="L20" s="65"/>
    </row>
    <row r="21" spans="1:12">
      <c r="A21" s="84"/>
      <c r="B21" s="84"/>
      <c r="C21" s="87"/>
      <c r="D21" s="76"/>
      <c r="E21" s="76"/>
      <c r="F21" s="76"/>
      <c r="G21" s="76"/>
      <c r="H21" s="76"/>
      <c r="I21" s="76"/>
      <c r="J21" s="65"/>
      <c r="K21" s="65"/>
      <c r="L21" s="65"/>
    </row>
    <row r="22" spans="1:12">
      <c r="A22" s="182" t="s">
        <v>1</v>
      </c>
      <c r="B22" s="183"/>
      <c r="C22" s="204" t="s">
        <v>243</v>
      </c>
      <c r="D22" s="205"/>
      <c r="E22" s="205"/>
      <c r="F22" s="205"/>
      <c r="G22" s="205"/>
      <c r="H22" s="205"/>
      <c r="I22" s="206"/>
      <c r="J22" s="65"/>
      <c r="K22" s="65"/>
      <c r="L22" s="65"/>
    </row>
    <row r="23" spans="1:12">
      <c r="A23" s="84"/>
      <c r="B23" s="84"/>
      <c r="C23" s="87"/>
      <c r="D23" s="76"/>
      <c r="E23" s="76"/>
      <c r="F23" s="76"/>
      <c r="G23" s="76"/>
      <c r="H23" s="76"/>
      <c r="I23" s="76"/>
      <c r="J23" s="65"/>
      <c r="K23" s="65"/>
      <c r="L23" s="65"/>
    </row>
    <row r="24" spans="1:12">
      <c r="A24" s="182" t="s">
        <v>244</v>
      </c>
      <c r="B24" s="183"/>
      <c r="C24" s="88">
        <v>373</v>
      </c>
      <c r="D24" s="196" t="s">
        <v>240</v>
      </c>
      <c r="E24" s="213"/>
      <c r="F24" s="214"/>
      <c r="G24" s="221"/>
      <c r="H24" s="222"/>
      <c r="I24" s="89"/>
      <c r="J24" s="65"/>
      <c r="K24" s="65"/>
      <c r="L24" s="65"/>
    </row>
    <row r="25" spans="1:12">
      <c r="A25" s="84"/>
      <c r="B25" s="84"/>
      <c r="C25" s="76"/>
      <c r="D25" s="76"/>
      <c r="E25" s="76"/>
      <c r="F25" s="76"/>
      <c r="G25" s="76"/>
      <c r="H25" s="76"/>
      <c r="I25" s="77"/>
      <c r="J25" s="65"/>
      <c r="K25" s="65"/>
      <c r="L25" s="65"/>
    </row>
    <row r="26" spans="1:12">
      <c r="A26" s="182" t="s">
        <v>220</v>
      </c>
      <c r="B26" s="183"/>
      <c r="C26" s="88">
        <v>8</v>
      </c>
      <c r="D26" s="196" t="s">
        <v>245</v>
      </c>
      <c r="E26" s="213"/>
      <c r="F26" s="213"/>
      <c r="G26" s="214"/>
      <c r="H26" s="90" t="s">
        <v>246</v>
      </c>
      <c r="I26" s="91">
        <v>606</v>
      </c>
      <c r="J26" s="65"/>
      <c r="K26" s="65"/>
      <c r="L26" s="65"/>
    </row>
    <row r="27" spans="1:12">
      <c r="A27" s="84"/>
      <c r="B27" s="84"/>
      <c r="C27" s="76"/>
      <c r="D27" s="76"/>
      <c r="E27" s="76"/>
      <c r="F27" s="76"/>
      <c r="G27" s="84"/>
      <c r="H27" s="84" t="s">
        <v>247</v>
      </c>
      <c r="I27" s="87"/>
      <c r="J27" s="65"/>
      <c r="K27" s="65"/>
      <c r="L27" s="65"/>
    </row>
    <row r="28" spans="1:12">
      <c r="A28" s="182" t="s">
        <v>221</v>
      </c>
      <c r="B28" s="183"/>
      <c r="C28" s="92" t="s">
        <v>250</v>
      </c>
      <c r="D28" s="93"/>
      <c r="E28" s="65"/>
      <c r="F28" s="77"/>
      <c r="G28" s="182" t="s">
        <v>248</v>
      </c>
      <c r="H28" s="183"/>
      <c r="I28" s="94" t="s">
        <v>249</v>
      </c>
      <c r="J28" s="65"/>
      <c r="K28" s="65"/>
      <c r="L28" s="65"/>
    </row>
    <row r="29" spans="1:12">
      <c r="A29" s="84"/>
      <c r="B29" s="84"/>
      <c r="C29" s="76"/>
      <c r="D29" s="77"/>
      <c r="E29" s="77"/>
      <c r="F29" s="77"/>
      <c r="G29" s="77"/>
      <c r="H29" s="76"/>
      <c r="I29" s="95"/>
      <c r="J29" s="65"/>
      <c r="K29" s="65"/>
      <c r="L29" s="65"/>
    </row>
    <row r="30" spans="1:12">
      <c r="A30" s="209" t="s">
        <v>222</v>
      </c>
      <c r="B30" s="210"/>
      <c r="C30" s="211"/>
      <c r="D30" s="211"/>
      <c r="E30" s="210" t="s">
        <v>223</v>
      </c>
      <c r="F30" s="212"/>
      <c r="G30" s="212"/>
      <c r="H30" s="211" t="s">
        <v>224</v>
      </c>
      <c r="I30" s="211"/>
      <c r="J30" s="65"/>
      <c r="K30" s="65"/>
      <c r="L30" s="65"/>
    </row>
    <row r="31" spans="1:12">
      <c r="A31" s="65"/>
      <c r="B31" s="65"/>
      <c r="C31" s="65"/>
      <c r="D31" s="82"/>
      <c r="E31" s="76"/>
      <c r="F31" s="76"/>
      <c r="G31" s="76"/>
      <c r="H31" s="96"/>
      <c r="I31" s="95"/>
      <c r="J31" s="65"/>
      <c r="K31" s="65"/>
      <c r="L31" s="65"/>
    </row>
    <row r="32" spans="1:12">
      <c r="A32" s="203"/>
      <c r="B32" s="197"/>
      <c r="C32" s="197"/>
      <c r="D32" s="198"/>
      <c r="E32" s="203"/>
      <c r="F32" s="197"/>
      <c r="G32" s="197"/>
      <c r="H32" s="194"/>
      <c r="I32" s="195"/>
      <c r="J32" s="65"/>
      <c r="K32" s="65"/>
      <c r="L32" s="65"/>
    </row>
    <row r="33" spans="1:12">
      <c r="A33" s="97"/>
      <c r="B33" s="97"/>
      <c r="C33" s="87"/>
      <c r="D33" s="207"/>
      <c r="E33" s="207"/>
      <c r="F33" s="207"/>
      <c r="G33" s="208"/>
      <c r="H33" s="76"/>
      <c r="I33" s="98"/>
      <c r="J33" s="65"/>
      <c r="K33" s="65"/>
      <c r="L33" s="65"/>
    </row>
    <row r="34" spans="1:12">
      <c r="A34" s="203"/>
      <c r="B34" s="197"/>
      <c r="C34" s="197"/>
      <c r="D34" s="198"/>
      <c r="E34" s="203"/>
      <c r="F34" s="197"/>
      <c r="G34" s="197"/>
      <c r="H34" s="194"/>
      <c r="I34" s="195"/>
      <c r="J34" s="65"/>
      <c r="K34" s="65"/>
      <c r="L34" s="65"/>
    </row>
    <row r="35" spans="1:12">
      <c r="A35" s="97"/>
      <c r="B35" s="97"/>
      <c r="C35" s="87"/>
      <c r="D35" s="99"/>
      <c r="E35" s="99"/>
      <c r="F35" s="99"/>
      <c r="G35" s="100"/>
      <c r="H35" s="76"/>
      <c r="I35" s="101"/>
      <c r="J35" s="65"/>
      <c r="K35" s="65"/>
      <c r="L35" s="65"/>
    </row>
    <row r="36" spans="1:12">
      <c r="A36" s="203"/>
      <c r="B36" s="197"/>
      <c r="C36" s="197"/>
      <c r="D36" s="198"/>
      <c r="E36" s="203"/>
      <c r="F36" s="197"/>
      <c r="G36" s="197"/>
      <c r="H36" s="194"/>
      <c r="I36" s="195"/>
      <c r="J36" s="65"/>
      <c r="K36" s="65"/>
      <c r="L36" s="65"/>
    </row>
    <row r="37" spans="1:12">
      <c r="A37" s="97"/>
      <c r="B37" s="97"/>
      <c r="C37" s="87"/>
      <c r="D37" s="99"/>
      <c r="E37" s="99"/>
      <c r="F37" s="99"/>
      <c r="G37" s="100"/>
      <c r="H37" s="76"/>
      <c r="I37" s="101"/>
      <c r="J37" s="65"/>
      <c r="K37" s="65"/>
      <c r="L37" s="65"/>
    </row>
    <row r="38" spans="1:12">
      <c r="A38" s="203"/>
      <c r="B38" s="197"/>
      <c r="C38" s="197"/>
      <c r="D38" s="198"/>
      <c r="E38" s="203"/>
      <c r="F38" s="197"/>
      <c r="G38" s="197"/>
      <c r="H38" s="194"/>
      <c r="I38" s="195"/>
      <c r="J38" s="65"/>
      <c r="K38" s="65"/>
      <c r="L38" s="65"/>
    </row>
    <row r="39" spans="1:12">
      <c r="A39" s="102"/>
      <c r="B39" s="102"/>
      <c r="C39" s="199"/>
      <c r="D39" s="200"/>
      <c r="E39" s="76"/>
      <c r="F39" s="199"/>
      <c r="G39" s="200"/>
      <c r="H39" s="76"/>
      <c r="I39" s="76"/>
      <c r="J39" s="65"/>
      <c r="K39" s="65"/>
      <c r="L39" s="65"/>
    </row>
    <row r="40" spans="1:12">
      <c r="A40" s="203"/>
      <c r="B40" s="197"/>
      <c r="C40" s="197"/>
      <c r="D40" s="198"/>
      <c r="E40" s="203"/>
      <c r="F40" s="197"/>
      <c r="G40" s="197"/>
      <c r="H40" s="194"/>
      <c r="I40" s="195"/>
      <c r="J40" s="65"/>
      <c r="K40" s="65"/>
      <c r="L40" s="65"/>
    </row>
    <row r="41" spans="1:12">
      <c r="A41" s="102"/>
      <c r="B41" s="102"/>
      <c r="C41" s="103"/>
      <c r="D41" s="104"/>
      <c r="E41" s="76"/>
      <c r="F41" s="103"/>
      <c r="G41" s="104"/>
      <c r="H41" s="76"/>
      <c r="I41" s="76"/>
      <c r="J41" s="65"/>
      <c r="K41" s="65"/>
      <c r="L41" s="65"/>
    </row>
    <row r="42" spans="1:12">
      <c r="A42" s="203"/>
      <c r="B42" s="197"/>
      <c r="C42" s="197"/>
      <c r="D42" s="198"/>
      <c r="E42" s="203"/>
      <c r="F42" s="197"/>
      <c r="G42" s="197"/>
      <c r="H42" s="194"/>
      <c r="I42" s="195"/>
      <c r="J42" s="65"/>
      <c r="K42" s="65"/>
      <c r="L42" s="65"/>
    </row>
    <row r="43" spans="1:12">
      <c r="A43" s="105"/>
      <c r="B43" s="106"/>
      <c r="C43" s="106"/>
      <c r="D43" s="106"/>
      <c r="E43" s="105"/>
      <c r="F43" s="106"/>
      <c r="G43" s="106"/>
      <c r="H43" s="107"/>
      <c r="I43" s="108"/>
      <c r="J43" s="65"/>
      <c r="K43" s="65"/>
      <c r="L43" s="65"/>
    </row>
    <row r="44" spans="1:12">
      <c r="A44" s="102"/>
      <c r="B44" s="102"/>
      <c r="C44" s="103"/>
      <c r="D44" s="104"/>
      <c r="E44" s="76"/>
      <c r="F44" s="103"/>
      <c r="G44" s="104"/>
      <c r="H44" s="76"/>
      <c r="I44" s="76"/>
      <c r="J44" s="65"/>
      <c r="K44" s="65"/>
      <c r="L44" s="65"/>
    </row>
    <row r="45" spans="1:12">
      <c r="A45" s="109"/>
      <c r="B45" s="109"/>
      <c r="C45" s="109"/>
      <c r="D45" s="86"/>
      <c r="E45" s="86"/>
      <c r="F45" s="109"/>
      <c r="G45" s="86"/>
      <c r="H45" s="86"/>
      <c r="I45" s="86"/>
      <c r="J45" s="65"/>
      <c r="K45" s="65"/>
      <c r="L45" s="65"/>
    </row>
    <row r="46" spans="1:12">
      <c r="A46" s="177" t="s">
        <v>225</v>
      </c>
      <c r="B46" s="178"/>
      <c r="C46" s="194"/>
      <c r="D46" s="195"/>
      <c r="E46" s="77"/>
      <c r="F46" s="196"/>
      <c r="G46" s="197"/>
      <c r="H46" s="197"/>
      <c r="I46" s="198"/>
      <c r="J46" s="65"/>
      <c r="K46" s="65"/>
      <c r="L46" s="65"/>
    </row>
    <row r="47" spans="1:12">
      <c r="A47" s="102"/>
      <c r="B47" s="102"/>
      <c r="C47" s="199"/>
      <c r="D47" s="200"/>
      <c r="E47" s="76"/>
      <c r="F47" s="199"/>
      <c r="G47" s="201"/>
      <c r="H47" s="110"/>
      <c r="I47" s="110"/>
      <c r="J47" s="65"/>
      <c r="K47" s="65"/>
      <c r="L47" s="65"/>
    </row>
    <row r="48" spans="1:12">
      <c r="A48" s="177" t="s">
        <v>226</v>
      </c>
      <c r="B48" s="178"/>
      <c r="C48" s="196" t="s">
        <v>289</v>
      </c>
      <c r="D48" s="202"/>
      <c r="E48" s="202"/>
      <c r="F48" s="202"/>
      <c r="G48" s="202"/>
      <c r="H48" s="202"/>
      <c r="I48" s="202"/>
      <c r="J48" s="65"/>
      <c r="K48" s="65"/>
      <c r="L48" s="65"/>
    </row>
    <row r="49" spans="1:12">
      <c r="A49" s="84"/>
      <c r="B49" s="84"/>
      <c r="C49" s="111" t="s">
        <v>228</v>
      </c>
      <c r="D49" s="77"/>
      <c r="E49" s="77"/>
      <c r="F49" s="77"/>
      <c r="G49" s="77"/>
      <c r="H49" s="77"/>
      <c r="I49" s="77"/>
      <c r="J49" s="65"/>
      <c r="K49" s="65"/>
      <c r="L49" s="65"/>
    </row>
    <row r="50" spans="1:12">
      <c r="A50" s="177" t="s">
        <v>227</v>
      </c>
      <c r="B50" s="178"/>
      <c r="C50" s="192" t="s">
        <v>251</v>
      </c>
      <c r="D50" s="180"/>
      <c r="E50" s="181"/>
      <c r="F50" s="77"/>
      <c r="G50" s="90" t="s">
        <v>230</v>
      </c>
      <c r="H50" s="192" t="s">
        <v>252</v>
      </c>
      <c r="I50" s="181"/>
      <c r="J50" s="65"/>
      <c r="K50" s="65"/>
      <c r="L50" s="65"/>
    </row>
    <row r="51" spans="1:12">
      <c r="A51" s="84"/>
      <c r="B51" s="84"/>
      <c r="C51" s="111"/>
      <c r="D51" s="77"/>
      <c r="E51" s="77"/>
      <c r="F51" s="77"/>
      <c r="G51" s="77"/>
      <c r="H51" s="77"/>
      <c r="I51" s="77"/>
      <c r="J51" s="65"/>
      <c r="K51" s="65"/>
      <c r="L51" s="65"/>
    </row>
    <row r="52" spans="1:12">
      <c r="A52" s="177" t="s">
        <v>219</v>
      </c>
      <c r="B52" s="178"/>
      <c r="C52" s="179" t="s">
        <v>253</v>
      </c>
      <c r="D52" s="180"/>
      <c r="E52" s="180"/>
      <c r="F52" s="180"/>
      <c r="G52" s="180"/>
      <c r="H52" s="180"/>
      <c r="I52" s="181"/>
      <c r="J52" s="65"/>
      <c r="K52" s="65"/>
      <c r="L52" s="65"/>
    </row>
    <row r="53" spans="1:12">
      <c r="A53" s="84"/>
      <c r="B53" s="84"/>
      <c r="C53" s="77"/>
      <c r="D53" s="77"/>
      <c r="E53" s="77"/>
      <c r="F53" s="77"/>
      <c r="G53" s="77"/>
      <c r="H53" s="77"/>
      <c r="I53" s="77"/>
      <c r="J53" s="65"/>
      <c r="K53" s="65"/>
      <c r="L53" s="65"/>
    </row>
    <row r="54" spans="1:12">
      <c r="A54" s="182" t="s">
        <v>229</v>
      </c>
      <c r="B54" s="183"/>
      <c r="C54" s="184"/>
      <c r="D54" s="180"/>
      <c r="E54" s="180"/>
      <c r="F54" s="180"/>
      <c r="G54" s="180"/>
      <c r="H54" s="180"/>
      <c r="I54" s="185"/>
      <c r="J54" s="65"/>
      <c r="K54" s="65"/>
      <c r="L54" s="65"/>
    </row>
    <row r="55" spans="1:12">
      <c r="A55" s="112"/>
      <c r="B55" s="112"/>
      <c r="C55" s="188"/>
      <c r="D55" s="188"/>
      <c r="E55" s="188"/>
      <c r="F55" s="188"/>
      <c r="G55" s="188"/>
      <c r="H55" s="188"/>
      <c r="I55" s="72"/>
      <c r="J55" s="65"/>
      <c r="K55" s="65"/>
      <c r="L55" s="65"/>
    </row>
    <row r="56" spans="1:12">
      <c r="A56" s="112"/>
      <c r="B56" s="112"/>
      <c r="C56" s="113"/>
      <c r="D56" s="113"/>
      <c r="E56" s="113"/>
      <c r="F56" s="113"/>
      <c r="G56" s="113"/>
      <c r="H56" s="113"/>
      <c r="I56" s="72"/>
      <c r="J56" s="65"/>
      <c r="K56" s="65"/>
      <c r="L56" s="65"/>
    </row>
    <row r="57" spans="1:12">
      <c r="A57" s="112"/>
      <c r="B57" s="186" t="s">
        <v>231</v>
      </c>
      <c r="C57" s="187"/>
      <c r="D57" s="187"/>
      <c r="E57" s="187"/>
      <c r="F57" s="114"/>
      <c r="G57" s="114"/>
      <c r="H57" s="115"/>
      <c r="I57" s="115"/>
      <c r="J57" s="65"/>
      <c r="K57" s="65"/>
      <c r="L57" s="65"/>
    </row>
    <row r="58" spans="1:12">
      <c r="A58" s="112"/>
      <c r="B58" s="116" t="s">
        <v>232</v>
      </c>
      <c r="C58" s="117"/>
      <c r="D58" s="117"/>
      <c r="E58" s="117"/>
      <c r="F58" s="117"/>
      <c r="G58" s="117"/>
      <c r="H58" s="115"/>
      <c r="I58" s="115"/>
      <c r="J58" s="65"/>
      <c r="K58" s="65"/>
      <c r="L58" s="65"/>
    </row>
    <row r="59" spans="1:12">
      <c r="A59" s="112"/>
      <c r="B59" s="116" t="s">
        <v>233</v>
      </c>
      <c r="C59" s="117"/>
      <c r="D59" s="117"/>
      <c r="E59" s="117"/>
      <c r="F59" s="117"/>
      <c r="G59" s="117"/>
      <c r="H59" s="115"/>
      <c r="I59" s="115"/>
      <c r="J59" s="65"/>
      <c r="K59" s="65"/>
      <c r="L59" s="65"/>
    </row>
    <row r="60" spans="1:12">
      <c r="A60" s="112"/>
      <c r="B60" s="116" t="s">
        <v>259</v>
      </c>
      <c r="C60" s="117"/>
      <c r="D60" s="117"/>
      <c r="E60" s="117"/>
      <c r="F60" s="117"/>
      <c r="G60" s="117"/>
      <c r="H60" s="115"/>
      <c r="I60" s="115"/>
      <c r="J60" s="65"/>
      <c r="K60" s="65"/>
      <c r="L60" s="65"/>
    </row>
    <row r="61" spans="1:12">
      <c r="A61" s="112"/>
      <c r="B61" s="116"/>
      <c r="C61" s="118"/>
      <c r="D61" s="118"/>
      <c r="E61" s="118"/>
      <c r="F61" s="118"/>
      <c r="G61" s="118"/>
      <c r="H61" s="115"/>
      <c r="I61" s="115"/>
      <c r="J61" s="65"/>
      <c r="K61" s="65"/>
      <c r="L61" s="65"/>
    </row>
    <row r="62" spans="1:12">
      <c r="A62" s="112"/>
      <c r="B62" s="116"/>
      <c r="C62" s="118"/>
      <c r="D62" s="118"/>
      <c r="E62" s="118"/>
      <c r="F62" s="118"/>
      <c r="G62" s="118"/>
      <c r="H62" s="115"/>
      <c r="I62" s="115"/>
      <c r="J62" s="65"/>
      <c r="K62" s="65"/>
      <c r="L62" s="65"/>
    </row>
    <row r="63" spans="1:12">
      <c r="A63" s="112"/>
      <c r="B63" s="112"/>
      <c r="C63" s="113"/>
      <c r="D63" s="113"/>
      <c r="E63" s="113"/>
      <c r="F63" s="113"/>
      <c r="G63" s="113"/>
      <c r="H63" s="113"/>
      <c r="I63" s="72"/>
      <c r="J63" s="65"/>
      <c r="K63" s="65"/>
      <c r="L63" s="65"/>
    </row>
    <row r="64" spans="1:12" ht="13.8" thickBot="1">
      <c r="A64" s="119" t="s">
        <v>2</v>
      </c>
      <c r="B64" s="77"/>
      <c r="C64" s="77"/>
      <c r="D64" s="77"/>
      <c r="E64" s="77"/>
      <c r="F64" s="77"/>
      <c r="G64" s="120"/>
      <c r="H64" s="121"/>
      <c r="I64" s="120"/>
      <c r="J64" s="65"/>
      <c r="K64" s="65"/>
      <c r="L64" s="65"/>
    </row>
    <row r="65" spans="1:12">
      <c r="A65" s="77"/>
      <c r="B65" s="77"/>
      <c r="C65" s="77"/>
      <c r="D65" s="77"/>
      <c r="E65" s="112" t="s">
        <v>3</v>
      </c>
      <c r="F65" s="65"/>
      <c r="G65" s="189"/>
      <c r="H65" s="190"/>
      <c r="I65" s="191"/>
      <c r="J65" s="65"/>
      <c r="K65" s="65"/>
      <c r="L65" s="65"/>
    </row>
    <row r="66" spans="1:12">
      <c r="A66" s="122"/>
      <c r="B66" s="122"/>
      <c r="C66" s="82"/>
      <c r="D66" s="82"/>
      <c r="E66" s="82"/>
      <c r="F66" s="82"/>
      <c r="G66" s="175"/>
      <c r="H66" s="176"/>
      <c r="I66" s="82"/>
      <c r="J66" s="65"/>
      <c r="K66" s="65"/>
      <c r="L66" s="65"/>
    </row>
  </sheetData>
  <protectedRanges>
    <protectedRange sqref="E2:E3 H2:H3 C8:D8 C10:D10 C12:D12 C14:I14 C16:D16 F16:I16 C18:I18 C20:I20 C22:I22 C26:G26 C24:F24 C28 I28 I26 A32:I32 A34:I34 A36:D36" name="Range1"/>
  </protectedRanges>
  <mergeCells count="69">
    <mergeCell ref="A2:D2"/>
    <mergeCell ref="A5:I5"/>
    <mergeCell ref="A8:B8"/>
    <mergeCell ref="C8:D8"/>
    <mergeCell ref="A10:B10"/>
    <mergeCell ref="C10:D10"/>
    <mergeCell ref="A26:B26"/>
    <mergeCell ref="D26:G26"/>
    <mergeCell ref="A12:B13"/>
    <mergeCell ref="C12:D12"/>
    <mergeCell ref="A14:B14"/>
    <mergeCell ref="C14:I14"/>
    <mergeCell ref="A16:B16"/>
    <mergeCell ref="C16:D16"/>
    <mergeCell ref="F16:I16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D33:G33"/>
    <mergeCell ref="A36:D36"/>
    <mergeCell ref="E36:G36"/>
    <mergeCell ref="H36:I36"/>
    <mergeCell ref="A34:D34"/>
    <mergeCell ref="E34:G34"/>
    <mergeCell ref="G28:H28"/>
    <mergeCell ref="A30:D30"/>
    <mergeCell ref="E30:G30"/>
    <mergeCell ref="H30:I30"/>
    <mergeCell ref="A32:D32"/>
    <mergeCell ref="E32:G32"/>
    <mergeCell ref="H32:I32"/>
    <mergeCell ref="A28:B28"/>
    <mergeCell ref="H40:I40"/>
    <mergeCell ref="A42:D42"/>
    <mergeCell ref="E42:G42"/>
    <mergeCell ref="H42:I42"/>
    <mergeCell ref="A38:D38"/>
    <mergeCell ref="E38:G38"/>
    <mergeCell ref="H38:I38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H34:I34"/>
    <mergeCell ref="C48:I48"/>
    <mergeCell ref="C39:D39"/>
    <mergeCell ref="F39:G39"/>
    <mergeCell ref="A40:D40"/>
    <mergeCell ref="E40:G40"/>
    <mergeCell ref="G66:H66"/>
    <mergeCell ref="A52:B52"/>
    <mergeCell ref="C52:I52"/>
    <mergeCell ref="A54:B54"/>
    <mergeCell ref="C54:I54"/>
    <mergeCell ref="B57:E57"/>
    <mergeCell ref="C55:H55"/>
    <mergeCell ref="G65:I65"/>
  </mergeCells>
  <phoneticPr fontId="3" type="noConversion"/>
  <conditionalFormatting sqref="H31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22" r:id="rId2"/>
    <hyperlink ref="C52" r:id="rId3"/>
  </hyperlinks>
  <pageMargins left="0.74803149606299213" right="0.74803149606299213" top="0.98425196850393704" bottom="0.98425196850393704" header="0.51181102362204722" footer="0.51181102362204722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topLeftCell="A58" zoomScaleNormal="100" zoomScaleSheetLayoutView="110" workbookViewId="0">
      <selection activeCell="A41" sqref="A41:H41"/>
    </sheetView>
  </sheetViews>
  <sheetFormatPr defaultRowHeight="13.2"/>
  <cols>
    <col min="1" max="1" width="9.44140625" customWidth="1"/>
    <col min="9" max="9" width="7.6640625" customWidth="1"/>
    <col min="10" max="10" width="10" customWidth="1"/>
    <col min="11" max="11" width="9.5546875" bestFit="1" customWidth="1"/>
  </cols>
  <sheetData>
    <row r="1" spans="1:11" ht="12.75" customHeight="1">
      <c r="A1" s="275" t="s">
        <v>265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>
      <c r="A2" s="276" t="s">
        <v>303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>
      <c r="A4" s="232" t="s">
        <v>292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1" thickBot="1">
      <c r="A5" s="235" t="s">
        <v>6</v>
      </c>
      <c r="B5" s="236"/>
      <c r="C5" s="236"/>
      <c r="D5" s="236"/>
      <c r="E5" s="236"/>
      <c r="F5" s="236"/>
      <c r="G5" s="236"/>
      <c r="H5" s="237"/>
      <c r="I5" s="42" t="s">
        <v>290</v>
      </c>
      <c r="J5" s="46" t="s">
        <v>98</v>
      </c>
      <c r="K5" s="43" t="s">
        <v>99</v>
      </c>
    </row>
    <row r="6" spans="1:11">
      <c r="A6" s="238">
        <v>1</v>
      </c>
      <c r="B6" s="238"/>
      <c r="C6" s="238"/>
      <c r="D6" s="238"/>
      <c r="E6" s="238"/>
      <c r="F6" s="238"/>
      <c r="G6" s="238"/>
      <c r="H6" s="238"/>
      <c r="I6" s="44">
        <v>2</v>
      </c>
      <c r="J6" s="45">
        <v>3</v>
      </c>
      <c r="K6" s="45">
        <v>4</v>
      </c>
    </row>
    <row r="7" spans="1:11">
      <c r="A7" s="239" t="s">
        <v>255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1">
      <c r="A8" s="242" t="s">
        <v>8</v>
      </c>
      <c r="B8" s="243"/>
      <c r="C8" s="243"/>
      <c r="D8" s="243"/>
      <c r="E8" s="243"/>
      <c r="F8" s="243"/>
      <c r="G8" s="243"/>
      <c r="H8" s="244"/>
      <c r="I8" s="6">
        <v>1</v>
      </c>
      <c r="J8" s="10">
        <v>0</v>
      </c>
      <c r="K8" s="10">
        <v>0</v>
      </c>
    </row>
    <row r="9" spans="1:11">
      <c r="A9" s="245" t="s">
        <v>9</v>
      </c>
      <c r="B9" s="246"/>
      <c r="C9" s="246"/>
      <c r="D9" s="246"/>
      <c r="E9" s="246"/>
      <c r="F9" s="246"/>
      <c r="G9" s="246"/>
      <c r="H9" s="247"/>
      <c r="I9" s="4">
        <v>2</v>
      </c>
      <c r="J9" s="11">
        <f>J10+J17+J27+J36+J40</f>
        <v>622394138</v>
      </c>
      <c r="K9" s="11">
        <f>K10+K17+K27+K36+K40</f>
        <v>626011191</v>
      </c>
    </row>
    <row r="10" spans="1:11">
      <c r="A10" s="228" t="s">
        <v>266</v>
      </c>
      <c r="B10" s="229"/>
      <c r="C10" s="229"/>
      <c r="D10" s="229"/>
      <c r="E10" s="229"/>
      <c r="F10" s="229"/>
      <c r="G10" s="229"/>
      <c r="H10" s="230"/>
      <c r="I10" s="4">
        <v>3</v>
      </c>
      <c r="J10" s="11">
        <f>SUM(J11:J16)</f>
        <v>480873</v>
      </c>
      <c r="K10" s="11">
        <f>SUM(K11:K16)</f>
        <v>435979</v>
      </c>
    </row>
    <row r="11" spans="1:11">
      <c r="A11" s="228" t="s">
        <v>10</v>
      </c>
      <c r="B11" s="229"/>
      <c r="C11" s="229"/>
      <c r="D11" s="229"/>
      <c r="E11" s="229"/>
      <c r="F11" s="229"/>
      <c r="G11" s="229"/>
      <c r="H11" s="230"/>
      <c r="I11" s="4">
        <v>4</v>
      </c>
      <c r="J11" s="127">
        <v>0</v>
      </c>
      <c r="K11" s="127">
        <v>0</v>
      </c>
    </row>
    <row r="12" spans="1:11">
      <c r="A12" s="228" t="s">
        <v>11</v>
      </c>
      <c r="B12" s="229"/>
      <c r="C12" s="229"/>
      <c r="D12" s="229"/>
      <c r="E12" s="229"/>
      <c r="F12" s="229"/>
      <c r="G12" s="229"/>
      <c r="H12" s="230"/>
      <c r="I12" s="4">
        <v>5</v>
      </c>
      <c r="J12" s="127">
        <v>480873</v>
      </c>
      <c r="K12" s="127">
        <v>435979</v>
      </c>
    </row>
    <row r="13" spans="1:11">
      <c r="A13" s="228" t="s">
        <v>0</v>
      </c>
      <c r="B13" s="229"/>
      <c r="C13" s="229"/>
      <c r="D13" s="229"/>
      <c r="E13" s="229"/>
      <c r="F13" s="229"/>
      <c r="G13" s="229"/>
      <c r="H13" s="230"/>
      <c r="I13" s="4">
        <v>6</v>
      </c>
      <c r="J13" s="127">
        <v>0</v>
      </c>
      <c r="K13" s="127">
        <v>0</v>
      </c>
    </row>
    <row r="14" spans="1:11">
      <c r="A14" s="228" t="s">
        <v>12</v>
      </c>
      <c r="B14" s="229"/>
      <c r="C14" s="229"/>
      <c r="D14" s="229"/>
      <c r="E14" s="229"/>
      <c r="F14" s="229"/>
      <c r="G14" s="229"/>
      <c r="H14" s="230"/>
      <c r="I14" s="4">
        <v>7</v>
      </c>
      <c r="J14" s="127">
        <v>0</v>
      </c>
      <c r="K14" s="127">
        <v>0</v>
      </c>
    </row>
    <row r="15" spans="1:11">
      <c r="A15" s="228" t="s">
        <v>13</v>
      </c>
      <c r="B15" s="229"/>
      <c r="C15" s="229"/>
      <c r="D15" s="229"/>
      <c r="E15" s="229"/>
      <c r="F15" s="229"/>
      <c r="G15" s="229"/>
      <c r="H15" s="230"/>
      <c r="I15" s="4">
        <v>8</v>
      </c>
      <c r="J15" s="127">
        <v>0</v>
      </c>
      <c r="K15" s="127">
        <v>0</v>
      </c>
    </row>
    <row r="16" spans="1:11">
      <c r="A16" s="228" t="s">
        <v>14</v>
      </c>
      <c r="B16" s="229"/>
      <c r="C16" s="229"/>
      <c r="D16" s="229"/>
      <c r="E16" s="229"/>
      <c r="F16" s="229"/>
      <c r="G16" s="229"/>
      <c r="H16" s="230"/>
      <c r="I16" s="4">
        <v>9</v>
      </c>
      <c r="J16" s="127">
        <v>0</v>
      </c>
      <c r="K16" s="127">
        <v>0</v>
      </c>
    </row>
    <row r="17" spans="1:11">
      <c r="A17" s="228" t="s">
        <v>267</v>
      </c>
      <c r="B17" s="229"/>
      <c r="C17" s="229"/>
      <c r="D17" s="229"/>
      <c r="E17" s="229"/>
      <c r="F17" s="229"/>
      <c r="G17" s="229"/>
      <c r="H17" s="230"/>
      <c r="I17" s="4">
        <v>10</v>
      </c>
      <c r="J17" s="11">
        <f>SUM(J18:J26)</f>
        <v>587661301</v>
      </c>
      <c r="K17" s="11">
        <f>SUM(K18:K26)</f>
        <v>591323248</v>
      </c>
    </row>
    <row r="18" spans="1:11">
      <c r="A18" s="228" t="s">
        <v>15</v>
      </c>
      <c r="B18" s="229"/>
      <c r="C18" s="229"/>
      <c r="D18" s="229"/>
      <c r="E18" s="229"/>
      <c r="F18" s="229"/>
      <c r="G18" s="229"/>
      <c r="H18" s="230"/>
      <c r="I18" s="4">
        <v>11</v>
      </c>
      <c r="J18" s="128">
        <v>229075870</v>
      </c>
      <c r="K18" s="166">
        <v>229075870</v>
      </c>
    </row>
    <row r="19" spans="1:11">
      <c r="A19" s="228" t="s">
        <v>16</v>
      </c>
      <c r="B19" s="229"/>
      <c r="C19" s="229"/>
      <c r="D19" s="229"/>
      <c r="E19" s="229"/>
      <c r="F19" s="229"/>
      <c r="G19" s="229"/>
      <c r="H19" s="230"/>
      <c r="I19" s="4">
        <v>12</v>
      </c>
      <c r="J19" s="128">
        <v>108637611</v>
      </c>
      <c r="K19" s="166">
        <v>107892551</v>
      </c>
    </row>
    <row r="20" spans="1:11">
      <c r="A20" s="228" t="s">
        <v>17</v>
      </c>
      <c r="B20" s="229"/>
      <c r="C20" s="229"/>
      <c r="D20" s="229"/>
      <c r="E20" s="229"/>
      <c r="F20" s="229"/>
      <c r="G20" s="229"/>
      <c r="H20" s="230"/>
      <c r="I20" s="4">
        <v>13</v>
      </c>
      <c r="J20" s="128">
        <v>2089174</v>
      </c>
      <c r="K20" s="166">
        <v>2005179</v>
      </c>
    </row>
    <row r="21" spans="1:11">
      <c r="A21" s="228" t="s">
        <v>18</v>
      </c>
      <c r="B21" s="229"/>
      <c r="C21" s="229"/>
      <c r="D21" s="229"/>
      <c r="E21" s="229"/>
      <c r="F21" s="229"/>
      <c r="G21" s="229"/>
      <c r="H21" s="230"/>
      <c r="I21" s="4">
        <v>14</v>
      </c>
      <c r="J21" s="128">
        <v>50718889</v>
      </c>
      <c r="K21" s="166">
        <v>49382959</v>
      </c>
    </row>
    <row r="22" spans="1:11">
      <c r="A22" s="228" t="s">
        <v>19</v>
      </c>
      <c r="B22" s="229"/>
      <c r="C22" s="229"/>
      <c r="D22" s="229"/>
      <c r="E22" s="229"/>
      <c r="F22" s="229"/>
      <c r="G22" s="229"/>
      <c r="H22" s="230"/>
      <c r="I22" s="4">
        <v>15</v>
      </c>
      <c r="J22" s="128">
        <v>0</v>
      </c>
      <c r="K22" s="166">
        <v>0</v>
      </c>
    </row>
    <row r="23" spans="1:11">
      <c r="A23" s="228" t="s">
        <v>20</v>
      </c>
      <c r="B23" s="229"/>
      <c r="C23" s="229"/>
      <c r="D23" s="229"/>
      <c r="E23" s="229"/>
      <c r="F23" s="229"/>
      <c r="G23" s="229"/>
      <c r="H23" s="230"/>
      <c r="I23" s="4">
        <v>16</v>
      </c>
      <c r="J23" s="128">
        <v>212500</v>
      </c>
      <c r="K23" s="166">
        <v>250000</v>
      </c>
    </row>
    <row r="24" spans="1:11">
      <c r="A24" s="228" t="s">
        <v>21</v>
      </c>
      <c r="B24" s="229"/>
      <c r="C24" s="229"/>
      <c r="D24" s="229"/>
      <c r="E24" s="229"/>
      <c r="F24" s="229"/>
      <c r="G24" s="229"/>
      <c r="H24" s="230"/>
      <c r="I24" s="4">
        <v>17</v>
      </c>
      <c r="J24" s="128">
        <v>190496124</v>
      </c>
      <c r="K24" s="166">
        <v>196315387</v>
      </c>
    </row>
    <row r="25" spans="1:11">
      <c r="A25" s="228" t="s">
        <v>22</v>
      </c>
      <c r="B25" s="229"/>
      <c r="C25" s="229"/>
      <c r="D25" s="229"/>
      <c r="E25" s="229"/>
      <c r="F25" s="229"/>
      <c r="G25" s="229"/>
      <c r="H25" s="230"/>
      <c r="I25" s="4">
        <v>18</v>
      </c>
      <c r="J25" s="128">
        <v>325736</v>
      </c>
      <c r="K25" s="166">
        <v>325736</v>
      </c>
    </row>
    <row r="26" spans="1:11">
      <c r="A26" s="228" t="s">
        <v>23</v>
      </c>
      <c r="B26" s="229"/>
      <c r="C26" s="229"/>
      <c r="D26" s="229"/>
      <c r="E26" s="229"/>
      <c r="F26" s="229"/>
      <c r="G26" s="229"/>
      <c r="H26" s="230"/>
      <c r="I26" s="4">
        <v>19</v>
      </c>
      <c r="J26" s="128">
        <v>6105397</v>
      </c>
      <c r="K26" s="166">
        <v>6075566</v>
      </c>
    </row>
    <row r="27" spans="1:11">
      <c r="A27" s="228" t="s">
        <v>268</v>
      </c>
      <c r="B27" s="229"/>
      <c r="C27" s="229"/>
      <c r="D27" s="229"/>
      <c r="E27" s="229"/>
      <c r="F27" s="229"/>
      <c r="G27" s="229"/>
      <c r="H27" s="230"/>
      <c r="I27" s="4">
        <v>20</v>
      </c>
      <c r="J27" s="11">
        <f>SUM(J28:J35)</f>
        <v>12057013</v>
      </c>
      <c r="K27" s="11">
        <f>SUM(K28:K35)</f>
        <v>12057013</v>
      </c>
    </row>
    <row r="28" spans="1:11">
      <c r="A28" s="228" t="s">
        <v>24</v>
      </c>
      <c r="B28" s="229"/>
      <c r="C28" s="229"/>
      <c r="D28" s="229"/>
      <c r="E28" s="229"/>
      <c r="F28" s="229"/>
      <c r="G28" s="229"/>
      <c r="H28" s="230"/>
      <c r="I28" s="4">
        <v>21</v>
      </c>
      <c r="J28" s="129">
        <v>11767170</v>
      </c>
      <c r="K28" s="129">
        <v>11767170</v>
      </c>
    </row>
    <row r="29" spans="1:11">
      <c r="A29" s="228" t="s">
        <v>25</v>
      </c>
      <c r="B29" s="229"/>
      <c r="C29" s="229"/>
      <c r="D29" s="229"/>
      <c r="E29" s="229"/>
      <c r="F29" s="229"/>
      <c r="G29" s="229"/>
      <c r="H29" s="230"/>
      <c r="I29" s="4">
        <v>22</v>
      </c>
      <c r="J29" s="129">
        <v>0</v>
      </c>
      <c r="K29" s="129">
        <v>0</v>
      </c>
    </row>
    <row r="30" spans="1:11">
      <c r="A30" s="228" t="s">
        <v>26</v>
      </c>
      <c r="B30" s="229"/>
      <c r="C30" s="229"/>
      <c r="D30" s="229"/>
      <c r="E30" s="229"/>
      <c r="F30" s="229"/>
      <c r="G30" s="229"/>
      <c r="H30" s="230"/>
      <c r="I30" s="4">
        <v>23</v>
      </c>
      <c r="J30" s="129">
        <v>40000</v>
      </c>
      <c r="K30" s="129">
        <v>40000</v>
      </c>
    </row>
    <row r="31" spans="1:11">
      <c r="A31" s="228" t="s">
        <v>27</v>
      </c>
      <c r="B31" s="229"/>
      <c r="C31" s="229"/>
      <c r="D31" s="229"/>
      <c r="E31" s="229"/>
      <c r="F31" s="229"/>
      <c r="G31" s="229"/>
      <c r="H31" s="230"/>
      <c r="I31" s="4">
        <v>24</v>
      </c>
      <c r="J31" s="129">
        <v>0</v>
      </c>
      <c r="K31" s="129">
        <v>0</v>
      </c>
    </row>
    <row r="32" spans="1:11">
      <c r="A32" s="228" t="s">
        <v>28</v>
      </c>
      <c r="B32" s="229"/>
      <c r="C32" s="229"/>
      <c r="D32" s="229"/>
      <c r="E32" s="229"/>
      <c r="F32" s="229"/>
      <c r="G32" s="229"/>
      <c r="H32" s="230"/>
      <c r="I32" s="4">
        <v>25</v>
      </c>
      <c r="J32" s="129">
        <v>249843</v>
      </c>
      <c r="K32" s="129">
        <v>249843</v>
      </c>
    </row>
    <row r="33" spans="1:11">
      <c r="A33" s="228" t="s">
        <v>29</v>
      </c>
      <c r="B33" s="229"/>
      <c r="C33" s="229"/>
      <c r="D33" s="229"/>
      <c r="E33" s="229"/>
      <c r="F33" s="229"/>
      <c r="G33" s="229"/>
      <c r="H33" s="230"/>
      <c r="I33" s="4">
        <v>26</v>
      </c>
      <c r="J33" s="129">
        <v>0</v>
      </c>
      <c r="K33" s="129">
        <v>0</v>
      </c>
    </row>
    <row r="34" spans="1:11">
      <c r="A34" s="228" t="s">
        <v>30</v>
      </c>
      <c r="B34" s="229"/>
      <c r="C34" s="229"/>
      <c r="D34" s="229"/>
      <c r="E34" s="229"/>
      <c r="F34" s="229"/>
      <c r="G34" s="229"/>
      <c r="H34" s="230"/>
      <c r="I34" s="4">
        <v>27</v>
      </c>
      <c r="J34" s="129">
        <v>0</v>
      </c>
      <c r="K34" s="129">
        <v>0</v>
      </c>
    </row>
    <row r="35" spans="1:11">
      <c r="A35" s="228" t="s">
        <v>31</v>
      </c>
      <c r="B35" s="229"/>
      <c r="C35" s="229"/>
      <c r="D35" s="229"/>
      <c r="E35" s="229"/>
      <c r="F35" s="229"/>
      <c r="G35" s="229"/>
      <c r="H35" s="230"/>
      <c r="I35" s="4">
        <v>28</v>
      </c>
      <c r="J35" s="129">
        <v>0</v>
      </c>
      <c r="K35" s="129">
        <v>0</v>
      </c>
    </row>
    <row r="36" spans="1:11">
      <c r="A36" s="228" t="s">
        <v>269</v>
      </c>
      <c r="B36" s="229"/>
      <c r="C36" s="229"/>
      <c r="D36" s="229"/>
      <c r="E36" s="229"/>
      <c r="F36" s="229"/>
      <c r="G36" s="229"/>
      <c r="H36" s="230"/>
      <c r="I36" s="4">
        <v>29</v>
      </c>
      <c r="J36" s="11">
        <f>SUM(J37:J39)</f>
        <v>4339884</v>
      </c>
      <c r="K36" s="11">
        <f>SUM(K37:K39)</f>
        <v>4339884</v>
      </c>
    </row>
    <row r="37" spans="1:11">
      <c r="A37" s="228" t="s">
        <v>32</v>
      </c>
      <c r="B37" s="229"/>
      <c r="C37" s="229"/>
      <c r="D37" s="229"/>
      <c r="E37" s="229"/>
      <c r="F37" s="229"/>
      <c r="G37" s="229"/>
      <c r="H37" s="230"/>
      <c r="I37" s="4">
        <v>30</v>
      </c>
      <c r="J37" s="130">
        <v>0</v>
      </c>
      <c r="K37" s="130">
        <v>0</v>
      </c>
    </row>
    <row r="38" spans="1:11">
      <c r="A38" s="228" t="s">
        <v>33</v>
      </c>
      <c r="B38" s="229"/>
      <c r="C38" s="229"/>
      <c r="D38" s="229"/>
      <c r="E38" s="229"/>
      <c r="F38" s="229"/>
      <c r="G38" s="229"/>
      <c r="H38" s="230"/>
      <c r="I38" s="4">
        <v>31</v>
      </c>
      <c r="J38" s="130">
        <v>4339884</v>
      </c>
      <c r="K38" s="130">
        <v>4339884</v>
      </c>
    </row>
    <row r="39" spans="1:11">
      <c r="A39" s="228" t="s">
        <v>34</v>
      </c>
      <c r="B39" s="229"/>
      <c r="C39" s="229"/>
      <c r="D39" s="229"/>
      <c r="E39" s="229"/>
      <c r="F39" s="229"/>
      <c r="G39" s="229"/>
      <c r="H39" s="230"/>
      <c r="I39" s="4">
        <v>32</v>
      </c>
      <c r="J39" s="130">
        <v>0</v>
      </c>
      <c r="K39" s="130">
        <v>0</v>
      </c>
    </row>
    <row r="40" spans="1:11">
      <c r="A40" s="228" t="s">
        <v>35</v>
      </c>
      <c r="B40" s="229"/>
      <c r="C40" s="229"/>
      <c r="D40" s="229"/>
      <c r="E40" s="229"/>
      <c r="F40" s="229"/>
      <c r="G40" s="229"/>
      <c r="H40" s="230"/>
      <c r="I40" s="4">
        <v>33</v>
      </c>
      <c r="J40" s="130">
        <v>17855067</v>
      </c>
      <c r="K40" s="130">
        <v>17855067</v>
      </c>
    </row>
    <row r="41" spans="1:11">
      <c r="A41" s="245" t="s">
        <v>36</v>
      </c>
      <c r="B41" s="246"/>
      <c r="C41" s="246"/>
      <c r="D41" s="246"/>
      <c r="E41" s="246"/>
      <c r="F41" s="246"/>
      <c r="G41" s="246"/>
      <c r="H41" s="247"/>
      <c r="I41" s="4">
        <v>34</v>
      </c>
      <c r="J41" s="11">
        <f>J42+J50+J57+J65</f>
        <v>101206339</v>
      </c>
      <c r="K41" s="11">
        <f>K42+K50+K57+K65</f>
        <v>92608592</v>
      </c>
    </row>
    <row r="42" spans="1:11">
      <c r="A42" s="228" t="s">
        <v>37</v>
      </c>
      <c r="B42" s="229"/>
      <c r="C42" s="229"/>
      <c r="D42" s="229"/>
      <c r="E42" s="229"/>
      <c r="F42" s="229"/>
      <c r="G42" s="229"/>
      <c r="H42" s="230"/>
      <c r="I42" s="4">
        <v>35</v>
      </c>
      <c r="J42" s="11">
        <f>SUM(J43:J49)</f>
        <v>531876</v>
      </c>
      <c r="K42" s="11">
        <f>SUM(K43:K49)</f>
        <v>604612</v>
      </c>
    </row>
    <row r="43" spans="1:11">
      <c r="A43" s="228" t="s">
        <v>38</v>
      </c>
      <c r="B43" s="229"/>
      <c r="C43" s="229"/>
      <c r="D43" s="229"/>
      <c r="E43" s="229"/>
      <c r="F43" s="229"/>
      <c r="G43" s="229"/>
      <c r="H43" s="230"/>
      <c r="I43" s="4">
        <v>36</v>
      </c>
      <c r="J43" s="131">
        <v>531876</v>
      </c>
      <c r="K43" s="131">
        <v>604612</v>
      </c>
    </row>
    <row r="44" spans="1:11">
      <c r="A44" s="228" t="s">
        <v>39</v>
      </c>
      <c r="B44" s="229"/>
      <c r="C44" s="229"/>
      <c r="D44" s="229"/>
      <c r="E44" s="229"/>
      <c r="F44" s="229"/>
      <c r="G44" s="229"/>
      <c r="H44" s="230"/>
      <c r="I44" s="4">
        <v>37</v>
      </c>
      <c r="J44" s="131">
        <v>0</v>
      </c>
      <c r="K44" s="131">
        <v>0</v>
      </c>
    </row>
    <row r="45" spans="1:11">
      <c r="A45" s="228" t="s">
        <v>40</v>
      </c>
      <c r="B45" s="229"/>
      <c r="C45" s="229"/>
      <c r="D45" s="229"/>
      <c r="E45" s="229"/>
      <c r="F45" s="229"/>
      <c r="G45" s="229"/>
      <c r="H45" s="230"/>
      <c r="I45" s="4">
        <v>38</v>
      </c>
      <c r="J45" s="131">
        <v>0</v>
      </c>
      <c r="K45" s="131">
        <v>0</v>
      </c>
    </row>
    <row r="46" spans="1:11">
      <c r="A46" s="228" t="s">
        <v>41</v>
      </c>
      <c r="B46" s="229"/>
      <c r="C46" s="229"/>
      <c r="D46" s="229"/>
      <c r="E46" s="229"/>
      <c r="F46" s="229"/>
      <c r="G46" s="229"/>
      <c r="H46" s="230"/>
      <c r="I46" s="4">
        <v>39</v>
      </c>
      <c r="J46" s="131">
        <v>0</v>
      </c>
      <c r="K46" s="131">
        <v>0</v>
      </c>
    </row>
    <row r="47" spans="1:11">
      <c r="A47" s="228" t="s">
        <v>42</v>
      </c>
      <c r="B47" s="229"/>
      <c r="C47" s="229"/>
      <c r="D47" s="229"/>
      <c r="E47" s="229"/>
      <c r="F47" s="229"/>
      <c r="G47" s="229"/>
      <c r="H47" s="230"/>
      <c r="I47" s="4">
        <v>40</v>
      </c>
      <c r="J47" s="131">
        <v>0</v>
      </c>
      <c r="K47" s="131">
        <v>0</v>
      </c>
    </row>
    <row r="48" spans="1:11">
      <c r="A48" s="228" t="s">
        <v>43</v>
      </c>
      <c r="B48" s="229"/>
      <c r="C48" s="229"/>
      <c r="D48" s="229"/>
      <c r="E48" s="229"/>
      <c r="F48" s="229"/>
      <c r="G48" s="229"/>
      <c r="H48" s="230"/>
      <c r="I48" s="4">
        <v>41</v>
      </c>
      <c r="J48" s="131">
        <v>0</v>
      </c>
      <c r="K48" s="131">
        <v>0</v>
      </c>
    </row>
    <row r="49" spans="1:11">
      <c r="A49" s="228" t="s">
        <v>44</v>
      </c>
      <c r="B49" s="229"/>
      <c r="C49" s="229"/>
      <c r="D49" s="229"/>
      <c r="E49" s="229"/>
      <c r="F49" s="229"/>
      <c r="G49" s="229"/>
      <c r="H49" s="230"/>
      <c r="I49" s="4">
        <v>42</v>
      </c>
      <c r="J49" s="131">
        <v>0</v>
      </c>
      <c r="K49" s="131">
        <v>0</v>
      </c>
    </row>
    <row r="50" spans="1:11">
      <c r="A50" s="228" t="s">
        <v>270</v>
      </c>
      <c r="B50" s="229"/>
      <c r="C50" s="229"/>
      <c r="D50" s="229"/>
      <c r="E50" s="229"/>
      <c r="F50" s="229"/>
      <c r="G50" s="229"/>
      <c r="H50" s="230"/>
      <c r="I50" s="4">
        <v>43</v>
      </c>
      <c r="J50" s="11">
        <f>SUM(J51:J56)</f>
        <v>28105134</v>
      </c>
      <c r="K50" s="11">
        <f>SUM(K51:K56)</f>
        <v>23131964</v>
      </c>
    </row>
    <row r="51" spans="1:11">
      <c r="A51" s="228" t="s">
        <v>45</v>
      </c>
      <c r="B51" s="229"/>
      <c r="C51" s="229"/>
      <c r="D51" s="229"/>
      <c r="E51" s="229"/>
      <c r="F51" s="229"/>
      <c r="G51" s="229"/>
      <c r="H51" s="230"/>
      <c r="I51" s="4">
        <v>44</v>
      </c>
      <c r="J51" s="132">
        <v>399569</v>
      </c>
      <c r="K51" s="132">
        <v>264001</v>
      </c>
    </row>
    <row r="52" spans="1:11">
      <c r="A52" s="228" t="s">
        <v>46</v>
      </c>
      <c r="B52" s="229"/>
      <c r="C52" s="229"/>
      <c r="D52" s="229"/>
      <c r="E52" s="229"/>
      <c r="F52" s="229"/>
      <c r="G52" s="229"/>
      <c r="H52" s="230"/>
      <c r="I52" s="4">
        <v>45</v>
      </c>
      <c r="J52" s="132">
        <v>25794014</v>
      </c>
      <c r="K52" s="132">
        <v>20221685</v>
      </c>
    </row>
    <row r="53" spans="1:11">
      <c r="A53" s="228" t="s">
        <v>47</v>
      </c>
      <c r="B53" s="229"/>
      <c r="C53" s="229"/>
      <c r="D53" s="229"/>
      <c r="E53" s="229"/>
      <c r="F53" s="229"/>
      <c r="G53" s="229"/>
      <c r="H53" s="230"/>
      <c r="I53" s="4">
        <v>46</v>
      </c>
      <c r="J53" s="132">
        <v>0</v>
      </c>
      <c r="K53" s="132">
        <v>0</v>
      </c>
    </row>
    <row r="54" spans="1:11">
      <c r="A54" s="228" t="s">
        <v>48</v>
      </c>
      <c r="B54" s="229"/>
      <c r="C54" s="229"/>
      <c r="D54" s="229"/>
      <c r="E54" s="229"/>
      <c r="F54" s="229"/>
      <c r="G54" s="229"/>
      <c r="H54" s="230"/>
      <c r="I54" s="4">
        <v>47</v>
      </c>
      <c r="J54" s="132">
        <v>1643</v>
      </c>
      <c r="K54" s="132">
        <v>1170</v>
      </c>
    </row>
    <row r="55" spans="1:11">
      <c r="A55" s="228" t="s">
        <v>49</v>
      </c>
      <c r="B55" s="229"/>
      <c r="C55" s="229"/>
      <c r="D55" s="229"/>
      <c r="E55" s="229"/>
      <c r="F55" s="229"/>
      <c r="G55" s="229"/>
      <c r="H55" s="230"/>
      <c r="I55" s="4">
        <v>48</v>
      </c>
      <c r="J55" s="132">
        <v>1843107</v>
      </c>
      <c r="K55" s="167">
        <v>2541927</v>
      </c>
    </row>
    <row r="56" spans="1:11">
      <c r="A56" s="228" t="s">
        <v>50</v>
      </c>
      <c r="B56" s="229"/>
      <c r="C56" s="229"/>
      <c r="D56" s="229"/>
      <c r="E56" s="229"/>
      <c r="F56" s="229"/>
      <c r="G56" s="229"/>
      <c r="H56" s="230"/>
      <c r="I56" s="4">
        <v>49</v>
      </c>
      <c r="J56" s="132">
        <v>66801</v>
      </c>
      <c r="K56" s="132">
        <v>103181</v>
      </c>
    </row>
    <row r="57" spans="1:11">
      <c r="A57" s="228" t="s">
        <v>271</v>
      </c>
      <c r="B57" s="229"/>
      <c r="C57" s="229"/>
      <c r="D57" s="229"/>
      <c r="E57" s="229"/>
      <c r="F57" s="229"/>
      <c r="G57" s="229"/>
      <c r="H57" s="230"/>
      <c r="I57" s="4">
        <v>50</v>
      </c>
      <c r="J57" s="11">
        <f>SUM(J58:J64)</f>
        <v>70249290</v>
      </c>
      <c r="K57" s="11">
        <f>SUM(K58:K64)</f>
        <v>66956922</v>
      </c>
    </row>
    <row r="58" spans="1:11">
      <c r="A58" s="228" t="s">
        <v>51</v>
      </c>
      <c r="B58" s="229"/>
      <c r="C58" s="229"/>
      <c r="D58" s="229"/>
      <c r="E58" s="229"/>
      <c r="F58" s="229"/>
      <c r="G58" s="229"/>
      <c r="H58" s="230"/>
      <c r="I58" s="4">
        <v>51</v>
      </c>
      <c r="J58" s="133">
        <v>0</v>
      </c>
      <c r="K58" s="133">
        <v>0</v>
      </c>
    </row>
    <row r="59" spans="1:11">
      <c r="A59" s="228" t="s">
        <v>25</v>
      </c>
      <c r="B59" s="229"/>
      <c r="C59" s="229"/>
      <c r="D59" s="229"/>
      <c r="E59" s="229"/>
      <c r="F59" s="229"/>
      <c r="G59" s="229"/>
      <c r="H59" s="230"/>
      <c r="I59" s="4">
        <v>52</v>
      </c>
      <c r="J59" s="133">
        <v>0</v>
      </c>
      <c r="K59" s="133">
        <v>0</v>
      </c>
    </row>
    <row r="60" spans="1:11">
      <c r="A60" s="228" t="s">
        <v>26</v>
      </c>
      <c r="B60" s="229"/>
      <c r="C60" s="229"/>
      <c r="D60" s="229"/>
      <c r="E60" s="229"/>
      <c r="F60" s="229"/>
      <c r="G60" s="229"/>
      <c r="H60" s="230"/>
      <c r="I60" s="4">
        <v>53</v>
      </c>
      <c r="J60" s="133">
        <v>0</v>
      </c>
      <c r="K60" s="133">
        <v>11591588</v>
      </c>
    </row>
    <row r="61" spans="1:11">
      <c r="A61" s="228" t="s">
        <v>27</v>
      </c>
      <c r="B61" s="229"/>
      <c r="C61" s="229"/>
      <c r="D61" s="229"/>
      <c r="E61" s="229"/>
      <c r="F61" s="229"/>
      <c r="G61" s="229"/>
      <c r="H61" s="230"/>
      <c r="I61" s="4">
        <v>54</v>
      </c>
      <c r="J61" s="133">
        <v>0</v>
      </c>
      <c r="K61" s="133">
        <v>0</v>
      </c>
    </row>
    <row r="62" spans="1:11">
      <c r="A62" s="228" t="s">
        <v>28</v>
      </c>
      <c r="B62" s="229"/>
      <c r="C62" s="229"/>
      <c r="D62" s="229"/>
      <c r="E62" s="229"/>
      <c r="F62" s="229"/>
      <c r="G62" s="229"/>
      <c r="H62" s="230"/>
      <c r="I62" s="4">
        <v>55</v>
      </c>
      <c r="J62" s="133">
        <v>0</v>
      </c>
      <c r="K62" s="133">
        <v>0</v>
      </c>
    </row>
    <row r="63" spans="1:11">
      <c r="A63" s="228" t="s">
        <v>52</v>
      </c>
      <c r="B63" s="229"/>
      <c r="C63" s="229"/>
      <c r="D63" s="229"/>
      <c r="E63" s="229"/>
      <c r="F63" s="229"/>
      <c r="G63" s="229"/>
      <c r="H63" s="230"/>
      <c r="I63" s="4">
        <v>56</v>
      </c>
      <c r="J63" s="133">
        <v>70249290</v>
      </c>
      <c r="K63" s="133">
        <v>55365334</v>
      </c>
    </row>
    <row r="64" spans="1:11">
      <c r="A64" s="228" t="s">
        <v>53</v>
      </c>
      <c r="B64" s="229"/>
      <c r="C64" s="229"/>
      <c r="D64" s="229"/>
      <c r="E64" s="229"/>
      <c r="F64" s="229"/>
      <c r="G64" s="229"/>
      <c r="H64" s="230"/>
      <c r="I64" s="4">
        <v>57</v>
      </c>
      <c r="J64" s="133">
        <v>0</v>
      </c>
      <c r="K64" s="133">
        <v>0</v>
      </c>
    </row>
    <row r="65" spans="1:11">
      <c r="A65" s="228" t="s">
        <v>54</v>
      </c>
      <c r="B65" s="229"/>
      <c r="C65" s="229"/>
      <c r="D65" s="229"/>
      <c r="E65" s="229"/>
      <c r="F65" s="229"/>
      <c r="G65" s="229"/>
      <c r="H65" s="230"/>
      <c r="I65" s="4">
        <v>58</v>
      </c>
      <c r="J65" s="133">
        <v>2320039</v>
      </c>
      <c r="K65" s="133">
        <v>1915094</v>
      </c>
    </row>
    <row r="66" spans="1:11">
      <c r="A66" s="245" t="s">
        <v>55</v>
      </c>
      <c r="B66" s="246"/>
      <c r="C66" s="246"/>
      <c r="D66" s="246"/>
      <c r="E66" s="246"/>
      <c r="F66" s="246"/>
      <c r="G66" s="246"/>
      <c r="H66" s="247"/>
      <c r="I66" s="4">
        <v>59</v>
      </c>
      <c r="J66" s="133">
        <v>1045720</v>
      </c>
      <c r="K66" s="133">
        <v>3452014</v>
      </c>
    </row>
    <row r="67" spans="1:11">
      <c r="A67" s="245" t="s">
        <v>56</v>
      </c>
      <c r="B67" s="246"/>
      <c r="C67" s="246"/>
      <c r="D67" s="246"/>
      <c r="E67" s="246"/>
      <c r="F67" s="246"/>
      <c r="G67" s="246"/>
      <c r="H67" s="247"/>
      <c r="I67" s="5">
        <v>60</v>
      </c>
      <c r="J67" s="11">
        <f>J8+J9+J41+J66</f>
        <v>724646197</v>
      </c>
      <c r="K67" s="11">
        <f>K8+K9+K41+K66</f>
        <v>722071797</v>
      </c>
    </row>
    <row r="68" spans="1:11">
      <c r="A68" s="251" t="s">
        <v>57</v>
      </c>
      <c r="B68" s="252"/>
      <c r="C68" s="252"/>
      <c r="D68" s="252"/>
      <c r="E68" s="252"/>
      <c r="F68" s="252"/>
      <c r="G68" s="252"/>
      <c r="H68" s="253"/>
      <c r="I68" s="59">
        <v>61</v>
      </c>
      <c r="J68" s="13">
        <v>804016</v>
      </c>
      <c r="K68" s="13">
        <v>804016</v>
      </c>
    </row>
    <row r="69" spans="1:11">
      <c r="A69" s="254" t="s">
        <v>256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1:11">
      <c r="A70" s="242" t="s">
        <v>257</v>
      </c>
      <c r="B70" s="243"/>
      <c r="C70" s="243"/>
      <c r="D70" s="243"/>
      <c r="E70" s="243"/>
      <c r="F70" s="243"/>
      <c r="G70" s="243"/>
      <c r="H70" s="244"/>
      <c r="I70" s="6">
        <v>62</v>
      </c>
      <c r="J70" s="16">
        <f>J71+J72+J73+J79+J80+J83+J86</f>
        <v>609452742</v>
      </c>
      <c r="K70" s="16">
        <f>K71+K72+K73+K79+K80+K83+K86</f>
        <v>618475230</v>
      </c>
    </row>
    <row r="71" spans="1:11">
      <c r="A71" s="228" t="s">
        <v>58</v>
      </c>
      <c r="B71" s="229"/>
      <c r="C71" s="229"/>
      <c r="D71" s="229"/>
      <c r="E71" s="229"/>
      <c r="F71" s="229"/>
      <c r="G71" s="229"/>
      <c r="H71" s="230"/>
      <c r="I71" s="4">
        <v>63</v>
      </c>
      <c r="J71" s="134">
        <v>539219000</v>
      </c>
      <c r="K71" s="134">
        <v>539219000</v>
      </c>
    </row>
    <row r="72" spans="1:11">
      <c r="A72" s="228" t="s">
        <v>59</v>
      </c>
      <c r="B72" s="229"/>
      <c r="C72" s="229"/>
      <c r="D72" s="229"/>
      <c r="E72" s="229"/>
      <c r="F72" s="229"/>
      <c r="G72" s="229"/>
      <c r="H72" s="230"/>
      <c r="I72" s="4">
        <v>64</v>
      </c>
      <c r="J72" s="134">
        <v>38623828</v>
      </c>
      <c r="K72" s="134">
        <v>38623828</v>
      </c>
    </row>
    <row r="73" spans="1:11">
      <c r="A73" s="228" t="s">
        <v>60</v>
      </c>
      <c r="B73" s="229"/>
      <c r="C73" s="229"/>
      <c r="D73" s="229"/>
      <c r="E73" s="229"/>
      <c r="F73" s="229"/>
      <c r="G73" s="229"/>
      <c r="H73" s="230"/>
      <c r="I73" s="4">
        <v>65</v>
      </c>
      <c r="J73" s="11">
        <f>J74+J75-J76+J77+J78</f>
        <v>0</v>
      </c>
      <c r="K73" s="11">
        <f>K74+K75-K76+K77+K78</f>
        <v>0</v>
      </c>
    </row>
    <row r="74" spans="1:11">
      <c r="A74" s="228" t="s">
        <v>254</v>
      </c>
      <c r="B74" s="229"/>
      <c r="C74" s="229"/>
      <c r="D74" s="229"/>
      <c r="E74" s="229"/>
      <c r="F74" s="229"/>
      <c r="G74" s="229"/>
      <c r="H74" s="230"/>
      <c r="I74" s="4">
        <v>66</v>
      </c>
      <c r="J74" s="135">
        <v>0</v>
      </c>
      <c r="K74" s="135">
        <v>0</v>
      </c>
    </row>
    <row r="75" spans="1:11">
      <c r="A75" s="228" t="s">
        <v>61</v>
      </c>
      <c r="B75" s="229"/>
      <c r="C75" s="229"/>
      <c r="D75" s="229"/>
      <c r="E75" s="229"/>
      <c r="F75" s="229"/>
      <c r="G75" s="229"/>
      <c r="H75" s="230"/>
      <c r="I75" s="4">
        <v>67</v>
      </c>
      <c r="J75" s="135">
        <v>0</v>
      </c>
      <c r="K75" s="135">
        <v>0</v>
      </c>
    </row>
    <row r="76" spans="1:11">
      <c r="A76" s="228" t="s">
        <v>62</v>
      </c>
      <c r="B76" s="229"/>
      <c r="C76" s="229"/>
      <c r="D76" s="229"/>
      <c r="E76" s="229"/>
      <c r="F76" s="229"/>
      <c r="G76" s="229"/>
      <c r="H76" s="230"/>
      <c r="I76" s="4">
        <v>68</v>
      </c>
      <c r="J76" s="135">
        <v>0</v>
      </c>
      <c r="K76" s="135">
        <v>0</v>
      </c>
    </row>
    <row r="77" spans="1:11">
      <c r="A77" s="228" t="s">
        <v>63</v>
      </c>
      <c r="B77" s="229"/>
      <c r="C77" s="229"/>
      <c r="D77" s="229"/>
      <c r="E77" s="229"/>
      <c r="F77" s="229"/>
      <c r="G77" s="229"/>
      <c r="H77" s="230"/>
      <c r="I77" s="4">
        <v>69</v>
      </c>
      <c r="J77" s="135">
        <v>0</v>
      </c>
      <c r="K77" s="135">
        <v>0</v>
      </c>
    </row>
    <row r="78" spans="1:11">
      <c r="A78" s="228" t="s">
        <v>64</v>
      </c>
      <c r="B78" s="229"/>
      <c r="C78" s="229"/>
      <c r="D78" s="229"/>
      <c r="E78" s="229"/>
      <c r="F78" s="229"/>
      <c r="G78" s="229"/>
      <c r="H78" s="230"/>
      <c r="I78" s="4">
        <v>70</v>
      </c>
      <c r="J78" s="135">
        <v>0</v>
      </c>
      <c r="K78" s="135">
        <v>0</v>
      </c>
    </row>
    <row r="79" spans="1:11">
      <c r="A79" s="228" t="s">
        <v>65</v>
      </c>
      <c r="B79" s="229"/>
      <c r="C79" s="229"/>
      <c r="D79" s="229"/>
      <c r="E79" s="229"/>
      <c r="F79" s="229"/>
      <c r="G79" s="229"/>
      <c r="H79" s="230"/>
      <c r="I79" s="4">
        <v>71</v>
      </c>
      <c r="J79" s="135">
        <v>36713003</v>
      </c>
      <c r="K79" s="135">
        <v>36713003</v>
      </c>
    </row>
    <row r="80" spans="1:11">
      <c r="A80" s="228" t="s">
        <v>66</v>
      </c>
      <c r="B80" s="229"/>
      <c r="C80" s="229"/>
      <c r="D80" s="229"/>
      <c r="E80" s="229"/>
      <c r="F80" s="229"/>
      <c r="G80" s="229"/>
      <c r="H80" s="230"/>
      <c r="I80" s="4">
        <v>72</v>
      </c>
      <c r="J80" s="11">
        <f>J81-J82</f>
        <v>1508182</v>
      </c>
      <c r="K80" s="11">
        <f>K81-K82</f>
        <v>-5103089</v>
      </c>
    </row>
    <row r="81" spans="1:11">
      <c r="A81" s="248" t="s">
        <v>67</v>
      </c>
      <c r="B81" s="249"/>
      <c r="C81" s="249"/>
      <c r="D81" s="249"/>
      <c r="E81" s="249"/>
      <c r="F81" s="249"/>
      <c r="G81" s="249"/>
      <c r="H81" s="250"/>
      <c r="I81" s="4">
        <v>73</v>
      </c>
      <c r="J81" s="136">
        <v>1508182</v>
      </c>
      <c r="K81" s="136">
        <v>0</v>
      </c>
    </row>
    <row r="82" spans="1:11">
      <c r="A82" s="248" t="s">
        <v>68</v>
      </c>
      <c r="B82" s="249"/>
      <c r="C82" s="249"/>
      <c r="D82" s="249"/>
      <c r="E82" s="249"/>
      <c r="F82" s="249"/>
      <c r="G82" s="249"/>
      <c r="H82" s="250"/>
      <c r="I82" s="4">
        <v>74</v>
      </c>
      <c r="J82" s="136">
        <v>0</v>
      </c>
      <c r="K82" s="136">
        <v>5103089</v>
      </c>
    </row>
    <row r="83" spans="1:11">
      <c r="A83" s="228" t="s">
        <v>69</v>
      </c>
      <c r="B83" s="229"/>
      <c r="C83" s="229"/>
      <c r="D83" s="229"/>
      <c r="E83" s="229"/>
      <c r="F83" s="229"/>
      <c r="G83" s="229"/>
      <c r="H83" s="230"/>
      <c r="I83" s="4">
        <v>75</v>
      </c>
      <c r="J83" s="11">
        <f>J84-J85</f>
        <v>-6611271</v>
      </c>
      <c r="K83" s="11">
        <f>K84-K85</f>
        <v>9022488</v>
      </c>
    </row>
    <row r="84" spans="1:11">
      <c r="A84" s="248" t="s">
        <v>70</v>
      </c>
      <c r="B84" s="249"/>
      <c r="C84" s="249"/>
      <c r="D84" s="249"/>
      <c r="E84" s="249"/>
      <c r="F84" s="249"/>
      <c r="G84" s="249"/>
      <c r="H84" s="250"/>
      <c r="I84" s="4">
        <v>76</v>
      </c>
      <c r="J84" s="137">
        <v>0</v>
      </c>
      <c r="K84" s="137">
        <v>9022488</v>
      </c>
    </row>
    <row r="85" spans="1:11">
      <c r="A85" s="248" t="s">
        <v>71</v>
      </c>
      <c r="B85" s="249"/>
      <c r="C85" s="249"/>
      <c r="D85" s="249"/>
      <c r="E85" s="249"/>
      <c r="F85" s="249"/>
      <c r="G85" s="249"/>
      <c r="H85" s="250"/>
      <c r="I85" s="4">
        <v>77</v>
      </c>
      <c r="J85" s="137">
        <v>6611271</v>
      </c>
      <c r="K85" s="137">
        <v>0</v>
      </c>
    </row>
    <row r="86" spans="1:11">
      <c r="A86" s="228" t="s">
        <v>72</v>
      </c>
      <c r="B86" s="229"/>
      <c r="C86" s="229"/>
      <c r="D86" s="229"/>
      <c r="E86" s="229"/>
      <c r="F86" s="229"/>
      <c r="G86" s="229"/>
      <c r="H86" s="230"/>
      <c r="I86" s="4">
        <v>78</v>
      </c>
      <c r="J86" s="12">
        <v>0</v>
      </c>
      <c r="K86" s="12">
        <v>0</v>
      </c>
    </row>
    <row r="87" spans="1:11">
      <c r="A87" s="245" t="s">
        <v>272</v>
      </c>
      <c r="B87" s="246"/>
      <c r="C87" s="246"/>
      <c r="D87" s="246"/>
      <c r="E87" s="246"/>
      <c r="F87" s="246"/>
      <c r="G87" s="246"/>
      <c r="H87" s="247"/>
      <c r="I87" s="4">
        <v>79</v>
      </c>
      <c r="J87" s="11">
        <f>SUM(J88:J90)</f>
        <v>8907959</v>
      </c>
      <c r="K87" s="11">
        <f>SUM(K88:K90)</f>
        <v>8907959</v>
      </c>
    </row>
    <row r="88" spans="1:11">
      <c r="A88" s="228" t="s">
        <v>74</v>
      </c>
      <c r="B88" s="229"/>
      <c r="C88" s="229"/>
      <c r="D88" s="229"/>
      <c r="E88" s="229"/>
      <c r="F88" s="229"/>
      <c r="G88" s="229"/>
      <c r="H88" s="230"/>
      <c r="I88" s="4">
        <v>80</v>
      </c>
      <c r="J88" s="138">
        <v>2655584</v>
      </c>
      <c r="K88" s="138">
        <v>2655584</v>
      </c>
    </row>
    <row r="89" spans="1:11">
      <c r="A89" s="228" t="s">
        <v>75</v>
      </c>
      <c r="B89" s="229"/>
      <c r="C89" s="229"/>
      <c r="D89" s="229"/>
      <c r="E89" s="229"/>
      <c r="F89" s="229"/>
      <c r="G89" s="229"/>
      <c r="H89" s="230"/>
      <c r="I89" s="4">
        <v>81</v>
      </c>
      <c r="J89" s="138">
        <v>0</v>
      </c>
      <c r="K89" s="138">
        <v>0</v>
      </c>
    </row>
    <row r="90" spans="1:11">
      <c r="A90" s="228" t="s">
        <v>73</v>
      </c>
      <c r="B90" s="229"/>
      <c r="C90" s="229"/>
      <c r="D90" s="229"/>
      <c r="E90" s="229"/>
      <c r="F90" s="229"/>
      <c r="G90" s="229"/>
      <c r="H90" s="230"/>
      <c r="I90" s="4">
        <v>82</v>
      </c>
      <c r="J90" s="138">
        <v>6252375</v>
      </c>
      <c r="K90" s="138">
        <v>6252375</v>
      </c>
    </row>
    <row r="91" spans="1:11">
      <c r="A91" s="245" t="s">
        <v>273</v>
      </c>
      <c r="B91" s="246"/>
      <c r="C91" s="246"/>
      <c r="D91" s="246"/>
      <c r="E91" s="246"/>
      <c r="F91" s="246"/>
      <c r="G91" s="246"/>
      <c r="H91" s="247"/>
      <c r="I91" s="4">
        <v>83</v>
      </c>
      <c r="J91" s="11">
        <f>SUM(J92:J100)</f>
        <v>36394081</v>
      </c>
      <c r="K91" s="11">
        <f>SUM(K92:K100)</f>
        <v>36239387</v>
      </c>
    </row>
    <row r="92" spans="1:11">
      <c r="A92" s="228" t="s">
        <v>76</v>
      </c>
      <c r="B92" s="229"/>
      <c r="C92" s="229"/>
      <c r="D92" s="229"/>
      <c r="E92" s="229"/>
      <c r="F92" s="229"/>
      <c r="G92" s="229"/>
      <c r="H92" s="230"/>
      <c r="I92" s="4">
        <v>84</v>
      </c>
      <c r="J92" s="139">
        <v>0</v>
      </c>
      <c r="K92" s="139">
        <v>0</v>
      </c>
    </row>
    <row r="93" spans="1:11">
      <c r="A93" s="228" t="s">
        <v>77</v>
      </c>
      <c r="B93" s="229"/>
      <c r="C93" s="229"/>
      <c r="D93" s="229"/>
      <c r="E93" s="229"/>
      <c r="F93" s="229"/>
      <c r="G93" s="229"/>
      <c r="H93" s="230"/>
      <c r="I93" s="4">
        <v>85</v>
      </c>
      <c r="J93" s="139">
        <v>0</v>
      </c>
      <c r="K93" s="139">
        <v>0</v>
      </c>
    </row>
    <row r="94" spans="1:11">
      <c r="A94" s="228" t="s">
        <v>78</v>
      </c>
      <c r="B94" s="229"/>
      <c r="C94" s="229"/>
      <c r="D94" s="229"/>
      <c r="E94" s="229"/>
      <c r="F94" s="229"/>
      <c r="G94" s="229"/>
      <c r="H94" s="230"/>
      <c r="I94" s="4">
        <v>86</v>
      </c>
      <c r="J94" s="139">
        <v>20651835</v>
      </c>
      <c r="K94" s="139">
        <v>20427491</v>
      </c>
    </row>
    <row r="95" spans="1:11">
      <c r="A95" s="228" t="s">
        <v>79</v>
      </c>
      <c r="B95" s="229"/>
      <c r="C95" s="229"/>
      <c r="D95" s="229"/>
      <c r="E95" s="229"/>
      <c r="F95" s="229"/>
      <c r="G95" s="229"/>
      <c r="H95" s="230"/>
      <c r="I95" s="4">
        <v>87</v>
      </c>
      <c r="J95" s="139">
        <v>0</v>
      </c>
      <c r="K95" s="139">
        <v>0</v>
      </c>
    </row>
    <row r="96" spans="1:11">
      <c r="A96" s="228" t="s">
        <v>80</v>
      </c>
      <c r="B96" s="229"/>
      <c r="C96" s="229"/>
      <c r="D96" s="229"/>
      <c r="E96" s="229"/>
      <c r="F96" s="229"/>
      <c r="G96" s="229"/>
      <c r="H96" s="230"/>
      <c r="I96" s="4">
        <v>88</v>
      </c>
      <c r="J96" s="139">
        <v>7700624</v>
      </c>
      <c r="K96" s="139">
        <v>7770274</v>
      </c>
    </row>
    <row r="97" spans="1:11">
      <c r="A97" s="228" t="s">
        <v>81</v>
      </c>
      <c r="B97" s="229"/>
      <c r="C97" s="229"/>
      <c r="D97" s="229"/>
      <c r="E97" s="229"/>
      <c r="F97" s="229"/>
      <c r="G97" s="229"/>
      <c r="H97" s="230"/>
      <c r="I97" s="4">
        <v>89</v>
      </c>
      <c r="J97" s="139">
        <v>0</v>
      </c>
      <c r="K97" s="139">
        <v>0</v>
      </c>
    </row>
    <row r="98" spans="1:11">
      <c r="A98" s="228" t="s">
        <v>82</v>
      </c>
      <c r="B98" s="229"/>
      <c r="C98" s="229"/>
      <c r="D98" s="229"/>
      <c r="E98" s="229"/>
      <c r="F98" s="229"/>
      <c r="G98" s="229"/>
      <c r="H98" s="230"/>
      <c r="I98" s="4">
        <v>90</v>
      </c>
      <c r="J98" s="139">
        <v>0</v>
      </c>
      <c r="K98" s="139">
        <v>0</v>
      </c>
    </row>
    <row r="99" spans="1:11">
      <c r="A99" s="228" t="s">
        <v>83</v>
      </c>
      <c r="B99" s="229"/>
      <c r="C99" s="229"/>
      <c r="D99" s="229"/>
      <c r="E99" s="229"/>
      <c r="F99" s="229"/>
      <c r="G99" s="229"/>
      <c r="H99" s="230"/>
      <c r="I99" s="4">
        <v>91</v>
      </c>
      <c r="J99" s="139">
        <v>0</v>
      </c>
      <c r="K99" s="139">
        <v>0</v>
      </c>
    </row>
    <row r="100" spans="1:11">
      <c r="A100" s="228" t="s">
        <v>84</v>
      </c>
      <c r="B100" s="229"/>
      <c r="C100" s="229"/>
      <c r="D100" s="229"/>
      <c r="E100" s="229"/>
      <c r="F100" s="229"/>
      <c r="G100" s="229"/>
      <c r="H100" s="230"/>
      <c r="I100" s="4">
        <v>92</v>
      </c>
      <c r="J100" s="139">
        <v>8041622</v>
      </c>
      <c r="K100" s="139">
        <v>8041622</v>
      </c>
    </row>
    <row r="101" spans="1:11">
      <c r="A101" s="245" t="s">
        <v>274</v>
      </c>
      <c r="B101" s="246"/>
      <c r="C101" s="246"/>
      <c r="D101" s="246"/>
      <c r="E101" s="246"/>
      <c r="F101" s="246"/>
      <c r="G101" s="246"/>
      <c r="H101" s="247"/>
      <c r="I101" s="4">
        <v>93</v>
      </c>
      <c r="J101" s="11">
        <f>SUM(J102:J113)</f>
        <v>54191865</v>
      </c>
      <c r="K101" s="11">
        <f>SUM(K102:K113)</f>
        <v>42095695</v>
      </c>
    </row>
    <row r="102" spans="1:11">
      <c r="A102" s="228" t="s">
        <v>76</v>
      </c>
      <c r="B102" s="229"/>
      <c r="C102" s="229"/>
      <c r="D102" s="229"/>
      <c r="E102" s="229"/>
      <c r="F102" s="229"/>
      <c r="G102" s="229"/>
      <c r="H102" s="230"/>
      <c r="I102" s="4">
        <v>94</v>
      </c>
      <c r="J102" s="140">
        <v>897286</v>
      </c>
      <c r="K102" s="140">
        <v>964617</v>
      </c>
    </row>
    <row r="103" spans="1:11">
      <c r="A103" s="228" t="s">
        <v>77</v>
      </c>
      <c r="B103" s="229"/>
      <c r="C103" s="229"/>
      <c r="D103" s="229"/>
      <c r="E103" s="229"/>
      <c r="F103" s="229"/>
      <c r="G103" s="229"/>
      <c r="H103" s="230"/>
      <c r="I103" s="4">
        <v>95</v>
      </c>
      <c r="J103" s="140">
        <v>11037543</v>
      </c>
      <c r="K103" s="140">
        <v>10738431</v>
      </c>
    </row>
    <row r="104" spans="1:11">
      <c r="A104" s="228" t="s">
        <v>78</v>
      </c>
      <c r="B104" s="229"/>
      <c r="C104" s="229"/>
      <c r="D104" s="229"/>
      <c r="E104" s="229"/>
      <c r="F104" s="229"/>
      <c r="G104" s="229"/>
      <c r="H104" s="230"/>
      <c r="I104" s="4">
        <v>96</v>
      </c>
      <c r="J104" s="140">
        <v>5407461</v>
      </c>
      <c r="K104" s="140">
        <v>3686855</v>
      </c>
    </row>
    <row r="105" spans="1:11">
      <c r="A105" s="228" t="s">
        <v>79</v>
      </c>
      <c r="B105" s="229"/>
      <c r="C105" s="229"/>
      <c r="D105" s="229"/>
      <c r="E105" s="229"/>
      <c r="F105" s="229"/>
      <c r="G105" s="229"/>
      <c r="H105" s="230"/>
      <c r="I105" s="4">
        <v>97</v>
      </c>
      <c r="J105" s="140">
        <v>0</v>
      </c>
      <c r="K105" s="140">
        <v>0</v>
      </c>
    </row>
    <row r="106" spans="1:11">
      <c r="A106" s="228" t="s">
        <v>80</v>
      </c>
      <c r="B106" s="229"/>
      <c r="C106" s="229"/>
      <c r="D106" s="229"/>
      <c r="E106" s="229"/>
      <c r="F106" s="229"/>
      <c r="G106" s="229"/>
      <c r="H106" s="230"/>
      <c r="I106" s="4">
        <v>98</v>
      </c>
      <c r="J106" s="140">
        <v>25965834</v>
      </c>
      <c r="K106" s="169">
        <v>15554606</v>
      </c>
    </row>
    <row r="107" spans="1:11">
      <c r="A107" s="228" t="s">
        <v>81</v>
      </c>
      <c r="B107" s="229"/>
      <c r="C107" s="229"/>
      <c r="D107" s="229"/>
      <c r="E107" s="229"/>
      <c r="F107" s="229"/>
      <c r="G107" s="229"/>
      <c r="H107" s="230"/>
      <c r="I107" s="4">
        <v>99</v>
      </c>
      <c r="J107" s="140">
        <v>0</v>
      </c>
      <c r="K107" s="140">
        <v>0</v>
      </c>
    </row>
    <row r="108" spans="1:11">
      <c r="A108" s="228" t="s">
        <v>82</v>
      </c>
      <c r="B108" s="229"/>
      <c r="C108" s="229"/>
      <c r="D108" s="229"/>
      <c r="E108" s="229"/>
      <c r="F108" s="229"/>
      <c r="G108" s="229"/>
      <c r="H108" s="230"/>
      <c r="I108" s="4">
        <v>100</v>
      </c>
      <c r="J108" s="140">
        <v>0</v>
      </c>
      <c r="K108" s="140">
        <v>0</v>
      </c>
    </row>
    <row r="109" spans="1:11">
      <c r="A109" s="228" t="s">
        <v>85</v>
      </c>
      <c r="B109" s="229"/>
      <c r="C109" s="229"/>
      <c r="D109" s="229"/>
      <c r="E109" s="229"/>
      <c r="F109" s="229"/>
      <c r="G109" s="229"/>
      <c r="H109" s="230"/>
      <c r="I109" s="4">
        <v>101</v>
      </c>
      <c r="J109" s="140">
        <v>3461160</v>
      </c>
      <c r="K109" s="140">
        <v>3371094</v>
      </c>
    </row>
    <row r="110" spans="1:11">
      <c r="A110" s="228" t="s">
        <v>86</v>
      </c>
      <c r="B110" s="229"/>
      <c r="C110" s="229"/>
      <c r="D110" s="229"/>
      <c r="E110" s="229"/>
      <c r="F110" s="229"/>
      <c r="G110" s="229"/>
      <c r="H110" s="230"/>
      <c r="I110" s="4">
        <v>102</v>
      </c>
      <c r="J110" s="140">
        <v>3905421</v>
      </c>
      <c r="K110" s="140">
        <v>4276674</v>
      </c>
    </row>
    <row r="111" spans="1:11">
      <c r="A111" s="228" t="s">
        <v>87</v>
      </c>
      <c r="B111" s="229"/>
      <c r="C111" s="229"/>
      <c r="D111" s="229"/>
      <c r="E111" s="229"/>
      <c r="F111" s="229"/>
      <c r="G111" s="229"/>
      <c r="H111" s="230"/>
      <c r="I111" s="4">
        <v>103</v>
      </c>
      <c r="J111" s="140">
        <v>0</v>
      </c>
      <c r="K111" s="140">
        <v>0</v>
      </c>
    </row>
    <row r="112" spans="1:11">
      <c r="A112" s="228" t="s">
        <v>88</v>
      </c>
      <c r="B112" s="229"/>
      <c r="C112" s="229"/>
      <c r="D112" s="229"/>
      <c r="E112" s="229"/>
      <c r="F112" s="229"/>
      <c r="G112" s="229"/>
      <c r="H112" s="230"/>
      <c r="I112" s="4">
        <v>104</v>
      </c>
      <c r="J112" s="140">
        <v>0</v>
      </c>
      <c r="K112" s="140">
        <v>0</v>
      </c>
    </row>
    <row r="113" spans="1:11">
      <c r="A113" s="228" t="s">
        <v>89</v>
      </c>
      <c r="B113" s="229"/>
      <c r="C113" s="229"/>
      <c r="D113" s="229"/>
      <c r="E113" s="229"/>
      <c r="F113" s="229"/>
      <c r="G113" s="229"/>
      <c r="H113" s="230"/>
      <c r="I113" s="4">
        <v>105</v>
      </c>
      <c r="J113" s="140">
        <v>3517160</v>
      </c>
      <c r="K113" s="140">
        <v>3503418</v>
      </c>
    </row>
    <row r="114" spans="1:11" ht="27" customHeight="1">
      <c r="A114" s="245" t="s">
        <v>90</v>
      </c>
      <c r="B114" s="246"/>
      <c r="C114" s="246"/>
      <c r="D114" s="246"/>
      <c r="E114" s="246"/>
      <c r="F114" s="246"/>
      <c r="G114" s="246"/>
      <c r="H114" s="247"/>
      <c r="I114" s="4">
        <v>106</v>
      </c>
      <c r="J114" s="140">
        <v>15699550</v>
      </c>
      <c r="K114" s="168">
        <v>16353526</v>
      </c>
    </row>
    <row r="115" spans="1:11">
      <c r="A115" s="245" t="s">
        <v>91</v>
      </c>
      <c r="B115" s="246"/>
      <c r="C115" s="246"/>
      <c r="D115" s="246"/>
      <c r="E115" s="246"/>
      <c r="F115" s="246"/>
      <c r="G115" s="246"/>
      <c r="H115" s="247"/>
      <c r="I115" s="4">
        <v>107</v>
      </c>
      <c r="J115" s="11">
        <f>J70+J87+J91+J101+J114</f>
        <v>724646197</v>
      </c>
      <c r="K115" s="11">
        <f>K70+K87+K91+K101+K114</f>
        <v>722071797</v>
      </c>
    </row>
    <row r="116" spans="1:11">
      <c r="A116" s="259" t="s">
        <v>92</v>
      </c>
      <c r="B116" s="260"/>
      <c r="C116" s="260"/>
      <c r="D116" s="260"/>
      <c r="E116" s="260"/>
      <c r="F116" s="260"/>
      <c r="G116" s="260"/>
      <c r="H116" s="261"/>
      <c r="I116" s="5">
        <v>108</v>
      </c>
      <c r="J116" s="13">
        <v>804016</v>
      </c>
      <c r="K116" s="13">
        <v>804016</v>
      </c>
    </row>
    <row r="117" spans="1:11">
      <c r="A117" s="254" t="s">
        <v>96</v>
      </c>
      <c r="B117" s="262"/>
      <c r="C117" s="262"/>
      <c r="D117" s="262"/>
      <c r="E117" s="262"/>
      <c r="F117" s="262"/>
      <c r="G117" s="262"/>
      <c r="H117" s="262"/>
      <c r="I117" s="263"/>
      <c r="J117" s="263"/>
      <c r="K117" s="264"/>
    </row>
    <row r="118" spans="1:11">
      <c r="A118" s="265" t="s">
        <v>93</v>
      </c>
      <c r="B118" s="266"/>
      <c r="C118" s="266"/>
      <c r="D118" s="266"/>
      <c r="E118" s="266"/>
      <c r="F118" s="266"/>
      <c r="G118" s="266"/>
      <c r="H118" s="266"/>
      <c r="I118" s="267"/>
      <c r="J118" s="267"/>
      <c r="K118" s="268"/>
    </row>
    <row r="119" spans="1:11">
      <c r="A119" s="269" t="s">
        <v>94</v>
      </c>
      <c r="B119" s="270"/>
      <c r="C119" s="270"/>
      <c r="D119" s="270"/>
      <c r="E119" s="270"/>
      <c r="F119" s="270"/>
      <c r="G119" s="270"/>
      <c r="H119" s="271"/>
      <c r="I119" s="34">
        <v>109</v>
      </c>
      <c r="J119" s="35">
        <v>0</v>
      </c>
      <c r="K119" s="37">
        <v>0</v>
      </c>
    </row>
    <row r="120" spans="1:11" ht="15" customHeight="1">
      <c r="A120" s="272" t="s">
        <v>95</v>
      </c>
      <c r="B120" s="273"/>
      <c r="C120" s="273"/>
      <c r="D120" s="273"/>
      <c r="E120" s="273"/>
      <c r="F120" s="273"/>
      <c r="G120" s="273"/>
      <c r="H120" s="274"/>
      <c r="I120" s="33">
        <v>110</v>
      </c>
      <c r="J120" s="36">
        <v>0</v>
      </c>
      <c r="K120" s="36">
        <v>0</v>
      </c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257" t="s">
        <v>96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</row>
    <row r="123" spans="1:11">
      <c r="A123" s="257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</row>
  </sheetData>
  <mergeCells count="122">
    <mergeCell ref="A96:H96"/>
    <mergeCell ref="A97:H97"/>
    <mergeCell ref="A1:K1"/>
    <mergeCell ref="A2:K2"/>
    <mergeCell ref="A100:H100"/>
    <mergeCell ref="A103:H103"/>
    <mergeCell ref="A94:H94"/>
    <mergeCell ref="A95:H95"/>
    <mergeCell ref="A89:H89"/>
    <mergeCell ref="A90:H90"/>
    <mergeCell ref="A91:H91"/>
    <mergeCell ref="A92:H92"/>
    <mergeCell ref="A81:H81"/>
    <mergeCell ref="A98:H98"/>
    <mergeCell ref="A99:H99"/>
    <mergeCell ref="A84:H84"/>
    <mergeCell ref="A85:H85"/>
    <mergeCell ref="A86:H86"/>
    <mergeCell ref="A87:H87"/>
    <mergeCell ref="A88:H88"/>
    <mergeCell ref="A93:H93"/>
    <mergeCell ref="A75:H75"/>
    <mergeCell ref="A76:H76"/>
    <mergeCell ref="A77:H77"/>
    <mergeCell ref="A123:K123"/>
    <mergeCell ref="A116:H116"/>
    <mergeCell ref="A117:K117"/>
    <mergeCell ref="A118:K118"/>
    <mergeCell ref="A119:H119"/>
    <mergeCell ref="A101:H101"/>
    <mergeCell ref="A102:H102"/>
    <mergeCell ref="A107:H107"/>
    <mergeCell ref="A108:H108"/>
    <mergeCell ref="A104:H104"/>
    <mergeCell ref="A120:H120"/>
    <mergeCell ref="A122:K122"/>
    <mergeCell ref="A114:H114"/>
    <mergeCell ref="A115:H115"/>
    <mergeCell ref="A113:H113"/>
    <mergeCell ref="A106:H106"/>
    <mergeCell ref="A105:H105"/>
    <mergeCell ref="A111:H111"/>
    <mergeCell ref="A112:H112"/>
    <mergeCell ref="A109:H109"/>
    <mergeCell ref="A110:H110"/>
    <mergeCell ref="A78:H78"/>
    <mergeCell ref="A79:H79"/>
    <mergeCell ref="A80:H80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59:H59"/>
    <mergeCell ref="A60:H60"/>
    <mergeCell ref="A61:H61"/>
    <mergeCell ref="A62:H62"/>
    <mergeCell ref="A63:H63"/>
    <mergeCell ref="A64:H64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43:H43"/>
    <mergeCell ref="A44:H44"/>
    <mergeCell ref="A45:H45"/>
    <mergeCell ref="A46:H46"/>
    <mergeCell ref="A47:H47"/>
    <mergeCell ref="A48:H48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27:H27"/>
    <mergeCell ref="A28:H28"/>
    <mergeCell ref="A29:H29"/>
    <mergeCell ref="A30:H30"/>
    <mergeCell ref="A31:H31"/>
    <mergeCell ref="A32:H32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11:H11"/>
    <mergeCell ref="A12:H12"/>
    <mergeCell ref="A13:H13"/>
    <mergeCell ref="A14:H14"/>
    <mergeCell ref="A15:H15"/>
    <mergeCell ref="A16:H16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7:K68 J57:K57 J83:K83 J73:K73 J8:K10 J17:K17 J27:K27 J36:K36 J41:K42 J50:K50 J80:K80 J87:K87 J91:K91 J101:K101 J115:K116">
      <formula1>0</formula1>
    </dataValidation>
    <dataValidation allowBlank="1" sqref="J102:K114 J11:K16 J18:K26 J28:K35 J37:K40 J43:K49 J51:K56 J71:K72 J74:K79 J81:K82 J84:K85 J88:K90 J92:K100 J58:K66"/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2"/>
  <sheetViews>
    <sheetView topLeftCell="A10" zoomScaleNormal="100" zoomScaleSheetLayoutView="110" workbookViewId="0">
      <selection activeCell="M58" sqref="M58"/>
    </sheetView>
  </sheetViews>
  <sheetFormatPr defaultRowHeight="13.2"/>
  <cols>
    <col min="1" max="8" width="7.33203125" customWidth="1"/>
    <col min="9" max="9" width="5.5546875" customWidth="1"/>
    <col min="10" max="10" width="9.6640625" customWidth="1"/>
    <col min="11" max="11" width="9" customWidth="1"/>
    <col min="12" max="12" width="9.44140625" customWidth="1"/>
    <col min="13" max="13" width="9" customWidth="1"/>
  </cols>
  <sheetData>
    <row r="1" spans="1:13" ht="12.75" customHeight="1">
      <c r="A1" s="275" t="s">
        <v>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2.75" customHeight="1">
      <c r="A2" s="276" t="s">
        <v>304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4"/>
    </row>
    <row r="4" spans="1:13">
      <c r="A4" s="277" t="s">
        <v>295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9"/>
    </row>
    <row r="5" spans="1:13" ht="30.6">
      <c r="A5" s="280" t="s">
        <v>6</v>
      </c>
      <c r="B5" s="280"/>
      <c r="C5" s="280"/>
      <c r="D5" s="280"/>
      <c r="E5" s="280"/>
      <c r="F5" s="280"/>
      <c r="G5" s="280"/>
      <c r="H5" s="280"/>
      <c r="I5" s="56" t="s">
        <v>7</v>
      </c>
      <c r="J5" s="57" t="s">
        <v>260</v>
      </c>
      <c r="K5" s="57" t="s">
        <v>261</v>
      </c>
      <c r="L5" s="57" t="s">
        <v>262</v>
      </c>
      <c r="M5" s="57" t="s">
        <v>263</v>
      </c>
    </row>
    <row r="6" spans="1:13">
      <c r="A6" s="281">
        <v>1</v>
      </c>
      <c r="B6" s="281"/>
      <c r="C6" s="281"/>
      <c r="D6" s="281"/>
      <c r="E6" s="281"/>
      <c r="F6" s="281"/>
      <c r="G6" s="281"/>
      <c r="H6" s="281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>
      <c r="A7" s="242" t="s">
        <v>100</v>
      </c>
      <c r="B7" s="243"/>
      <c r="C7" s="243"/>
      <c r="D7" s="243"/>
      <c r="E7" s="243"/>
      <c r="F7" s="243"/>
      <c r="G7" s="243"/>
      <c r="H7" s="244"/>
      <c r="I7" s="6">
        <v>111</v>
      </c>
      <c r="J7" s="16">
        <f>SUM(J8:J9)</f>
        <v>41286271</v>
      </c>
      <c r="K7" s="16">
        <f>SUM(K8:K9)</f>
        <v>41286271</v>
      </c>
      <c r="L7" s="16">
        <f>SUM(L8:L9)</f>
        <v>35822901</v>
      </c>
      <c r="M7" s="16">
        <f>SUM(M8:M9)</f>
        <v>35822901</v>
      </c>
    </row>
    <row r="8" spans="1:13">
      <c r="A8" s="245" t="s">
        <v>101</v>
      </c>
      <c r="B8" s="246"/>
      <c r="C8" s="246"/>
      <c r="D8" s="246"/>
      <c r="E8" s="246"/>
      <c r="F8" s="246"/>
      <c r="G8" s="246"/>
      <c r="H8" s="247"/>
      <c r="I8" s="4">
        <v>112</v>
      </c>
      <c r="J8" s="141">
        <v>38162810</v>
      </c>
      <c r="K8" s="141">
        <v>38162810</v>
      </c>
      <c r="L8" s="141">
        <v>32959619</v>
      </c>
      <c r="M8" s="141">
        <v>32959619</v>
      </c>
    </row>
    <row r="9" spans="1:13">
      <c r="A9" s="245" t="s">
        <v>102</v>
      </c>
      <c r="B9" s="246"/>
      <c r="C9" s="246"/>
      <c r="D9" s="246"/>
      <c r="E9" s="246"/>
      <c r="F9" s="246"/>
      <c r="G9" s="246"/>
      <c r="H9" s="247"/>
      <c r="I9" s="4">
        <v>113</v>
      </c>
      <c r="J9" s="141">
        <v>3123461</v>
      </c>
      <c r="K9" s="141">
        <v>3123461</v>
      </c>
      <c r="L9" s="141">
        <v>2863282</v>
      </c>
      <c r="M9" s="141">
        <v>2863282</v>
      </c>
    </row>
    <row r="10" spans="1:13">
      <c r="A10" s="245" t="s">
        <v>103</v>
      </c>
      <c r="B10" s="246"/>
      <c r="C10" s="246"/>
      <c r="D10" s="246"/>
      <c r="E10" s="246"/>
      <c r="F10" s="246"/>
      <c r="G10" s="246"/>
      <c r="H10" s="247"/>
      <c r="I10" s="4">
        <v>114</v>
      </c>
      <c r="J10" s="11">
        <f>J11+J12+J16+J20+J21+J22+J25+J26</f>
        <v>40162268</v>
      </c>
      <c r="K10" s="11">
        <f>K11+K12+K16+K20+K21+K22+K25+K26</f>
        <v>40162268</v>
      </c>
      <c r="L10" s="11">
        <f>L11+L12+L16+L20+L21+L22+L25+L26</f>
        <v>38253711</v>
      </c>
      <c r="M10" s="11">
        <f>M11+M12+M16+M20+M21+M22+M25+M26</f>
        <v>38253711</v>
      </c>
    </row>
    <row r="11" spans="1:13">
      <c r="A11" s="245" t="s">
        <v>104</v>
      </c>
      <c r="B11" s="246"/>
      <c r="C11" s="246"/>
      <c r="D11" s="246"/>
      <c r="E11" s="246"/>
      <c r="F11" s="246"/>
      <c r="G11" s="246"/>
      <c r="H11" s="247"/>
      <c r="I11" s="4">
        <v>115</v>
      </c>
      <c r="J11" s="12">
        <v>0</v>
      </c>
      <c r="K11" s="12">
        <v>0</v>
      </c>
      <c r="L11" s="12">
        <v>0</v>
      </c>
      <c r="M11" s="12">
        <v>0</v>
      </c>
    </row>
    <row r="12" spans="1:13">
      <c r="A12" s="245" t="s">
        <v>275</v>
      </c>
      <c r="B12" s="246"/>
      <c r="C12" s="246"/>
      <c r="D12" s="246"/>
      <c r="E12" s="246"/>
      <c r="F12" s="246"/>
      <c r="G12" s="246"/>
      <c r="H12" s="247"/>
      <c r="I12" s="4">
        <v>116</v>
      </c>
      <c r="J12" s="11">
        <f>SUM(J13:J15)</f>
        <v>16001908</v>
      </c>
      <c r="K12" s="11">
        <f>SUM(K13:K15)</f>
        <v>16001908</v>
      </c>
      <c r="L12" s="11">
        <f>SUM(L13:L15)</f>
        <v>14625886</v>
      </c>
      <c r="M12" s="11">
        <f>SUM(M13:M15)</f>
        <v>14625886</v>
      </c>
    </row>
    <row r="13" spans="1:13">
      <c r="A13" s="228" t="s">
        <v>105</v>
      </c>
      <c r="B13" s="229"/>
      <c r="C13" s="229"/>
      <c r="D13" s="229"/>
      <c r="E13" s="229"/>
      <c r="F13" s="229"/>
      <c r="G13" s="229"/>
      <c r="H13" s="230"/>
      <c r="I13" s="4">
        <v>117</v>
      </c>
      <c r="J13" s="142">
        <v>4698419</v>
      </c>
      <c r="K13" s="142">
        <v>4698419</v>
      </c>
      <c r="L13" s="170">
        <v>4496559</v>
      </c>
      <c r="M13" s="170">
        <v>4496559</v>
      </c>
    </row>
    <row r="14" spans="1:13">
      <c r="A14" s="228" t="s">
        <v>106</v>
      </c>
      <c r="B14" s="229"/>
      <c r="C14" s="229"/>
      <c r="D14" s="229"/>
      <c r="E14" s="229"/>
      <c r="F14" s="229"/>
      <c r="G14" s="229"/>
      <c r="H14" s="230"/>
      <c r="I14" s="4">
        <v>118</v>
      </c>
      <c r="J14" s="142">
        <v>0</v>
      </c>
      <c r="K14" s="142">
        <v>0</v>
      </c>
      <c r="L14" s="170">
        <v>0</v>
      </c>
      <c r="M14" s="170">
        <v>0</v>
      </c>
    </row>
    <row r="15" spans="1:13">
      <c r="A15" s="228" t="s">
        <v>107</v>
      </c>
      <c r="B15" s="229"/>
      <c r="C15" s="229"/>
      <c r="D15" s="229"/>
      <c r="E15" s="229"/>
      <c r="F15" s="229"/>
      <c r="G15" s="229"/>
      <c r="H15" s="230"/>
      <c r="I15" s="4">
        <v>119</v>
      </c>
      <c r="J15" s="142">
        <v>11303489</v>
      </c>
      <c r="K15" s="142">
        <v>11303489</v>
      </c>
      <c r="L15" s="170">
        <v>10129327</v>
      </c>
      <c r="M15" s="170">
        <v>10129327</v>
      </c>
    </row>
    <row r="16" spans="1:13">
      <c r="A16" s="245" t="s">
        <v>276</v>
      </c>
      <c r="B16" s="246"/>
      <c r="C16" s="246"/>
      <c r="D16" s="246"/>
      <c r="E16" s="246"/>
      <c r="F16" s="246"/>
      <c r="G16" s="246"/>
      <c r="H16" s="247"/>
      <c r="I16" s="4">
        <v>120</v>
      </c>
      <c r="J16" s="11">
        <f>SUM(J17:J19)</f>
        <v>16333402</v>
      </c>
      <c r="K16" s="11">
        <f>SUM(K17:K19)</f>
        <v>16333402</v>
      </c>
      <c r="L16" s="11">
        <f>SUM(L17:L19)</f>
        <v>16053040</v>
      </c>
      <c r="M16" s="11">
        <f>SUM(M17:M19)</f>
        <v>16053040</v>
      </c>
    </row>
    <row r="17" spans="1:13">
      <c r="A17" s="228" t="s">
        <v>108</v>
      </c>
      <c r="B17" s="229"/>
      <c r="C17" s="229"/>
      <c r="D17" s="229"/>
      <c r="E17" s="229"/>
      <c r="F17" s="229"/>
      <c r="G17" s="229"/>
      <c r="H17" s="230"/>
      <c r="I17" s="4">
        <v>121</v>
      </c>
      <c r="J17" s="143">
        <v>10254467</v>
      </c>
      <c r="K17" s="143">
        <v>10254467</v>
      </c>
      <c r="L17" s="143">
        <v>10014028</v>
      </c>
      <c r="M17" s="143">
        <v>10014028</v>
      </c>
    </row>
    <row r="18" spans="1:13">
      <c r="A18" s="228" t="s">
        <v>109</v>
      </c>
      <c r="B18" s="229"/>
      <c r="C18" s="229"/>
      <c r="D18" s="229"/>
      <c r="E18" s="229"/>
      <c r="F18" s="229"/>
      <c r="G18" s="229"/>
      <c r="H18" s="230"/>
      <c r="I18" s="4">
        <v>122</v>
      </c>
      <c r="J18" s="143">
        <v>3684835</v>
      </c>
      <c r="K18" s="143">
        <v>3684835</v>
      </c>
      <c r="L18" s="143">
        <v>3685312</v>
      </c>
      <c r="M18" s="143">
        <v>3685312</v>
      </c>
    </row>
    <row r="19" spans="1:13">
      <c r="A19" s="228" t="s">
        <v>110</v>
      </c>
      <c r="B19" s="229"/>
      <c r="C19" s="229"/>
      <c r="D19" s="229"/>
      <c r="E19" s="229"/>
      <c r="F19" s="229"/>
      <c r="G19" s="229"/>
      <c r="H19" s="230"/>
      <c r="I19" s="4">
        <v>123</v>
      </c>
      <c r="J19" s="143">
        <v>2394100</v>
      </c>
      <c r="K19" s="143">
        <v>2394100</v>
      </c>
      <c r="L19" s="143">
        <v>2353700</v>
      </c>
      <c r="M19" s="143">
        <v>2353700</v>
      </c>
    </row>
    <row r="20" spans="1:13">
      <c r="A20" s="245" t="s">
        <v>111</v>
      </c>
      <c r="B20" s="246"/>
      <c r="C20" s="246"/>
      <c r="D20" s="246"/>
      <c r="E20" s="246"/>
      <c r="F20" s="246"/>
      <c r="G20" s="246"/>
      <c r="H20" s="247"/>
      <c r="I20" s="4">
        <v>124</v>
      </c>
      <c r="J20" s="143">
        <v>2606795</v>
      </c>
      <c r="K20" s="143">
        <v>2606795</v>
      </c>
      <c r="L20" s="143">
        <v>2442000</v>
      </c>
      <c r="M20" s="143">
        <v>2442000</v>
      </c>
    </row>
    <row r="21" spans="1:13">
      <c r="A21" s="245" t="s">
        <v>112</v>
      </c>
      <c r="B21" s="246"/>
      <c r="C21" s="246"/>
      <c r="D21" s="246"/>
      <c r="E21" s="246"/>
      <c r="F21" s="246"/>
      <c r="G21" s="246"/>
      <c r="H21" s="247"/>
      <c r="I21" s="4">
        <v>125</v>
      </c>
      <c r="J21" s="143">
        <v>4850801</v>
      </c>
      <c r="K21" s="143">
        <v>4850801</v>
      </c>
      <c r="L21" s="143">
        <v>4860275</v>
      </c>
      <c r="M21" s="143">
        <v>4860275</v>
      </c>
    </row>
    <row r="22" spans="1:13">
      <c r="A22" s="245" t="s">
        <v>113</v>
      </c>
      <c r="B22" s="246"/>
      <c r="C22" s="246"/>
      <c r="D22" s="246"/>
      <c r="E22" s="246"/>
      <c r="F22" s="246"/>
      <c r="G22" s="246"/>
      <c r="H22" s="247"/>
      <c r="I22" s="4">
        <v>126</v>
      </c>
      <c r="J22" s="11">
        <f>SUM(J23:J24)</f>
        <v>0</v>
      </c>
      <c r="K22" s="11">
        <f>SUM(K23:K24)</f>
        <v>0</v>
      </c>
      <c r="L22" s="11">
        <f>SUM(L23:L24)</f>
        <v>0</v>
      </c>
      <c r="M22" s="11">
        <f>SUM(M23:M24)</f>
        <v>0</v>
      </c>
    </row>
    <row r="23" spans="1:13">
      <c r="A23" s="228" t="s">
        <v>114</v>
      </c>
      <c r="B23" s="229"/>
      <c r="C23" s="229"/>
      <c r="D23" s="229"/>
      <c r="E23" s="229"/>
      <c r="F23" s="229"/>
      <c r="G23" s="229"/>
      <c r="H23" s="230"/>
      <c r="I23" s="4">
        <v>127</v>
      </c>
      <c r="J23" s="144">
        <v>0</v>
      </c>
      <c r="K23" s="144">
        <v>0</v>
      </c>
      <c r="L23" s="144">
        <v>0</v>
      </c>
      <c r="M23" s="144">
        <v>0</v>
      </c>
    </row>
    <row r="24" spans="1:13">
      <c r="A24" s="228" t="s">
        <v>115</v>
      </c>
      <c r="B24" s="229"/>
      <c r="C24" s="229"/>
      <c r="D24" s="229"/>
      <c r="E24" s="229"/>
      <c r="F24" s="229"/>
      <c r="G24" s="229"/>
      <c r="H24" s="230"/>
      <c r="I24" s="4">
        <v>128</v>
      </c>
      <c r="J24" s="144">
        <v>0</v>
      </c>
      <c r="K24" s="144">
        <v>0</v>
      </c>
      <c r="L24" s="144">
        <v>0</v>
      </c>
      <c r="M24" s="144">
        <v>0</v>
      </c>
    </row>
    <row r="25" spans="1:13">
      <c r="A25" s="245" t="s">
        <v>116</v>
      </c>
      <c r="B25" s="246"/>
      <c r="C25" s="246"/>
      <c r="D25" s="246"/>
      <c r="E25" s="246"/>
      <c r="F25" s="246"/>
      <c r="G25" s="246"/>
      <c r="H25" s="247"/>
      <c r="I25" s="4">
        <v>129</v>
      </c>
      <c r="J25" s="144">
        <v>0</v>
      </c>
      <c r="K25" s="144">
        <v>0</v>
      </c>
      <c r="L25" s="144">
        <v>0</v>
      </c>
      <c r="M25" s="144">
        <v>0</v>
      </c>
    </row>
    <row r="26" spans="1:13">
      <c r="A26" s="245" t="s">
        <v>300</v>
      </c>
      <c r="B26" s="246"/>
      <c r="C26" s="246"/>
      <c r="D26" s="246"/>
      <c r="E26" s="246"/>
      <c r="F26" s="246"/>
      <c r="G26" s="246"/>
      <c r="H26" s="247"/>
      <c r="I26" s="4">
        <v>130</v>
      </c>
      <c r="J26" s="144">
        <v>369362</v>
      </c>
      <c r="K26" s="144">
        <v>369362</v>
      </c>
      <c r="L26" s="144">
        <v>272510</v>
      </c>
      <c r="M26" s="144">
        <v>272510</v>
      </c>
    </row>
    <row r="27" spans="1:13">
      <c r="A27" s="245" t="s">
        <v>277</v>
      </c>
      <c r="B27" s="246"/>
      <c r="C27" s="246"/>
      <c r="D27" s="246"/>
      <c r="E27" s="246"/>
      <c r="F27" s="246"/>
      <c r="G27" s="246"/>
      <c r="H27" s="247"/>
      <c r="I27" s="4">
        <v>131</v>
      </c>
      <c r="J27" s="11">
        <f>SUM(J28:J32)</f>
        <v>488025</v>
      </c>
      <c r="K27" s="11">
        <f>SUM(K28:K32)</f>
        <v>488025</v>
      </c>
      <c r="L27" s="11">
        <f>SUM(L28:L32)</f>
        <v>12662590</v>
      </c>
      <c r="M27" s="11">
        <f>SUM(M28:M32)</f>
        <v>12662590</v>
      </c>
    </row>
    <row r="28" spans="1:13" ht="22.5" customHeight="1">
      <c r="A28" s="245" t="s">
        <v>117</v>
      </c>
      <c r="B28" s="246"/>
      <c r="C28" s="246"/>
      <c r="D28" s="246"/>
      <c r="E28" s="246"/>
      <c r="F28" s="246"/>
      <c r="G28" s="246"/>
      <c r="H28" s="247"/>
      <c r="I28" s="4">
        <v>132</v>
      </c>
      <c r="J28" s="145">
        <v>0</v>
      </c>
      <c r="K28" s="145">
        <v>0</v>
      </c>
      <c r="L28" s="145">
        <v>0</v>
      </c>
      <c r="M28" s="145">
        <v>0</v>
      </c>
    </row>
    <row r="29" spans="1:13" ht="21" customHeight="1">
      <c r="A29" s="245" t="s">
        <v>299</v>
      </c>
      <c r="B29" s="246"/>
      <c r="C29" s="246"/>
      <c r="D29" s="246"/>
      <c r="E29" s="246"/>
      <c r="F29" s="246"/>
      <c r="G29" s="246"/>
      <c r="H29" s="247"/>
      <c r="I29" s="4">
        <v>133</v>
      </c>
      <c r="J29" s="145">
        <v>488025</v>
      </c>
      <c r="K29" s="145">
        <v>488025</v>
      </c>
      <c r="L29" s="145">
        <v>1071002</v>
      </c>
      <c r="M29" s="145">
        <v>1071002</v>
      </c>
    </row>
    <row r="30" spans="1:13">
      <c r="A30" s="245" t="s">
        <v>118</v>
      </c>
      <c r="B30" s="246"/>
      <c r="C30" s="246"/>
      <c r="D30" s="246"/>
      <c r="E30" s="246"/>
      <c r="F30" s="246"/>
      <c r="G30" s="246"/>
      <c r="H30" s="247"/>
      <c r="I30" s="4">
        <v>134</v>
      </c>
      <c r="J30" s="145">
        <v>0</v>
      </c>
      <c r="K30" s="145">
        <v>0</v>
      </c>
      <c r="L30" s="171">
        <v>11591588</v>
      </c>
      <c r="M30" s="171">
        <v>11591588</v>
      </c>
    </row>
    <row r="31" spans="1:13">
      <c r="A31" s="245" t="s">
        <v>119</v>
      </c>
      <c r="B31" s="246"/>
      <c r="C31" s="246"/>
      <c r="D31" s="246"/>
      <c r="E31" s="246"/>
      <c r="F31" s="246"/>
      <c r="G31" s="246"/>
      <c r="H31" s="247"/>
      <c r="I31" s="4">
        <v>135</v>
      </c>
      <c r="J31" s="145">
        <v>0</v>
      </c>
      <c r="K31" s="145">
        <v>0</v>
      </c>
      <c r="L31" s="145">
        <v>0</v>
      </c>
      <c r="M31" s="145">
        <v>0</v>
      </c>
    </row>
    <row r="32" spans="1:13">
      <c r="A32" s="245" t="s">
        <v>120</v>
      </c>
      <c r="B32" s="246"/>
      <c r="C32" s="246"/>
      <c r="D32" s="246"/>
      <c r="E32" s="246"/>
      <c r="F32" s="246"/>
      <c r="G32" s="246"/>
      <c r="H32" s="247"/>
      <c r="I32" s="4">
        <v>136</v>
      </c>
      <c r="J32" s="145">
        <v>0</v>
      </c>
      <c r="K32" s="145">
        <v>0</v>
      </c>
      <c r="L32" s="145">
        <v>0</v>
      </c>
      <c r="M32" s="145">
        <v>0</v>
      </c>
    </row>
    <row r="33" spans="1:13">
      <c r="A33" s="245" t="s">
        <v>278</v>
      </c>
      <c r="B33" s="246"/>
      <c r="C33" s="246"/>
      <c r="D33" s="246"/>
      <c r="E33" s="246"/>
      <c r="F33" s="246"/>
      <c r="G33" s="246"/>
      <c r="H33" s="247"/>
      <c r="I33" s="4">
        <v>137</v>
      </c>
      <c r="J33" s="11">
        <f>SUM(J34:J37)</f>
        <v>342843</v>
      </c>
      <c r="K33" s="11">
        <f>SUM(K34:K37)</f>
        <v>342843</v>
      </c>
      <c r="L33" s="11">
        <f>SUM(L34:L37)</f>
        <v>1209292</v>
      </c>
      <c r="M33" s="11">
        <f>SUM(M34:M37)</f>
        <v>1209292</v>
      </c>
    </row>
    <row r="34" spans="1:13" ht="22.5" customHeight="1">
      <c r="A34" s="245" t="s">
        <v>121</v>
      </c>
      <c r="B34" s="246"/>
      <c r="C34" s="246"/>
      <c r="D34" s="246"/>
      <c r="E34" s="246"/>
      <c r="F34" s="246"/>
      <c r="G34" s="246"/>
      <c r="H34" s="247"/>
      <c r="I34" s="4">
        <v>138</v>
      </c>
      <c r="J34" s="146">
        <v>0</v>
      </c>
      <c r="K34" s="146">
        <v>0</v>
      </c>
      <c r="L34" s="146">
        <v>0</v>
      </c>
      <c r="M34" s="146">
        <v>0</v>
      </c>
    </row>
    <row r="35" spans="1:13" ht="22.5" customHeight="1">
      <c r="A35" s="245" t="s">
        <v>122</v>
      </c>
      <c r="B35" s="246"/>
      <c r="C35" s="246"/>
      <c r="D35" s="246"/>
      <c r="E35" s="246"/>
      <c r="F35" s="246"/>
      <c r="G35" s="246"/>
      <c r="H35" s="247"/>
      <c r="I35" s="4">
        <v>139</v>
      </c>
      <c r="J35" s="146">
        <v>342843</v>
      </c>
      <c r="K35" s="146">
        <v>342843</v>
      </c>
      <c r="L35" s="146">
        <v>1004099</v>
      </c>
      <c r="M35" s="146">
        <v>1004099</v>
      </c>
    </row>
    <row r="36" spans="1:13" ht="14.25" customHeight="1">
      <c r="A36" s="245" t="s">
        <v>123</v>
      </c>
      <c r="B36" s="246"/>
      <c r="C36" s="246"/>
      <c r="D36" s="246"/>
      <c r="E36" s="246"/>
      <c r="F36" s="246"/>
      <c r="G36" s="246"/>
      <c r="H36" s="247"/>
      <c r="I36" s="4">
        <v>140</v>
      </c>
      <c r="J36" s="146">
        <v>0</v>
      </c>
      <c r="K36" s="146">
        <v>0</v>
      </c>
      <c r="L36" s="146">
        <v>0</v>
      </c>
      <c r="M36" s="146">
        <v>0</v>
      </c>
    </row>
    <row r="37" spans="1:13">
      <c r="A37" s="245" t="s">
        <v>124</v>
      </c>
      <c r="B37" s="246"/>
      <c r="C37" s="246"/>
      <c r="D37" s="246"/>
      <c r="E37" s="246"/>
      <c r="F37" s="246"/>
      <c r="G37" s="246"/>
      <c r="H37" s="247"/>
      <c r="I37" s="4">
        <v>141</v>
      </c>
      <c r="J37" s="146">
        <v>0</v>
      </c>
      <c r="K37" s="146">
        <v>0</v>
      </c>
      <c r="L37" s="146">
        <v>205193</v>
      </c>
      <c r="M37" s="146">
        <v>205193</v>
      </c>
    </row>
    <row r="38" spans="1:13">
      <c r="A38" s="245" t="s">
        <v>125</v>
      </c>
      <c r="B38" s="246"/>
      <c r="C38" s="246"/>
      <c r="D38" s="246"/>
      <c r="E38" s="246"/>
      <c r="F38" s="246"/>
      <c r="G38" s="246"/>
      <c r="H38" s="247"/>
      <c r="I38" s="4">
        <v>142</v>
      </c>
      <c r="J38" s="146">
        <v>0</v>
      </c>
      <c r="K38" s="146">
        <v>0</v>
      </c>
      <c r="L38" s="146">
        <v>0</v>
      </c>
      <c r="M38" s="146">
        <v>0</v>
      </c>
    </row>
    <row r="39" spans="1:13">
      <c r="A39" s="245" t="s">
        <v>126</v>
      </c>
      <c r="B39" s="246"/>
      <c r="C39" s="246"/>
      <c r="D39" s="246"/>
      <c r="E39" s="246"/>
      <c r="F39" s="246"/>
      <c r="G39" s="246"/>
      <c r="H39" s="247"/>
      <c r="I39" s="4">
        <v>143</v>
      </c>
      <c r="J39" s="12">
        <v>0</v>
      </c>
      <c r="K39" s="12">
        <v>0</v>
      </c>
      <c r="L39" s="12">
        <v>0</v>
      </c>
      <c r="M39" s="12">
        <v>0</v>
      </c>
    </row>
    <row r="40" spans="1:13">
      <c r="A40" s="245" t="s">
        <v>127</v>
      </c>
      <c r="B40" s="246"/>
      <c r="C40" s="246"/>
      <c r="D40" s="246"/>
      <c r="E40" s="246"/>
      <c r="F40" s="246"/>
      <c r="G40" s="246"/>
      <c r="H40" s="247"/>
      <c r="I40" s="4">
        <v>144</v>
      </c>
      <c r="J40" s="12">
        <v>0</v>
      </c>
      <c r="K40" s="12">
        <v>0</v>
      </c>
      <c r="L40" s="12">
        <v>0</v>
      </c>
      <c r="M40" s="12">
        <v>0</v>
      </c>
    </row>
    <row r="41" spans="1:13">
      <c r="A41" s="245" t="s">
        <v>128</v>
      </c>
      <c r="B41" s="246"/>
      <c r="C41" s="246"/>
      <c r="D41" s="246"/>
      <c r="E41" s="246"/>
      <c r="F41" s="246"/>
      <c r="G41" s="246"/>
      <c r="H41" s="247"/>
      <c r="I41" s="4">
        <v>145</v>
      </c>
      <c r="J41" s="12">
        <v>0</v>
      </c>
      <c r="K41" s="12">
        <v>0</v>
      </c>
      <c r="L41" s="12">
        <v>0</v>
      </c>
      <c r="M41" s="12">
        <v>0</v>
      </c>
    </row>
    <row r="42" spans="1:13">
      <c r="A42" s="245" t="s">
        <v>293</v>
      </c>
      <c r="B42" s="246"/>
      <c r="C42" s="246"/>
      <c r="D42" s="246"/>
      <c r="E42" s="246"/>
      <c r="F42" s="246"/>
      <c r="G42" s="246"/>
      <c r="H42" s="247"/>
      <c r="I42" s="4">
        <v>146</v>
      </c>
      <c r="J42" s="11">
        <f>J7+J27+J38+J40</f>
        <v>41774296</v>
      </c>
      <c r="K42" s="11">
        <f>K7+K27+K38+K40</f>
        <v>41774296</v>
      </c>
      <c r="L42" s="11">
        <f>L7+L27+L38+L40</f>
        <v>48485491</v>
      </c>
      <c r="M42" s="11">
        <f>M7+M27+M38+M40</f>
        <v>48485491</v>
      </c>
    </row>
    <row r="43" spans="1:13">
      <c r="A43" s="245" t="s">
        <v>294</v>
      </c>
      <c r="B43" s="246"/>
      <c r="C43" s="246"/>
      <c r="D43" s="246"/>
      <c r="E43" s="246"/>
      <c r="F43" s="246"/>
      <c r="G43" s="246"/>
      <c r="H43" s="247"/>
      <c r="I43" s="4">
        <v>147</v>
      </c>
      <c r="J43" s="11">
        <f>J10+J33+J39+J41</f>
        <v>40505111</v>
      </c>
      <c r="K43" s="11">
        <f>K10+K33+K39+K41</f>
        <v>40505111</v>
      </c>
      <c r="L43" s="11">
        <f>L10+L33+L39+L41</f>
        <v>39463003</v>
      </c>
      <c r="M43" s="11">
        <f>M10+M33+M39+M41</f>
        <v>39463003</v>
      </c>
    </row>
    <row r="44" spans="1:13">
      <c r="A44" s="245" t="s">
        <v>129</v>
      </c>
      <c r="B44" s="246"/>
      <c r="C44" s="246"/>
      <c r="D44" s="246"/>
      <c r="E44" s="246"/>
      <c r="F44" s="246"/>
      <c r="G44" s="246"/>
      <c r="H44" s="247"/>
      <c r="I44" s="4">
        <v>148</v>
      </c>
      <c r="J44" s="11">
        <f>J42-J43</f>
        <v>1269185</v>
      </c>
      <c r="K44" s="11">
        <f>K42-K43</f>
        <v>1269185</v>
      </c>
      <c r="L44" s="11">
        <f>L42-L43</f>
        <v>9022488</v>
      </c>
      <c r="M44" s="11">
        <f>M42-M43</f>
        <v>9022488</v>
      </c>
    </row>
    <row r="45" spans="1:13">
      <c r="A45" s="248" t="s">
        <v>130</v>
      </c>
      <c r="B45" s="249"/>
      <c r="C45" s="249"/>
      <c r="D45" s="249"/>
      <c r="E45" s="249"/>
      <c r="F45" s="249"/>
      <c r="G45" s="249"/>
      <c r="H45" s="250"/>
      <c r="I45" s="4">
        <v>149</v>
      </c>
      <c r="J45" s="11">
        <f>IF(J42&gt;J43,J42-J43,0)</f>
        <v>1269185</v>
      </c>
      <c r="K45" s="11">
        <f>IF(K42&gt;K43,K42-K43,0)</f>
        <v>1269185</v>
      </c>
      <c r="L45" s="11">
        <f>IF(L42&gt;L43,L42-L43,0)</f>
        <v>9022488</v>
      </c>
      <c r="M45" s="11">
        <f>IF(M42&gt;M43,M42-M43,0)</f>
        <v>9022488</v>
      </c>
    </row>
    <row r="46" spans="1:13">
      <c r="A46" s="248" t="s">
        <v>131</v>
      </c>
      <c r="B46" s="249"/>
      <c r="C46" s="249"/>
      <c r="D46" s="249"/>
      <c r="E46" s="249"/>
      <c r="F46" s="249"/>
      <c r="G46" s="249"/>
      <c r="H46" s="250"/>
      <c r="I46" s="4">
        <v>150</v>
      </c>
      <c r="J46" s="11">
        <f>IF(J43&gt;J42,J43-J42,0)</f>
        <v>0</v>
      </c>
      <c r="K46" s="11">
        <f>IF(K43&gt;K42,K43-K42,0)</f>
        <v>0</v>
      </c>
      <c r="L46" s="11">
        <f>IF(L43&gt;L42,L43-L42,0)</f>
        <v>0</v>
      </c>
      <c r="M46" s="11">
        <f>IF(M43&gt;M42,M43-M42,0)</f>
        <v>0</v>
      </c>
    </row>
    <row r="47" spans="1:13">
      <c r="A47" s="245" t="s">
        <v>132</v>
      </c>
      <c r="B47" s="246"/>
      <c r="C47" s="246"/>
      <c r="D47" s="246"/>
      <c r="E47" s="246"/>
      <c r="F47" s="246"/>
      <c r="G47" s="246"/>
      <c r="H47" s="247"/>
      <c r="I47" s="4">
        <v>151</v>
      </c>
      <c r="J47" s="124">
        <v>0</v>
      </c>
      <c r="K47" s="124">
        <v>0</v>
      </c>
      <c r="L47" s="124">
        <v>0</v>
      </c>
      <c r="M47" s="124">
        <v>0</v>
      </c>
    </row>
    <row r="48" spans="1:13">
      <c r="A48" s="245" t="s">
        <v>133</v>
      </c>
      <c r="B48" s="246"/>
      <c r="C48" s="246"/>
      <c r="D48" s="246"/>
      <c r="E48" s="246"/>
      <c r="F48" s="246"/>
      <c r="G48" s="246"/>
      <c r="H48" s="247"/>
      <c r="I48" s="4">
        <v>152</v>
      </c>
      <c r="J48" s="11">
        <f>J44-J47</f>
        <v>1269185</v>
      </c>
      <c r="K48" s="11">
        <f>K44-K47</f>
        <v>1269185</v>
      </c>
      <c r="L48" s="11">
        <f>L44-L47</f>
        <v>9022488</v>
      </c>
      <c r="M48" s="11">
        <f>M44-M47</f>
        <v>9022488</v>
      </c>
    </row>
    <row r="49" spans="1:13">
      <c r="A49" s="248" t="s">
        <v>134</v>
      </c>
      <c r="B49" s="249"/>
      <c r="C49" s="249"/>
      <c r="D49" s="249"/>
      <c r="E49" s="249"/>
      <c r="F49" s="249"/>
      <c r="G49" s="249"/>
      <c r="H49" s="250"/>
      <c r="I49" s="4">
        <v>153</v>
      </c>
      <c r="J49" s="11">
        <f>IF(J48&gt;0,J48,0)</f>
        <v>1269185</v>
      </c>
      <c r="K49" s="11">
        <f>IF(K48&gt;0,K48,0)</f>
        <v>1269185</v>
      </c>
      <c r="L49" s="11">
        <f>IF(L48&gt;0,L48,0)</f>
        <v>9022488</v>
      </c>
      <c r="M49" s="11">
        <f>IF(M48&gt;0,M48,0)</f>
        <v>9022488</v>
      </c>
    </row>
    <row r="50" spans="1:13" ht="12" customHeight="1">
      <c r="A50" s="282" t="s">
        <v>135</v>
      </c>
      <c r="B50" s="283"/>
      <c r="C50" s="283"/>
      <c r="D50" s="283"/>
      <c r="E50" s="283"/>
      <c r="F50" s="283"/>
      <c r="G50" s="283"/>
      <c r="H50" s="284"/>
      <c r="I50" s="5">
        <v>154</v>
      </c>
      <c r="J50" s="38">
        <f>IF(J48&lt;0,-J48,0)</f>
        <v>0</v>
      </c>
      <c r="K50" s="38">
        <f>IF(K48&lt;0,-K48,0)</f>
        <v>0</v>
      </c>
      <c r="L50" s="38">
        <f>IF(L48&lt;0,-L48,0)</f>
        <v>0</v>
      </c>
      <c r="M50" s="38">
        <f>IF(M48&lt;0,-M48,0)</f>
        <v>0</v>
      </c>
    </row>
    <row r="51" spans="1:13" ht="12" customHeight="1">
      <c r="A51" s="40"/>
      <c r="B51" s="40"/>
      <c r="C51" s="40"/>
      <c r="D51" s="40"/>
      <c r="E51" s="40"/>
      <c r="F51" s="40"/>
      <c r="G51" s="40"/>
      <c r="H51" s="40"/>
      <c r="I51" s="41"/>
      <c r="J51" s="39"/>
      <c r="K51" s="39"/>
      <c r="L51" s="39"/>
      <c r="M51" s="39"/>
    </row>
    <row r="52" spans="1:13">
      <c r="A52" s="239" t="s">
        <v>136</v>
      </c>
      <c r="B52" s="285"/>
      <c r="C52" s="285"/>
      <c r="D52" s="285"/>
      <c r="E52" s="285"/>
      <c r="F52" s="285"/>
      <c r="G52" s="285"/>
      <c r="H52" s="285"/>
      <c r="I52" s="286"/>
      <c r="J52" s="286"/>
      <c r="K52" s="286"/>
      <c r="L52" s="286"/>
      <c r="M52" s="287"/>
    </row>
    <row r="53" spans="1:13">
      <c r="A53" s="242" t="s">
        <v>137</v>
      </c>
      <c r="B53" s="243"/>
      <c r="C53" s="243"/>
      <c r="D53" s="243"/>
      <c r="E53" s="243"/>
      <c r="F53" s="243"/>
      <c r="G53" s="243"/>
      <c r="H53" s="243"/>
      <c r="I53" s="288"/>
      <c r="J53" s="288"/>
      <c r="K53" s="288"/>
      <c r="L53" s="288"/>
      <c r="M53" s="289"/>
    </row>
    <row r="54" spans="1:13">
      <c r="A54" s="290" t="s">
        <v>138</v>
      </c>
      <c r="B54" s="291"/>
      <c r="C54" s="291"/>
      <c r="D54" s="291"/>
      <c r="E54" s="291"/>
      <c r="F54" s="291"/>
      <c r="G54" s="291"/>
      <c r="H54" s="292"/>
      <c r="I54" s="4">
        <v>155</v>
      </c>
      <c r="J54" s="147">
        <v>0</v>
      </c>
      <c r="K54" s="147">
        <v>0</v>
      </c>
      <c r="L54" s="147">
        <v>0</v>
      </c>
      <c r="M54" s="147">
        <v>0</v>
      </c>
    </row>
    <row r="55" spans="1:13">
      <c r="A55" s="290" t="s">
        <v>95</v>
      </c>
      <c r="B55" s="291"/>
      <c r="C55" s="291"/>
      <c r="D55" s="291"/>
      <c r="E55" s="291"/>
      <c r="F55" s="291"/>
      <c r="G55" s="291"/>
      <c r="H55" s="292"/>
      <c r="I55" s="4">
        <v>156</v>
      </c>
      <c r="J55" s="148">
        <v>0</v>
      </c>
      <c r="K55" s="148">
        <v>0</v>
      </c>
      <c r="L55" s="148">
        <v>0</v>
      </c>
      <c r="M55" s="148">
        <v>0</v>
      </c>
    </row>
    <row r="56" spans="1:13">
      <c r="A56" s="254" t="s">
        <v>139</v>
      </c>
      <c r="B56" s="262"/>
      <c r="C56" s="262"/>
      <c r="D56" s="262"/>
      <c r="E56" s="262"/>
      <c r="F56" s="262"/>
      <c r="G56" s="262"/>
      <c r="H56" s="262"/>
      <c r="I56" s="293"/>
      <c r="J56" s="293"/>
      <c r="K56" s="293"/>
      <c r="L56" s="293"/>
      <c r="M56" s="294"/>
    </row>
    <row r="57" spans="1:13">
      <c r="A57" s="242" t="s">
        <v>140</v>
      </c>
      <c r="B57" s="243"/>
      <c r="C57" s="243"/>
      <c r="D57" s="243"/>
      <c r="E57" s="243"/>
      <c r="F57" s="243"/>
      <c r="G57" s="243"/>
      <c r="H57" s="244"/>
      <c r="I57" s="17">
        <v>157</v>
      </c>
      <c r="J57" s="149">
        <v>1269185</v>
      </c>
      <c r="K57" s="149">
        <v>1269185</v>
      </c>
      <c r="L57" s="149">
        <v>9022488</v>
      </c>
      <c r="M57" s="149">
        <v>9022488</v>
      </c>
    </row>
    <row r="58" spans="1:13">
      <c r="A58" s="245" t="s">
        <v>279</v>
      </c>
      <c r="B58" s="246"/>
      <c r="C58" s="246"/>
      <c r="D58" s="246"/>
      <c r="E58" s="246"/>
      <c r="F58" s="246"/>
      <c r="G58" s="246"/>
      <c r="H58" s="247"/>
      <c r="I58" s="4">
        <v>158</v>
      </c>
      <c r="J58" s="11">
        <f>SUM(J59:J65)</f>
        <v>0</v>
      </c>
      <c r="K58" s="11">
        <f>SUM(K59:K65)</f>
        <v>0</v>
      </c>
      <c r="L58" s="11">
        <f>SUM(L59:L65)</f>
        <v>0</v>
      </c>
      <c r="M58" s="11">
        <f>SUM(M59:M65)</f>
        <v>0</v>
      </c>
    </row>
    <row r="59" spans="1:13">
      <c r="A59" s="245" t="s">
        <v>141</v>
      </c>
      <c r="B59" s="246"/>
      <c r="C59" s="246"/>
      <c r="D59" s="246"/>
      <c r="E59" s="246"/>
      <c r="F59" s="246"/>
      <c r="G59" s="246"/>
      <c r="H59" s="247"/>
      <c r="I59" s="4">
        <v>159</v>
      </c>
      <c r="J59" s="125">
        <v>0</v>
      </c>
      <c r="K59" s="125">
        <v>0</v>
      </c>
      <c r="L59" s="125">
        <v>0</v>
      </c>
      <c r="M59" s="125">
        <v>0</v>
      </c>
    </row>
    <row r="60" spans="1:13" ht="24" customHeight="1">
      <c r="A60" s="245" t="s">
        <v>142</v>
      </c>
      <c r="B60" s="246"/>
      <c r="C60" s="246"/>
      <c r="D60" s="246"/>
      <c r="E60" s="246"/>
      <c r="F60" s="246"/>
      <c r="G60" s="246"/>
      <c r="H60" s="247"/>
      <c r="I60" s="4">
        <v>160</v>
      </c>
      <c r="J60" s="125">
        <v>0</v>
      </c>
      <c r="K60" s="125">
        <v>0</v>
      </c>
      <c r="L60" s="125">
        <v>0</v>
      </c>
      <c r="M60" s="125">
        <v>0</v>
      </c>
    </row>
    <row r="61" spans="1:13">
      <c r="A61" s="245" t="s">
        <v>143</v>
      </c>
      <c r="B61" s="246"/>
      <c r="C61" s="246"/>
      <c r="D61" s="246"/>
      <c r="E61" s="246"/>
      <c r="F61" s="246"/>
      <c r="G61" s="246"/>
      <c r="H61" s="247"/>
      <c r="I61" s="4">
        <v>161</v>
      </c>
      <c r="J61" s="126">
        <v>0</v>
      </c>
      <c r="K61" s="126">
        <v>0</v>
      </c>
      <c r="L61" s="126">
        <v>0</v>
      </c>
      <c r="M61" s="126">
        <v>0</v>
      </c>
    </row>
    <row r="62" spans="1:13">
      <c r="A62" s="245" t="s">
        <v>144</v>
      </c>
      <c r="B62" s="246"/>
      <c r="C62" s="246"/>
      <c r="D62" s="246"/>
      <c r="E62" s="246"/>
      <c r="F62" s="246"/>
      <c r="G62" s="246"/>
      <c r="H62" s="247"/>
      <c r="I62" s="4">
        <v>162</v>
      </c>
      <c r="J62" s="125">
        <v>0</v>
      </c>
      <c r="K62" s="125">
        <v>0</v>
      </c>
      <c r="L62" s="125">
        <v>0</v>
      </c>
      <c r="M62" s="125">
        <v>0</v>
      </c>
    </row>
    <row r="63" spans="1:13">
      <c r="A63" s="245" t="s">
        <v>145</v>
      </c>
      <c r="B63" s="246"/>
      <c r="C63" s="246"/>
      <c r="D63" s="246"/>
      <c r="E63" s="246"/>
      <c r="F63" s="246"/>
      <c r="G63" s="246"/>
      <c r="H63" s="247"/>
      <c r="I63" s="4">
        <v>163</v>
      </c>
      <c r="J63" s="125">
        <v>0</v>
      </c>
      <c r="K63" s="125">
        <v>0</v>
      </c>
      <c r="L63" s="125">
        <v>0</v>
      </c>
      <c r="M63" s="125">
        <v>0</v>
      </c>
    </row>
    <row r="64" spans="1:13">
      <c r="A64" s="245" t="s">
        <v>146</v>
      </c>
      <c r="B64" s="246"/>
      <c r="C64" s="246"/>
      <c r="D64" s="246"/>
      <c r="E64" s="246"/>
      <c r="F64" s="246"/>
      <c r="G64" s="246"/>
      <c r="H64" s="247"/>
      <c r="I64" s="4">
        <v>164</v>
      </c>
      <c r="J64" s="125">
        <v>0</v>
      </c>
      <c r="K64" s="125">
        <v>0</v>
      </c>
      <c r="L64" s="125">
        <v>0</v>
      </c>
      <c r="M64" s="125">
        <v>0</v>
      </c>
    </row>
    <row r="65" spans="1:13">
      <c r="A65" s="245" t="s">
        <v>147</v>
      </c>
      <c r="B65" s="246"/>
      <c r="C65" s="246"/>
      <c r="D65" s="246"/>
      <c r="E65" s="246"/>
      <c r="F65" s="246"/>
      <c r="G65" s="246"/>
      <c r="H65" s="247"/>
      <c r="I65" s="4">
        <v>165</v>
      </c>
      <c r="J65" s="125">
        <v>0</v>
      </c>
      <c r="K65" s="125">
        <v>0</v>
      </c>
      <c r="L65" s="125">
        <v>0</v>
      </c>
      <c r="M65" s="125">
        <v>0</v>
      </c>
    </row>
    <row r="66" spans="1:13">
      <c r="A66" s="245" t="s">
        <v>148</v>
      </c>
      <c r="B66" s="246"/>
      <c r="C66" s="246"/>
      <c r="D66" s="246"/>
      <c r="E66" s="246"/>
      <c r="F66" s="246"/>
      <c r="G66" s="246"/>
      <c r="H66" s="247"/>
      <c r="I66" s="4">
        <v>166</v>
      </c>
      <c r="J66" s="125">
        <v>0</v>
      </c>
      <c r="K66" s="125">
        <v>0</v>
      </c>
      <c r="L66" s="125">
        <v>0</v>
      </c>
      <c r="M66" s="125">
        <v>0</v>
      </c>
    </row>
    <row r="67" spans="1:13">
      <c r="A67" s="245" t="s">
        <v>149</v>
      </c>
      <c r="B67" s="246"/>
      <c r="C67" s="246"/>
      <c r="D67" s="246"/>
      <c r="E67" s="246"/>
      <c r="F67" s="246"/>
      <c r="G67" s="246"/>
      <c r="H67" s="247"/>
      <c r="I67" s="4">
        <v>167</v>
      </c>
      <c r="J67" s="11">
        <f>J58-J66</f>
        <v>0</v>
      </c>
      <c r="K67" s="11">
        <f>K58-K66</f>
        <v>0</v>
      </c>
      <c r="L67" s="11">
        <f>L58-L66</f>
        <v>0</v>
      </c>
      <c r="M67" s="11">
        <f>M58-M66</f>
        <v>0</v>
      </c>
    </row>
    <row r="68" spans="1:13">
      <c r="A68" s="245" t="s">
        <v>150</v>
      </c>
      <c r="B68" s="246"/>
      <c r="C68" s="246"/>
      <c r="D68" s="246"/>
      <c r="E68" s="246"/>
      <c r="F68" s="246"/>
      <c r="G68" s="246"/>
      <c r="H68" s="247"/>
      <c r="I68" s="4">
        <v>168</v>
      </c>
      <c r="J68" s="15">
        <f>J57+J67</f>
        <v>1269185</v>
      </c>
      <c r="K68" s="15">
        <f>K57+K67</f>
        <v>1269185</v>
      </c>
      <c r="L68" s="15">
        <f>L57+L67</f>
        <v>9022488</v>
      </c>
      <c r="M68" s="15">
        <f>M57+M67</f>
        <v>9022488</v>
      </c>
    </row>
    <row r="69" spans="1:13" ht="27.75" customHeight="1">
      <c r="A69" s="254" t="s">
        <v>151</v>
      </c>
      <c r="B69" s="262"/>
      <c r="C69" s="262"/>
      <c r="D69" s="262"/>
      <c r="E69" s="262"/>
      <c r="F69" s="262"/>
      <c r="G69" s="262"/>
      <c r="H69" s="262"/>
      <c r="I69" s="293"/>
      <c r="J69" s="293"/>
      <c r="K69" s="293"/>
      <c r="L69" s="293"/>
      <c r="M69" s="294"/>
    </row>
    <row r="70" spans="1:13">
      <c r="A70" s="242" t="s">
        <v>152</v>
      </c>
      <c r="B70" s="243"/>
      <c r="C70" s="243"/>
      <c r="D70" s="243"/>
      <c r="E70" s="243"/>
      <c r="F70" s="243"/>
      <c r="G70" s="243"/>
      <c r="H70" s="243"/>
      <c r="I70" s="288"/>
      <c r="J70" s="288"/>
      <c r="K70" s="288"/>
      <c r="L70" s="288"/>
      <c r="M70" s="289"/>
    </row>
    <row r="71" spans="1:13">
      <c r="A71" s="290" t="s">
        <v>138</v>
      </c>
      <c r="B71" s="291"/>
      <c r="C71" s="291"/>
      <c r="D71" s="291"/>
      <c r="E71" s="291"/>
      <c r="F71" s="291"/>
      <c r="G71" s="291"/>
      <c r="H71" s="292"/>
      <c r="I71" s="4">
        <v>169</v>
      </c>
      <c r="J71" s="12">
        <v>0</v>
      </c>
      <c r="K71" s="12">
        <v>0</v>
      </c>
      <c r="L71" s="12">
        <v>0</v>
      </c>
      <c r="M71" s="12">
        <v>0</v>
      </c>
    </row>
    <row r="72" spans="1:13" ht="13.5" customHeight="1">
      <c r="A72" s="295" t="s">
        <v>95</v>
      </c>
      <c r="B72" s="296"/>
      <c r="C72" s="296"/>
      <c r="D72" s="296"/>
      <c r="E72" s="296"/>
      <c r="F72" s="296"/>
      <c r="G72" s="296"/>
      <c r="H72" s="297"/>
      <c r="I72" s="7">
        <v>170</v>
      </c>
      <c r="J72" s="13">
        <v>0</v>
      </c>
      <c r="K72" s="13">
        <v>0</v>
      </c>
      <c r="L72" s="13">
        <v>0</v>
      </c>
      <c r="M72" s="13">
        <v>0</v>
      </c>
    </row>
  </sheetData>
  <mergeCells count="70">
    <mergeCell ref="A72:H72"/>
    <mergeCell ref="A66:H66"/>
    <mergeCell ref="A67:H67"/>
    <mergeCell ref="A68:H68"/>
    <mergeCell ref="A69:M69"/>
    <mergeCell ref="A70:M70"/>
    <mergeCell ref="A71:H71"/>
    <mergeCell ref="A1:M1"/>
    <mergeCell ref="A2:M2"/>
    <mergeCell ref="A56:M56"/>
    <mergeCell ref="A57:H57"/>
    <mergeCell ref="A59:H59"/>
    <mergeCell ref="A44:H44"/>
    <mergeCell ref="A45:H45"/>
    <mergeCell ref="A46:H46"/>
    <mergeCell ref="A38:H38"/>
    <mergeCell ref="A39:H39"/>
    <mergeCell ref="A26:H26"/>
    <mergeCell ref="A47:H47"/>
    <mergeCell ref="A48:H48"/>
    <mergeCell ref="A33:H33"/>
    <mergeCell ref="A34:H34"/>
    <mergeCell ref="A35:H35"/>
    <mergeCell ref="A65:H65"/>
    <mergeCell ref="A49:H49"/>
    <mergeCell ref="A50:H50"/>
    <mergeCell ref="A52:M52"/>
    <mergeCell ref="A53:M53"/>
    <mergeCell ref="A54:H54"/>
    <mergeCell ref="A55:H55"/>
    <mergeCell ref="A58:H58"/>
    <mergeCell ref="A63:H63"/>
    <mergeCell ref="A64:H64"/>
    <mergeCell ref="A60:H60"/>
    <mergeCell ref="A61:H61"/>
    <mergeCell ref="A62:H62"/>
    <mergeCell ref="A43:H43"/>
    <mergeCell ref="A28:H28"/>
    <mergeCell ref="A29:H29"/>
    <mergeCell ref="A30:H30"/>
    <mergeCell ref="A32:H32"/>
    <mergeCell ref="A36:H36"/>
    <mergeCell ref="A37:H37"/>
    <mergeCell ref="A40:H40"/>
    <mergeCell ref="A41:H41"/>
    <mergeCell ref="A42:H42"/>
    <mergeCell ref="A27:H27"/>
    <mergeCell ref="A12:H12"/>
    <mergeCell ref="A13:H13"/>
    <mergeCell ref="A14:H14"/>
    <mergeCell ref="A31:H31"/>
    <mergeCell ref="A17:H17"/>
    <mergeCell ref="A18:H18"/>
    <mergeCell ref="A19:H19"/>
    <mergeCell ref="A20:H20"/>
    <mergeCell ref="A21:H21"/>
    <mergeCell ref="A15:H15"/>
    <mergeCell ref="A16:H16"/>
    <mergeCell ref="A22:H22"/>
    <mergeCell ref="A23:H23"/>
    <mergeCell ref="A24:H24"/>
    <mergeCell ref="A25:H25"/>
    <mergeCell ref="A9:H9"/>
    <mergeCell ref="A10:H10"/>
    <mergeCell ref="A11:H11"/>
    <mergeCell ref="A4:M4"/>
    <mergeCell ref="A5:H5"/>
    <mergeCell ref="A6:H6"/>
    <mergeCell ref="A7:H7"/>
    <mergeCell ref="A8:H8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7:M47 J71:M72 J54:M55 J58:M6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48:M50 J7:M7 J12:M12 J16:M16 J42:M46 J27:M27 J33:M33 J22:M22">
      <formula1>0</formula1>
    </dataValidation>
    <dataValidation allowBlank="1" sqref="J28:M32 J34:M41 J8:M9 J13:M15 J17:M21 J23:M26 J57:M57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topLeftCell="A19" zoomScaleNormal="100" zoomScaleSheetLayoutView="110" workbookViewId="0">
      <selection activeCell="K18" sqref="K18"/>
    </sheetView>
  </sheetViews>
  <sheetFormatPr defaultRowHeight="13.2"/>
  <cols>
    <col min="11" max="11" width="9.5546875" bestFit="1" customWidth="1"/>
  </cols>
  <sheetData>
    <row r="1" spans="1:11" ht="12.75" customHeight="1">
      <c r="A1" s="304" t="s">
        <v>153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.75" customHeight="1">
      <c r="A2" s="305" t="s">
        <v>304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>
      <c r="A3" s="20"/>
      <c r="B3" s="21"/>
      <c r="C3" s="21"/>
      <c r="D3" s="21"/>
      <c r="E3" s="21"/>
      <c r="F3" s="21"/>
      <c r="G3" s="21"/>
      <c r="H3" s="21"/>
      <c r="I3" s="21"/>
      <c r="J3" s="22"/>
      <c r="K3" s="3"/>
    </row>
    <row r="4" spans="1:11">
      <c r="A4" s="232" t="s">
        <v>296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.6" thickBot="1">
      <c r="A5" s="298" t="s">
        <v>6</v>
      </c>
      <c r="B5" s="298"/>
      <c r="C5" s="298"/>
      <c r="D5" s="298"/>
      <c r="E5" s="298"/>
      <c r="F5" s="298"/>
      <c r="G5" s="298"/>
      <c r="H5" s="298"/>
      <c r="I5" s="47" t="s">
        <v>7</v>
      </c>
      <c r="J5" s="48" t="s">
        <v>98</v>
      </c>
      <c r="K5" s="48" t="s">
        <v>99</v>
      </c>
    </row>
    <row r="6" spans="1:11">
      <c r="A6" s="299">
        <v>1</v>
      </c>
      <c r="B6" s="299"/>
      <c r="C6" s="299"/>
      <c r="D6" s="299"/>
      <c r="E6" s="299"/>
      <c r="F6" s="299"/>
      <c r="G6" s="299"/>
      <c r="H6" s="299"/>
      <c r="I6" s="49">
        <v>2</v>
      </c>
      <c r="J6" s="50" t="s">
        <v>4</v>
      </c>
      <c r="K6" s="50" t="s">
        <v>5</v>
      </c>
    </row>
    <row r="7" spans="1:11">
      <c r="A7" s="300" t="s">
        <v>154</v>
      </c>
      <c r="B7" s="301"/>
      <c r="C7" s="301"/>
      <c r="D7" s="301"/>
      <c r="E7" s="301"/>
      <c r="F7" s="301"/>
      <c r="G7" s="301"/>
      <c r="H7" s="301"/>
      <c r="I7" s="302"/>
      <c r="J7" s="302"/>
      <c r="K7" s="303"/>
    </row>
    <row r="8" spans="1:11">
      <c r="A8" s="228" t="s">
        <v>155</v>
      </c>
      <c r="B8" s="229"/>
      <c r="C8" s="229"/>
      <c r="D8" s="229"/>
      <c r="E8" s="229"/>
      <c r="F8" s="229"/>
      <c r="G8" s="229"/>
      <c r="H8" s="229"/>
      <c r="I8" s="4">
        <v>1</v>
      </c>
      <c r="J8" s="150">
        <v>1269185</v>
      </c>
      <c r="K8" s="151">
        <v>9022488</v>
      </c>
    </row>
    <row r="9" spans="1:11">
      <c r="A9" s="228" t="s">
        <v>156</v>
      </c>
      <c r="B9" s="229"/>
      <c r="C9" s="229"/>
      <c r="D9" s="229"/>
      <c r="E9" s="229"/>
      <c r="F9" s="229"/>
      <c r="G9" s="229"/>
      <c r="H9" s="229"/>
      <c r="I9" s="4">
        <v>2</v>
      </c>
      <c r="J9" s="150">
        <v>2606795</v>
      </c>
      <c r="K9" s="151">
        <v>2442000</v>
      </c>
    </row>
    <row r="10" spans="1:11">
      <c r="A10" s="228" t="s">
        <v>157</v>
      </c>
      <c r="B10" s="229"/>
      <c r="C10" s="229"/>
      <c r="D10" s="229"/>
      <c r="E10" s="229"/>
      <c r="F10" s="229"/>
      <c r="G10" s="229"/>
      <c r="H10" s="229"/>
      <c r="I10" s="4">
        <v>3</v>
      </c>
      <c r="J10" s="150">
        <v>0</v>
      </c>
      <c r="K10" s="151">
        <v>0</v>
      </c>
    </row>
    <row r="11" spans="1:11">
      <c r="A11" s="228" t="s">
        <v>158</v>
      </c>
      <c r="B11" s="229"/>
      <c r="C11" s="229"/>
      <c r="D11" s="229"/>
      <c r="E11" s="229"/>
      <c r="F11" s="229"/>
      <c r="G11" s="229"/>
      <c r="H11" s="229"/>
      <c r="I11" s="4">
        <v>4</v>
      </c>
      <c r="J11" s="150">
        <v>258629</v>
      </c>
      <c r="K11" s="151">
        <v>4366990</v>
      </c>
    </row>
    <row r="12" spans="1:11">
      <c r="A12" s="228" t="s">
        <v>159</v>
      </c>
      <c r="B12" s="229"/>
      <c r="C12" s="229"/>
      <c r="D12" s="229"/>
      <c r="E12" s="229"/>
      <c r="F12" s="229"/>
      <c r="G12" s="229"/>
      <c r="H12" s="229"/>
      <c r="I12" s="4">
        <v>5</v>
      </c>
      <c r="J12" s="150">
        <v>148533</v>
      </c>
      <c r="K12" s="151">
        <v>0</v>
      </c>
    </row>
    <row r="13" spans="1:11">
      <c r="A13" s="228" t="s">
        <v>160</v>
      </c>
      <c r="B13" s="229"/>
      <c r="C13" s="229"/>
      <c r="D13" s="229"/>
      <c r="E13" s="229"/>
      <c r="F13" s="229"/>
      <c r="G13" s="229"/>
      <c r="H13" s="229"/>
      <c r="I13" s="4">
        <v>6</v>
      </c>
      <c r="J13" s="150">
        <v>0</v>
      </c>
      <c r="K13" s="151">
        <v>0</v>
      </c>
    </row>
    <row r="14" spans="1:11">
      <c r="A14" s="245" t="s">
        <v>280</v>
      </c>
      <c r="B14" s="246"/>
      <c r="C14" s="246"/>
      <c r="D14" s="246"/>
      <c r="E14" s="246"/>
      <c r="F14" s="246"/>
      <c r="G14" s="246"/>
      <c r="H14" s="246"/>
      <c r="I14" s="4">
        <v>7</v>
      </c>
      <c r="J14" s="8">
        <f>SUM(J8:J13)</f>
        <v>4283142</v>
      </c>
      <c r="K14" s="11">
        <f>SUM(K8:K13)</f>
        <v>15831478</v>
      </c>
    </row>
    <row r="15" spans="1:11">
      <c r="A15" s="228" t="s">
        <v>161</v>
      </c>
      <c r="B15" s="229"/>
      <c r="C15" s="229"/>
      <c r="D15" s="229"/>
      <c r="E15" s="229"/>
      <c r="F15" s="229"/>
      <c r="G15" s="229"/>
      <c r="H15" s="229"/>
      <c r="I15" s="4">
        <v>8</v>
      </c>
      <c r="J15" s="152">
        <v>4884173</v>
      </c>
      <c r="K15" s="153">
        <v>11036857</v>
      </c>
    </row>
    <row r="16" spans="1:11">
      <c r="A16" s="228" t="s">
        <v>162</v>
      </c>
      <c r="B16" s="229"/>
      <c r="C16" s="229"/>
      <c r="D16" s="229"/>
      <c r="E16" s="229"/>
      <c r="F16" s="229"/>
      <c r="G16" s="229"/>
      <c r="H16" s="229"/>
      <c r="I16" s="4">
        <v>9</v>
      </c>
      <c r="J16" s="152">
        <v>0</v>
      </c>
      <c r="K16" s="153"/>
    </row>
    <row r="17" spans="1:11">
      <c r="A17" s="228" t="s">
        <v>163</v>
      </c>
      <c r="B17" s="229"/>
      <c r="C17" s="229"/>
      <c r="D17" s="229"/>
      <c r="E17" s="229"/>
      <c r="F17" s="229"/>
      <c r="G17" s="229"/>
      <c r="H17" s="229"/>
      <c r="I17" s="4">
        <v>10</v>
      </c>
      <c r="J17" s="152">
        <v>0</v>
      </c>
      <c r="K17" s="153">
        <v>72736</v>
      </c>
    </row>
    <row r="18" spans="1:11">
      <c r="A18" s="228" t="s">
        <v>164</v>
      </c>
      <c r="B18" s="229"/>
      <c r="C18" s="229"/>
      <c r="D18" s="229"/>
      <c r="E18" s="229"/>
      <c r="F18" s="229"/>
      <c r="G18" s="229"/>
      <c r="H18" s="229"/>
      <c r="I18" s="4">
        <v>11</v>
      </c>
      <c r="J18" s="152">
        <v>973870</v>
      </c>
      <c r="K18" s="172">
        <v>10612741</v>
      </c>
    </row>
    <row r="19" spans="1:11">
      <c r="A19" s="245" t="s">
        <v>281</v>
      </c>
      <c r="B19" s="246"/>
      <c r="C19" s="246"/>
      <c r="D19" s="246"/>
      <c r="E19" s="246"/>
      <c r="F19" s="246"/>
      <c r="G19" s="246"/>
      <c r="H19" s="246"/>
      <c r="I19" s="4">
        <v>12</v>
      </c>
      <c r="J19" s="8">
        <f>SUM(J15:J18)</f>
        <v>5858043</v>
      </c>
      <c r="K19" s="11">
        <f>SUM(K15:K18)</f>
        <v>21722334</v>
      </c>
    </row>
    <row r="20" spans="1:11">
      <c r="A20" s="245" t="s">
        <v>165</v>
      </c>
      <c r="B20" s="246"/>
      <c r="C20" s="246"/>
      <c r="D20" s="246"/>
      <c r="E20" s="246"/>
      <c r="F20" s="246"/>
      <c r="G20" s="246"/>
      <c r="H20" s="246"/>
      <c r="I20" s="4">
        <v>13</v>
      </c>
      <c r="J20" s="8">
        <f>IF(J14&gt;J19,J14-J19,0)</f>
        <v>0</v>
      </c>
      <c r="K20" s="11">
        <f>IF(K14&gt;K19,K14-K19,0)</f>
        <v>0</v>
      </c>
    </row>
    <row r="21" spans="1:11">
      <c r="A21" s="245" t="s">
        <v>166</v>
      </c>
      <c r="B21" s="246"/>
      <c r="C21" s="246"/>
      <c r="D21" s="246"/>
      <c r="E21" s="246"/>
      <c r="F21" s="246"/>
      <c r="G21" s="246"/>
      <c r="H21" s="246"/>
      <c r="I21" s="4">
        <v>14</v>
      </c>
      <c r="J21" s="8">
        <f>IF(J19&gt;J14,J19-J14,0)</f>
        <v>1574901</v>
      </c>
      <c r="K21" s="11">
        <f>IF(K19&gt;K14,K19-K14,0)</f>
        <v>5890856</v>
      </c>
    </row>
    <row r="22" spans="1:11">
      <c r="A22" s="300" t="s">
        <v>167</v>
      </c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>
      <c r="A23" s="228" t="s">
        <v>168</v>
      </c>
      <c r="B23" s="229"/>
      <c r="C23" s="229"/>
      <c r="D23" s="229"/>
      <c r="E23" s="229"/>
      <c r="F23" s="229"/>
      <c r="G23" s="229"/>
      <c r="H23" s="229"/>
      <c r="I23" s="4">
        <v>15</v>
      </c>
      <c r="J23" s="154">
        <v>0</v>
      </c>
      <c r="K23" s="155">
        <v>0</v>
      </c>
    </row>
    <row r="24" spans="1:11">
      <c r="A24" s="228" t="s">
        <v>169</v>
      </c>
      <c r="B24" s="229"/>
      <c r="C24" s="229"/>
      <c r="D24" s="229"/>
      <c r="E24" s="229"/>
      <c r="F24" s="229"/>
      <c r="G24" s="229"/>
      <c r="H24" s="229"/>
      <c r="I24" s="4">
        <v>16</v>
      </c>
      <c r="J24" s="154">
        <v>0</v>
      </c>
      <c r="K24" s="155">
        <v>0</v>
      </c>
    </row>
    <row r="25" spans="1:11">
      <c r="A25" s="228" t="s">
        <v>170</v>
      </c>
      <c r="B25" s="229"/>
      <c r="C25" s="229"/>
      <c r="D25" s="229"/>
      <c r="E25" s="229"/>
      <c r="F25" s="229"/>
      <c r="G25" s="229"/>
      <c r="H25" s="229"/>
      <c r="I25" s="4">
        <v>17</v>
      </c>
      <c r="J25" s="154">
        <v>628379</v>
      </c>
      <c r="K25" s="155">
        <v>131805</v>
      </c>
    </row>
    <row r="26" spans="1:11">
      <c r="A26" s="228" t="s">
        <v>171</v>
      </c>
      <c r="B26" s="229"/>
      <c r="C26" s="229"/>
      <c r="D26" s="229"/>
      <c r="E26" s="229"/>
      <c r="F26" s="229"/>
      <c r="G26" s="229"/>
      <c r="H26" s="229"/>
      <c r="I26" s="4">
        <v>18</v>
      </c>
      <c r="J26" s="154">
        <v>0</v>
      </c>
      <c r="K26" s="155">
        <v>0</v>
      </c>
    </row>
    <row r="27" spans="1:11">
      <c r="A27" s="228" t="s">
        <v>172</v>
      </c>
      <c r="B27" s="229"/>
      <c r="C27" s="229"/>
      <c r="D27" s="229"/>
      <c r="E27" s="229"/>
      <c r="F27" s="229"/>
      <c r="G27" s="229"/>
      <c r="H27" s="229"/>
      <c r="I27" s="4">
        <v>19</v>
      </c>
      <c r="J27" s="154">
        <v>689714</v>
      </c>
      <c r="K27" s="155">
        <v>719165</v>
      </c>
    </row>
    <row r="28" spans="1:11">
      <c r="A28" s="245" t="s">
        <v>282</v>
      </c>
      <c r="B28" s="246"/>
      <c r="C28" s="246"/>
      <c r="D28" s="246"/>
      <c r="E28" s="246"/>
      <c r="F28" s="246"/>
      <c r="G28" s="246"/>
      <c r="H28" s="246"/>
      <c r="I28" s="4">
        <v>20</v>
      </c>
      <c r="J28" s="8">
        <f>SUM(J23:J27)</f>
        <v>1318093</v>
      </c>
      <c r="K28" s="11">
        <f>SUM(K23:K27)</f>
        <v>850970</v>
      </c>
    </row>
    <row r="29" spans="1:11">
      <c r="A29" s="228" t="s">
        <v>173</v>
      </c>
      <c r="B29" s="229"/>
      <c r="C29" s="229"/>
      <c r="D29" s="229"/>
      <c r="E29" s="229"/>
      <c r="F29" s="229"/>
      <c r="G29" s="229"/>
      <c r="H29" s="229"/>
      <c r="I29" s="4">
        <v>21</v>
      </c>
      <c r="J29" s="156">
        <v>12237637</v>
      </c>
      <c r="K29" s="157">
        <v>8389943</v>
      </c>
    </row>
    <row r="30" spans="1:11">
      <c r="A30" s="228" t="s">
        <v>174</v>
      </c>
      <c r="B30" s="229"/>
      <c r="C30" s="229"/>
      <c r="D30" s="229"/>
      <c r="E30" s="229"/>
      <c r="F30" s="229"/>
      <c r="G30" s="229"/>
      <c r="H30" s="229"/>
      <c r="I30" s="4">
        <v>22</v>
      </c>
      <c r="J30" s="156">
        <v>0</v>
      </c>
      <c r="K30" s="157">
        <v>0</v>
      </c>
    </row>
    <row r="31" spans="1:11">
      <c r="A31" s="228" t="s">
        <v>175</v>
      </c>
      <c r="B31" s="229"/>
      <c r="C31" s="229"/>
      <c r="D31" s="229"/>
      <c r="E31" s="229"/>
      <c r="F31" s="229"/>
      <c r="G31" s="229"/>
      <c r="H31" s="229"/>
      <c r="I31" s="4">
        <v>23</v>
      </c>
      <c r="J31" s="156">
        <v>0</v>
      </c>
      <c r="K31" s="157">
        <v>0</v>
      </c>
    </row>
    <row r="32" spans="1:11">
      <c r="A32" s="245" t="s">
        <v>283</v>
      </c>
      <c r="B32" s="246"/>
      <c r="C32" s="246"/>
      <c r="D32" s="246"/>
      <c r="E32" s="246"/>
      <c r="F32" s="246"/>
      <c r="G32" s="246"/>
      <c r="H32" s="246"/>
      <c r="I32" s="4">
        <v>24</v>
      </c>
      <c r="J32" s="8">
        <f>SUM(J29:J31)</f>
        <v>12237637</v>
      </c>
      <c r="K32" s="11">
        <f>SUM(K29:K31)</f>
        <v>8389943</v>
      </c>
    </row>
    <row r="33" spans="1:11">
      <c r="A33" s="245" t="s">
        <v>176</v>
      </c>
      <c r="B33" s="246"/>
      <c r="C33" s="246"/>
      <c r="D33" s="246"/>
      <c r="E33" s="246"/>
      <c r="F33" s="246"/>
      <c r="G33" s="246"/>
      <c r="H33" s="246"/>
      <c r="I33" s="4">
        <v>25</v>
      </c>
      <c r="J33" s="8">
        <f>IF(J28&gt;J32,J28-J32,0)</f>
        <v>0</v>
      </c>
      <c r="K33" s="11">
        <f>IF(K28&gt;K32,K28-K32,0)</f>
        <v>0</v>
      </c>
    </row>
    <row r="34" spans="1:11">
      <c r="A34" s="245" t="s">
        <v>177</v>
      </c>
      <c r="B34" s="246"/>
      <c r="C34" s="246"/>
      <c r="D34" s="246"/>
      <c r="E34" s="246"/>
      <c r="F34" s="246"/>
      <c r="G34" s="246"/>
      <c r="H34" s="246"/>
      <c r="I34" s="4">
        <v>26</v>
      </c>
      <c r="J34" s="8">
        <f>IF(J32&gt;J28,J32-J28,0)</f>
        <v>10919544</v>
      </c>
      <c r="K34" s="11">
        <f>IF(K32&gt;K28,K32-K28,0)</f>
        <v>7538973</v>
      </c>
    </row>
    <row r="35" spans="1:11">
      <c r="A35" s="300" t="s">
        <v>178</v>
      </c>
      <c r="B35" s="301"/>
      <c r="C35" s="301"/>
      <c r="D35" s="301"/>
      <c r="E35" s="301"/>
      <c r="F35" s="301"/>
      <c r="G35" s="301"/>
      <c r="H35" s="301"/>
      <c r="I35" s="302"/>
      <c r="J35" s="302"/>
      <c r="K35" s="303"/>
    </row>
    <row r="36" spans="1:11">
      <c r="A36" s="228" t="s">
        <v>179</v>
      </c>
      <c r="B36" s="229"/>
      <c r="C36" s="229"/>
      <c r="D36" s="229"/>
      <c r="E36" s="229"/>
      <c r="F36" s="229"/>
      <c r="G36" s="229"/>
      <c r="H36" s="229"/>
      <c r="I36" s="4">
        <v>27</v>
      </c>
      <c r="J36" s="158">
        <v>0</v>
      </c>
      <c r="K36" s="159">
        <v>0</v>
      </c>
    </row>
    <row r="37" spans="1:11">
      <c r="A37" s="228" t="s">
        <v>180</v>
      </c>
      <c r="B37" s="229"/>
      <c r="C37" s="229"/>
      <c r="D37" s="229"/>
      <c r="E37" s="229"/>
      <c r="F37" s="229"/>
      <c r="G37" s="229"/>
      <c r="H37" s="229"/>
      <c r="I37" s="4">
        <v>28</v>
      </c>
      <c r="J37" s="158">
        <v>0</v>
      </c>
      <c r="K37" s="159">
        <v>0</v>
      </c>
    </row>
    <row r="38" spans="1:11">
      <c r="A38" s="228" t="s">
        <v>181</v>
      </c>
      <c r="B38" s="229"/>
      <c r="C38" s="229"/>
      <c r="D38" s="229"/>
      <c r="E38" s="229"/>
      <c r="F38" s="229"/>
      <c r="G38" s="229"/>
      <c r="H38" s="229"/>
      <c r="I38" s="4">
        <v>29</v>
      </c>
      <c r="J38" s="158">
        <v>13000000</v>
      </c>
      <c r="K38" s="159">
        <v>14883956</v>
      </c>
    </row>
    <row r="39" spans="1:11">
      <c r="A39" s="245" t="s">
        <v>284</v>
      </c>
      <c r="B39" s="246"/>
      <c r="C39" s="246"/>
      <c r="D39" s="246"/>
      <c r="E39" s="246"/>
      <c r="F39" s="246"/>
      <c r="G39" s="246"/>
      <c r="H39" s="246"/>
      <c r="I39" s="4">
        <v>30</v>
      </c>
      <c r="J39" s="8">
        <f>SUM(J36:J38)</f>
        <v>13000000</v>
      </c>
      <c r="K39" s="11">
        <f>SUM(K36:K38)</f>
        <v>14883956</v>
      </c>
    </row>
    <row r="40" spans="1:11">
      <c r="A40" s="228" t="s">
        <v>182</v>
      </c>
      <c r="B40" s="229"/>
      <c r="C40" s="229"/>
      <c r="D40" s="229"/>
      <c r="E40" s="229"/>
      <c r="F40" s="229"/>
      <c r="G40" s="229"/>
      <c r="H40" s="229"/>
      <c r="I40" s="4">
        <v>31</v>
      </c>
      <c r="J40" s="160">
        <v>1643336</v>
      </c>
      <c r="K40" s="161">
        <v>1655158</v>
      </c>
    </row>
    <row r="41" spans="1:11">
      <c r="A41" s="228" t="s">
        <v>183</v>
      </c>
      <c r="B41" s="229"/>
      <c r="C41" s="229"/>
      <c r="D41" s="229"/>
      <c r="E41" s="229"/>
      <c r="F41" s="229"/>
      <c r="G41" s="229"/>
      <c r="H41" s="229"/>
      <c r="I41" s="4">
        <v>32</v>
      </c>
      <c r="J41" s="160">
        <v>0</v>
      </c>
      <c r="K41" s="161">
        <v>0</v>
      </c>
    </row>
    <row r="42" spans="1:11">
      <c r="A42" s="228" t="s">
        <v>184</v>
      </c>
      <c r="B42" s="229"/>
      <c r="C42" s="229"/>
      <c r="D42" s="229"/>
      <c r="E42" s="229"/>
      <c r="F42" s="229"/>
      <c r="G42" s="229"/>
      <c r="H42" s="229"/>
      <c r="I42" s="4">
        <v>33</v>
      </c>
      <c r="J42" s="160">
        <v>0</v>
      </c>
      <c r="K42" s="161">
        <v>0</v>
      </c>
    </row>
    <row r="43" spans="1:11">
      <c r="A43" s="228" t="s">
        <v>185</v>
      </c>
      <c r="B43" s="229"/>
      <c r="C43" s="229"/>
      <c r="D43" s="229"/>
      <c r="E43" s="229"/>
      <c r="F43" s="229"/>
      <c r="G43" s="229"/>
      <c r="H43" s="229"/>
      <c r="I43" s="4">
        <v>34</v>
      </c>
      <c r="J43" s="160">
        <v>0</v>
      </c>
      <c r="K43" s="161">
        <v>0</v>
      </c>
    </row>
    <row r="44" spans="1:11">
      <c r="A44" s="228" t="s">
        <v>186</v>
      </c>
      <c r="B44" s="229"/>
      <c r="C44" s="229"/>
      <c r="D44" s="229"/>
      <c r="E44" s="229"/>
      <c r="F44" s="229"/>
      <c r="G44" s="229"/>
      <c r="H44" s="229"/>
      <c r="I44" s="4">
        <v>35</v>
      </c>
      <c r="J44" s="160">
        <v>0</v>
      </c>
      <c r="K44" s="161">
        <v>203914</v>
      </c>
    </row>
    <row r="45" spans="1:11">
      <c r="A45" s="245" t="s">
        <v>285</v>
      </c>
      <c r="B45" s="246"/>
      <c r="C45" s="246"/>
      <c r="D45" s="246"/>
      <c r="E45" s="246"/>
      <c r="F45" s="246"/>
      <c r="G45" s="246"/>
      <c r="H45" s="246"/>
      <c r="I45" s="4">
        <v>36</v>
      </c>
      <c r="J45" s="8">
        <f>SUM(J40:J44)</f>
        <v>1643336</v>
      </c>
      <c r="K45" s="11">
        <f>SUM(K40:K44)</f>
        <v>1859072</v>
      </c>
    </row>
    <row r="46" spans="1:11">
      <c r="A46" s="245" t="s">
        <v>187</v>
      </c>
      <c r="B46" s="246"/>
      <c r="C46" s="246"/>
      <c r="D46" s="246"/>
      <c r="E46" s="246"/>
      <c r="F46" s="246"/>
      <c r="G46" s="246"/>
      <c r="H46" s="246"/>
      <c r="I46" s="4">
        <v>37</v>
      </c>
      <c r="J46" s="8">
        <f>IF(J39&gt;J45,J39-J45,0)</f>
        <v>11356664</v>
      </c>
      <c r="K46" s="11">
        <f>IF(K39&gt;K45,K39-K45,0)</f>
        <v>13024884</v>
      </c>
    </row>
    <row r="47" spans="1:11">
      <c r="A47" s="245" t="s">
        <v>188</v>
      </c>
      <c r="B47" s="246"/>
      <c r="C47" s="246"/>
      <c r="D47" s="246"/>
      <c r="E47" s="246"/>
      <c r="F47" s="246"/>
      <c r="G47" s="246"/>
      <c r="H47" s="246"/>
      <c r="I47" s="4">
        <v>38</v>
      </c>
      <c r="J47" s="8">
        <f>IF(J45&gt;J39,J45-J39,0)</f>
        <v>0</v>
      </c>
      <c r="K47" s="11">
        <f>IF(K45&gt;K39,K45-K39,0)</f>
        <v>0</v>
      </c>
    </row>
    <row r="48" spans="1:11">
      <c r="A48" s="228" t="s">
        <v>297</v>
      </c>
      <c r="B48" s="229"/>
      <c r="C48" s="229"/>
      <c r="D48" s="229"/>
      <c r="E48" s="229"/>
      <c r="F48" s="229"/>
      <c r="G48" s="229"/>
      <c r="H48" s="229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0</v>
      </c>
    </row>
    <row r="49" spans="1:11">
      <c r="A49" s="228" t="s">
        <v>298</v>
      </c>
      <c r="B49" s="229"/>
      <c r="C49" s="229"/>
      <c r="D49" s="229"/>
      <c r="E49" s="229"/>
      <c r="F49" s="229"/>
      <c r="G49" s="229"/>
      <c r="H49" s="229"/>
      <c r="I49" s="4">
        <v>40</v>
      </c>
      <c r="J49" s="8">
        <f>IF(J21-J20+J34-J33+J47-J46&gt;0,J21-J20+J34-J33+J47-J46,0)</f>
        <v>1137781</v>
      </c>
      <c r="K49" s="11">
        <f>IF(K21-K20+K34-K33+K47-K46&gt;0,K21-K20+K34-K33+K47-K46,0)</f>
        <v>404945</v>
      </c>
    </row>
    <row r="50" spans="1:11">
      <c r="A50" s="228" t="s">
        <v>189</v>
      </c>
      <c r="B50" s="229"/>
      <c r="C50" s="229"/>
      <c r="D50" s="229"/>
      <c r="E50" s="229"/>
      <c r="F50" s="229"/>
      <c r="G50" s="229"/>
      <c r="H50" s="229"/>
      <c r="I50" s="4">
        <v>41</v>
      </c>
      <c r="J50" s="162">
        <v>3398829</v>
      </c>
      <c r="K50" s="163">
        <v>2320039</v>
      </c>
    </row>
    <row r="51" spans="1:11">
      <c r="A51" s="228" t="s">
        <v>190</v>
      </c>
      <c r="B51" s="229"/>
      <c r="C51" s="229"/>
      <c r="D51" s="229"/>
      <c r="E51" s="229"/>
      <c r="F51" s="229"/>
      <c r="G51" s="229"/>
      <c r="H51" s="229"/>
      <c r="I51" s="4">
        <v>42</v>
      </c>
      <c r="J51" s="162">
        <v>0</v>
      </c>
      <c r="K51" s="163">
        <v>0</v>
      </c>
    </row>
    <row r="52" spans="1:11">
      <c r="A52" s="228" t="s">
        <v>191</v>
      </c>
      <c r="B52" s="229"/>
      <c r="C52" s="229"/>
      <c r="D52" s="229"/>
      <c r="E52" s="229"/>
      <c r="F52" s="229"/>
      <c r="G52" s="229"/>
      <c r="H52" s="229"/>
      <c r="I52" s="4">
        <v>43</v>
      </c>
      <c r="J52" s="162">
        <v>1137781</v>
      </c>
      <c r="K52" s="163">
        <v>404945</v>
      </c>
    </row>
    <row r="53" spans="1:11">
      <c r="A53" s="306" t="s">
        <v>192</v>
      </c>
      <c r="B53" s="307"/>
      <c r="C53" s="307"/>
      <c r="D53" s="307"/>
      <c r="E53" s="307"/>
      <c r="F53" s="307"/>
      <c r="G53" s="307"/>
      <c r="H53" s="307"/>
      <c r="I53" s="7">
        <v>44</v>
      </c>
      <c r="J53" s="9">
        <f>J50+J51-J52</f>
        <v>2261048</v>
      </c>
      <c r="K53" s="15">
        <f>K50+K51-K52</f>
        <v>1915094</v>
      </c>
    </row>
  </sheetData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33:H33"/>
    <mergeCell ref="A34:H34"/>
    <mergeCell ref="A35:K35"/>
    <mergeCell ref="A36:H3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8:H18"/>
    <mergeCell ref="A19:H19"/>
    <mergeCell ref="A20:H20"/>
    <mergeCell ref="A11:H11"/>
    <mergeCell ref="A12:H12"/>
    <mergeCell ref="A13:H13"/>
    <mergeCell ref="A14:H14"/>
    <mergeCell ref="A15:H15"/>
    <mergeCell ref="A16:H16"/>
    <mergeCell ref="A17:H17"/>
    <mergeCell ref="A9:H9"/>
    <mergeCell ref="A10:H10"/>
    <mergeCell ref="A4:K4"/>
    <mergeCell ref="A5:H5"/>
    <mergeCell ref="A6:H6"/>
    <mergeCell ref="A7:K7"/>
    <mergeCell ref="A8:H8"/>
  </mergeCells>
  <phoneticPr fontId="3" type="noConversion"/>
  <dataValidations count="2"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  <dataValidation allowBlank="1" sqref="J36:K38 J40:K44 J8:K13 J15:K18 J23:K27 J29:K31 J50:K52"/>
  </dataValidations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10" workbookViewId="0">
      <selection activeCell="M25" sqref="M25"/>
    </sheetView>
  </sheetViews>
  <sheetFormatPr defaultColWidth="9.109375" defaultRowHeight="13.2"/>
  <cols>
    <col min="1" max="4" width="9.109375" style="24"/>
    <col min="5" max="5" width="10.109375" style="24" bestFit="1" customWidth="1"/>
    <col min="6" max="9" width="9.109375" style="24"/>
    <col min="10" max="10" width="10.109375" style="24" bestFit="1" customWidth="1"/>
    <col min="11" max="11" width="9.5546875" style="24" bestFit="1" customWidth="1"/>
    <col min="12" max="16384" width="9.109375" style="24"/>
  </cols>
  <sheetData>
    <row r="1" spans="1:12">
      <c r="A1" s="310" t="s">
        <v>193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23"/>
    </row>
    <row r="2" spans="1:12" ht="15.6">
      <c r="A2" s="62"/>
      <c r="B2" s="60"/>
      <c r="C2" s="324" t="s">
        <v>194</v>
      </c>
      <c r="D2" s="324"/>
      <c r="E2" s="61" t="s">
        <v>301</v>
      </c>
      <c r="F2" s="63" t="s">
        <v>195</v>
      </c>
      <c r="G2" s="325" t="s">
        <v>302</v>
      </c>
      <c r="H2" s="326"/>
      <c r="I2" s="60"/>
      <c r="J2" s="60"/>
      <c r="K2" s="64" t="s">
        <v>291</v>
      </c>
      <c r="L2" s="25"/>
    </row>
    <row r="3" spans="1:12" ht="24.6" thickBot="1">
      <c r="A3" s="327" t="s">
        <v>6</v>
      </c>
      <c r="B3" s="327"/>
      <c r="C3" s="327"/>
      <c r="D3" s="327"/>
      <c r="E3" s="327"/>
      <c r="F3" s="327"/>
      <c r="G3" s="327"/>
      <c r="H3" s="327"/>
      <c r="I3" s="53" t="s">
        <v>7</v>
      </c>
      <c r="J3" s="54" t="s">
        <v>98</v>
      </c>
      <c r="K3" s="54" t="s">
        <v>196</v>
      </c>
    </row>
    <row r="4" spans="1:12">
      <c r="A4" s="328">
        <v>1</v>
      </c>
      <c r="B4" s="328"/>
      <c r="C4" s="328"/>
      <c r="D4" s="328"/>
      <c r="E4" s="328"/>
      <c r="F4" s="328"/>
      <c r="G4" s="328"/>
      <c r="H4" s="328"/>
      <c r="I4" s="51">
        <v>2</v>
      </c>
      <c r="J4" s="52" t="s">
        <v>4</v>
      </c>
      <c r="K4" s="52" t="s">
        <v>5</v>
      </c>
    </row>
    <row r="5" spans="1:12">
      <c r="A5" s="312" t="s">
        <v>197</v>
      </c>
      <c r="B5" s="313"/>
      <c r="C5" s="313"/>
      <c r="D5" s="313"/>
      <c r="E5" s="313"/>
      <c r="F5" s="313"/>
      <c r="G5" s="313"/>
      <c r="H5" s="313"/>
      <c r="I5" s="26">
        <v>1</v>
      </c>
      <c r="J5" s="164">
        <v>539219000</v>
      </c>
      <c r="K5" s="173">
        <v>539219000</v>
      </c>
    </row>
    <row r="6" spans="1:12">
      <c r="A6" s="312" t="s">
        <v>198</v>
      </c>
      <c r="B6" s="313"/>
      <c r="C6" s="313"/>
      <c r="D6" s="313"/>
      <c r="E6" s="313"/>
      <c r="F6" s="313"/>
      <c r="G6" s="313"/>
      <c r="H6" s="313"/>
      <c r="I6" s="26">
        <v>2</v>
      </c>
      <c r="J6" s="165">
        <v>38623828</v>
      </c>
      <c r="K6" s="174">
        <v>38623828</v>
      </c>
    </row>
    <row r="7" spans="1:12">
      <c r="A7" s="312" t="s">
        <v>199</v>
      </c>
      <c r="B7" s="313"/>
      <c r="C7" s="313"/>
      <c r="D7" s="313"/>
      <c r="E7" s="313"/>
      <c r="F7" s="313"/>
      <c r="G7" s="313"/>
      <c r="H7" s="313"/>
      <c r="I7" s="26">
        <v>3</v>
      </c>
      <c r="J7" s="165">
        <v>0</v>
      </c>
      <c r="K7" s="174">
        <v>0</v>
      </c>
    </row>
    <row r="8" spans="1:12">
      <c r="A8" s="312" t="s">
        <v>200</v>
      </c>
      <c r="B8" s="313"/>
      <c r="C8" s="313"/>
      <c r="D8" s="313"/>
      <c r="E8" s="313"/>
      <c r="F8" s="313"/>
      <c r="G8" s="313"/>
      <c r="H8" s="313"/>
      <c r="I8" s="26">
        <v>4</v>
      </c>
      <c r="J8" s="165">
        <v>1508183</v>
      </c>
      <c r="K8" s="174">
        <v>-5103089</v>
      </c>
    </row>
    <row r="9" spans="1:12">
      <c r="A9" s="312" t="s">
        <v>201</v>
      </c>
      <c r="B9" s="313"/>
      <c r="C9" s="313"/>
      <c r="D9" s="313"/>
      <c r="E9" s="313"/>
      <c r="F9" s="313"/>
      <c r="G9" s="313"/>
      <c r="H9" s="313"/>
      <c r="I9" s="26">
        <v>5</v>
      </c>
      <c r="J9" s="165">
        <v>1269185</v>
      </c>
      <c r="K9" s="174">
        <v>9022488</v>
      </c>
    </row>
    <row r="10" spans="1:12">
      <c r="A10" s="312" t="s">
        <v>202</v>
      </c>
      <c r="B10" s="313"/>
      <c r="C10" s="313"/>
      <c r="D10" s="313"/>
      <c r="E10" s="313"/>
      <c r="F10" s="313"/>
      <c r="G10" s="313"/>
      <c r="H10" s="313"/>
      <c r="I10" s="26">
        <v>6</v>
      </c>
      <c r="J10" s="165">
        <v>36634056</v>
      </c>
      <c r="K10" s="174">
        <v>36634056</v>
      </c>
    </row>
    <row r="11" spans="1:12">
      <c r="A11" s="312" t="s">
        <v>203</v>
      </c>
      <c r="B11" s="313"/>
      <c r="C11" s="313"/>
      <c r="D11" s="313"/>
      <c r="E11" s="313"/>
      <c r="F11" s="313"/>
      <c r="G11" s="313"/>
      <c r="H11" s="313"/>
      <c r="I11" s="26">
        <v>7</v>
      </c>
      <c r="J11" s="165">
        <v>0</v>
      </c>
      <c r="K11" s="174">
        <v>0</v>
      </c>
    </row>
    <row r="12" spans="1:12">
      <c r="A12" s="312" t="s">
        <v>204</v>
      </c>
      <c r="B12" s="313"/>
      <c r="C12" s="313"/>
      <c r="D12" s="313"/>
      <c r="E12" s="313"/>
      <c r="F12" s="313"/>
      <c r="G12" s="313"/>
      <c r="H12" s="313"/>
      <c r="I12" s="26">
        <v>8</v>
      </c>
      <c r="J12" s="165">
        <v>35121</v>
      </c>
      <c r="K12" s="174">
        <v>78947</v>
      </c>
    </row>
    <row r="13" spans="1:12">
      <c r="A13" s="312" t="s">
        <v>205</v>
      </c>
      <c r="B13" s="313"/>
      <c r="C13" s="313"/>
      <c r="D13" s="313"/>
      <c r="E13" s="313"/>
      <c r="F13" s="313"/>
      <c r="G13" s="313"/>
      <c r="H13" s="313"/>
      <c r="I13" s="26">
        <v>9</v>
      </c>
      <c r="J13" s="165">
        <v>0</v>
      </c>
      <c r="K13" s="174">
        <v>0</v>
      </c>
    </row>
    <row r="14" spans="1:12">
      <c r="A14" s="314" t="s">
        <v>286</v>
      </c>
      <c r="B14" s="315"/>
      <c r="C14" s="315"/>
      <c r="D14" s="315"/>
      <c r="E14" s="315"/>
      <c r="F14" s="315"/>
      <c r="G14" s="315"/>
      <c r="H14" s="315"/>
      <c r="I14" s="26">
        <v>10</v>
      </c>
      <c r="J14" s="29">
        <f>SUM(J5:J13)</f>
        <v>617289373</v>
      </c>
      <c r="K14" s="29">
        <f>SUM(K5:K13)</f>
        <v>618475230</v>
      </c>
    </row>
    <row r="15" spans="1:12">
      <c r="A15" s="312" t="s">
        <v>206</v>
      </c>
      <c r="B15" s="313"/>
      <c r="C15" s="313"/>
      <c r="D15" s="313"/>
      <c r="E15" s="313"/>
      <c r="F15" s="313"/>
      <c r="G15" s="313"/>
      <c r="H15" s="313"/>
      <c r="I15" s="26">
        <v>11</v>
      </c>
      <c r="J15" s="28">
        <v>0</v>
      </c>
      <c r="K15" s="28">
        <v>0</v>
      </c>
    </row>
    <row r="16" spans="1:12">
      <c r="A16" s="312" t="s">
        <v>207</v>
      </c>
      <c r="B16" s="313"/>
      <c r="C16" s="313"/>
      <c r="D16" s="313"/>
      <c r="E16" s="313"/>
      <c r="F16" s="313"/>
      <c r="G16" s="313"/>
      <c r="H16" s="313"/>
      <c r="I16" s="26">
        <v>12</v>
      </c>
      <c r="J16" s="28">
        <v>0</v>
      </c>
      <c r="K16" s="28">
        <v>0</v>
      </c>
    </row>
    <row r="17" spans="1:11">
      <c r="A17" s="312" t="s">
        <v>208</v>
      </c>
      <c r="B17" s="313"/>
      <c r="C17" s="313"/>
      <c r="D17" s="313"/>
      <c r="E17" s="313"/>
      <c r="F17" s="313"/>
      <c r="G17" s="313"/>
      <c r="H17" s="313"/>
      <c r="I17" s="26">
        <v>13</v>
      </c>
      <c r="J17" s="28">
        <v>0</v>
      </c>
      <c r="K17" s="28">
        <v>0</v>
      </c>
    </row>
    <row r="18" spans="1:11">
      <c r="A18" s="312" t="s">
        <v>209</v>
      </c>
      <c r="B18" s="313"/>
      <c r="C18" s="313"/>
      <c r="D18" s="313"/>
      <c r="E18" s="313"/>
      <c r="F18" s="313"/>
      <c r="G18" s="313"/>
      <c r="H18" s="313"/>
      <c r="I18" s="26">
        <v>14</v>
      </c>
      <c r="J18" s="28">
        <v>0</v>
      </c>
      <c r="K18" s="28">
        <v>0</v>
      </c>
    </row>
    <row r="19" spans="1:11">
      <c r="A19" s="312" t="s">
        <v>210</v>
      </c>
      <c r="B19" s="313"/>
      <c r="C19" s="313"/>
      <c r="D19" s="313"/>
      <c r="E19" s="313"/>
      <c r="F19" s="313"/>
      <c r="G19" s="313"/>
      <c r="H19" s="313"/>
      <c r="I19" s="26">
        <v>15</v>
      </c>
      <c r="J19" s="28">
        <v>0</v>
      </c>
      <c r="K19" s="28">
        <v>0</v>
      </c>
    </row>
    <row r="20" spans="1:11">
      <c r="A20" s="312" t="s">
        <v>211</v>
      </c>
      <c r="B20" s="313"/>
      <c r="C20" s="313"/>
      <c r="D20" s="313"/>
      <c r="E20" s="313"/>
      <c r="F20" s="313"/>
      <c r="G20" s="313"/>
      <c r="H20" s="313"/>
      <c r="I20" s="26">
        <v>16</v>
      </c>
      <c r="J20" s="28">
        <v>0</v>
      </c>
      <c r="K20" s="28">
        <v>0</v>
      </c>
    </row>
    <row r="21" spans="1:11">
      <c r="A21" s="314" t="s">
        <v>287</v>
      </c>
      <c r="B21" s="315"/>
      <c r="C21" s="315"/>
      <c r="D21" s="315"/>
      <c r="E21" s="315"/>
      <c r="F21" s="315"/>
      <c r="G21" s="315"/>
      <c r="H21" s="315"/>
      <c r="I21" s="26">
        <v>17</v>
      </c>
      <c r="J21" s="30">
        <f>SUM(J15:J20)</f>
        <v>0</v>
      </c>
      <c r="K21" s="30">
        <f>SUM(K15:K20)</f>
        <v>0</v>
      </c>
    </row>
    <row r="22" spans="1:11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>
      <c r="A23" s="320" t="s">
        <v>212</v>
      </c>
      <c r="B23" s="321"/>
      <c r="C23" s="321"/>
      <c r="D23" s="321"/>
      <c r="E23" s="321"/>
      <c r="F23" s="321"/>
      <c r="G23" s="321"/>
      <c r="H23" s="321"/>
      <c r="I23" s="31">
        <v>18</v>
      </c>
      <c r="J23" s="27">
        <v>0</v>
      </c>
      <c r="K23" s="27">
        <v>0</v>
      </c>
    </row>
    <row r="24" spans="1:11" ht="23.25" customHeight="1">
      <c r="A24" s="322" t="s">
        <v>213</v>
      </c>
      <c r="B24" s="323"/>
      <c r="C24" s="323"/>
      <c r="D24" s="323"/>
      <c r="E24" s="323"/>
      <c r="F24" s="323"/>
      <c r="G24" s="323"/>
      <c r="H24" s="323"/>
      <c r="I24" s="32">
        <v>19</v>
      </c>
      <c r="J24" s="30">
        <v>0</v>
      </c>
      <c r="K24" s="30">
        <v>0</v>
      </c>
    </row>
    <row r="25" spans="1:11" ht="30" customHeight="1">
      <c r="A25" s="308" t="s">
        <v>258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protectedRanges>
    <protectedRange sqref="E2" name="Range1_1_2"/>
    <protectedRange sqref="G2:H2" name="Range1_2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allowBlank="1" sqref="G2:H2 E2 J5:K13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General Data</vt:lpstr>
      <vt:lpstr>Balance sheet</vt:lpstr>
      <vt:lpstr>P&amp;L account</vt:lpstr>
      <vt:lpstr>Cash flow</vt:lpstr>
      <vt:lpstr>Changes in equity</vt:lpstr>
      <vt:lpstr>'General Data'!Podrucje_ispisa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Janja Rljac</cp:lastModifiedBy>
  <cp:lastPrinted>2018-02-26T09:27:22Z</cp:lastPrinted>
  <dcterms:created xsi:type="dcterms:W3CDTF">2008-10-17T11:51:54Z</dcterms:created>
  <dcterms:modified xsi:type="dcterms:W3CDTF">2018-04-27T13:24:11Z</dcterms:modified>
</cp:coreProperties>
</file>