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56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PODACI'!$A$1:$I$70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<sst xmlns="http://schemas.openxmlformats.org/spreadsheetml/2006/main" count="338" uniqueCount="308">
  <si>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</si>
  <si>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</si>
  <si>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</si>
  <si>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</si>
  <si>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</si>
  <si>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</si>
  <si>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</si>
  <si>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</si>
  <si>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</si>
  <si>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</si>
  <si>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</si>
  <si>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</si>
  <si>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</si>
  <si>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</si>
  <si>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</si>
  <si>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</si>
  <si>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</si>
  <si>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</si>
  <si>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</si>
  <si>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</si>
  <si>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</si>
  <si>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</si>
  <si>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</si>
  <si>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</si>
  <si>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</si>
  <si>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</si>
  <si>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</si>
  <si>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</si>
  <si>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</si>
  <si>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</si>
  <si>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</si>
  <si>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</si>
  <si>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</si>
  <si>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</si>
  <si>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</si>
  <si>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</si>
  <si>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</si>
  <si>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</si>
  <si>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</si>
  <si>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</si>
  <si>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</si>
  <si>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</si>
  <si>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</si>
  <si>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</si>
  <si>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</si>
  <si>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</si>
  <si>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</si>
  <si>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</si>
  <si>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</si>
  <si>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</si>
  <si>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</si>
  <si>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</si>
  <si>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</si>
  <si>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</si>
  <si>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</si>
  <si>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</si>
  <si>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</si>
  <si>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</si>
  <si>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</si>
  <si>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</si>
  <si>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</si>
  <si>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</si>
  <si>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</si>
  <si>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</si>
  <si>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</si>
  <si>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</si>
  <si>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</si>
  <si>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</si>
  <si>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</si>
  <si>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</si>
  <si>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</si>
  <si>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</si>
  <si>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</si>
  <si>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</si>
  <si>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</si>
  <si>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</si>
  <si>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</si>
  <si>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</si>
  <si>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</si>
  <si>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</si>
  <si>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</si>
  <si>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</si>
  <si>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</si>
  <si>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</si>
  <si>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</si>
  <si>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</si>
  <si>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</si>
  <si>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</si>
  <si>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</si>
  <si>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</si>
  <si>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</si>
  <si>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</si>
  <si>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</si>
  <si>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</si>
  <si>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</si>
  <si>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</si>
  <si>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</si>
  <si>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</si>
  <si>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</si>
  <si>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</si>
  <si>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</si>
  <si>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</si>
  <si>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</si>
  <si>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</si>
  <si>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</si>
  <si>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</si>
  <si>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</si>
  <si>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</si>
  <si>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</si>
  <si>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</si>
  <si>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</si>
  <si>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</si>
  <si>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</si>
  <si>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</si>
  <si>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</si>
  <si>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</si>
  <si>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</si>
  <si>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</si>
  <si>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</si>
  <si>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</si>
  <si>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</si>
  <si>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</si>
  <si>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</si>
  <si>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</si>
  <si>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</si>
  <si>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</si>
  <si>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</si>
  <si>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</si>
  <si>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</si>
  <si>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</si>
  <si>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</si>
  <si>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</si>
  <si>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</si>
  <si>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</si>
  <si>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</si>
  <si>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</si>
  <si>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</si>
  <si>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</si>
  <si>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</si>
  <si>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</si>
  <si>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</si>
  <si>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</si>
  <si>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</si>
  <si>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</si>
  <si>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</si>
  <si>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</si>
  <si>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</si>
  <si>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</si>
  <si>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</si>
  <si>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</si>
  <si>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</si>
  <si>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</si>
  <si>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</si>
  <si>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</si>
  <si>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</si>
  <si>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</si>
  <si>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</si>
  <si>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</si>
  <si>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</si>
  <si>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</si>
  <si>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</si>
  <si>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</si>
  <si>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</si>
  <si>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</si>
  <si>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</si>
  <si>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</si>
  <si>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</si>
  <si>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</si>
  <si>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</si>
  <si>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</si>
  <si>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</si>
  <si>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</si>
  <si>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</si>
  <si>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</si>
  <si>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</si>
  <si>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</si>
  <si>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</si>
  <si>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</si>
  <si>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</si>
  <si>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</si>
  <si>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</si>
  <si>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</si>
  <si>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</si>
  <si>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</si>
  <si>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</si>
  <si>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</si>
  <si>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</si>
  <si>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</si>
  <si>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</si>
  <si>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</si>
  <si>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</si>
  <si>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</si>
  <si>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</si>
  <si>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</si>
  <si>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</si>
  <si>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</si>
  <si>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</si>
  <si>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</si>
  <si>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</si>
  <si>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</si>
  <si>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</si>
  <si>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</si>
  <si>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</si>
  <si>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</si>
  <si>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</si>
  <si>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</si>
  <si>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</si>
  <si>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</si>
  <si>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</si>
  <si>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</si>
  <si>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</si>
  <si>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</si>
  <si>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</si>
  <si>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</si>
  <si>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</si>
  <si>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</si>
  <si>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</si>
  <si>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</si>
  <si>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</si>
  <si>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</si>
  <si>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</si>
  <si>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</si>
  <si>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</si>
  <si>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</si>
  <si>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</si>
  <si>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</si>
  <si>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</si>
  <si>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</si>
  <si>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</si>
  <si>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</si>
  <si>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</si>
  <si>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</si>
  <si>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</si>
  <si>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</si>
  <si>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</si>
  <si>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</si>
  <si>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</si>
  <si>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</si>
  <si>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</si>
  <si>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</si>
  <si>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</si>
  <si>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</si>
  <si>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</si>
  <si>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</si>
  <si>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</si>
  <si>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</si>
  <si>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</si>
  <si>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</si>
  <si>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</si>
  <si>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</si>
  <si>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</si>
  <si>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</si>
  <si>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</si>
  <si>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</si>
  <si>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</si>
  <si>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</si>
  <si>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</si>
  <si>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</si>
  <si>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</si>
  <si>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</si>
  <si>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</si>
  <si>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</si>
  <si>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</si>
  <si>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</si>
  <si>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</si>
  <si>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</si>
  <si>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</si>
  <si>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</si>
  <si>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</si>
  <si>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</si>
  <si>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</si>
  <si>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</si>
  <si>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</si>
  <si>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</si>
  <si>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</si>
  <si>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</si>
  <si>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</si>
  <si>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</si>
  <si>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</si>
  <si>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</si>
  <si>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</si>
  <si>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</si>
  <si>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</si>
  <si>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</si>
  <si>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</si>
  <si>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</si>
  <si>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</si>
  <si>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</si>
  <si>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051/496-533</t>
  </si>
  <si>
    <t>051/496-008</t>
  </si>
  <si>
    <t>fin@lukarijeka.hr</t>
  </si>
  <si>
    <t>5224</t>
  </si>
  <si>
    <t>Reljac Janja</t>
  </si>
  <si>
    <t>01.01.2017.</t>
  </si>
  <si>
    <t>NE</t>
  </si>
  <si>
    <t>u kunama</t>
  </si>
  <si>
    <r>
      <t xml:space="preserve">Obveznik: LUKA RIJEKA d.d.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u kunama</t>
    </r>
  </si>
  <si>
    <r>
      <t xml:space="preserve">Obveznik: LUKA RIJEKA d.d.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u kunama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</si>
  <si>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IX.  UKUPNI PRIHODI </t>
    </r>
    <r>
      <rPr>
        <sz val="9"/>
        <rFont val="Arial"/>
        <family val="2"/>
      </rPr>
      <t>(111+131+142+144)</t>
    </r>
  </si>
  <si>
    <r>
      <t xml:space="preserve">X.   UKUPNI RASHODI </t>
    </r>
    <r>
      <rPr>
        <sz val="9"/>
        <rFont val="Arial"/>
        <family val="2"/>
      </rPr>
      <t>(114+137+143+145)</t>
    </r>
  </si>
  <si>
    <r>
      <t xml:space="preserve">Obveznik: LUKA RIJEKA d.d.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u kunama</t>
    </r>
  </si>
  <si>
    <t>Ukupno povećanje novčanog tijeka (013-014+025-026+037-038)</t>
  </si>
  <si>
    <t>Ukupno smanjenje novčanog tijeka (014-013+026-025+038-037)</t>
  </si>
  <si>
    <t>03330494</t>
  </si>
  <si>
    <t>u razdoblju  01.01.2017. do 31.12.2017.</t>
  </si>
  <si>
    <t>stanje na dan 31.12.2017.</t>
  </si>
  <si>
    <t>31.12.2017.</t>
  </si>
  <si>
    <t>u razdoblju 01.01.2017. do 31.12.2017.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</si>
</sst>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5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3" fontId="2" fillId="34" borderId="10" xfId="0" applyNumberFormat="1" applyFont="1" applyFill="1" applyBorder="1" applyAlignment="1" applyProtection="1">
      <alignment vertical="center"/>
      <protection locked="0"/>
    </xf>
    <xf numFmtId="0" fontId="10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51" applyFont="1" applyBorder="1" applyAlignment="1">
      <alignment/>
      <protection/>
    </xf>
    <xf numFmtId="0" fontId="0" fillId="0" borderId="0" xfId="51" applyFont="1" applyAlignment="1">
      <alignment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Alignment="1">
      <alignment/>
      <protection/>
    </xf>
    <xf numFmtId="14" fontId="3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horizontal="left" vertical="center" wrapText="1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 horizontal="left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15" fillId="0" borderId="0" xfId="51" applyFont="1" applyBorder="1" applyAlignment="1" applyProtection="1">
      <alignment horizontal="right" vertical="center" wrapText="1"/>
      <protection hidden="1"/>
    </xf>
    <xf numFmtId="0" fontId="15" fillId="0" borderId="0" xfId="51" applyFont="1" applyBorder="1" applyAlignment="1" applyProtection="1">
      <alignment horizontal="right"/>
      <protection hidden="1"/>
    </xf>
    <xf numFmtId="0" fontId="15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vertical="top"/>
      <protection hidden="1"/>
    </xf>
    <xf numFmtId="1" fontId="3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3" fontId="3" fillId="0" borderId="21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/>
      <protection hidden="1"/>
    </xf>
    <xf numFmtId="49" fontId="3" fillId="0" borderId="21" xfId="51" applyNumberFormat="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 horizontal="left" vertical="top" wrapText="1"/>
      <protection hidden="1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horizontal="left" vertical="top" indent="2"/>
      <protection hidden="1"/>
    </xf>
    <xf numFmtId="0" fontId="4" fillId="0" borderId="0" xfId="51" applyFont="1" applyBorder="1" applyAlignment="1" applyProtection="1">
      <alignment horizontal="left" vertical="top" wrapText="1" indent="2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1" applyNumberFormat="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22" xfId="51" applyFont="1" applyBorder="1" applyAlignment="1" applyProtection="1">
      <alignment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18" fillId="0" borderId="0" xfId="55" applyFont="1" applyBorder="1" applyAlignment="1" applyProtection="1">
      <alignment vertical="center"/>
      <protection hidden="1"/>
    </xf>
    <xf numFmtId="0" fontId="18" fillId="0" borderId="0" xfId="55" applyFont="1" applyFill="1" applyBorder="1" applyAlignment="1" applyProtection="1">
      <alignment vertical="center"/>
      <protection hidden="1"/>
    </xf>
    <xf numFmtId="0" fontId="18" fillId="0" borderId="0" xfId="55" applyFont="1" applyBorder="1" applyAlignment="1" applyProtection="1">
      <alignment horizontal="left"/>
      <protection hidden="1"/>
    </xf>
    <xf numFmtId="0" fontId="9" fillId="0" borderId="0" xfId="55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4" fillId="0" borderId="23" xfId="51" applyFont="1" applyBorder="1" applyAlignment="1" applyProtection="1">
      <alignment/>
      <protection hidden="1"/>
    </xf>
    <xf numFmtId="0" fontId="4" fillId="0" borderId="23" xfId="51" applyFont="1" applyBorder="1" applyAlignment="1">
      <alignment/>
      <protection/>
    </xf>
    <xf numFmtId="0" fontId="4" fillId="0" borderId="0" xfId="51" applyFont="1" applyFill="1" applyBorder="1" applyAlignment="1" applyProtection="1">
      <alignment horizontal="right" vertical="top" wrapText="1"/>
      <protection hidden="1"/>
    </xf>
    <xf numFmtId="14" fontId="3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horizontal="right" vertical="center" wrapText="1"/>
      <protection hidden="1"/>
    </xf>
    <xf numFmtId="0" fontId="2" fillId="0" borderId="24" xfId="51" applyFont="1" applyBorder="1" applyAlignment="1" applyProtection="1">
      <alignment horizontal="right" wrapText="1"/>
      <protection hidden="1"/>
    </xf>
    <xf numFmtId="49" fontId="3" fillId="0" borderId="21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24" xfId="51" applyFont="1" applyBorder="1" applyAlignment="1" applyProtection="1">
      <alignment horizontal="right"/>
      <protection hidden="1"/>
    </xf>
    <xf numFmtId="0" fontId="3" fillId="0" borderId="21" xfId="51" applyFont="1" applyFill="1" applyBorder="1" applyAlignment="1" applyProtection="1">
      <alignment horizontal="left" vertical="center"/>
      <protection hidden="1" locked="0"/>
    </xf>
    <xf numFmtId="0" fontId="4" fillId="0" borderId="26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24" xfId="51" applyFont="1" applyFill="1" applyBorder="1" applyAlignment="1" applyProtection="1">
      <alignment horizontal="left" vertical="center" wrapText="1"/>
      <protection hidden="1"/>
    </xf>
    <xf numFmtId="0" fontId="10" fillId="0" borderId="0" xfId="51" applyFont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 horizontal="right" vertical="center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5" fillId="0" borderId="21" xfId="35" applyFont="1" applyFill="1" applyBorder="1" applyAlignment="1" applyProtection="1">
      <alignment/>
      <protection hidden="1" locked="0"/>
    </xf>
    <xf numFmtId="0" fontId="3" fillId="0" borderId="26" xfId="51" applyFont="1" applyFill="1" applyBorder="1" applyAlignment="1" applyProtection="1">
      <alignment/>
      <protection hidden="1" locked="0"/>
    </xf>
    <xf numFmtId="1" fontId="3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1" applyFont="1" applyFill="1" applyBorder="1" applyAlignment="1">
      <alignment horizontal="left"/>
      <protection/>
    </xf>
    <xf numFmtId="0" fontId="4" fillId="0" borderId="25" xfId="51" applyFont="1" applyFill="1" applyBorder="1" applyAlignment="1">
      <alignment horizontal="left"/>
      <protection/>
    </xf>
    <xf numFmtId="0" fontId="4" fillId="0" borderId="20" xfId="51" applyFont="1" applyBorder="1" applyAlignment="1" applyProtection="1">
      <alignment horizontal="right" vertical="center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21" xfId="51" applyFont="1" applyFill="1" applyBorder="1" applyAlignment="1" applyProtection="1">
      <alignment horizontal="right" vertical="center"/>
      <protection hidden="1" locked="0"/>
    </xf>
    <xf numFmtId="0" fontId="4" fillId="0" borderId="26" xfId="51" applyFont="1" applyFill="1" applyBorder="1" applyAlignment="1">
      <alignment/>
      <protection/>
    </xf>
    <xf numFmtId="0" fontId="3" fillId="0" borderId="26" xfId="51" applyFont="1" applyFill="1" applyBorder="1" applyAlignment="1" applyProtection="1">
      <alignment horizontal="right" vertical="center"/>
      <protection hidden="1" locked="0"/>
    </xf>
    <xf numFmtId="0" fontId="4" fillId="0" borderId="25" xfId="51" applyFont="1" applyFill="1" applyBorder="1" applyAlignment="1">
      <alignment/>
      <protection/>
    </xf>
    <xf numFmtId="49" fontId="3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Border="1" applyAlignment="1">
      <alignment/>
      <protection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3" fillId="0" borderId="26" xfId="51" applyFont="1" applyFill="1" applyBorder="1" applyAlignment="1" applyProtection="1">
      <alignment horizontal="left" vertical="center"/>
      <protection hidden="1" locked="0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16" fillId="0" borderId="0" xfId="55" applyFont="1" applyBorder="1" applyAlignment="1" applyProtection="1">
      <alignment horizontal="left"/>
      <protection hidden="1"/>
    </xf>
    <xf numFmtId="0" fontId="17" fillId="0" borderId="0" xfId="55" applyFont="1" applyBorder="1" applyAlignment="1">
      <alignment/>
      <protection/>
    </xf>
    <xf numFmtId="0" fontId="18" fillId="0" borderId="0" xfId="55" applyFont="1" applyBorder="1" applyAlignment="1" applyProtection="1">
      <alignment horizontal="left"/>
      <protection hidden="1"/>
    </xf>
    <xf numFmtId="0" fontId="9" fillId="0" borderId="0" xfId="55" applyFont="1" applyBorder="1" applyAlignment="1">
      <alignment/>
      <protection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24" xfId="51" applyFont="1" applyBorder="1" applyAlignment="1" applyProtection="1">
      <alignment horizontal="right" wrapText="1"/>
      <protection hidden="1"/>
    </xf>
    <xf numFmtId="0" fontId="4" fillId="0" borderId="22" xfId="51" applyFont="1" applyBorder="1" applyAlignment="1" applyProtection="1">
      <alignment horizontal="center"/>
      <protection hidden="1"/>
    </xf>
    <xf numFmtId="0" fontId="4" fillId="0" borderId="27" xfId="51" applyFont="1" applyBorder="1" applyAlignment="1" applyProtection="1">
      <alignment horizontal="center" vertical="top"/>
      <protection hidden="1"/>
    </xf>
    <xf numFmtId="0" fontId="4" fillId="0" borderId="27" xfId="51" applyFont="1" applyBorder="1" applyAlignment="1">
      <alignment horizontal="center"/>
      <protection/>
    </xf>
    <xf numFmtId="0" fontId="4" fillId="0" borderId="27" xfId="51" applyFont="1" applyBorder="1" applyAlignment="1">
      <alignment/>
      <protection/>
    </xf>
    <xf numFmtId="49" fontId="3" fillId="0" borderId="21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1" applyNumberFormat="1" applyFont="1" applyFill="1" applyBorder="1" applyAlignment="1" applyProtection="1">
      <alignment horizontal="left" vertical="center"/>
      <protection hidden="1" locked="0"/>
    </xf>
    <xf numFmtId="0" fontId="4" fillId="0" borderId="0" xfId="51" applyFont="1" applyFill="1" applyBorder="1" applyAlignment="1" applyProtection="1">
      <alignment horizontal="center" vertical="top"/>
      <protection hidden="1"/>
    </xf>
    <xf numFmtId="0" fontId="4" fillId="0" borderId="0" xfId="51" applyFont="1" applyFill="1" applyBorder="1" applyAlignment="1" applyProtection="1">
      <alignment horizontal="center"/>
      <protection hidden="1"/>
    </xf>
    <xf numFmtId="49" fontId="5" fillId="0" borderId="21" xfId="35" applyNumberFormat="1" applyFont="1" applyFill="1" applyBorder="1" applyAlignment="1" applyProtection="1">
      <alignment horizontal="left" vertical="center"/>
      <protection hidden="1" locked="0"/>
    </xf>
    <xf numFmtId="49" fontId="3" fillId="0" borderId="21" xfId="51" applyNumberFormat="1" applyFont="1" applyFill="1" applyBorder="1" applyAlignment="1" applyProtection="1">
      <alignment horizontal="left" vertical="center"/>
      <protection hidden="1" locked="0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34" borderId="17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18" xfId="0" applyFont="1" applyFill="1" applyBorder="1" applyAlignment="1" applyProtection="1">
      <alignment vertical="center" wrapText="1"/>
      <protection hidden="1"/>
    </xf>
    <xf numFmtId="0" fontId="3" fillId="0" borderId="34" xfId="0" applyFont="1" applyFill="1" applyBorder="1" applyAlignment="1" applyProtection="1">
      <alignment vertical="center" wrapText="1"/>
      <protection hidden="1"/>
    </xf>
    <xf numFmtId="0" fontId="3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5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10" fillId="0" borderId="0" xfId="5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Provjera ćelije" xfId="54"/>
    <cellStyle name="Style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10" zoomScalePageLayoutView="0" workbookViewId="0" topLeftCell="A34">
      <selection activeCell="E66" sqref="E66"/>
    </sheetView>
  </sheetViews>
  <sheetFormatPr defaultColWidth="9.140625" defaultRowHeight="12.75"/>
  <cols>
    <col min="1" max="1" width="9.140625" style="49" customWidth="1"/>
    <col min="2" max="2" width="13.00390625" style="49" customWidth="1"/>
    <col min="3" max="4" width="9.140625" style="49" customWidth="1"/>
    <col min="5" max="5" width="9.7109375" style="49" customWidth="1"/>
    <col min="6" max="6" width="9.140625" style="49" customWidth="1"/>
    <col min="7" max="7" width="15.140625" style="49" customWidth="1"/>
    <col min="8" max="8" width="19.28125" style="49" customWidth="1"/>
    <col min="9" max="9" width="14.57421875" style="49" customWidth="1"/>
    <col min="10" max="16384" width="9.140625" style="49" customWidth="1"/>
  </cols>
  <sheetData>
    <row r="1" spans="1:10" ht="12.75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2" ht="15">
      <c r="A2" s="126" t="s">
        <v>210</v>
      </c>
      <c r="B2" s="126"/>
      <c r="C2" s="126"/>
      <c r="D2" s="50"/>
      <c r="E2" s="50"/>
      <c r="F2" s="50"/>
      <c r="G2" s="50"/>
      <c r="H2" s="50"/>
      <c r="I2" s="50"/>
      <c r="J2" s="51"/>
      <c r="K2" s="51"/>
      <c r="L2" s="51"/>
    </row>
    <row r="3" spans="1:12" ht="12.75">
      <c r="A3" s="108" t="s">
        <v>211</v>
      </c>
      <c r="B3" s="108"/>
      <c r="C3" s="108"/>
      <c r="D3" s="109"/>
      <c r="E3" s="52" t="s">
        <v>293</v>
      </c>
      <c r="F3" s="53"/>
      <c r="G3" s="54" t="s">
        <v>212</v>
      </c>
      <c r="H3" s="99" t="s">
        <v>306</v>
      </c>
      <c r="I3" s="55"/>
      <c r="J3" s="51"/>
      <c r="K3" s="51"/>
      <c r="L3" s="51"/>
    </row>
    <row r="4" spans="1:12" ht="12.75">
      <c r="A4" s="56"/>
      <c r="B4" s="56"/>
      <c r="C4" s="56"/>
      <c r="D4" s="56"/>
      <c r="E4" s="57"/>
      <c r="F4" s="57"/>
      <c r="G4" s="56"/>
      <c r="H4" s="56"/>
      <c r="I4" s="58"/>
      <c r="J4" s="51"/>
      <c r="K4" s="51"/>
      <c r="L4" s="51"/>
    </row>
    <row r="5" spans="1:12" ht="15">
      <c r="A5" s="110" t="s">
        <v>275</v>
      </c>
      <c r="B5" s="110"/>
      <c r="C5" s="110"/>
      <c r="D5" s="110"/>
      <c r="E5" s="110"/>
      <c r="F5" s="110"/>
      <c r="G5" s="110"/>
      <c r="H5" s="110"/>
      <c r="I5" s="110"/>
      <c r="J5" s="51"/>
      <c r="K5" s="51"/>
      <c r="L5" s="51"/>
    </row>
    <row r="6" spans="1:12" ht="12.75">
      <c r="A6" s="59"/>
      <c r="B6" s="59"/>
      <c r="C6" s="59"/>
      <c r="D6" s="59"/>
      <c r="E6" s="60"/>
      <c r="F6" s="61"/>
      <c r="G6" s="62"/>
      <c r="H6" s="63"/>
      <c r="I6" s="64"/>
      <c r="J6" s="51"/>
      <c r="K6" s="51"/>
      <c r="L6" s="51"/>
    </row>
    <row r="7" spans="1:12" ht="12.75">
      <c r="A7" s="104" t="s">
        <v>213</v>
      </c>
      <c r="B7" s="105"/>
      <c r="C7" s="102" t="s">
        <v>303</v>
      </c>
      <c r="D7" s="103"/>
      <c r="E7" s="66"/>
      <c r="F7" s="66"/>
      <c r="G7" s="66"/>
      <c r="H7" s="66"/>
      <c r="I7" s="66"/>
      <c r="J7" s="51"/>
      <c r="K7" s="51"/>
      <c r="L7" s="51"/>
    </row>
    <row r="8" spans="1:12" ht="12.75">
      <c r="A8" s="67"/>
      <c r="B8" s="67"/>
      <c r="C8" s="59"/>
      <c r="D8" s="59"/>
      <c r="E8" s="66"/>
      <c r="F8" s="66"/>
      <c r="G8" s="66"/>
      <c r="H8" s="66"/>
      <c r="I8" s="66"/>
      <c r="J8" s="51"/>
      <c r="K8" s="51"/>
      <c r="L8" s="51"/>
    </row>
    <row r="9" spans="1:12" ht="12.75">
      <c r="A9" s="100" t="s">
        <v>214</v>
      </c>
      <c r="B9" s="101"/>
      <c r="C9" s="102" t="s">
        <v>279</v>
      </c>
      <c r="D9" s="103"/>
      <c r="E9" s="66"/>
      <c r="F9" s="66"/>
      <c r="G9" s="66"/>
      <c r="H9" s="66"/>
      <c r="I9" s="59"/>
      <c r="J9" s="51"/>
      <c r="K9" s="51"/>
      <c r="L9" s="51"/>
    </row>
    <row r="10" spans="1:12" ht="12.75">
      <c r="A10" s="68"/>
      <c r="B10" s="68"/>
      <c r="C10" s="69"/>
      <c r="D10" s="64"/>
      <c r="E10" s="59"/>
      <c r="F10" s="59"/>
      <c r="G10" s="59"/>
      <c r="H10" s="59"/>
      <c r="I10" s="59"/>
      <c r="J10" s="51"/>
      <c r="K10" s="51"/>
      <c r="L10" s="51"/>
    </row>
    <row r="11" spans="1:12" ht="12.75">
      <c r="A11" s="111" t="s">
        <v>215</v>
      </c>
      <c r="B11" s="112"/>
      <c r="C11" s="102" t="s">
        <v>280</v>
      </c>
      <c r="D11" s="103"/>
      <c r="E11" s="59"/>
      <c r="F11" s="59"/>
      <c r="G11" s="59"/>
      <c r="H11" s="59"/>
      <c r="I11" s="59"/>
      <c r="J11" s="51"/>
      <c r="K11" s="51"/>
      <c r="L11" s="51"/>
    </row>
    <row r="12" spans="1:12" ht="12.75">
      <c r="A12" s="112"/>
      <c r="B12" s="112"/>
      <c r="C12" s="59"/>
      <c r="D12" s="59"/>
      <c r="E12" s="59"/>
      <c r="F12" s="59"/>
      <c r="G12" s="59"/>
      <c r="H12" s="59"/>
      <c r="I12" s="59"/>
      <c r="J12" s="51"/>
      <c r="K12" s="51"/>
      <c r="L12" s="51"/>
    </row>
    <row r="13" spans="1:12" ht="12.75">
      <c r="A13" s="104" t="s">
        <v>216</v>
      </c>
      <c r="B13" s="105"/>
      <c r="C13" s="106" t="s">
        <v>281</v>
      </c>
      <c r="D13" s="107"/>
      <c r="E13" s="107"/>
      <c r="F13" s="107"/>
      <c r="G13" s="107"/>
      <c r="H13" s="107"/>
      <c r="I13" s="107"/>
      <c r="J13" s="51"/>
      <c r="K13" s="51"/>
      <c r="L13" s="51"/>
    </row>
    <row r="14" spans="1:12" ht="12.75">
      <c r="A14" s="67"/>
      <c r="B14" s="67"/>
      <c r="C14" s="70"/>
      <c r="D14" s="59"/>
      <c r="E14" s="59"/>
      <c r="F14" s="59"/>
      <c r="G14" s="59"/>
      <c r="H14" s="59"/>
      <c r="I14" s="59"/>
      <c r="J14" s="51"/>
      <c r="K14" s="51"/>
      <c r="L14" s="51"/>
    </row>
    <row r="15" spans="1:12" ht="12.75">
      <c r="A15" s="104" t="s">
        <v>217</v>
      </c>
      <c r="B15" s="105"/>
      <c r="C15" s="115">
        <v>51000</v>
      </c>
      <c r="D15" s="116"/>
      <c r="E15" s="59"/>
      <c r="F15" s="106" t="s">
        <v>282</v>
      </c>
      <c r="G15" s="107"/>
      <c r="H15" s="107"/>
      <c r="I15" s="107"/>
      <c r="J15" s="51"/>
      <c r="K15" s="51"/>
      <c r="L15" s="51"/>
    </row>
    <row r="16" spans="1:12" ht="12.75">
      <c r="A16" s="67"/>
      <c r="B16" s="67"/>
      <c r="C16" s="59"/>
      <c r="D16" s="59"/>
      <c r="E16" s="59"/>
      <c r="F16" s="59"/>
      <c r="G16" s="59"/>
      <c r="H16" s="59"/>
      <c r="I16" s="59"/>
      <c r="J16" s="51"/>
      <c r="K16" s="51"/>
      <c r="L16" s="51"/>
    </row>
    <row r="17" spans="1:12" ht="12.75">
      <c r="A17" s="104" t="s">
        <v>218</v>
      </c>
      <c r="B17" s="105"/>
      <c r="C17" s="106" t="s">
        <v>283</v>
      </c>
      <c r="D17" s="107"/>
      <c r="E17" s="107"/>
      <c r="F17" s="107"/>
      <c r="G17" s="107"/>
      <c r="H17" s="107"/>
      <c r="I17" s="107"/>
      <c r="J17" s="51"/>
      <c r="K17" s="51"/>
      <c r="L17" s="51"/>
    </row>
    <row r="18" spans="1:12" ht="12.75">
      <c r="A18" s="67"/>
      <c r="B18" s="67"/>
      <c r="C18" s="59"/>
      <c r="D18" s="59"/>
      <c r="E18" s="59"/>
      <c r="F18" s="59"/>
      <c r="G18" s="59"/>
      <c r="H18" s="59"/>
      <c r="I18" s="59"/>
      <c r="J18" s="51"/>
      <c r="K18" s="51"/>
      <c r="L18" s="51"/>
    </row>
    <row r="19" spans="1:12" ht="12.75">
      <c r="A19" s="104" t="s">
        <v>219</v>
      </c>
      <c r="B19" s="105"/>
      <c r="C19" s="113" t="s">
        <v>284</v>
      </c>
      <c r="D19" s="114"/>
      <c r="E19" s="114"/>
      <c r="F19" s="114"/>
      <c r="G19" s="114"/>
      <c r="H19" s="114"/>
      <c r="I19" s="114"/>
      <c r="J19" s="51"/>
      <c r="K19" s="51"/>
      <c r="L19" s="51"/>
    </row>
    <row r="20" spans="1:12" ht="12.75">
      <c r="A20" s="67"/>
      <c r="B20" s="67"/>
      <c r="C20" s="70"/>
      <c r="D20" s="59"/>
      <c r="E20" s="59"/>
      <c r="F20" s="59"/>
      <c r="G20" s="59"/>
      <c r="H20" s="59"/>
      <c r="I20" s="59"/>
      <c r="J20" s="51"/>
      <c r="K20" s="51"/>
      <c r="L20" s="51"/>
    </row>
    <row r="21" spans="1:12" ht="12.75">
      <c r="A21" s="104" t="s">
        <v>220</v>
      </c>
      <c r="B21" s="105"/>
      <c r="C21" s="113" t="s">
        <v>285</v>
      </c>
      <c r="D21" s="114"/>
      <c r="E21" s="114"/>
      <c r="F21" s="114"/>
      <c r="G21" s="114"/>
      <c r="H21" s="114"/>
      <c r="I21" s="114"/>
      <c r="J21" s="51"/>
      <c r="K21" s="51"/>
      <c r="L21" s="51"/>
    </row>
    <row r="22" spans="1:12" ht="12.75">
      <c r="A22" s="67"/>
      <c r="B22" s="67"/>
      <c r="C22" s="70"/>
      <c r="D22" s="59"/>
      <c r="E22" s="59"/>
      <c r="F22" s="59"/>
      <c r="G22" s="59"/>
      <c r="H22" s="59"/>
      <c r="I22" s="59"/>
      <c r="J22" s="51"/>
      <c r="K22" s="51"/>
      <c r="L22" s="51"/>
    </row>
    <row r="23" spans="1:12" ht="12.75">
      <c r="A23" s="104" t="s">
        <v>221</v>
      </c>
      <c r="B23" s="105"/>
      <c r="C23" s="71">
        <v>373</v>
      </c>
      <c r="D23" s="106" t="s">
        <v>286</v>
      </c>
      <c r="E23" s="117"/>
      <c r="F23" s="118"/>
      <c r="G23" s="119"/>
      <c r="H23" s="120"/>
      <c r="I23" s="72"/>
      <c r="J23" s="51"/>
      <c r="K23" s="51"/>
      <c r="L23" s="51"/>
    </row>
    <row r="24" spans="1:12" ht="12.75">
      <c r="A24" s="67"/>
      <c r="B24" s="67"/>
      <c r="C24" s="59"/>
      <c r="D24" s="59"/>
      <c r="E24" s="59"/>
      <c r="F24" s="59"/>
      <c r="G24" s="59"/>
      <c r="H24" s="59"/>
      <c r="I24" s="59"/>
      <c r="J24" s="51"/>
      <c r="K24" s="51"/>
      <c r="L24" s="51"/>
    </row>
    <row r="25" spans="1:12" ht="12.75">
      <c r="A25" s="104" t="s">
        <v>222</v>
      </c>
      <c r="B25" s="105"/>
      <c r="C25" s="71">
        <v>8</v>
      </c>
      <c r="D25" s="106" t="s">
        <v>287</v>
      </c>
      <c r="E25" s="117"/>
      <c r="F25" s="117"/>
      <c r="G25" s="118"/>
      <c r="H25" s="65" t="s">
        <v>223</v>
      </c>
      <c r="I25" s="73">
        <v>605</v>
      </c>
      <c r="J25" s="51"/>
      <c r="K25" s="51"/>
      <c r="L25" s="51"/>
    </row>
    <row r="26" spans="1:12" ht="12.75">
      <c r="A26" s="67"/>
      <c r="B26" s="67"/>
      <c r="C26" s="59"/>
      <c r="D26" s="59"/>
      <c r="E26" s="59"/>
      <c r="F26" s="59"/>
      <c r="G26" s="67"/>
      <c r="H26" s="67" t="s">
        <v>276</v>
      </c>
      <c r="I26" s="70"/>
      <c r="J26" s="51"/>
      <c r="K26" s="51"/>
      <c r="L26" s="51"/>
    </row>
    <row r="27" spans="1:12" ht="12.75">
      <c r="A27" s="104" t="s">
        <v>224</v>
      </c>
      <c r="B27" s="105"/>
      <c r="C27" s="74" t="s">
        <v>294</v>
      </c>
      <c r="D27" s="75"/>
      <c r="E27" s="50"/>
      <c r="F27" s="59"/>
      <c r="G27" s="104" t="s">
        <v>225</v>
      </c>
      <c r="H27" s="105"/>
      <c r="I27" s="76" t="s">
        <v>291</v>
      </c>
      <c r="J27" s="51"/>
      <c r="K27" s="51"/>
      <c r="L27" s="51"/>
    </row>
    <row r="28" spans="1:12" ht="12.75">
      <c r="A28" s="67"/>
      <c r="B28" s="67"/>
      <c r="C28" s="59"/>
      <c r="D28" s="59"/>
      <c r="E28" s="59"/>
      <c r="F28" s="59"/>
      <c r="G28" s="59"/>
      <c r="H28" s="59"/>
      <c r="I28" s="77"/>
      <c r="J28" s="51"/>
      <c r="K28" s="51"/>
      <c r="L28" s="51"/>
    </row>
    <row r="29" spans="1:12" ht="12.75">
      <c r="A29" s="129" t="s">
        <v>226</v>
      </c>
      <c r="B29" s="130"/>
      <c r="C29" s="131"/>
      <c r="D29" s="131"/>
      <c r="E29" s="130" t="s">
        <v>227</v>
      </c>
      <c r="F29" s="132"/>
      <c r="G29" s="132"/>
      <c r="H29" s="131" t="s">
        <v>228</v>
      </c>
      <c r="I29" s="131"/>
      <c r="J29" s="51"/>
      <c r="K29" s="51"/>
      <c r="L29" s="51"/>
    </row>
    <row r="30" spans="1:12" ht="12.75">
      <c r="A30" s="50"/>
      <c r="B30" s="50"/>
      <c r="C30" s="50"/>
      <c r="D30" s="64"/>
      <c r="E30" s="59"/>
      <c r="F30" s="59"/>
      <c r="G30" s="59"/>
      <c r="H30" s="78"/>
      <c r="I30" s="77"/>
      <c r="J30" s="51"/>
      <c r="K30" s="51"/>
      <c r="L30" s="51"/>
    </row>
    <row r="31" spans="1:12" ht="12.75">
      <c r="A31" s="123"/>
      <c r="B31" s="122"/>
      <c r="C31" s="122"/>
      <c r="D31" s="124"/>
      <c r="E31" s="121"/>
      <c r="F31" s="122"/>
      <c r="G31" s="122"/>
      <c r="H31" s="102"/>
      <c r="I31" s="125"/>
      <c r="J31" s="51"/>
      <c r="K31" s="51"/>
      <c r="L31" s="51"/>
    </row>
    <row r="32" spans="1:12" ht="12.75">
      <c r="A32" s="67"/>
      <c r="B32" s="67"/>
      <c r="C32" s="70"/>
      <c r="D32" s="127"/>
      <c r="E32" s="127"/>
      <c r="F32" s="127"/>
      <c r="G32" s="128"/>
      <c r="H32" s="59"/>
      <c r="I32" s="80"/>
      <c r="J32" s="51"/>
      <c r="K32" s="51"/>
      <c r="L32" s="51"/>
    </row>
    <row r="33" spans="1:12" ht="12.75">
      <c r="A33" s="123"/>
      <c r="B33" s="122"/>
      <c r="C33" s="122"/>
      <c r="D33" s="124"/>
      <c r="E33" s="121"/>
      <c r="F33" s="122"/>
      <c r="G33" s="122"/>
      <c r="H33" s="102"/>
      <c r="I33" s="125"/>
      <c r="J33" s="51"/>
      <c r="K33" s="51"/>
      <c r="L33" s="51"/>
    </row>
    <row r="34" spans="1:12" ht="12.75">
      <c r="A34" s="67"/>
      <c r="B34" s="67"/>
      <c r="C34" s="70"/>
      <c r="D34" s="79"/>
      <c r="E34" s="79"/>
      <c r="F34" s="79"/>
      <c r="G34" s="66"/>
      <c r="H34" s="59"/>
      <c r="I34" s="81"/>
      <c r="J34" s="51"/>
      <c r="K34" s="51"/>
      <c r="L34" s="51"/>
    </row>
    <row r="35" spans="1:12" ht="12.75">
      <c r="A35" s="123"/>
      <c r="B35" s="122"/>
      <c r="C35" s="122"/>
      <c r="D35" s="124"/>
      <c r="E35" s="121"/>
      <c r="F35" s="122"/>
      <c r="G35" s="122"/>
      <c r="H35" s="102"/>
      <c r="I35" s="125"/>
      <c r="J35" s="51"/>
      <c r="K35" s="51"/>
      <c r="L35" s="51"/>
    </row>
    <row r="36" spans="1:12" ht="12.75">
      <c r="A36" s="67"/>
      <c r="B36" s="67"/>
      <c r="C36" s="70"/>
      <c r="D36" s="79"/>
      <c r="E36" s="79"/>
      <c r="F36" s="79"/>
      <c r="G36" s="66"/>
      <c r="H36" s="59"/>
      <c r="I36" s="81"/>
      <c r="J36" s="51"/>
      <c r="K36" s="51"/>
      <c r="L36" s="51"/>
    </row>
    <row r="37" spans="1:12" ht="12.75">
      <c r="A37" s="123"/>
      <c r="B37" s="122"/>
      <c r="C37" s="122"/>
      <c r="D37" s="124"/>
      <c r="E37" s="121"/>
      <c r="F37" s="122"/>
      <c r="G37" s="122"/>
      <c r="H37" s="102"/>
      <c r="I37" s="125"/>
      <c r="J37" s="51"/>
      <c r="K37" s="51"/>
      <c r="L37" s="51"/>
    </row>
    <row r="38" spans="1:12" ht="12.75">
      <c r="A38" s="82"/>
      <c r="B38" s="82"/>
      <c r="C38" s="134"/>
      <c r="D38" s="135"/>
      <c r="E38" s="59"/>
      <c r="F38" s="134"/>
      <c r="G38" s="135"/>
      <c r="H38" s="59"/>
      <c r="I38" s="59"/>
      <c r="J38" s="51"/>
      <c r="K38" s="51"/>
      <c r="L38" s="51"/>
    </row>
    <row r="39" spans="1:12" ht="12.75">
      <c r="A39" s="123"/>
      <c r="B39" s="122"/>
      <c r="C39" s="122"/>
      <c r="D39" s="124"/>
      <c r="E39" s="121"/>
      <c r="F39" s="122"/>
      <c r="G39" s="122"/>
      <c r="H39" s="102"/>
      <c r="I39" s="125"/>
      <c r="J39" s="51"/>
      <c r="K39" s="51"/>
      <c r="L39" s="51"/>
    </row>
    <row r="40" spans="1:12" ht="12.75">
      <c r="A40" s="82"/>
      <c r="B40" s="82"/>
      <c r="C40" s="83"/>
      <c r="D40" s="84"/>
      <c r="E40" s="59"/>
      <c r="F40" s="83"/>
      <c r="G40" s="84"/>
      <c r="H40" s="59"/>
      <c r="I40" s="59"/>
      <c r="J40" s="51"/>
      <c r="K40" s="51"/>
      <c r="L40" s="51"/>
    </row>
    <row r="41" spans="1:12" ht="12.75">
      <c r="A41" s="123"/>
      <c r="B41" s="122"/>
      <c r="C41" s="122"/>
      <c r="D41" s="124"/>
      <c r="E41" s="121"/>
      <c r="F41" s="122"/>
      <c r="G41" s="122"/>
      <c r="H41" s="102"/>
      <c r="I41" s="125"/>
      <c r="J41" s="51"/>
      <c r="K41" s="51"/>
      <c r="L41" s="51"/>
    </row>
    <row r="42" spans="1:12" ht="12.75">
      <c r="A42" s="72"/>
      <c r="B42" s="50"/>
      <c r="C42" s="50"/>
      <c r="D42" s="50"/>
      <c r="E42" s="72"/>
      <c r="F42" s="85"/>
      <c r="G42" s="85"/>
      <c r="H42" s="86"/>
      <c r="I42" s="87"/>
      <c r="J42" s="51"/>
      <c r="K42" s="51"/>
      <c r="L42" s="51"/>
    </row>
    <row r="43" spans="1:12" ht="12.75">
      <c r="A43" s="82"/>
      <c r="B43" s="82"/>
      <c r="C43" s="83"/>
      <c r="D43" s="84"/>
      <c r="E43" s="59"/>
      <c r="F43" s="83"/>
      <c r="G43" s="84"/>
      <c r="H43" s="59"/>
      <c r="I43" s="59"/>
      <c r="J43" s="51"/>
      <c r="K43" s="51"/>
      <c r="L43" s="51"/>
    </row>
    <row r="44" spans="1:12" ht="12.75">
      <c r="A44" s="88"/>
      <c r="B44" s="88"/>
      <c r="C44" s="88"/>
      <c r="D44" s="69"/>
      <c r="E44" s="69"/>
      <c r="F44" s="88"/>
      <c r="G44" s="69"/>
      <c r="H44" s="69"/>
      <c r="I44" s="69"/>
      <c r="J44" s="51"/>
      <c r="K44" s="51"/>
      <c r="L44" s="51"/>
    </row>
    <row r="45" spans="1:12" ht="12.75">
      <c r="A45" s="111" t="s">
        <v>229</v>
      </c>
      <c r="B45" s="142"/>
      <c r="C45" s="102"/>
      <c r="D45" s="103"/>
      <c r="E45" s="64"/>
      <c r="F45" s="106"/>
      <c r="G45" s="122"/>
      <c r="H45" s="122"/>
      <c r="I45" s="122"/>
      <c r="J45" s="51"/>
      <c r="K45" s="51"/>
      <c r="L45" s="51"/>
    </row>
    <row r="46" spans="1:12" ht="12.75">
      <c r="A46" s="82"/>
      <c r="B46" s="82"/>
      <c r="C46" s="134"/>
      <c r="D46" s="135"/>
      <c r="E46" s="59"/>
      <c r="F46" s="134"/>
      <c r="G46" s="143"/>
      <c r="H46" s="89"/>
      <c r="I46" s="89"/>
      <c r="J46" s="51"/>
      <c r="K46" s="51"/>
      <c r="L46" s="51"/>
    </row>
    <row r="47" spans="1:12" ht="12.75">
      <c r="A47" s="111" t="s">
        <v>230</v>
      </c>
      <c r="B47" s="142"/>
      <c r="C47" s="106" t="s">
        <v>292</v>
      </c>
      <c r="D47" s="133"/>
      <c r="E47" s="133"/>
      <c r="F47" s="133"/>
      <c r="G47" s="133"/>
      <c r="H47" s="133"/>
      <c r="I47" s="133"/>
      <c r="J47" s="51"/>
      <c r="K47" s="51"/>
      <c r="L47" s="51"/>
    </row>
    <row r="48" spans="1:12" ht="12.75">
      <c r="A48" s="67"/>
      <c r="B48" s="67"/>
      <c r="C48" s="70" t="s">
        <v>231</v>
      </c>
      <c r="D48" s="59"/>
      <c r="E48" s="59"/>
      <c r="F48" s="59"/>
      <c r="G48" s="59"/>
      <c r="H48" s="59"/>
      <c r="I48" s="59"/>
      <c r="J48" s="51"/>
      <c r="K48" s="51"/>
      <c r="L48" s="51"/>
    </row>
    <row r="49" spans="1:12" ht="12.75">
      <c r="A49" s="111" t="s">
        <v>232</v>
      </c>
      <c r="B49" s="142"/>
      <c r="C49" s="147" t="s">
        <v>288</v>
      </c>
      <c r="D49" s="148"/>
      <c r="E49" s="149"/>
      <c r="F49" s="59"/>
      <c r="G49" s="65" t="s">
        <v>233</v>
      </c>
      <c r="H49" s="147" t="s">
        <v>289</v>
      </c>
      <c r="I49" s="148"/>
      <c r="J49" s="51"/>
      <c r="K49" s="51"/>
      <c r="L49" s="51"/>
    </row>
    <row r="50" spans="1:12" ht="12.75">
      <c r="A50" s="67"/>
      <c r="B50" s="67"/>
      <c r="C50" s="70"/>
      <c r="D50" s="59"/>
      <c r="E50" s="59"/>
      <c r="F50" s="59"/>
      <c r="G50" s="59"/>
      <c r="H50" s="59"/>
      <c r="I50" s="59"/>
      <c r="J50" s="51"/>
      <c r="K50" s="51"/>
      <c r="L50" s="51"/>
    </row>
    <row r="51" spans="1:12" ht="12.75">
      <c r="A51" s="111" t="s">
        <v>219</v>
      </c>
      <c r="B51" s="142"/>
      <c r="C51" s="152" t="s">
        <v>290</v>
      </c>
      <c r="D51" s="148"/>
      <c r="E51" s="148"/>
      <c r="F51" s="148"/>
      <c r="G51" s="148"/>
      <c r="H51" s="148"/>
      <c r="I51" s="148"/>
      <c r="J51" s="51"/>
      <c r="K51" s="51"/>
      <c r="L51" s="51"/>
    </row>
    <row r="52" spans="1:12" ht="12.75">
      <c r="A52" s="67"/>
      <c r="B52" s="67"/>
      <c r="C52" s="59"/>
      <c r="D52" s="59"/>
      <c r="E52" s="59"/>
      <c r="F52" s="59"/>
      <c r="G52" s="59"/>
      <c r="H52" s="59"/>
      <c r="I52" s="59"/>
      <c r="J52" s="51"/>
      <c r="K52" s="51"/>
      <c r="L52" s="51"/>
    </row>
    <row r="53" spans="1:12" ht="12.75">
      <c r="A53" s="104" t="s">
        <v>234</v>
      </c>
      <c r="B53" s="105"/>
      <c r="C53" s="153"/>
      <c r="D53" s="148"/>
      <c r="E53" s="148"/>
      <c r="F53" s="148"/>
      <c r="G53" s="148"/>
      <c r="H53" s="148"/>
      <c r="I53" s="107"/>
      <c r="J53" s="51"/>
      <c r="K53" s="51"/>
      <c r="L53" s="51"/>
    </row>
    <row r="54" spans="1:12" ht="12.75">
      <c r="A54" s="69"/>
      <c r="B54" s="69"/>
      <c r="C54" s="140"/>
      <c r="D54" s="141"/>
      <c r="E54" s="141"/>
      <c r="F54" s="141"/>
      <c r="G54" s="141"/>
      <c r="H54" s="141"/>
      <c r="I54" s="56"/>
      <c r="J54" s="51"/>
      <c r="K54" s="51"/>
      <c r="L54" s="51"/>
    </row>
    <row r="55" spans="1:12" ht="12.75">
      <c r="A55" s="69"/>
      <c r="B55" s="69"/>
      <c r="C55" s="90"/>
      <c r="D55" s="90"/>
      <c r="E55" s="90"/>
      <c r="F55" s="90"/>
      <c r="G55" s="90"/>
      <c r="H55" s="90"/>
      <c r="I55" s="56"/>
      <c r="J55" s="51"/>
      <c r="K55" s="51"/>
      <c r="L55" s="51"/>
    </row>
    <row r="56" spans="1:12" ht="12.75">
      <c r="A56" s="69"/>
      <c r="B56" s="69"/>
      <c r="C56" s="90"/>
      <c r="D56" s="90"/>
      <c r="E56" s="90"/>
      <c r="F56" s="90"/>
      <c r="G56" s="90"/>
      <c r="H56" s="90"/>
      <c r="I56" s="56"/>
      <c r="J56" s="51"/>
      <c r="K56" s="51"/>
      <c r="L56" s="51"/>
    </row>
    <row r="57" spans="1:12" ht="12.75">
      <c r="A57" s="69"/>
      <c r="B57" s="69"/>
      <c r="C57" s="90"/>
      <c r="D57" s="90"/>
      <c r="E57" s="90"/>
      <c r="F57" s="90"/>
      <c r="G57" s="90"/>
      <c r="H57" s="90"/>
      <c r="I57" s="56"/>
      <c r="J57" s="51"/>
      <c r="K57" s="51"/>
      <c r="L57" s="51"/>
    </row>
    <row r="58" spans="1:12" ht="12.75">
      <c r="A58" s="69"/>
      <c r="B58" s="136" t="s">
        <v>235</v>
      </c>
      <c r="C58" s="137"/>
      <c r="D58" s="137"/>
      <c r="E58" s="137"/>
      <c r="F58" s="91"/>
      <c r="G58" s="91"/>
      <c r="H58" s="91"/>
      <c r="I58" s="92"/>
      <c r="J58" s="51"/>
      <c r="K58" s="51"/>
      <c r="L58" s="51"/>
    </row>
    <row r="59" spans="1:12" ht="12.75">
      <c r="A59" s="69"/>
      <c r="B59" s="138" t="s">
        <v>265</v>
      </c>
      <c r="C59" s="139"/>
      <c r="D59" s="139"/>
      <c r="E59" s="139"/>
      <c r="F59" s="139"/>
      <c r="G59" s="139"/>
      <c r="H59" s="139"/>
      <c r="I59" s="139"/>
      <c r="J59" s="51"/>
      <c r="K59" s="51"/>
      <c r="L59" s="51"/>
    </row>
    <row r="60" spans="1:12" ht="12.75">
      <c r="A60" s="69"/>
      <c r="B60" s="138" t="s">
        <v>266</v>
      </c>
      <c r="C60" s="139"/>
      <c r="D60" s="139"/>
      <c r="E60" s="139"/>
      <c r="F60" s="139"/>
      <c r="G60" s="139"/>
      <c r="H60" s="139"/>
      <c r="I60" s="92"/>
      <c r="J60" s="51"/>
      <c r="K60" s="51"/>
      <c r="L60" s="51"/>
    </row>
    <row r="61" spans="1:12" ht="12.75">
      <c r="A61" s="69"/>
      <c r="B61" s="138" t="s">
        <v>267</v>
      </c>
      <c r="C61" s="139"/>
      <c r="D61" s="139"/>
      <c r="E61" s="139"/>
      <c r="F61" s="139"/>
      <c r="G61" s="139"/>
      <c r="H61" s="139"/>
      <c r="I61" s="139"/>
      <c r="J61" s="51"/>
      <c r="K61" s="51"/>
      <c r="L61" s="51"/>
    </row>
    <row r="62" spans="1:12" ht="12.75">
      <c r="A62" s="69"/>
      <c r="B62" s="138" t="s">
        <v>268</v>
      </c>
      <c r="C62" s="139"/>
      <c r="D62" s="139"/>
      <c r="E62" s="139"/>
      <c r="F62" s="139"/>
      <c r="G62" s="139"/>
      <c r="H62" s="139"/>
      <c r="I62" s="139"/>
      <c r="J62" s="51"/>
      <c r="K62" s="51"/>
      <c r="L62" s="51"/>
    </row>
    <row r="63" spans="1:12" ht="12.75">
      <c r="A63" s="69"/>
      <c r="B63" s="93"/>
      <c r="C63" s="94"/>
      <c r="D63" s="94"/>
      <c r="E63" s="94"/>
      <c r="F63" s="94"/>
      <c r="G63" s="94"/>
      <c r="H63" s="94"/>
      <c r="I63" s="94"/>
      <c r="J63" s="51"/>
      <c r="K63" s="51"/>
      <c r="L63" s="51"/>
    </row>
    <row r="64" spans="1:12" ht="12.75">
      <c r="A64" s="69"/>
      <c r="B64" s="93"/>
      <c r="C64" s="94"/>
      <c r="D64" s="94"/>
      <c r="E64" s="94"/>
      <c r="F64" s="94"/>
      <c r="G64" s="94"/>
      <c r="H64" s="94"/>
      <c r="I64" s="94"/>
      <c r="J64" s="51"/>
      <c r="K64" s="51"/>
      <c r="L64" s="51"/>
    </row>
    <row r="65" spans="1:12" ht="12.75">
      <c r="A65" s="69"/>
      <c r="B65" s="93"/>
      <c r="C65" s="94"/>
      <c r="D65" s="94"/>
      <c r="E65" s="94"/>
      <c r="F65" s="94"/>
      <c r="G65" s="94"/>
      <c r="H65" s="94"/>
      <c r="I65" s="94"/>
      <c r="J65" s="51"/>
      <c r="K65" s="51"/>
      <c r="L65" s="51"/>
    </row>
    <row r="66" spans="1:12" ht="12.75">
      <c r="A66" s="69"/>
      <c r="B66" s="93"/>
      <c r="C66" s="94"/>
      <c r="D66" s="94"/>
      <c r="E66" s="94"/>
      <c r="F66" s="94"/>
      <c r="G66" s="94"/>
      <c r="H66" s="94"/>
      <c r="I66" s="94"/>
      <c r="J66" s="51"/>
      <c r="K66" s="51"/>
      <c r="L66" s="51"/>
    </row>
    <row r="67" spans="1:12" ht="12.75">
      <c r="A67" s="69"/>
      <c r="B67" s="93"/>
      <c r="C67" s="94"/>
      <c r="D67" s="94"/>
      <c r="E67" s="94"/>
      <c r="F67" s="94"/>
      <c r="G67" s="94"/>
      <c r="H67" s="94"/>
      <c r="I67" s="94"/>
      <c r="J67" s="51"/>
      <c r="K67" s="51"/>
      <c r="L67" s="51"/>
    </row>
    <row r="68" spans="1:12" ht="13.5" thickBot="1">
      <c r="A68" s="95" t="s">
        <v>236</v>
      </c>
      <c r="B68" s="59"/>
      <c r="C68" s="59"/>
      <c r="D68" s="59"/>
      <c r="E68" s="59"/>
      <c r="F68" s="59"/>
      <c r="G68" s="96"/>
      <c r="H68" s="97"/>
      <c r="I68" s="96"/>
      <c r="J68" s="51"/>
      <c r="K68" s="51"/>
      <c r="L68" s="51"/>
    </row>
    <row r="69" spans="1:12" ht="12.75">
      <c r="A69" s="59"/>
      <c r="B69" s="59"/>
      <c r="C69" s="59"/>
      <c r="D69" s="59"/>
      <c r="E69" s="69" t="s">
        <v>237</v>
      </c>
      <c r="F69" s="50"/>
      <c r="G69" s="144"/>
      <c r="H69" s="145"/>
      <c r="I69" s="146"/>
      <c r="J69" s="51"/>
      <c r="K69" s="51"/>
      <c r="L69" s="51"/>
    </row>
    <row r="70" spans="1:12" ht="12.75">
      <c r="A70" s="98"/>
      <c r="B70" s="98"/>
      <c r="C70" s="64"/>
      <c r="D70" s="64"/>
      <c r="E70" s="64"/>
      <c r="F70" s="64"/>
      <c r="G70" s="150"/>
      <c r="H70" s="151"/>
      <c r="I70" s="64"/>
      <c r="J70" s="51"/>
      <c r="K70" s="51"/>
      <c r="L70" s="51"/>
    </row>
    <row r="71" spans="1:9" ht="12.75">
      <c r="A71" s="48"/>
      <c r="B71" s="48"/>
      <c r="C71" s="48"/>
      <c r="D71" s="48"/>
      <c r="E71" s="48"/>
      <c r="F71" s="48"/>
      <c r="G71" s="48"/>
      <c r="H71" s="48"/>
      <c r="I71" s="48"/>
    </row>
    <row r="72" spans="1:9" ht="12.75">
      <c r="A72" s="48"/>
      <c r="B72" s="48"/>
      <c r="C72" s="48"/>
      <c r="D72" s="48"/>
      <c r="E72" s="48"/>
      <c r="F72" s="48"/>
      <c r="G72" s="48"/>
      <c r="H72" s="48"/>
      <c r="I72" s="48"/>
    </row>
    <row r="73" spans="1:9" ht="12.75">
      <c r="A73" s="48"/>
      <c r="B73" s="48"/>
      <c r="C73" s="48"/>
      <c r="D73" s="48"/>
      <c r="E73" s="48"/>
      <c r="F73" s="48"/>
      <c r="G73" s="48"/>
      <c r="H73" s="48"/>
      <c r="I73" s="48"/>
    </row>
    <row r="74" spans="1:9" ht="12.75">
      <c r="A74" s="48"/>
      <c r="B74" s="48"/>
      <c r="C74" s="48"/>
      <c r="D74" s="48"/>
      <c r="E74" s="48"/>
      <c r="F74" s="48"/>
      <c r="G74" s="48"/>
      <c r="H74" s="48"/>
      <c r="I74" s="48"/>
    </row>
    <row r="75" spans="1:9" ht="12.75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2.75">
      <c r="A76" s="48"/>
      <c r="B76" s="48"/>
      <c r="C76" s="48"/>
      <c r="D76" s="48"/>
      <c r="E76" s="48"/>
      <c r="F76" s="48"/>
      <c r="G76" s="48"/>
      <c r="H76" s="48"/>
      <c r="I76" s="48"/>
    </row>
    <row r="77" spans="1:9" ht="12.75">
      <c r="A77" s="48"/>
      <c r="B77" s="48"/>
      <c r="C77" s="48"/>
      <c r="D77" s="48"/>
      <c r="E77" s="48"/>
      <c r="F77" s="48"/>
      <c r="G77" s="48"/>
      <c r="H77" s="48"/>
      <c r="I77" s="48"/>
    </row>
    <row r="78" spans="1:9" ht="12.75">
      <c r="A78" s="48"/>
      <c r="B78" s="48"/>
      <c r="C78" s="48"/>
      <c r="D78" s="48"/>
      <c r="E78" s="48"/>
      <c r="F78" s="48"/>
      <c r="G78" s="48"/>
      <c r="H78" s="48"/>
      <c r="I78" s="48"/>
    </row>
  </sheetData>
  <sheetProtection/>
  <protectedRanges>
    <protectedRange sqref="E3 H3 C7:D7 C9:D9 C11:D11 C13:I13 C15:D15 F15:I15 C17:I17 C19:I19 C21:I21 C25:G25 C23:F23 C27 I27 I25 A31:I31 A33:I33 A35:D35" name="Range1"/>
  </protectedRanges>
  <mergeCells count="73">
    <mergeCell ref="B62:I62"/>
    <mergeCell ref="G69:I69"/>
    <mergeCell ref="A49:B49"/>
    <mergeCell ref="C49:E49"/>
    <mergeCell ref="H49:I49"/>
    <mergeCell ref="G70:H70"/>
    <mergeCell ref="A51:B51"/>
    <mergeCell ref="C51:I51"/>
    <mergeCell ref="A53:B53"/>
    <mergeCell ref="C53:I53"/>
    <mergeCell ref="B58:E58"/>
    <mergeCell ref="B59:I59"/>
    <mergeCell ref="C54:H54"/>
    <mergeCell ref="B60:H60"/>
    <mergeCell ref="B61:I61"/>
    <mergeCell ref="H41:I41"/>
    <mergeCell ref="A47:B47"/>
    <mergeCell ref="A45:B45"/>
    <mergeCell ref="C46:D46"/>
    <mergeCell ref="F46:G46"/>
    <mergeCell ref="C47:I47"/>
    <mergeCell ref="F38:G38"/>
    <mergeCell ref="A39:D39"/>
    <mergeCell ref="E39:G39"/>
    <mergeCell ref="A41:D41"/>
    <mergeCell ref="E41:G41"/>
    <mergeCell ref="C38:D38"/>
    <mergeCell ref="H39:I39"/>
    <mergeCell ref="A2:C2"/>
    <mergeCell ref="H31:I31"/>
    <mergeCell ref="D32:G32"/>
    <mergeCell ref="E35:G35"/>
    <mergeCell ref="H35:I35"/>
    <mergeCell ref="C45:D45"/>
    <mergeCell ref="F45:I45"/>
    <mergeCell ref="A29:D29"/>
    <mergeCell ref="E29:G29"/>
    <mergeCell ref="H29:I29"/>
    <mergeCell ref="H33:I33"/>
    <mergeCell ref="H37:I37"/>
    <mergeCell ref="A37:D37"/>
    <mergeCell ref="E37:G37"/>
    <mergeCell ref="A35:D35"/>
    <mergeCell ref="A33:D33"/>
    <mergeCell ref="E33:G33"/>
    <mergeCell ref="A23:B23"/>
    <mergeCell ref="D23:F23"/>
    <mergeCell ref="G23:H23"/>
    <mergeCell ref="A25:B25"/>
    <mergeCell ref="D25:G25"/>
    <mergeCell ref="E31:G31"/>
    <mergeCell ref="A27:B27"/>
    <mergeCell ref="G27:H27"/>
    <mergeCell ref="A31:D31"/>
    <mergeCell ref="A21:B21"/>
    <mergeCell ref="C21:I21"/>
    <mergeCell ref="A13:B13"/>
    <mergeCell ref="C13:I13"/>
    <mergeCell ref="A15:B15"/>
    <mergeCell ref="C15:D15"/>
    <mergeCell ref="F15:I15"/>
    <mergeCell ref="C19:I19"/>
    <mergeCell ref="A19:B19"/>
    <mergeCell ref="A9:B9"/>
    <mergeCell ref="C9:D9"/>
    <mergeCell ref="A17:B17"/>
    <mergeCell ref="C17:I17"/>
    <mergeCell ref="A3:D3"/>
    <mergeCell ref="A5:I5"/>
    <mergeCell ref="A7:B7"/>
    <mergeCell ref="C7:D7"/>
    <mergeCell ref="A11:B12"/>
    <mergeCell ref="C11:D11"/>
  </mergeCells>
  <conditionalFormatting sqref="H30">
    <cfRule type="cellIs" priority="1" dxfId="3" operator="equal" stopIfTrue="1">
      <formula>"DA"</formula>
    </cfRule>
  </conditionalFormatting>
  <conditionalFormatting sqref="H3">
    <cfRule type="cellIs" priority="2" dxfId="0" operator="lessThan" stopIfTrue="1">
      <formula>'OPĆI PODACI'!#REF!</formula>
    </cfRule>
  </conditionalFormatting>
  <hyperlinks>
    <hyperlink ref="C19" r:id="rId1" display="uprava@lukarijeka.hr"/>
    <hyperlink ref="C21" r:id="rId2" display="www.lukarijeka.hr"/>
    <hyperlink ref="C51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64">
      <selection activeCell="K26" sqref="K26"/>
    </sheetView>
  </sheetViews>
  <sheetFormatPr defaultColWidth="9.140625" defaultRowHeight="12.75"/>
  <cols>
    <col min="1" max="8" width="9.140625" style="14" customWidth="1"/>
    <col min="9" max="9" width="7.57421875" style="14" customWidth="1"/>
    <col min="10" max="10" width="10.8515625" style="14" customWidth="1"/>
    <col min="11" max="11" width="10.421875" style="14" bestFit="1" customWidth="1"/>
    <col min="12" max="16384" width="9.140625" style="14" customWidth="1"/>
  </cols>
  <sheetData>
    <row r="1" spans="1:11" ht="12.75" customHeight="1">
      <c r="A1" s="187" t="s">
        <v>125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 customHeight="1">
      <c r="A2" s="188" t="s">
        <v>305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2.75">
      <c r="A3" s="189" t="s">
        <v>296</v>
      </c>
      <c r="B3" s="190"/>
      <c r="C3" s="190"/>
      <c r="D3" s="190"/>
      <c r="E3" s="190"/>
      <c r="F3" s="190"/>
      <c r="G3" s="190"/>
      <c r="H3" s="190"/>
      <c r="I3" s="190"/>
      <c r="J3" s="190"/>
      <c r="K3" s="191"/>
    </row>
    <row r="4" spans="1:11" ht="21">
      <c r="A4" s="192" t="s">
        <v>50</v>
      </c>
      <c r="B4" s="193"/>
      <c r="C4" s="193"/>
      <c r="D4" s="193"/>
      <c r="E4" s="193"/>
      <c r="F4" s="193"/>
      <c r="G4" s="193"/>
      <c r="H4" s="194"/>
      <c r="I4" s="20" t="s">
        <v>238</v>
      </c>
      <c r="J4" s="21" t="s">
        <v>277</v>
      </c>
      <c r="K4" s="22" t="s">
        <v>278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19">
        <v>2</v>
      </c>
      <c r="J5" s="18">
        <v>3</v>
      </c>
      <c r="K5" s="18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66" t="s">
        <v>51</v>
      </c>
      <c r="B7" s="167"/>
      <c r="C7" s="167"/>
      <c r="D7" s="167"/>
      <c r="E7" s="167"/>
      <c r="F7" s="167"/>
      <c r="G7" s="167"/>
      <c r="H7" s="186"/>
      <c r="I7" s="3">
        <v>1</v>
      </c>
      <c r="J7" s="5">
        <v>0</v>
      </c>
      <c r="K7" s="5">
        <v>0</v>
      </c>
    </row>
    <row r="8" spans="1:11" ht="12.75">
      <c r="A8" s="170" t="s">
        <v>8</v>
      </c>
      <c r="B8" s="171"/>
      <c r="C8" s="171"/>
      <c r="D8" s="171"/>
      <c r="E8" s="171"/>
      <c r="F8" s="171"/>
      <c r="G8" s="171"/>
      <c r="H8" s="172"/>
      <c r="I8" s="1">
        <v>2</v>
      </c>
      <c r="J8" s="15">
        <f>J9+J16+J26+J35+J39</f>
        <v>508324716</v>
      </c>
      <c r="K8" s="15">
        <f>K9+K16+K26+K35+K39</f>
        <v>622394138</v>
      </c>
    </row>
    <row r="9" spans="1:11" ht="12.75">
      <c r="A9" s="154" t="s">
        <v>169</v>
      </c>
      <c r="B9" s="155"/>
      <c r="C9" s="155"/>
      <c r="D9" s="155"/>
      <c r="E9" s="155"/>
      <c r="F9" s="155"/>
      <c r="G9" s="155"/>
      <c r="H9" s="156"/>
      <c r="I9" s="1">
        <v>3</v>
      </c>
      <c r="J9" s="15">
        <f>SUM(J10:J15)</f>
        <v>743068</v>
      </c>
      <c r="K9" s="15">
        <f>SUM(K10:K15)</f>
        <v>480873</v>
      </c>
    </row>
    <row r="10" spans="1:11" ht="12.75">
      <c r="A10" s="154" t="s">
        <v>97</v>
      </c>
      <c r="B10" s="155"/>
      <c r="C10" s="155"/>
      <c r="D10" s="155"/>
      <c r="E10" s="155"/>
      <c r="F10" s="155"/>
      <c r="G10" s="155"/>
      <c r="H10" s="156"/>
      <c r="I10" s="1">
        <v>4</v>
      </c>
      <c r="J10" s="6">
        <v>0</v>
      </c>
      <c r="K10" s="6">
        <v>0</v>
      </c>
    </row>
    <row r="11" spans="1:11" ht="12.75">
      <c r="A11" s="154" t="s">
        <v>9</v>
      </c>
      <c r="B11" s="155"/>
      <c r="C11" s="155"/>
      <c r="D11" s="155"/>
      <c r="E11" s="155"/>
      <c r="F11" s="155"/>
      <c r="G11" s="155"/>
      <c r="H11" s="156"/>
      <c r="I11" s="1">
        <v>5</v>
      </c>
      <c r="J11" s="6">
        <v>743068</v>
      </c>
      <c r="K11" s="6">
        <v>480873</v>
      </c>
    </row>
    <row r="12" spans="1:11" ht="12.75">
      <c r="A12" s="154" t="s">
        <v>98</v>
      </c>
      <c r="B12" s="155"/>
      <c r="C12" s="155"/>
      <c r="D12" s="155"/>
      <c r="E12" s="155"/>
      <c r="F12" s="155"/>
      <c r="G12" s="155"/>
      <c r="H12" s="156"/>
      <c r="I12" s="1">
        <v>6</v>
      </c>
      <c r="J12" s="6">
        <v>0</v>
      </c>
      <c r="K12" s="6">
        <v>0</v>
      </c>
    </row>
    <row r="13" spans="1:11" ht="12.75">
      <c r="A13" s="154" t="s">
        <v>172</v>
      </c>
      <c r="B13" s="155"/>
      <c r="C13" s="155"/>
      <c r="D13" s="155"/>
      <c r="E13" s="155"/>
      <c r="F13" s="155"/>
      <c r="G13" s="155"/>
      <c r="H13" s="156"/>
      <c r="I13" s="1">
        <v>7</v>
      </c>
      <c r="J13" s="6">
        <v>0</v>
      </c>
      <c r="K13" s="6">
        <v>0</v>
      </c>
    </row>
    <row r="14" spans="1:11" ht="12.75">
      <c r="A14" s="154" t="s">
        <v>173</v>
      </c>
      <c r="B14" s="155"/>
      <c r="C14" s="155"/>
      <c r="D14" s="155"/>
      <c r="E14" s="155"/>
      <c r="F14" s="155"/>
      <c r="G14" s="155"/>
      <c r="H14" s="156"/>
      <c r="I14" s="1">
        <v>8</v>
      </c>
      <c r="J14" s="6">
        <v>0</v>
      </c>
      <c r="K14" s="6">
        <v>0</v>
      </c>
    </row>
    <row r="15" spans="1:11" ht="12.75">
      <c r="A15" s="154" t="s">
        <v>174</v>
      </c>
      <c r="B15" s="155"/>
      <c r="C15" s="155"/>
      <c r="D15" s="155"/>
      <c r="E15" s="155"/>
      <c r="F15" s="155"/>
      <c r="G15" s="155"/>
      <c r="H15" s="156"/>
      <c r="I15" s="1">
        <v>9</v>
      </c>
      <c r="J15" s="6">
        <v>0</v>
      </c>
      <c r="K15" s="6">
        <v>0</v>
      </c>
    </row>
    <row r="16" spans="1:11" ht="12.75">
      <c r="A16" s="154" t="s">
        <v>170</v>
      </c>
      <c r="B16" s="155"/>
      <c r="C16" s="155"/>
      <c r="D16" s="155"/>
      <c r="E16" s="155"/>
      <c r="F16" s="155"/>
      <c r="G16" s="155"/>
      <c r="H16" s="156"/>
      <c r="I16" s="1">
        <v>10</v>
      </c>
      <c r="J16" s="15">
        <f>SUM(J17:J25)</f>
        <v>471956377</v>
      </c>
      <c r="K16" s="15">
        <f>SUM(K17:K25)</f>
        <v>587661301</v>
      </c>
    </row>
    <row r="17" spans="1:11" ht="12.75">
      <c r="A17" s="154" t="s">
        <v>175</v>
      </c>
      <c r="B17" s="155"/>
      <c r="C17" s="155"/>
      <c r="D17" s="155"/>
      <c r="E17" s="155"/>
      <c r="F17" s="155"/>
      <c r="G17" s="155"/>
      <c r="H17" s="156"/>
      <c r="I17" s="1">
        <v>11</v>
      </c>
      <c r="J17" s="6">
        <v>229075870</v>
      </c>
      <c r="K17" s="6">
        <v>229075870</v>
      </c>
    </row>
    <row r="18" spans="1:11" ht="12.75">
      <c r="A18" s="154" t="s">
        <v>209</v>
      </c>
      <c r="B18" s="155"/>
      <c r="C18" s="155"/>
      <c r="D18" s="155"/>
      <c r="E18" s="155"/>
      <c r="F18" s="155"/>
      <c r="G18" s="155"/>
      <c r="H18" s="156"/>
      <c r="I18" s="1">
        <v>12</v>
      </c>
      <c r="J18" s="6">
        <v>108742540</v>
      </c>
      <c r="K18" s="6">
        <v>108637611</v>
      </c>
    </row>
    <row r="19" spans="1:11" ht="12.75">
      <c r="A19" s="154" t="s">
        <v>176</v>
      </c>
      <c r="B19" s="155"/>
      <c r="C19" s="155"/>
      <c r="D19" s="155"/>
      <c r="E19" s="155"/>
      <c r="F19" s="155"/>
      <c r="G19" s="155"/>
      <c r="H19" s="156"/>
      <c r="I19" s="1">
        <v>13</v>
      </c>
      <c r="J19" s="6">
        <v>1710894</v>
      </c>
      <c r="K19" s="6">
        <v>2089174</v>
      </c>
    </row>
    <row r="20" spans="1:11" ht="12.75">
      <c r="A20" s="154" t="s">
        <v>21</v>
      </c>
      <c r="B20" s="155"/>
      <c r="C20" s="155"/>
      <c r="D20" s="155"/>
      <c r="E20" s="155"/>
      <c r="F20" s="155"/>
      <c r="G20" s="155"/>
      <c r="H20" s="156"/>
      <c r="I20" s="1">
        <v>14</v>
      </c>
      <c r="J20" s="6">
        <v>52286980</v>
      </c>
      <c r="K20" s="6">
        <v>50718889</v>
      </c>
    </row>
    <row r="21" spans="1:11" ht="12.75">
      <c r="A21" s="154" t="s">
        <v>22</v>
      </c>
      <c r="B21" s="155"/>
      <c r="C21" s="155"/>
      <c r="D21" s="155"/>
      <c r="E21" s="155"/>
      <c r="F21" s="155"/>
      <c r="G21" s="155"/>
      <c r="H21" s="156"/>
      <c r="I21" s="1">
        <v>15</v>
      </c>
      <c r="J21" s="6">
        <v>0</v>
      </c>
      <c r="K21" s="6">
        <v>0</v>
      </c>
    </row>
    <row r="22" spans="1:11" ht="12.75">
      <c r="A22" s="154" t="s">
        <v>61</v>
      </c>
      <c r="B22" s="155"/>
      <c r="C22" s="155"/>
      <c r="D22" s="155"/>
      <c r="E22" s="155"/>
      <c r="F22" s="155"/>
      <c r="G22" s="155"/>
      <c r="H22" s="156"/>
      <c r="I22" s="1">
        <v>16</v>
      </c>
      <c r="J22" s="6">
        <v>20702110</v>
      </c>
      <c r="K22" s="6">
        <v>212500</v>
      </c>
    </row>
    <row r="23" spans="1:11" ht="12.75">
      <c r="A23" s="154" t="s">
        <v>62</v>
      </c>
      <c r="B23" s="155"/>
      <c r="C23" s="155"/>
      <c r="D23" s="155"/>
      <c r="E23" s="155"/>
      <c r="F23" s="155"/>
      <c r="G23" s="155"/>
      <c r="H23" s="156"/>
      <c r="I23" s="1">
        <v>17</v>
      </c>
      <c r="J23" s="6">
        <v>52529875</v>
      </c>
      <c r="K23" s="6">
        <v>190496124</v>
      </c>
    </row>
    <row r="24" spans="1:11" ht="12.75">
      <c r="A24" s="154" t="s">
        <v>63</v>
      </c>
      <c r="B24" s="155"/>
      <c r="C24" s="155"/>
      <c r="D24" s="155"/>
      <c r="E24" s="155"/>
      <c r="F24" s="155"/>
      <c r="G24" s="155"/>
      <c r="H24" s="156"/>
      <c r="I24" s="1">
        <v>18</v>
      </c>
      <c r="J24" s="6">
        <v>325736</v>
      </c>
      <c r="K24" s="6">
        <v>325736</v>
      </c>
    </row>
    <row r="25" spans="1:11" ht="12.75">
      <c r="A25" s="154" t="s">
        <v>64</v>
      </c>
      <c r="B25" s="155"/>
      <c r="C25" s="155"/>
      <c r="D25" s="155"/>
      <c r="E25" s="155"/>
      <c r="F25" s="155"/>
      <c r="G25" s="155"/>
      <c r="H25" s="156"/>
      <c r="I25" s="1">
        <v>19</v>
      </c>
      <c r="J25" s="6">
        <v>6582372</v>
      </c>
      <c r="K25" s="6">
        <v>6105397</v>
      </c>
    </row>
    <row r="26" spans="1:11" ht="12.75">
      <c r="A26" s="154" t="s">
        <v>157</v>
      </c>
      <c r="B26" s="155"/>
      <c r="C26" s="155"/>
      <c r="D26" s="155"/>
      <c r="E26" s="155"/>
      <c r="F26" s="155"/>
      <c r="G26" s="155"/>
      <c r="H26" s="156"/>
      <c r="I26" s="1">
        <v>20</v>
      </c>
      <c r="J26" s="15">
        <f>SUM(J27:J34)</f>
        <v>12025892</v>
      </c>
      <c r="K26" s="15">
        <f>SUM(K27:K34)</f>
        <v>12057013</v>
      </c>
    </row>
    <row r="27" spans="1:11" ht="12.75">
      <c r="A27" s="154" t="s">
        <v>65</v>
      </c>
      <c r="B27" s="155"/>
      <c r="C27" s="155"/>
      <c r="D27" s="155"/>
      <c r="E27" s="155"/>
      <c r="F27" s="155"/>
      <c r="G27" s="155"/>
      <c r="H27" s="156"/>
      <c r="I27" s="1">
        <v>21</v>
      </c>
      <c r="J27" s="6">
        <v>11767170</v>
      </c>
      <c r="K27" s="6">
        <v>11767170</v>
      </c>
    </row>
    <row r="28" spans="1:11" ht="12.75">
      <c r="A28" s="154" t="s">
        <v>66</v>
      </c>
      <c r="B28" s="155"/>
      <c r="C28" s="155"/>
      <c r="D28" s="155"/>
      <c r="E28" s="155"/>
      <c r="F28" s="155"/>
      <c r="G28" s="155"/>
      <c r="H28" s="156"/>
      <c r="I28" s="1">
        <v>22</v>
      </c>
      <c r="J28" s="6">
        <v>0</v>
      </c>
      <c r="K28" s="6">
        <v>0</v>
      </c>
    </row>
    <row r="29" spans="1:11" ht="12.75">
      <c r="A29" s="154" t="s">
        <v>67</v>
      </c>
      <c r="B29" s="155"/>
      <c r="C29" s="155"/>
      <c r="D29" s="155"/>
      <c r="E29" s="155"/>
      <c r="F29" s="155"/>
      <c r="G29" s="155"/>
      <c r="H29" s="156"/>
      <c r="I29" s="1">
        <v>23</v>
      </c>
      <c r="J29" s="6">
        <v>40000</v>
      </c>
      <c r="K29" s="6">
        <v>40000</v>
      </c>
    </row>
    <row r="30" spans="1:11" ht="12.75">
      <c r="A30" s="154" t="s">
        <v>72</v>
      </c>
      <c r="B30" s="155"/>
      <c r="C30" s="155"/>
      <c r="D30" s="155"/>
      <c r="E30" s="155"/>
      <c r="F30" s="155"/>
      <c r="G30" s="155"/>
      <c r="H30" s="156"/>
      <c r="I30" s="1">
        <v>24</v>
      </c>
      <c r="J30" s="6">
        <v>0</v>
      </c>
      <c r="K30" s="6">
        <v>0</v>
      </c>
    </row>
    <row r="31" spans="1:11" ht="12.75">
      <c r="A31" s="154" t="s">
        <v>73</v>
      </c>
      <c r="B31" s="155"/>
      <c r="C31" s="155"/>
      <c r="D31" s="155"/>
      <c r="E31" s="155"/>
      <c r="F31" s="155"/>
      <c r="G31" s="155"/>
      <c r="H31" s="156"/>
      <c r="I31" s="1">
        <v>25</v>
      </c>
      <c r="J31" s="6">
        <v>218722</v>
      </c>
      <c r="K31" s="6">
        <v>249843</v>
      </c>
    </row>
    <row r="32" spans="1:11" ht="12.75">
      <c r="A32" s="154" t="s">
        <v>74</v>
      </c>
      <c r="B32" s="155"/>
      <c r="C32" s="155"/>
      <c r="D32" s="155"/>
      <c r="E32" s="155"/>
      <c r="F32" s="155"/>
      <c r="G32" s="155"/>
      <c r="H32" s="156"/>
      <c r="I32" s="1">
        <v>26</v>
      </c>
      <c r="J32" s="6">
        <v>0</v>
      </c>
      <c r="K32" s="6">
        <v>0</v>
      </c>
    </row>
    <row r="33" spans="1:11" ht="12.75">
      <c r="A33" s="154" t="s">
        <v>68</v>
      </c>
      <c r="B33" s="155"/>
      <c r="C33" s="155"/>
      <c r="D33" s="155"/>
      <c r="E33" s="155"/>
      <c r="F33" s="155"/>
      <c r="G33" s="155"/>
      <c r="H33" s="156"/>
      <c r="I33" s="1">
        <v>27</v>
      </c>
      <c r="J33" s="6">
        <v>0</v>
      </c>
      <c r="K33" s="6">
        <v>0</v>
      </c>
    </row>
    <row r="34" spans="1:11" ht="12.75">
      <c r="A34" s="154" t="s">
        <v>150</v>
      </c>
      <c r="B34" s="155"/>
      <c r="C34" s="155"/>
      <c r="D34" s="155"/>
      <c r="E34" s="155"/>
      <c r="F34" s="155"/>
      <c r="G34" s="155"/>
      <c r="H34" s="156"/>
      <c r="I34" s="1">
        <v>28</v>
      </c>
      <c r="J34" s="6">
        <v>0</v>
      </c>
      <c r="K34" s="6">
        <v>0</v>
      </c>
    </row>
    <row r="35" spans="1:11" ht="12.75">
      <c r="A35" s="154" t="s">
        <v>151</v>
      </c>
      <c r="B35" s="155"/>
      <c r="C35" s="155"/>
      <c r="D35" s="155"/>
      <c r="E35" s="155"/>
      <c r="F35" s="155"/>
      <c r="G35" s="155"/>
      <c r="H35" s="156"/>
      <c r="I35" s="1">
        <v>29</v>
      </c>
      <c r="J35" s="15">
        <f>SUM(J36:J38)</f>
        <v>5640419</v>
      </c>
      <c r="K35" s="15">
        <f>SUM(K36:K38)</f>
        <v>4339884</v>
      </c>
    </row>
    <row r="36" spans="1:11" ht="12.75">
      <c r="A36" s="154" t="s">
        <v>69</v>
      </c>
      <c r="B36" s="155"/>
      <c r="C36" s="155"/>
      <c r="D36" s="155"/>
      <c r="E36" s="155"/>
      <c r="F36" s="155"/>
      <c r="G36" s="155"/>
      <c r="H36" s="156"/>
      <c r="I36" s="1">
        <v>30</v>
      </c>
      <c r="J36" s="6">
        <v>0</v>
      </c>
      <c r="K36" s="6">
        <v>0</v>
      </c>
    </row>
    <row r="37" spans="1:11" ht="12.75">
      <c r="A37" s="154" t="s">
        <v>70</v>
      </c>
      <c r="B37" s="155"/>
      <c r="C37" s="155"/>
      <c r="D37" s="155"/>
      <c r="E37" s="155"/>
      <c r="F37" s="155"/>
      <c r="G37" s="155"/>
      <c r="H37" s="156"/>
      <c r="I37" s="1">
        <v>31</v>
      </c>
      <c r="J37" s="6">
        <v>5640419</v>
      </c>
      <c r="K37" s="6">
        <v>4339884</v>
      </c>
    </row>
    <row r="38" spans="1:11" ht="12.75">
      <c r="A38" s="154" t="s">
        <v>71</v>
      </c>
      <c r="B38" s="155"/>
      <c r="C38" s="155"/>
      <c r="D38" s="155"/>
      <c r="E38" s="155"/>
      <c r="F38" s="155"/>
      <c r="G38" s="155"/>
      <c r="H38" s="156"/>
      <c r="I38" s="1">
        <v>32</v>
      </c>
      <c r="J38" s="6">
        <v>0</v>
      </c>
      <c r="K38" s="6">
        <v>0</v>
      </c>
    </row>
    <row r="39" spans="1:11" ht="12.75">
      <c r="A39" s="154" t="s">
        <v>152</v>
      </c>
      <c r="B39" s="155"/>
      <c r="C39" s="155"/>
      <c r="D39" s="155"/>
      <c r="E39" s="155"/>
      <c r="F39" s="155"/>
      <c r="G39" s="155"/>
      <c r="H39" s="156"/>
      <c r="I39" s="1">
        <v>33</v>
      </c>
      <c r="J39" s="6">
        <v>17958960</v>
      </c>
      <c r="K39" s="6">
        <v>17855067</v>
      </c>
    </row>
    <row r="40" spans="1:11" ht="12.75">
      <c r="A40" s="170" t="s">
        <v>202</v>
      </c>
      <c r="B40" s="171"/>
      <c r="C40" s="171"/>
      <c r="D40" s="171"/>
      <c r="E40" s="171"/>
      <c r="F40" s="171"/>
      <c r="G40" s="171"/>
      <c r="H40" s="172"/>
      <c r="I40" s="1">
        <v>34</v>
      </c>
      <c r="J40" s="15">
        <f>J41+J49+J56+J64</f>
        <v>228007798</v>
      </c>
      <c r="K40" s="15">
        <f>K41+K49+K56+K64</f>
        <v>101723130</v>
      </c>
    </row>
    <row r="41" spans="1:11" ht="12.75">
      <c r="A41" s="154" t="s">
        <v>89</v>
      </c>
      <c r="B41" s="155"/>
      <c r="C41" s="155"/>
      <c r="D41" s="155"/>
      <c r="E41" s="155"/>
      <c r="F41" s="155"/>
      <c r="G41" s="155"/>
      <c r="H41" s="156"/>
      <c r="I41" s="1">
        <v>35</v>
      </c>
      <c r="J41" s="15">
        <f>SUM(J42:J48)</f>
        <v>901345</v>
      </c>
      <c r="K41" s="15">
        <f>SUM(K42:K48)</f>
        <v>728012</v>
      </c>
    </row>
    <row r="42" spans="1:11" ht="12.75">
      <c r="A42" s="154" t="s">
        <v>101</v>
      </c>
      <c r="B42" s="155"/>
      <c r="C42" s="155"/>
      <c r="D42" s="155"/>
      <c r="E42" s="155"/>
      <c r="F42" s="155"/>
      <c r="G42" s="155"/>
      <c r="H42" s="156"/>
      <c r="I42" s="1">
        <v>36</v>
      </c>
      <c r="J42" s="6">
        <v>826345</v>
      </c>
      <c r="K42" s="6">
        <v>728012</v>
      </c>
    </row>
    <row r="43" spans="1:11" ht="12.75">
      <c r="A43" s="154" t="s">
        <v>102</v>
      </c>
      <c r="B43" s="155"/>
      <c r="C43" s="155"/>
      <c r="D43" s="155"/>
      <c r="E43" s="155"/>
      <c r="F43" s="155"/>
      <c r="G43" s="155"/>
      <c r="H43" s="156"/>
      <c r="I43" s="1">
        <v>37</v>
      </c>
      <c r="J43" s="6">
        <v>0</v>
      </c>
      <c r="K43" s="6">
        <v>0</v>
      </c>
    </row>
    <row r="44" spans="1:11" ht="12.75">
      <c r="A44" s="154" t="s">
        <v>75</v>
      </c>
      <c r="B44" s="155"/>
      <c r="C44" s="155"/>
      <c r="D44" s="155"/>
      <c r="E44" s="155"/>
      <c r="F44" s="155"/>
      <c r="G44" s="155"/>
      <c r="H44" s="156"/>
      <c r="I44" s="1">
        <v>38</v>
      </c>
      <c r="J44" s="6">
        <v>0</v>
      </c>
      <c r="K44" s="6">
        <v>0</v>
      </c>
    </row>
    <row r="45" spans="1:11" ht="12.75">
      <c r="A45" s="154" t="s">
        <v>76</v>
      </c>
      <c r="B45" s="155"/>
      <c r="C45" s="155"/>
      <c r="D45" s="155"/>
      <c r="E45" s="155"/>
      <c r="F45" s="155"/>
      <c r="G45" s="155"/>
      <c r="H45" s="156"/>
      <c r="I45" s="1">
        <v>39</v>
      </c>
      <c r="J45" s="6">
        <v>0</v>
      </c>
      <c r="K45" s="6">
        <v>0</v>
      </c>
    </row>
    <row r="46" spans="1:11" ht="12.75">
      <c r="A46" s="154" t="s">
        <v>77</v>
      </c>
      <c r="B46" s="155"/>
      <c r="C46" s="155"/>
      <c r="D46" s="155"/>
      <c r="E46" s="155"/>
      <c r="F46" s="155"/>
      <c r="G46" s="155"/>
      <c r="H46" s="156"/>
      <c r="I46" s="1">
        <v>40</v>
      </c>
      <c r="J46" s="6">
        <v>75000</v>
      </c>
      <c r="K46" s="6">
        <v>0</v>
      </c>
    </row>
    <row r="47" spans="1:11" ht="12.75">
      <c r="A47" s="154" t="s">
        <v>78</v>
      </c>
      <c r="B47" s="155"/>
      <c r="C47" s="155"/>
      <c r="D47" s="155"/>
      <c r="E47" s="155"/>
      <c r="F47" s="155"/>
      <c r="G47" s="155"/>
      <c r="H47" s="156"/>
      <c r="I47" s="1">
        <v>41</v>
      </c>
      <c r="J47" s="6">
        <v>0</v>
      </c>
      <c r="K47" s="6">
        <v>0</v>
      </c>
    </row>
    <row r="48" spans="1:11" ht="12.75">
      <c r="A48" s="154" t="s">
        <v>79</v>
      </c>
      <c r="B48" s="155"/>
      <c r="C48" s="155"/>
      <c r="D48" s="155"/>
      <c r="E48" s="155"/>
      <c r="F48" s="155"/>
      <c r="G48" s="155"/>
      <c r="H48" s="156"/>
      <c r="I48" s="1">
        <v>42</v>
      </c>
      <c r="J48" s="6">
        <v>0</v>
      </c>
      <c r="K48" s="6">
        <v>0</v>
      </c>
    </row>
    <row r="49" spans="1:11" ht="12.75">
      <c r="A49" s="154" t="s">
        <v>90</v>
      </c>
      <c r="B49" s="155"/>
      <c r="C49" s="155"/>
      <c r="D49" s="155"/>
      <c r="E49" s="155"/>
      <c r="F49" s="155"/>
      <c r="G49" s="155"/>
      <c r="H49" s="156"/>
      <c r="I49" s="1">
        <v>43</v>
      </c>
      <c r="J49" s="15">
        <f>SUM(J50:J55)</f>
        <v>41497769</v>
      </c>
      <c r="K49" s="15">
        <f>SUM(K50:K55)</f>
        <v>28425789</v>
      </c>
    </row>
    <row r="50" spans="1:11" ht="12.75">
      <c r="A50" s="154" t="s">
        <v>164</v>
      </c>
      <c r="B50" s="155"/>
      <c r="C50" s="155"/>
      <c r="D50" s="155"/>
      <c r="E50" s="155"/>
      <c r="F50" s="155"/>
      <c r="G50" s="155"/>
      <c r="H50" s="156"/>
      <c r="I50" s="1">
        <v>44</v>
      </c>
      <c r="J50" s="6">
        <v>325199</v>
      </c>
      <c r="K50" s="6">
        <v>399569</v>
      </c>
    </row>
    <row r="51" spans="1:11" ht="12.75">
      <c r="A51" s="154" t="s">
        <v>165</v>
      </c>
      <c r="B51" s="155"/>
      <c r="C51" s="155"/>
      <c r="D51" s="155"/>
      <c r="E51" s="155"/>
      <c r="F51" s="155"/>
      <c r="G51" s="155"/>
      <c r="H51" s="156"/>
      <c r="I51" s="1">
        <v>45</v>
      </c>
      <c r="J51" s="6">
        <v>24688373</v>
      </c>
      <c r="K51" s="6">
        <v>26114669</v>
      </c>
    </row>
    <row r="52" spans="1:11" ht="12.75">
      <c r="A52" s="154" t="s">
        <v>166</v>
      </c>
      <c r="B52" s="155"/>
      <c r="C52" s="155"/>
      <c r="D52" s="155"/>
      <c r="E52" s="155"/>
      <c r="F52" s="155"/>
      <c r="G52" s="155"/>
      <c r="H52" s="156"/>
      <c r="I52" s="1">
        <v>46</v>
      </c>
      <c r="J52" s="6">
        <v>0</v>
      </c>
      <c r="K52" s="6">
        <v>0</v>
      </c>
    </row>
    <row r="53" spans="1:11" ht="12.75">
      <c r="A53" s="154" t="s">
        <v>167</v>
      </c>
      <c r="B53" s="155"/>
      <c r="C53" s="155"/>
      <c r="D53" s="155"/>
      <c r="E53" s="155"/>
      <c r="F53" s="155"/>
      <c r="G53" s="155"/>
      <c r="H53" s="156"/>
      <c r="I53" s="1">
        <v>47</v>
      </c>
      <c r="J53" s="6">
        <v>2891</v>
      </c>
      <c r="K53" s="6">
        <v>1643</v>
      </c>
    </row>
    <row r="54" spans="1:11" ht="12.75">
      <c r="A54" s="154" t="s">
        <v>5</v>
      </c>
      <c r="B54" s="155"/>
      <c r="C54" s="155"/>
      <c r="D54" s="155"/>
      <c r="E54" s="155"/>
      <c r="F54" s="155"/>
      <c r="G54" s="155"/>
      <c r="H54" s="156"/>
      <c r="I54" s="1">
        <v>48</v>
      </c>
      <c r="J54" s="6">
        <v>16026122</v>
      </c>
      <c r="K54" s="6">
        <v>1843107</v>
      </c>
    </row>
    <row r="55" spans="1:11" ht="12.75">
      <c r="A55" s="154" t="s">
        <v>6</v>
      </c>
      <c r="B55" s="155"/>
      <c r="C55" s="155"/>
      <c r="D55" s="155"/>
      <c r="E55" s="155"/>
      <c r="F55" s="155"/>
      <c r="G55" s="155"/>
      <c r="H55" s="156"/>
      <c r="I55" s="1">
        <v>49</v>
      </c>
      <c r="J55" s="6">
        <v>455184</v>
      </c>
      <c r="K55" s="6">
        <v>66801</v>
      </c>
    </row>
    <row r="56" spans="1:11" ht="12.75">
      <c r="A56" s="154" t="s">
        <v>91</v>
      </c>
      <c r="B56" s="155"/>
      <c r="C56" s="155"/>
      <c r="D56" s="155"/>
      <c r="E56" s="155"/>
      <c r="F56" s="155"/>
      <c r="G56" s="155"/>
      <c r="H56" s="156"/>
      <c r="I56" s="1">
        <v>50</v>
      </c>
      <c r="J56" s="15">
        <f>SUM(J57:J63)</f>
        <v>182209855</v>
      </c>
      <c r="K56" s="15">
        <f>SUM(K57:K63)</f>
        <v>70249290</v>
      </c>
    </row>
    <row r="57" spans="1:11" ht="12.75">
      <c r="A57" s="154" t="s">
        <v>65</v>
      </c>
      <c r="B57" s="155"/>
      <c r="C57" s="155"/>
      <c r="D57" s="155"/>
      <c r="E57" s="155"/>
      <c r="F57" s="155"/>
      <c r="G57" s="155"/>
      <c r="H57" s="156"/>
      <c r="I57" s="1">
        <v>51</v>
      </c>
      <c r="J57" s="6">
        <v>0</v>
      </c>
      <c r="K57" s="6">
        <v>0</v>
      </c>
    </row>
    <row r="58" spans="1:11" ht="12.75">
      <c r="A58" s="154" t="s">
        <v>66</v>
      </c>
      <c r="B58" s="155"/>
      <c r="C58" s="155"/>
      <c r="D58" s="155"/>
      <c r="E58" s="155"/>
      <c r="F58" s="155"/>
      <c r="G58" s="155"/>
      <c r="H58" s="156"/>
      <c r="I58" s="1">
        <v>52</v>
      </c>
      <c r="J58" s="6">
        <v>0</v>
      </c>
      <c r="K58" s="6">
        <v>0</v>
      </c>
    </row>
    <row r="59" spans="1:11" ht="12.75">
      <c r="A59" s="154" t="s">
        <v>204</v>
      </c>
      <c r="B59" s="155"/>
      <c r="C59" s="155"/>
      <c r="D59" s="155"/>
      <c r="E59" s="155"/>
      <c r="F59" s="155"/>
      <c r="G59" s="155"/>
      <c r="H59" s="156"/>
      <c r="I59" s="1">
        <v>53</v>
      </c>
      <c r="J59" s="6">
        <v>0</v>
      </c>
      <c r="K59" s="6">
        <v>0</v>
      </c>
    </row>
    <row r="60" spans="1:11" ht="12.75">
      <c r="A60" s="154" t="s">
        <v>72</v>
      </c>
      <c r="B60" s="155"/>
      <c r="C60" s="155"/>
      <c r="D60" s="155"/>
      <c r="E60" s="155"/>
      <c r="F60" s="155"/>
      <c r="G60" s="155"/>
      <c r="H60" s="156"/>
      <c r="I60" s="1">
        <v>54</v>
      </c>
      <c r="J60" s="6">
        <v>0</v>
      </c>
      <c r="K60" s="6">
        <v>0</v>
      </c>
    </row>
    <row r="61" spans="1:11" ht="12.75">
      <c r="A61" s="154" t="s">
        <v>73</v>
      </c>
      <c r="B61" s="155"/>
      <c r="C61" s="155"/>
      <c r="D61" s="155"/>
      <c r="E61" s="155"/>
      <c r="F61" s="155"/>
      <c r="G61" s="155"/>
      <c r="H61" s="156"/>
      <c r="I61" s="1">
        <v>55</v>
      </c>
      <c r="J61" s="6">
        <v>0</v>
      </c>
      <c r="K61" s="6">
        <v>0</v>
      </c>
    </row>
    <row r="62" spans="1:11" ht="12.75">
      <c r="A62" s="154" t="s">
        <v>74</v>
      </c>
      <c r="B62" s="155"/>
      <c r="C62" s="155"/>
      <c r="D62" s="155"/>
      <c r="E62" s="155"/>
      <c r="F62" s="155"/>
      <c r="G62" s="155"/>
      <c r="H62" s="156"/>
      <c r="I62" s="1">
        <v>56</v>
      </c>
      <c r="J62" s="6">
        <v>182209855</v>
      </c>
      <c r="K62" s="6">
        <v>70249290</v>
      </c>
    </row>
    <row r="63" spans="1:11" ht="12.75">
      <c r="A63" s="154" t="s">
        <v>40</v>
      </c>
      <c r="B63" s="155"/>
      <c r="C63" s="155"/>
      <c r="D63" s="155"/>
      <c r="E63" s="155"/>
      <c r="F63" s="155"/>
      <c r="G63" s="155"/>
      <c r="H63" s="156"/>
      <c r="I63" s="1">
        <v>57</v>
      </c>
      <c r="J63" s="6">
        <v>0</v>
      </c>
      <c r="K63" s="6">
        <v>0</v>
      </c>
    </row>
    <row r="64" spans="1:11" ht="12.75">
      <c r="A64" s="154" t="s">
        <v>171</v>
      </c>
      <c r="B64" s="155"/>
      <c r="C64" s="155"/>
      <c r="D64" s="155"/>
      <c r="E64" s="155"/>
      <c r="F64" s="155"/>
      <c r="G64" s="155"/>
      <c r="H64" s="156"/>
      <c r="I64" s="1">
        <v>58</v>
      </c>
      <c r="J64" s="6">
        <v>3398829</v>
      </c>
      <c r="K64" s="6">
        <v>2320039</v>
      </c>
    </row>
    <row r="65" spans="1:11" ht="12.75">
      <c r="A65" s="170" t="s">
        <v>47</v>
      </c>
      <c r="B65" s="171"/>
      <c r="C65" s="171"/>
      <c r="D65" s="171"/>
      <c r="E65" s="171"/>
      <c r="F65" s="171"/>
      <c r="G65" s="171"/>
      <c r="H65" s="172"/>
      <c r="I65" s="1">
        <v>59</v>
      </c>
      <c r="J65" s="6">
        <v>680665</v>
      </c>
      <c r="K65" s="6">
        <v>1045720</v>
      </c>
    </row>
    <row r="66" spans="1:11" ht="12.75">
      <c r="A66" s="170" t="s">
        <v>203</v>
      </c>
      <c r="B66" s="171"/>
      <c r="C66" s="171"/>
      <c r="D66" s="171"/>
      <c r="E66" s="171"/>
      <c r="F66" s="171"/>
      <c r="G66" s="171"/>
      <c r="H66" s="172"/>
      <c r="I66" s="1">
        <v>60</v>
      </c>
      <c r="J66" s="15">
        <f>J7+J8+J40+J65</f>
        <v>737013179</v>
      </c>
      <c r="K66" s="15">
        <f>K7+K8+K40+K65</f>
        <v>725162988</v>
      </c>
    </row>
    <row r="67" spans="1:11" ht="12.75">
      <c r="A67" s="181" t="s">
        <v>80</v>
      </c>
      <c r="B67" s="182"/>
      <c r="C67" s="182"/>
      <c r="D67" s="182"/>
      <c r="E67" s="182"/>
      <c r="F67" s="182"/>
      <c r="G67" s="182"/>
      <c r="H67" s="183"/>
      <c r="I67" s="4">
        <v>61</v>
      </c>
      <c r="J67" s="7">
        <v>804016</v>
      </c>
      <c r="K67" s="7">
        <v>804016</v>
      </c>
    </row>
    <row r="68" spans="1:11" ht="12.75">
      <c r="A68" s="162" t="s">
        <v>49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5"/>
    </row>
    <row r="69" spans="1:11" ht="12.75">
      <c r="A69" s="166" t="s">
        <v>158</v>
      </c>
      <c r="B69" s="167"/>
      <c r="C69" s="167"/>
      <c r="D69" s="167"/>
      <c r="E69" s="167"/>
      <c r="F69" s="167"/>
      <c r="G69" s="167"/>
      <c r="H69" s="186"/>
      <c r="I69" s="3">
        <v>62</v>
      </c>
      <c r="J69" s="16">
        <f>J70+J71+J72+J78+J79+J82+J85</f>
        <v>616020188</v>
      </c>
      <c r="K69" s="16">
        <f>K70+K71+K72+K78+K79+K82+K85</f>
        <v>616687878</v>
      </c>
    </row>
    <row r="70" spans="1:11" ht="12.75">
      <c r="A70" s="154" t="s">
        <v>115</v>
      </c>
      <c r="B70" s="155"/>
      <c r="C70" s="155"/>
      <c r="D70" s="155"/>
      <c r="E70" s="155"/>
      <c r="F70" s="155"/>
      <c r="G70" s="155"/>
      <c r="H70" s="156"/>
      <c r="I70" s="1">
        <v>63</v>
      </c>
      <c r="J70" s="6">
        <v>539219000</v>
      </c>
      <c r="K70" s="6">
        <v>539219000</v>
      </c>
    </row>
    <row r="71" spans="1:11" ht="12.75">
      <c r="A71" s="154" t="s">
        <v>116</v>
      </c>
      <c r="B71" s="155"/>
      <c r="C71" s="155"/>
      <c r="D71" s="155"/>
      <c r="E71" s="155"/>
      <c r="F71" s="155"/>
      <c r="G71" s="155"/>
      <c r="H71" s="156"/>
      <c r="I71" s="1">
        <v>64</v>
      </c>
      <c r="J71" s="6">
        <v>38623828</v>
      </c>
      <c r="K71" s="6">
        <v>38623828</v>
      </c>
    </row>
    <row r="72" spans="1:11" ht="12.75">
      <c r="A72" s="154" t="s">
        <v>117</v>
      </c>
      <c r="B72" s="155"/>
      <c r="C72" s="155"/>
      <c r="D72" s="155"/>
      <c r="E72" s="155"/>
      <c r="F72" s="155"/>
      <c r="G72" s="155"/>
      <c r="H72" s="156"/>
      <c r="I72" s="1">
        <v>65</v>
      </c>
      <c r="J72" s="15">
        <f>J73+J74-J75+J76+J77</f>
        <v>0</v>
      </c>
      <c r="K72" s="15">
        <f>K73+K74-K75+K76+K77</f>
        <v>0</v>
      </c>
    </row>
    <row r="73" spans="1:11" ht="12.75">
      <c r="A73" s="154" t="s">
        <v>118</v>
      </c>
      <c r="B73" s="155"/>
      <c r="C73" s="155"/>
      <c r="D73" s="155"/>
      <c r="E73" s="155"/>
      <c r="F73" s="155"/>
      <c r="G73" s="155"/>
      <c r="H73" s="156"/>
      <c r="I73" s="1">
        <v>66</v>
      </c>
      <c r="J73" s="6">
        <v>0</v>
      </c>
      <c r="K73" s="6">
        <v>0</v>
      </c>
    </row>
    <row r="74" spans="1:11" ht="12.75">
      <c r="A74" s="154" t="s">
        <v>119</v>
      </c>
      <c r="B74" s="155"/>
      <c r="C74" s="155"/>
      <c r="D74" s="155"/>
      <c r="E74" s="155"/>
      <c r="F74" s="155"/>
      <c r="G74" s="155"/>
      <c r="H74" s="156"/>
      <c r="I74" s="1">
        <v>67</v>
      </c>
      <c r="J74" s="6">
        <v>0</v>
      </c>
      <c r="K74" s="6">
        <v>0</v>
      </c>
    </row>
    <row r="75" spans="1:11" ht="12.75">
      <c r="A75" s="154" t="s">
        <v>107</v>
      </c>
      <c r="B75" s="155"/>
      <c r="C75" s="155"/>
      <c r="D75" s="155"/>
      <c r="E75" s="155"/>
      <c r="F75" s="155"/>
      <c r="G75" s="155"/>
      <c r="H75" s="156"/>
      <c r="I75" s="1">
        <v>68</v>
      </c>
      <c r="J75" s="6">
        <v>0</v>
      </c>
      <c r="K75" s="6">
        <v>0</v>
      </c>
    </row>
    <row r="76" spans="1:11" ht="12.75">
      <c r="A76" s="154" t="s">
        <v>108</v>
      </c>
      <c r="B76" s="155"/>
      <c r="C76" s="155"/>
      <c r="D76" s="155"/>
      <c r="E76" s="155"/>
      <c r="F76" s="155"/>
      <c r="G76" s="155"/>
      <c r="H76" s="156"/>
      <c r="I76" s="1">
        <v>69</v>
      </c>
      <c r="J76" s="6">
        <v>0</v>
      </c>
      <c r="K76" s="6">
        <v>0</v>
      </c>
    </row>
    <row r="77" spans="1:11" ht="12.75">
      <c r="A77" s="154" t="s">
        <v>109</v>
      </c>
      <c r="B77" s="155"/>
      <c r="C77" s="155"/>
      <c r="D77" s="155"/>
      <c r="E77" s="155"/>
      <c r="F77" s="155"/>
      <c r="G77" s="155"/>
      <c r="H77" s="156"/>
      <c r="I77" s="1">
        <v>70</v>
      </c>
      <c r="J77" s="6">
        <v>0</v>
      </c>
      <c r="K77" s="6">
        <v>0</v>
      </c>
    </row>
    <row r="78" spans="1:11" ht="12.75">
      <c r="A78" s="154" t="s">
        <v>110</v>
      </c>
      <c r="B78" s="155"/>
      <c r="C78" s="155"/>
      <c r="D78" s="155"/>
      <c r="E78" s="155"/>
      <c r="F78" s="155"/>
      <c r="G78" s="155"/>
      <c r="H78" s="156"/>
      <c r="I78" s="1">
        <v>71</v>
      </c>
      <c r="J78" s="6">
        <v>36669177</v>
      </c>
      <c r="K78" s="6">
        <v>36713003</v>
      </c>
    </row>
    <row r="79" spans="1:11" ht="12.75">
      <c r="A79" s="154" t="s">
        <v>200</v>
      </c>
      <c r="B79" s="155"/>
      <c r="C79" s="155"/>
      <c r="D79" s="155"/>
      <c r="E79" s="155"/>
      <c r="F79" s="155"/>
      <c r="G79" s="155"/>
      <c r="H79" s="156"/>
      <c r="I79" s="1">
        <v>72</v>
      </c>
      <c r="J79" s="15">
        <f>J80-J81</f>
        <v>1265202</v>
      </c>
      <c r="K79" s="15">
        <f>K80-K81</f>
        <v>1508182</v>
      </c>
    </row>
    <row r="80" spans="1:11" ht="12.75">
      <c r="A80" s="178" t="s">
        <v>136</v>
      </c>
      <c r="B80" s="179"/>
      <c r="C80" s="179"/>
      <c r="D80" s="179"/>
      <c r="E80" s="179"/>
      <c r="F80" s="179"/>
      <c r="G80" s="179"/>
      <c r="H80" s="180"/>
      <c r="I80" s="1">
        <v>73</v>
      </c>
      <c r="J80" s="44">
        <v>1265202</v>
      </c>
      <c r="K80" s="44">
        <v>1508182</v>
      </c>
    </row>
    <row r="81" spans="1:11" ht="12.75">
      <c r="A81" s="178" t="s">
        <v>137</v>
      </c>
      <c r="B81" s="179"/>
      <c r="C81" s="179"/>
      <c r="D81" s="179"/>
      <c r="E81" s="179"/>
      <c r="F81" s="179"/>
      <c r="G81" s="179"/>
      <c r="H81" s="180"/>
      <c r="I81" s="1">
        <v>74</v>
      </c>
      <c r="J81" s="44">
        <v>0</v>
      </c>
      <c r="K81" s="44">
        <v>0</v>
      </c>
    </row>
    <row r="82" spans="1:11" ht="12.75">
      <c r="A82" s="154" t="s">
        <v>201</v>
      </c>
      <c r="B82" s="155"/>
      <c r="C82" s="155"/>
      <c r="D82" s="155"/>
      <c r="E82" s="155"/>
      <c r="F82" s="155"/>
      <c r="G82" s="155"/>
      <c r="H82" s="156"/>
      <c r="I82" s="1">
        <v>75</v>
      </c>
      <c r="J82" s="15">
        <f>J83-J84</f>
        <v>242981</v>
      </c>
      <c r="K82" s="15">
        <f>K83-K84</f>
        <v>623865</v>
      </c>
    </row>
    <row r="83" spans="1:11" ht="12.75">
      <c r="A83" s="178" t="s">
        <v>138</v>
      </c>
      <c r="B83" s="179"/>
      <c r="C83" s="179"/>
      <c r="D83" s="179"/>
      <c r="E83" s="179"/>
      <c r="F83" s="179"/>
      <c r="G83" s="179"/>
      <c r="H83" s="180"/>
      <c r="I83" s="1">
        <v>76</v>
      </c>
      <c r="J83" s="6">
        <v>242981</v>
      </c>
      <c r="K83" s="6">
        <v>623865</v>
      </c>
    </row>
    <row r="84" spans="1:11" ht="12.75">
      <c r="A84" s="178" t="s">
        <v>139</v>
      </c>
      <c r="B84" s="179"/>
      <c r="C84" s="179"/>
      <c r="D84" s="179"/>
      <c r="E84" s="179"/>
      <c r="F84" s="179"/>
      <c r="G84" s="179"/>
      <c r="H84" s="180"/>
      <c r="I84" s="1">
        <v>77</v>
      </c>
      <c r="J84" s="6">
        <v>0</v>
      </c>
      <c r="K84" s="6">
        <v>0</v>
      </c>
    </row>
    <row r="85" spans="1:11" ht="12.75">
      <c r="A85" s="154" t="s">
        <v>140</v>
      </c>
      <c r="B85" s="155"/>
      <c r="C85" s="155"/>
      <c r="D85" s="155"/>
      <c r="E85" s="155"/>
      <c r="F85" s="155"/>
      <c r="G85" s="155"/>
      <c r="H85" s="156"/>
      <c r="I85" s="1">
        <v>78</v>
      </c>
      <c r="J85" s="6">
        <v>0</v>
      </c>
      <c r="K85" s="6">
        <v>0</v>
      </c>
    </row>
    <row r="86" spans="1:11" ht="12.75">
      <c r="A86" s="170" t="s">
        <v>13</v>
      </c>
      <c r="B86" s="171"/>
      <c r="C86" s="171"/>
      <c r="D86" s="171"/>
      <c r="E86" s="171"/>
      <c r="F86" s="171"/>
      <c r="G86" s="171"/>
      <c r="H86" s="172"/>
      <c r="I86" s="1">
        <v>79</v>
      </c>
      <c r="J86" s="15">
        <f>SUM(J87:J89)</f>
        <v>10565286</v>
      </c>
      <c r="K86" s="15">
        <f>SUM(K87:K89)</f>
        <v>2655584</v>
      </c>
    </row>
    <row r="87" spans="1:11" ht="12.75">
      <c r="A87" s="154" t="s">
        <v>103</v>
      </c>
      <c r="B87" s="155"/>
      <c r="C87" s="155"/>
      <c r="D87" s="155"/>
      <c r="E87" s="155"/>
      <c r="F87" s="155"/>
      <c r="G87" s="155"/>
      <c r="H87" s="156"/>
      <c r="I87" s="1">
        <v>80</v>
      </c>
      <c r="J87" s="6">
        <v>3201648</v>
      </c>
      <c r="K87" s="6">
        <v>2655584</v>
      </c>
    </row>
    <row r="88" spans="1:11" ht="12.75">
      <c r="A88" s="154" t="s">
        <v>104</v>
      </c>
      <c r="B88" s="155"/>
      <c r="C88" s="155"/>
      <c r="D88" s="155"/>
      <c r="E88" s="155"/>
      <c r="F88" s="155"/>
      <c r="G88" s="155"/>
      <c r="H88" s="156"/>
      <c r="I88" s="1">
        <v>81</v>
      </c>
      <c r="J88" s="6">
        <v>0</v>
      </c>
      <c r="K88" s="6">
        <v>0</v>
      </c>
    </row>
    <row r="89" spans="1:11" ht="12.75">
      <c r="A89" s="154" t="s">
        <v>105</v>
      </c>
      <c r="B89" s="155"/>
      <c r="C89" s="155"/>
      <c r="D89" s="155"/>
      <c r="E89" s="155"/>
      <c r="F89" s="155"/>
      <c r="G89" s="155"/>
      <c r="H89" s="156"/>
      <c r="I89" s="1">
        <v>82</v>
      </c>
      <c r="J89" s="6">
        <v>7363638</v>
      </c>
      <c r="K89" s="6">
        <v>0</v>
      </c>
    </row>
    <row r="90" spans="1:11" ht="12.75">
      <c r="A90" s="170" t="s">
        <v>14</v>
      </c>
      <c r="B90" s="171"/>
      <c r="C90" s="171"/>
      <c r="D90" s="171"/>
      <c r="E90" s="171"/>
      <c r="F90" s="171"/>
      <c r="G90" s="171"/>
      <c r="H90" s="172"/>
      <c r="I90" s="1">
        <v>83</v>
      </c>
      <c r="J90" s="15">
        <f>SUM(J91:J99)</f>
        <v>49266034</v>
      </c>
      <c r="K90" s="15">
        <f>SUM(K91:K99)</f>
        <v>36394081</v>
      </c>
    </row>
    <row r="91" spans="1:11" ht="12.75">
      <c r="A91" s="154" t="s">
        <v>106</v>
      </c>
      <c r="B91" s="155"/>
      <c r="C91" s="155"/>
      <c r="D91" s="155"/>
      <c r="E91" s="155"/>
      <c r="F91" s="155"/>
      <c r="G91" s="155"/>
      <c r="H91" s="156"/>
      <c r="I91" s="1">
        <v>84</v>
      </c>
      <c r="J91" s="6">
        <v>0</v>
      </c>
      <c r="K91" s="6">
        <v>0</v>
      </c>
    </row>
    <row r="92" spans="1:11" ht="12.75">
      <c r="A92" s="154" t="s">
        <v>205</v>
      </c>
      <c r="B92" s="155"/>
      <c r="C92" s="155"/>
      <c r="D92" s="155"/>
      <c r="E92" s="155"/>
      <c r="F92" s="155"/>
      <c r="G92" s="155"/>
      <c r="H92" s="156"/>
      <c r="I92" s="1">
        <v>85</v>
      </c>
      <c r="J92" s="6">
        <v>3104021</v>
      </c>
      <c r="K92" s="6">
        <v>0</v>
      </c>
    </row>
    <row r="93" spans="1:11" ht="12.75">
      <c r="A93" s="154" t="s">
        <v>0</v>
      </c>
      <c r="B93" s="155"/>
      <c r="C93" s="155"/>
      <c r="D93" s="155"/>
      <c r="E93" s="155"/>
      <c r="F93" s="155"/>
      <c r="G93" s="155"/>
      <c r="H93" s="156"/>
      <c r="I93" s="1">
        <v>86</v>
      </c>
      <c r="J93" s="6">
        <v>26047030</v>
      </c>
      <c r="K93" s="6">
        <v>20651835</v>
      </c>
    </row>
    <row r="94" spans="1:11" ht="12.75">
      <c r="A94" s="154" t="s">
        <v>206</v>
      </c>
      <c r="B94" s="155"/>
      <c r="C94" s="155"/>
      <c r="D94" s="155"/>
      <c r="E94" s="155"/>
      <c r="F94" s="155"/>
      <c r="G94" s="155"/>
      <c r="H94" s="156"/>
      <c r="I94" s="1">
        <v>87</v>
      </c>
      <c r="J94" s="6">
        <v>0</v>
      </c>
      <c r="K94" s="6">
        <v>0</v>
      </c>
    </row>
    <row r="95" spans="1:11" ht="12.75">
      <c r="A95" s="154" t="s">
        <v>207</v>
      </c>
      <c r="B95" s="155"/>
      <c r="C95" s="155"/>
      <c r="D95" s="155"/>
      <c r="E95" s="155"/>
      <c r="F95" s="155"/>
      <c r="G95" s="155"/>
      <c r="H95" s="156"/>
      <c r="I95" s="1">
        <v>88</v>
      </c>
      <c r="J95" s="6">
        <v>12073361</v>
      </c>
      <c r="K95" s="6">
        <v>7700624</v>
      </c>
    </row>
    <row r="96" spans="1:11" ht="12.75">
      <c r="A96" s="154" t="s">
        <v>208</v>
      </c>
      <c r="B96" s="155"/>
      <c r="C96" s="155"/>
      <c r="D96" s="155"/>
      <c r="E96" s="155"/>
      <c r="F96" s="155"/>
      <c r="G96" s="155"/>
      <c r="H96" s="156"/>
      <c r="I96" s="1">
        <v>89</v>
      </c>
      <c r="J96" s="6">
        <v>0</v>
      </c>
      <c r="K96" s="6">
        <v>0</v>
      </c>
    </row>
    <row r="97" spans="1:11" ht="12.75">
      <c r="A97" s="154" t="s">
        <v>83</v>
      </c>
      <c r="B97" s="155"/>
      <c r="C97" s="155"/>
      <c r="D97" s="155"/>
      <c r="E97" s="155"/>
      <c r="F97" s="155"/>
      <c r="G97" s="155"/>
      <c r="H97" s="156"/>
      <c r="I97" s="1">
        <v>90</v>
      </c>
      <c r="J97" s="6">
        <v>0</v>
      </c>
      <c r="K97" s="6">
        <v>0</v>
      </c>
    </row>
    <row r="98" spans="1:11" ht="12.75">
      <c r="A98" s="154" t="s">
        <v>81</v>
      </c>
      <c r="B98" s="155"/>
      <c r="C98" s="155"/>
      <c r="D98" s="155"/>
      <c r="E98" s="155"/>
      <c r="F98" s="155"/>
      <c r="G98" s="155"/>
      <c r="H98" s="156"/>
      <c r="I98" s="1">
        <v>91</v>
      </c>
      <c r="J98" s="6">
        <v>0</v>
      </c>
      <c r="K98" s="6">
        <v>0</v>
      </c>
    </row>
    <row r="99" spans="1:11" ht="12.75">
      <c r="A99" s="154" t="s">
        <v>82</v>
      </c>
      <c r="B99" s="155"/>
      <c r="C99" s="155"/>
      <c r="D99" s="155"/>
      <c r="E99" s="155"/>
      <c r="F99" s="155"/>
      <c r="G99" s="155"/>
      <c r="H99" s="156"/>
      <c r="I99" s="1">
        <v>92</v>
      </c>
      <c r="J99" s="6">
        <v>8041622</v>
      </c>
      <c r="K99" s="6">
        <v>8041622</v>
      </c>
    </row>
    <row r="100" spans="1:11" ht="12.75">
      <c r="A100" s="170" t="s">
        <v>15</v>
      </c>
      <c r="B100" s="171"/>
      <c r="C100" s="171"/>
      <c r="D100" s="171"/>
      <c r="E100" s="171"/>
      <c r="F100" s="171"/>
      <c r="G100" s="171"/>
      <c r="H100" s="172"/>
      <c r="I100" s="1">
        <v>93</v>
      </c>
      <c r="J100" s="15">
        <f>SUM(J101:J112)</f>
        <v>58413688</v>
      </c>
      <c r="K100" s="15">
        <f>SUM(K101:K112)</f>
        <v>53725895</v>
      </c>
    </row>
    <row r="101" spans="1:11" ht="12.75">
      <c r="A101" s="154" t="s">
        <v>106</v>
      </c>
      <c r="B101" s="155"/>
      <c r="C101" s="155"/>
      <c r="D101" s="155"/>
      <c r="E101" s="155"/>
      <c r="F101" s="155"/>
      <c r="G101" s="155"/>
      <c r="H101" s="156"/>
      <c r="I101" s="1">
        <v>94</v>
      </c>
      <c r="J101" s="6">
        <v>632951</v>
      </c>
      <c r="K101" s="6">
        <v>897286</v>
      </c>
    </row>
    <row r="102" spans="1:11" ht="12.75">
      <c r="A102" s="154" t="s">
        <v>205</v>
      </c>
      <c r="B102" s="155"/>
      <c r="C102" s="155"/>
      <c r="D102" s="155"/>
      <c r="E102" s="155"/>
      <c r="F102" s="155"/>
      <c r="G102" s="155"/>
      <c r="H102" s="156"/>
      <c r="I102" s="1">
        <v>95</v>
      </c>
      <c r="J102" s="44">
        <v>10738248</v>
      </c>
      <c r="K102" s="44">
        <v>11052473</v>
      </c>
    </row>
    <row r="103" spans="1:11" ht="12.75">
      <c r="A103" s="154" t="s">
        <v>0</v>
      </c>
      <c r="B103" s="155"/>
      <c r="C103" s="155"/>
      <c r="D103" s="155"/>
      <c r="E103" s="155"/>
      <c r="F103" s="155"/>
      <c r="G103" s="155"/>
      <c r="H103" s="156"/>
      <c r="I103" s="1">
        <v>96</v>
      </c>
      <c r="J103" s="44">
        <v>6857917</v>
      </c>
      <c r="K103" s="44">
        <v>5407461</v>
      </c>
    </row>
    <row r="104" spans="1:11" ht="12.75">
      <c r="A104" s="154" t="s">
        <v>206</v>
      </c>
      <c r="B104" s="155"/>
      <c r="C104" s="155"/>
      <c r="D104" s="155"/>
      <c r="E104" s="155"/>
      <c r="F104" s="155"/>
      <c r="G104" s="155"/>
      <c r="H104" s="156"/>
      <c r="I104" s="1">
        <v>97</v>
      </c>
      <c r="J104" s="6">
        <v>0</v>
      </c>
      <c r="K104" s="6">
        <v>0</v>
      </c>
    </row>
    <row r="105" spans="1:11" ht="12.75">
      <c r="A105" s="154" t="s">
        <v>207</v>
      </c>
      <c r="B105" s="155"/>
      <c r="C105" s="155"/>
      <c r="D105" s="155"/>
      <c r="E105" s="155"/>
      <c r="F105" s="155"/>
      <c r="G105" s="155"/>
      <c r="H105" s="156"/>
      <c r="I105" s="1">
        <v>98</v>
      </c>
      <c r="J105" s="6">
        <v>26124912</v>
      </c>
      <c r="K105" s="6">
        <v>25484934</v>
      </c>
    </row>
    <row r="106" spans="1:11" ht="12.75">
      <c r="A106" s="154" t="s">
        <v>208</v>
      </c>
      <c r="B106" s="155"/>
      <c r="C106" s="155"/>
      <c r="D106" s="155"/>
      <c r="E106" s="155"/>
      <c r="F106" s="155"/>
      <c r="G106" s="155"/>
      <c r="H106" s="156"/>
      <c r="I106" s="1">
        <v>99</v>
      </c>
      <c r="J106" s="6">
        <v>0</v>
      </c>
      <c r="K106" s="6">
        <v>0</v>
      </c>
    </row>
    <row r="107" spans="1:11" ht="12.75">
      <c r="A107" s="154" t="s">
        <v>83</v>
      </c>
      <c r="B107" s="155"/>
      <c r="C107" s="155"/>
      <c r="D107" s="155"/>
      <c r="E107" s="155"/>
      <c r="F107" s="155"/>
      <c r="G107" s="155"/>
      <c r="H107" s="156"/>
      <c r="I107" s="1">
        <v>100</v>
      </c>
      <c r="J107" s="6">
        <v>0</v>
      </c>
      <c r="K107" s="6">
        <v>0</v>
      </c>
    </row>
    <row r="108" spans="1:11" ht="12.75">
      <c r="A108" s="154" t="s">
        <v>84</v>
      </c>
      <c r="B108" s="155"/>
      <c r="C108" s="155"/>
      <c r="D108" s="155"/>
      <c r="E108" s="155"/>
      <c r="F108" s="155"/>
      <c r="G108" s="155"/>
      <c r="H108" s="156"/>
      <c r="I108" s="1">
        <v>101</v>
      </c>
      <c r="J108" s="6">
        <v>3586459</v>
      </c>
      <c r="K108" s="6">
        <v>3461160</v>
      </c>
    </row>
    <row r="109" spans="1:11" ht="12.75">
      <c r="A109" s="154" t="s">
        <v>85</v>
      </c>
      <c r="B109" s="155"/>
      <c r="C109" s="155"/>
      <c r="D109" s="155"/>
      <c r="E109" s="155"/>
      <c r="F109" s="155"/>
      <c r="G109" s="155"/>
      <c r="H109" s="156"/>
      <c r="I109" s="1">
        <v>102</v>
      </c>
      <c r="J109" s="6">
        <v>4754918</v>
      </c>
      <c r="K109" s="6">
        <v>3905421</v>
      </c>
    </row>
    <row r="110" spans="1:11" ht="12.75">
      <c r="A110" s="154" t="s">
        <v>88</v>
      </c>
      <c r="B110" s="155"/>
      <c r="C110" s="155"/>
      <c r="D110" s="155"/>
      <c r="E110" s="155"/>
      <c r="F110" s="155"/>
      <c r="G110" s="155"/>
      <c r="H110" s="156"/>
      <c r="I110" s="1">
        <v>103</v>
      </c>
      <c r="J110" s="6">
        <v>0</v>
      </c>
      <c r="K110" s="6">
        <v>0</v>
      </c>
    </row>
    <row r="111" spans="1:11" ht="12.75">
      <c r="A111" s="154" t="s">
        <v>86</v>
      </c>
      <c r="B111" s="155"/>
      <c r="C111" s="155"/>
      <c r="D111" s="155"/>
      <c r="E111" s="155"/>
      <c r="F111" s="155"/>
      <c r="G111" s="155"/>
      <c r="H111" s="156"/>
      <c r="I111" s="1">
        <v>104</v>
      </c>
      <c r="J111" s="6">
        <v>0</v>
      </c>
      <c r="K111" s="6">
        <v>0</v>
      </c>
    </row>
    <row r="112" spans="1:11" ht="12.75">
      <c r="A112" s="154" t="s">
        <v>87</v>
      </c>
      <c r="B112" s="155"/>
      <c r="C112" s="155"/>
      <c r="D112" s="155"/>
      <c r="E112" s="155"/>
      <c r="F112" s="155"/>
      <c r="G112" s="155"/>
      <c r="H112" s="156"/>
      <c r="I112" s="1">
        <v>105</v>
      </c>
      <c r="J112" s="6">
        <v>5718283</v>
      </c>
      <c r="K112" s="6">
        <v>3517160</v>
      </c>
    </row>
    <row r="113" spans="1:11" ht="12.75">
      <c r="A113" s="170" t="s">
        <v>1</v>
      </c>
      <c r="B113" s="171"/>
      <c r="C113" s="171"/>
      <c r="D113" s="171"/>
      <c r="E113" s="171"/>
      <c r="F113" s="171"/>
      <c r="G113" s="171"/>
      <c r="H113" s="172"/>
      <c r="I113" s="1">
        <v>106</v>
      </c>
      <c r="J113" s="6">
        <v>2747983</v>
      </c>
      <c r="K113" s="6">
        <v>15699550</v>
      </c>
    </row>
    <row r="114" spans="1:11" ht="12.75">
      <c r="A114" s="170" t="s">
        <v>19</v>
      </c>
      <c r="B114" s="171"/>
      <c r="C114" s="171"/>
      <c r="D114" s="171"/>
      <c r="E114" s="171"/>
      <c r="F114" s="171"/>
      <c r="G114" s="171"/>
      <c r="H114" s="172"/>
      <c r="I114" s="1">
        <v>107</v>
      </c>
      <c r="J114" s="15">
        <f>J69+J86+J90+J100+J113</f>
        <v>737013179</v>
      </c>
      <c r="K114" s="15">
        <f>K69+K86+K90+K100+K113</f>
        <v>725162988</v>
      </c>
    </row>
    <row r="115" spans="1:11" ht="12.75">
      <c r="A115" s="159" t="s">
        <v>48</v>
      </c>
      <c r="B115" s="160"/>
      <c r="C115" s="160"/>
      <c r="D115" s="160"/>
      <c r="E115" s="160"/>
      <c r="F115" s="160"/>
      <c r="G115" s="160"/>
      <c r="H115" s="161"/>
      <c r="I115" s="2">
        <v>108</v>
      </c>
      <c r="J115" s="7">
        <v>804016</v>
      </c>
      <c r="K115" s="7">
        <v>804016</v>
      </c>
    </row>
    <row r="116" spans="1:11" ht="12.75">
      <c r="A116" s="162" t="s">
        <v>269</v>
      </c>
      <c r="B116" s="163"/>
      <c r="C116" s="163"/>
      <c r="D116" s="163"/>
      <c r="E116" s="163"/>
      <c r="F116" s="163"/>
      <c r="G116" s="163"/>
      <c r="H116" s="163"/>
      <c r="I116" s="164"/>
      <c r="J116" s="164"/>
      <c r="K116" s="165"/>
    </row>
    <row r="117" spans="1:11" ht="12.75">
      <c r="A117" s="166" t="s">
        <v>153</v>
      </c>
      <c r="B117" s="167"/>
      <c r="C117" s="167"/>
      <c r="D117" s="167"/>
      <c r="E117" s="167"/>
      <c r="F117" s="167"/>
      <c r="G117" s="167"/>
      <c r="H117" s="167"/>
      <c r="I117" s="168"/>
      <c r="J117" s="168"/>
      <c r="K117" s="169"/>
    </row>
    <row r="118" spans="1:11" ht="12.75">
      <c r="A118" s="154" t="s">
        <v>3</v>
      </c>
      <c r="B118" s="155"/>
      <c r="C118" s="155"/>
      <c r="D118" s="155"/>
      <c r="E118" s="155"/>
      <c r="F118" s="155"/>
      <c r="G118" s="155"/>
      <c r="H118" s="156"/>
      <c r="I118" s="1">
        <v>109</v>
      </c>
      <c r="J118" s="6">
        <v>0</v>
      </c>
      <c r="K118" s="6">
        <v>0</v>
      </c>
    </row>
    <row r="119" spans="1:11" ht="12.75">
      <c r="A119" s="173" t="s">
        <v>4</v>
      </c>
      <c r="B119" s="174"/>
      <c r="C119" s="174"/>
      <c r="D119" s="174"/>
      <c r="E119" s="174"/>
      <c r="F119" s="174"/>
      <c r="G119" s="174"/>
      <c r="H119" s="175"/>
      <c r="I119" s="4">
        <v>110</v>
      </c>
      <c r="J119" s="7">
        <v>0</v>
      </c>
      <c r="K119" s="7">
        <v>0</v>
      </c>
    </row>
    <row r="120" spans="1:11" ht="12.75">
      <c r="A120" s="176" t="s">
        <v>270</v>
      </c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</row>
    <row r="121" spans="1:11" ht="12.75">
      <c r="A121" s="157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</row>
  </sheetData>
  <sheetProtection/>
  <mergeCells count="121">
    <mergeCell ref="A13:H13"/>
    <mergeCell ref="A14:H14"/>
    <mergeCell ref="A5:H5"/>
    <mergeCell ref="A6:K6"/>
    <mergeCell ref="A7:H7"/>
    <mergeCell ref="A8:H8"/>
    <mergeCell ref="A9:H9"/>
    <mergeCell ref="A10:H10"/>
    <mergeCell ref="A26:H26"/>
    <mergeCell ref="A21:H21"/>
    <mergeCell ref="A22:H22"/>
    <mergeCell ref="A16:H16"/>
    <mergeCell ref="A1:K1"/>
    <mergeCell ref="A2:K2"/>
    <mergeCell ref="A3:K3"/>
    <mergeCell ref="A4:H4"/>
    <mergeCell ref="A11:H11"/>
    <mergeCell ref="A12:H12"/>
    <mergeCell ref="A37:H37"/>
    <mergeCell ref="A38:H38"/>
    <mergeCell ref="A15:H15"/>
    <mergeCell ref="A23:H23"/>
    <mergeCell ref="A24:H24"/>
    <mergeCell ref="A17:H17"/>
    <mergeCell ref="A18:H18"/>
    <mergeCell ref="A19:H19"/>
    <mergeCell ref="A20:H20"/>
    <mergeCell ref="A25:H25"/>
    <mergeCell ref="A31:H31"/>
    <mergeCell ref="A32:H32"/>
    <mergeCell ref="A33:H33"/>
    <mergeCell ref="A34:H34"/>
    <mergeCell ref="A35:H35"/>
    <mergeCell ref="A36:H36"/>
    <mergeCell ref="A48:H48"/>
    <mergeCell ref="A53:H53"/>
    <mergeCell ref="A54:H54"/>
    <mergeCell ref="A55:H55"/>
    <mergeCell ref="A27:H27"/>
    <mergeCell ref="A28:H28"/>
    <mergeCell ref="A39:H39"/>
    <mergeCell ref="A40:H40"/>
    <mergeCell ref="A29:H29"/>
    <mergeCell ref="A30:H30"/>
    <mergeCell ref="A60:H6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71:H71"/>
    <mergeCell ref="A49:H49"/>
    <mergeCell ref="A50:H50"/>
    <mergeCell ref="A72:H72"/>
    <mergeCell ref="A73:H73"/>
    <mergeCell ref="A74:H74"/>
    <mergeCell ref="A56:H56"/>
    <mergeCell ref="A57:H57"/>
    <mergeCell ref="A58:H58"/>
    <mergeCell ref="A59:H59"/>
    <mergeCell ref="A66:H66"/>
    <mergeCell ref="A67:H67"/>
    <mergeCell ref="A68:K68"/>
    <mergeCell ref="A69:H69"/>
    <mergeCell ref="A70:H70"/>
    <mergeCell ref="A63:H63"/>
    <mergeCell ref="A64:H64"/>
    <mergeCell ref="A83:H83"/>
    <mergeCell ref="A84:H84"/>
    <mergeCell ref="A89:H89"/>
    <mergeCell ref="A90:H90"/>
    <mergeCell ref="A91:H91"/>
    <mergeCell ref="A61:H61"/>
    <mergeCell ref="A62:H62"/>
    <mergeCell ref="A75:H75"/>
    <mergeCell ref="A76:H76"/>
    <mergeCell ref="A65:H65"/>
    <mergeCell ref="A96:H96"/>
    <mergeCell ref="A97:H97"/>
    <mergeCell ref="A87:H87"/>
    <mergeCell ref="A88:H88"/>
    <mergeCell ref="A77:H77"/>
    <mergeCell ref="A78:H78"/>
    <mergeCell ref="A79:H79"/>
    <mergeCell ref="A80:H80"/>
    <mergeCell ref="A81:H81"/>
    <mergeCell ref="A82:H82"/>
    <mergeCell ref="A106:H106"/>
    <mergeCell ref="A107:H107"/>
    <mergeCell ref="A85:H85"/>
    <mergeCell ref="A86:H86"/>
    <mergeCell ref="A99:H99"/>
    <mergeCell ref="A100:H100"/>
    <mergeCell ref="A92:H92"/>
    <mergeCell ref="A93:H93"/>
    <mergeCell ref="A94:H94"/>
    <mergeCell ref="A95:H95"/>
    <mergeCell ref="A119:H119"/>
    <mergeCell ref="A120:K120"/>
    <mergeCell ref="A98:H98"/>
    <mergeCell ref="A111:H111"/>
    <mergeCell ref="A112:H112"/>
    <mergeCell ref="A101:H101"/>
    <mergeCell ref="A102:H102"/>
    <mergeCell ref="A103:H103"/>
    <mergeCell ref="A104:H104"/>
    <mergeCell ref="A105:H105"/>
    <mergeCell ref="A108:H108"/>
    <mergeCell ref="A109:H109"/>
    <mergeCell ref="A110:H110"/>
    <mergeCell ref="A121:K121"/>
    <mergeCell ref="A115:H115"/>
    <mergeCell ref="A116:K116"/>
    <mergeCell ref="A117:K117"/>
    <mergeCell ref="A118:H118"/>
    <mergeCell ref="A113:H113"/>
    <mergeCell ref="A114:H11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34">
      <selection activeCell="Q62" sqref="Q62"/>
    </sheetView>
  </sheetViews>
  <sheetFormatPr defaultColWidth="9.140625" defaultRowHeight="12.75"/>
  <cols>
    <col min="1" max="9" width="9.140625" style="14" customWidth="1"/>
    <col min="10" max="10" width="9.8515625" style="14" customWidth="1"/>
    <col min="11" max="11" width="10.00390625" style="14" customWidth="1"/>
    <col min="12" max="12" width="9.8515625" style="14" customWidth="1"/>
    <col min="13" max="13" width="10.28125" style="14" customWidth="1"/>
    <col min="14" max="14" width="10.140625" style="14" bestFit="1" customWidth="1"/>
    <col min="15" max="16384" width="9.140625" style="14" customWidth="1"/>
  </cols>
  <sheetData>
    <row r="1" spans="1:13" ht="12.75" customHeight="1">
      <c r="A1" s="187" t="s">
        <v>126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2.75" customHeight="1">
      <c r="A2" s="199" t="s">
        <v>304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2.75" customHeight="1">
      <c r="A3" s="216" t="s">
        <v>297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21.75">
      <c r="A4" s="217" t="s">
        <v>50</v>
      </c>
      <c r="B4" s="217"/>
      <c r="C4" s="217"/>
      <c r="D4" s="217"/>
      <c r="E4" s="217"/>
      <c r="F4" s="217"/>
      <c r="G4" s="217"/>
      <c r="H4" s="217"/>
      <c r="I4" s="20" t="s">
        <v>239</v>
      </c>
      <c r="J4" s="219" t="s">
        <v>277</v>
      </c>
      <c r="K4" s="219"/>
      <c r="L4" s="218" t="s">
        <v>278</v>
      </c>
      <c r="M4" s="218"/>
    </row>
    <row r="5" spans="1:13" ht="12.75">
      <c r="A5" s="217"/>
      <c r="B5" s="217"/>
      <c r="C5" s="217"/>
      <c r="D5" s="217"/>
      <c r="E5" s="217"/>
      <c r="F5" s="217"/>
      <c r="G5" s="217"/>
      <c r="H5" s="217"/>
      <c r="I5" s="20"/>
      <c r="J5" s="22" t="s">
        <v>273</v>
      </c>
      <c r="K5" s="22" t="s">
        <v>274</v>
      </c>
      <c r="L5" s="22" t="s">
        <v>273</v>
      </c>
      <c r="M5" s="22" t="s">
        <v>274</v>
      </c>
    </row>
    <row r="6" spans="1:13" ht="12.75">
      <c r="A6" s="218">
        <v>1</v>
      </c>
      <c r="B6" s="218"/>
      <c r="C6" s="218"/>
      <c r="D6" s="218"/>
      <c r="E6" s="218"/>
      <c r="F6" s="218"/>
      <c r="G6" s="218"/>
      <c r="H6" s="218"/>
      <c r="I6" s="24">
        <v>2</v>
      </c>
      <c r="J6" s="22">
        <v>3</v>
      </c>
      <c r="K6" s="22">
        <v>4</v>
      </c>
      <c r="L6" s="22">
        <v>5</v>
      </c>
      <c r="M6" s="22">
        <v>6</v>
      </c>
    </row>
    <row r="7" spans="1:13" ht="12.75">
      <c r="A7" s="166" t="s">
        <v>20</v>
      </c>
      <c r="B7" s="167"/>
      <c r="C7" s="167"/>
      <c r="D7" s="167"/>
      <c r="E7" s="167"/>
      <c r="F7" s="167"/>
      <c r="G7" s="167"/>
      <c r="H7" s="186"/>
      <c r="I7" s="3">
        <v>111</v>
      </c>
      <c r="J7" s="16">
        <f>SUM(J8:J9)</f>
        <v>167349031</v>
      </c>
      <c r="K7" s="16">
        <f>SUM(K8:K9)</f>
        <v>53895050</v>
      </c>
      <c r="L7" s="16">
        <f>SUM(L8:L9)</f>
        <v>166719198</v>
      </c>
      <c r="M7" s="16">
        <f>SUM(M8:M9)</f>
        <v>40993515</v>
      </c>
    </row>
    <row r="8" spans="1:14" ht="12.75">
      <c r="A8" s="170" t="s">
        <v>124</v>
      </c>
      <c r="B8" s="171"/>
      <c r="C8" s="171"/>
      <c r="D8" s="171"/>
      <c r="E8" s="171"/>
      <c r="F8" s="171"/>
      <c r="G8" s="171"/>
      <c r="H8" s="172"/>
      <c r="I8" s="1">
        <v>112</v>
      </c>
      <c r="J8" s="6">
        <v>144044294</v>
      </c>
      <c r="K8" s="6">
        <v>39308212</v>
      </c>
      <c r="L8" s="6">
        <v>154837313</v>
      </c>
      <c r="M8" s="6">
        <v>38413355</v>
      </c>
      <c r="N8" s="42"/>
    </row>
    <row r="9" spans="1:14" ht="12.75">
      <c r="A9" s="170" t="s">
        <v>92</v>
      </c>
      <c r="B9" s="171"/>
      <c r="C9" s="171"/>
      <c r="D9" s="171"/>
      <c r="E9" s="171"/>
      <c r="F9" s="171"/>
      <c r="G9" s="171"/>
      <c r="H9" s="172"/>
      <c r="I9" s="1">
        <v>113</v>
      </c>
      <c r="J9" s="6">
        <v>23304737</v>
      </c>
      <c r="K9" s="6">
        <v>14586838</v>
      </c>
      <c r="L9" s="6">
        <v>11881885</v>
      </c>
      <c r="M9" s="6">
        <v>2580160</v>
      </c>
      <c r="N9" s="42"/>
    </row>
    <row r="10" spans="1:13" ht="12.75">
      <c r="A10" s="170" t="s">
        <v>7</v>
      </c>
      <c r="B10" s="171"/>
      <c r="C10" s="171"/>
      <c r="D10" s="171"/>
      <c r="E10" s="171"/>
      <c r="F10" s="171"/>
      <c r="G10" s="171"/>
      <c r="H10" s="172"/>
      <c r="I10" s="1">
        <v>114</v>
      </c>
      <c r="J10" s="15">
        <f>J11+J12+J16+J20+J21+J22+J25+J26</f>
        <v>170079369</v>
      </c>
      <c r="K10" s="15">
        <f>K11+K12+K16+K20+K21+K22+K25+K26</f>
        <v>47997992</v>
      </c>
      <c r="L10" s="15">
        <f>L11+L12+L16+L20+L21+L22+L25+L26</f>
        <v>170181175</v>
      </c>
      <c r="M10" s="15">
        <f>M11+M12+M16+M20+M21+M22+M25+M26</f>
        <v>44168654</v>
      </c>
    </row>
    <row r="11" spans="1:13" ht="12.75">
      <c r="A11" s="170" t="s">
        <v>93</v>
      </c>
      <c r="B11" s="171"/>
      <c r="C11" s="171"/>
      <c r="D11" s="171"/>
      <c r="E11" s="171"/>
      <c r="F11" s="171"/>
      <c r="G11" s="171"/>
      <c r="H11" s="172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170" t="s">
        <v>16</v>
      </c>
      <c r="B12" s="171"/>
      <c r="C12" s="171"/>
      <c r="D12" s="171"/>
      <c r="E12" s="171"/>
      <c r="F12" s="171"/>
      <c r="G12" s="171"/>
      <c r="H12" s="172"/>
      <c r="I12" s="1">
        <v>116</v>
      </c>
      <c r="J12" s="15">
        <f>SUM(J13:J15)</f>
        <v>62681224</v>
      </c>
      <c r="K12" s="15">
        <f>SUM(K13:K15)</f>
        <v>17379389</v>
      </c>
      <c r="L12" s="15">
        <f>SUM(L13:L15)</f>
        <v>66270570</v>
      </c>
      <c r="M12" s="15">
        <f>SUM(M13:M15)</f>
        <v>17322057</v>
      </c>
    </row>
    <row r="13" spans="1:14" ht="12.75">
      <c r="A13" s="154" t="s">
        <v>120</v>
      </c>
      <c r="B13" s="155"/>
      <c r="C13" s="155"/>
      <c r="D13" s="155"/>
      <c r="E13" s="155"/>
      <c r="F13" s="155"/>
      <c r="G13" s="155"/>
      <c r="H13" s="156"/>
      <c r="I13" s="1">
        <v>117</v>
      </c>
      <c r="J13" s="6">
        <v>18672029</v>
      </c>
      <c r="K13" s="6">
        <v>5057649</v>
      </c>
      <c r="L13" s="6">
        <v>18718779</v>
      </c>
      <c r="M13" s="6">
        <v>5339325</v>
      </c>
      <c r="N13" s="42"/>
    </row>
    <row r="14" spans="1:14" ht="12.75">
      <c r="A14" s="154" t="s">
        <v>121</v>
      </c>
      <c r="B14" s="155"/>
      <c r="C14" s="155"/>
      <c r="D14" s="155"/>
      <c r="E14" s="155"/>
      <c r="F14" s="155"/>
      <c r="G14" s="155"/>
      <c r="H14" s="156"/>
      <c r="I14" s="1">
        <v>118</v>
      </c>
      <c r="J14" s="6">
        <v>0</v>
      </c>
      <c r="K14" s="6">
        <v>0</v>
      </c>
      <c r="L14" s="6">
        <v>0</v>
      </c>
      <c r="M14" s="6">
        <v>0</v>
      </c>
      <c r="N14" s="42"/>
    </row>
    <row r="15" spans="1:14" ht="12.75">
      <c r="A15" s="154" t="s">
        <v>52</v>
      </c>
      <c r="B15" s="155"/>
      <c r="C15" s="155"/>
      <c r="D15" s="155"/>
      <c r="E15" s="155"/>
      <c r="F15" s="155"/>
      <c r="G15" s="155"/>
      <c r="H15" s="156"/>
      <c r="I15" s="1">
        <v>119</v>
      </c>
      <c r="J15" s="6">
        <v>44009195</v>
      </c>
      <c r="K15" s="6">
        <v>12321740</v>
      </c>
      <c r="L15" s="6">
        <v>47551791</v>
      </c>
      <c r="M15" s="6">
        <v>11982732</v>
      </c>
      <c r="N15" s="42"/>
    </row>
    <row r="16" spans="1:14" ht="12.75">
      <c r="A16" s="170" t="s">
        <v>17</v>
      </c>
      <c r="B16" s="171"/>
      <c r="C16" s="171"/>
      <c r="D16" s="171"/>
      <c r="E16" s="171"/>
      <c r="F16" s="171"/>
      <c r="G16" s="171"/>
      <c r="H16" s="172"/>
      <c r="I16" s="1">
        <v>120</v>
      </c>
      <c r="J16" s="15">
        <f>SUM(J17:J19)</f>
        <v>67159875</v>
      </c>
      <c r="K16" s="15">
        <f>SUM(K17:K19)</f>
        <v>16494496</v>
      </c>
      <c r="L16" s="15">
        <f>SUM(L17:L19)</f>
        <v>65196104</v>
      </c>
      <c r="M16" s="15">
        <f>SUM(M17:M19)</f>
        <v>16382144</v>
      </c>
      <c r="N16" s="42"/>
    </row>
    <row r="17" spans="1:14" ht="12.75">
      <c r="A17" s="154" t="s">
        <v>53</v>
      </c>
      <c r="B17" s="155"/>
      <c r="C17" s="155"/>
      <c r="D17" s="155"/>
      <c r="E17" s="155"/>
      <c r="F17" s="155"/>
      <c r="G17" s="155"/>
      <c r="H17" s="156"/>
      <c r="I17" s="1">
        <v>121</v>
      </c>
      <c r="J17" s="6">
        <v>41703223</v>
      </c>
      <c r="K17" s="6">
        <v>10331896</v>
      </c>
      <c r="L17" s="6">
        <v>40918663</v>
      </c>
      <c r="M17" s="6">
        <v>10347767</v>
      </c>
      <c r="N17" s="42"/>
    </row>
    <row r="18" spans="1:14" ht="12.75">
      <c r="A18" s="154" t="s">
        <v>54</v>
      </c>
      <c r="B18" s="155"/>
      <c r="C18" s="155"/>
      <c r="D18" s="155"/>
      <c r="E18" s="155"/>
      <c r="F18" s="155"/>
      <c r="G18" s="155"/>
      <c r="H18" s="156"/>
      <c r="I18" s="1">
        <v>122</v>
      </c>
      <c r="J18" s="6">
        <v>15601503</v>
      </c>
      <c r="K18" s="6">
        <v>3743690</v>
      </c>
      <c r="L18" s="6">
        <v>14720486</v>
      </c>
      <c r="M18" s="6">
        <v>3632775</v>
      </c>
      <c r="N18" s="42"/>
    </row>
    <row r="19" spans="1:14" ht="12.75">
      <c r="A19" s="154" t="s">
        <v>55</v>
      </c>
      <c r="B19" s="155"/>
      <c r="C19" s="155"/>
      <c r="D19" s="155"/>
      <c r="E19" s="155"/>
      <c r="F19" s="155"/>
      <c r="G19" s="155"/>
      <c r="H19" s="156"/>
      <c r="I19" s="1">
        <v>123</v>
      </c>
      <c r="J19" s="6">
        <v>9855149</v>
      </c>
      <c r="K19" s="6">
        <v>2418910</v>
      </c>
      <c r="L19" s="6">
        <v>9556955</v>
      </c>
      <c r="M19" s="6">
        <v>2401602</v>
      </c>
      <c r="N19" s="42"/>
    </row>
    <row r="20" spans="1:14" ht="12.75">
      <c r="A20" s="170" t="s">
        <v>94</v>
      </c>
      <c r="B20" s="171"/>
      <c r="C20" s="171"/>
      <c r="D20" s="171"/>
      <c r="E20" s="171"/>
      <c r="F20" s="171"/>
      <c r="G20" s="171"/>
      <c r="H20" s="172"/>
      <c r="I20" s="1">
        <v>124</v>
      </c>
      <c r="J20" s="6">
        <v>10530394</v>
      </c>
      <c r="K20" s="6">
        <v>3525674</v>
      </c>
      <c r="L20" s="6">
        <v>9767498</v>
      </c>
      <c r="M20" s="6">
        <v>2295748</v>
      </c>
      <c r="N20" s="42"/>
    </row>
    <row r="21" spans="1:14" ht="12.75">
      <c r="A21" s="170" t="s">
        <v>95</v>
      </c>
      <c r="B21" s="171"/>
      <c r="C21" s="171"/>
      <c r="D21" s="171"/>
      <c r="E21" s="171"/>
      <c r="F21" s="171"/>
      <c r="G21" s="171"/>
      <c r="H21" s="172"/>
      <c r="I21" s="1">
        <v>125</v>
      </c>
      <c r="J21" s="6">
        <v>25514300</v>
      </c>
      <c r="K21" s="6">
        <v>7695090</v>
      </c>
      <c r="L21" s="6">
        <v>26220674</v>
      </c>
      <c r="M21" s="6">
        <v>7505841</v>
      </c>
      <c r="N21" s="42"/>
    </row>
    <row r="22" spans="1:14" ht="12.75">
      <c r="A22" s="170" t="s">
        <v>18</v>
      </c>
      <c r="B22" s="171"/>
      <c r="C22" s="171"/>
      <c r="D22" s="171"/>
      <c r="E22" s="171"/>
      <c r="F22" s="171"/>
      <c r="G22" s="171"/>
      <c r="H22" s="172"/>
      <c r="I22" s="1">
        <v>126</v>
      </c>
      <c r="J22" s="15">
        <f>SUM(J23:J24)</f>
        <v>2170090</v>
      </c>
      <c r="K22" s="15">
        <f>SUM(K23:K24)</f>
        <v>2170090</v>
      </c>
      <c r="L22" s="15">
        <f>SUM(L23:L24)</f>
        <v>60830</v>
      </c>
      <c r="M22" s="15">
        <f>SUM(M23:M24)</f>
        <v>60830</v>
      </c>
      <c r="N22" s="42"/>
    </row>
    <row r="23" spans="1:14" ht="12.75">
      <c r="A23" s="154" t="s">
        <v>111</v>
      </c>
      <c r="B23" s="155"/>
      <c r="C23" s="155"/>
      <c r="D23" s="155"/>
      <c r="E23" s="155"/>
      <c r="F23" s="155"/>
      <c r="G23" s="155"/>
      <c r="H23" s="156"/>
      <c r="I23" s="1">
        <v>127</v>
      </c>
      <c r="J23" s="6">
        <v>0</v>
      </c>
      <c r="K23" s="6">
        <v>0</v>
      </c>
      <c r="L23" s="6">
        <v>0</v>
      </c>
      <c r="M23" s="6">
        <v>0</v>
      </c>
      <c r="N23" s="42"/>
    </row>
    <row r="24" spans="1:14" ht="12.75">
      <c r="A24" s="154" t="s">
        <v>112</v>
      </c>
      <c r="B24" s="155"/>
      <c r="C24" s="155"/>
      <c r="D24" s="155"/>
      <c r="E24" s="155"/>
      <c r="F24" s="155"/>
      <c r="G24" s="155"/>
      <c r="H24" s="156"/>
      <c r="I24" s="1">
        <v>128</v>
      </c>
      <c r="J24" s="6">
        <v>2170090</v>
      </c>
      <c r="K24" s="6">
        <v>2170090</v>
      </c>
      <c r="L24" s="6">
        <v>60830</v>
      </c>
      <c r="M24" s="6">
        <v>60830</v>
      </c>
      <c r="N24" s="42"/>
    </row>
    <row r="25" spans="1:14" ht="12.75">
      <c r="A25" s="170" t="s">
        <v>96</v>
      </c>
      <c r="B25" s="171"/>
      <c r="C25" s="171"/>
      <c r="D25" s="171"/>
      <c r="E25" s="171"/>
      <c r="F25" s="171"/>
      <c r="G25" s="171"/>
      <c r="H25" s="172"/>
      <c r="I25" s="1">
        <v>129</v>
      </c>
      <c r="J25" s="6">
        <v>0</v>
      </c>
      <c r="K25" s="6">
        <v>0</v>
      </c>
      <c r="L25" s="6">
        <v>0</v>
      </c>
      <c r="M25" s="6">
        <v>0</v>
      </c>
      <c r="N25" s="42"/>
    </row>
    <row r="26" spans="1:14" ht="12.75">
      <c r="A26" s="170" t="s">
        <v>41</v>
      </c>
      <c r="B26" s="171"/>
      <c r="C26" s="171"/>
      <c r="D26" s="171"/>
      <c r="E26" s="171"/>
      <c r="F26" s="171"/>
      <c r="G26" s="171"/>
      <c r="H26" s="172"/>
      <c r="I26" s="1">
        <v>130</v>
      </c>
      <c r="J26" s="6">
        <v>2023486</v>
      </c>
      <c r="K26" s="6">
        <v>733253</v>
      </c>
      <c r="L26" s="6">
        <v>2665499</v>
      </c>
      <c r="M26" s="6">
        <v>602034</v>
      </c>
      <c r="N26" s="42"/>
    </row>
    <row r="27" spans="1:14" ht="12.75">
      <c r="A27" s="170" t="s">
        <v>177</v>
      </c>
      <c r="B27" s="171"/>
      <c r="C27" s="171"/>
      <c r="D27" s="171"/>
      <c r="E27" s="171"/>
      <c r="F27" s="171"/>
      <c r="G27" s="171"/>
      <c r="H27" s="172"/>
      <c r="I27" s="1">
        <v>131</v>
      </c>
      <c r="J27" s="15">
        <f>SUM(J28:J32)</f>
        <v>11568847</v>
      </c>
      <c r="K27" s="15">
        <f>SUM(K28:K32)</f>
        <v>6486225</v>
      </c>
      <c r="L27" s="15">
        <f>SUM(L28:L32)</f>
        <v>13083648</v>
      </c>
      <c r="M27" s="15">
        <f>SUM(M28:M32)</f>
        <v>755030</v>
      </c>
      <c r="N27" s="42"/>
    </row>
    <row r="28" spans="1:14" ht="24" customHeight="1">
      <c r="A28" s="170" t="s">
        <v>189</v>
      </c>
      <c r="B28" s="171"/>
      <c r="C28" s="171"/>
      <c r="D28" s="171"/>
      <c r="E28" s="171"/>
      <c r="F28" s="171"/>
      <c r="G28" s="171"/>
      <c r="H28" s="172"/>
      <c r="I28" s="1">
        <v>132</v>
      </c>
      <c r="J28" s="6">
        <v>0</v>
      </c>
      <c r="K28" s="6">
        <v>0</v>
      </c>
      <c r="L28" s="6">
        <v>0</v>
      </c>
      <c r="M28" s="6">
        <v>0</v>
      </c>
      <c r="N28" s="42"/>
    </row>
    <row r="29" spans="1:14" ht="25.5" customHeight="1">
      <c r="A29" s="170" t="s">
        <v>127</v>
      </c>
      <c r="B29" s="171"/>
      <c r="C29" s="171"/>
      <c r="D29" s="171"/>
      <c r="E29" s="171"/>
      <c r="F29" s="171"/>
      <c r="G29" s="171"/>
      <c r="H29" s="172"/>
      <c r="I29" s="1">
        <v>133</v>
      </c>
      <c r="J29" s="6">
        <v>11568847</v>
      </c>
      <c r="K29" s="6">
        <v>6633980</v>
      </c>
      <c r="L29" s="6">
        <v>6546318</v>
      </c>
      <c r="M29" s="6">
        <v>754022</v>
      </c>
      <c r="N29" s="42"/>
    </row>
    <row r="30" spans="1:14" ht="12.75">
      <c r="A30" s="170" t="s">
        <v>113</v>
      </c>
      <c r="B30" s="171"/>
      <c r="C30" s="171"/>
      <c r="D30" s="171"/>
      <c r="E30" s="171"/>
      <c r="F30" s="171"/>
      <c r="G30" s="171"/>
      <c r="H30" s="172"/>
      <c r="I30" s="1">
        <v>134</v>
      </c>
      <c r="J30" s="6">
        <v>0</v>
      </c>
      <c r="K30" s="6">
        <v>0</v>
      </c>
      <c r="L30" s="6">
        <v>6537330</v>
      </c>
      <c r="M30" s="6">
        <v>1008</v>
      </c>
      <c r="N30" s="42"/>
    </row>
    <row r="31" spans="1:14" ht="12.75">
      <c r="A31" s="170" t="s">
        <v>185</v>
      </c>
      <c r="B31" s="171"/>
      <c r="C31" s="171"/>
      <c r="D31" s="171"/>
      <c r="E31" s="171"/>
      <c r="F31" s="171"/>
      <c r="G31" s="171"/>
      <c r="H31" s="172"/>
      <c r="I31" s="1">
        <v>135</v>
      </c>
      <c r="J31" s="6">
        <v>0</v>
      </c>
      <c r="K31" s="6">
        <v>0</v>
      </c>
      <c r="L31" s="6">
        <v>0</v>
      </c>
      <c r="M31" s="6">
        <v>0</v>
      </c>
      <c r="N31" s="42"/>
    </row>
    <row r="32" spans="1:14" ht="12.75">
      <c r="A32" s="170" t="s">
        <v>114</v>
      </c>
      <c r="B32" s="171"/>
      <c r="C32" s="171"/>
      <c r="D32" s="171"/>
      <c r="E32" s="171"/>
      <c r="F32" s="171"/>
      <c r="G32" s="171"/>
      <c r="H32" s="172"/>
      <c r="I32" s="1">
        <v>136</v>
      </c>
      <c r="J32" s="44">
        <v>0</v>
      </c>
      <c r="K32" s="44">
        <v>-147755</v>
      </c>
      <c r="L32" s="44">
        <v>0</v>
      </c>
      <c r="M32" s="44">
        <v>0</v>
      </c>
      <c r="N32" s="42"/>
    </row>
    <row r="33" spans="1:14" ht="12.75">
      <c r="A33" s="170" t="s">
        <v>178</v>
      </c>
      <c r="B33" s="171"/>
      <c r="C33" s="171"/>
      <c r="D33" s="171"/>
      <c r="E33" s="171"/>
      <c r="F33" s="171"/>
      <c r="G33" s="171"/>
      <c r="H33" s="172"/>
      <c r="I33" s="1">
        <v>137</v>
      </c>
      <c r="J33" s="15">
        <f>SUM(J34:J37)</f>
        <v>7752671</v>
      </c>
      <c r="K33" s="15">
        <f>SUM(K34:K37)</f>
        <v>3820490</v>
      </c>
      <c r="L33" s="15">
        <f>SUM(L34:L37)</f>
        <v>8905045</v>
      </c>
      <c r="M33" s="15">
        <f>SUM(M34:M37)</f>
        <v>947794</v>
      </c>
      <c r="N33" s="42"/>
    </row>
    <row r="34" spans="1:14" ht="12.75">
      <c r="A34" s="170" t="s">
        <v>57</v>
      </c>
      <c r="B34" s="171"/>
      <c r="C34" s="171"/>
      <c r="D34" s="171"/>
      <c r="E34" s="171"/>
      <c r="F34" s="171"/>
      <c r="G34" s="171"/>
      <c r="H34" s="172"/>
      <c r="I34" s="1">
        <v>138</v>
      </c>
      <c r="J34" s="6">
        <v>0</v>
      </c>
      <c r="K34" s="6">
        <v>0</v>
      </c>
      <c r="L34" s="6">
        <v>0</v>
      </c>
      <c r="M34" s="6">
        <v>0</v>
      </c>
      <c r="N34" s="42"/>
    </row>
    <row r="35" spans="1:14" ht="12.75">
      <c r="A35" s="170" t="s">
        <v>56</v>
      </c>
      <c r="B35" s="171"/>
      <c r="C35" s="171"/>
      <c r="D35" s="171"/>
      <c r="E35" s="171"/>
      <c r="F35" s="171"/>
      <c r="G35" s="171"/>
      <c r="H35" s="172"/>
      <c r="I35" s="1">
        <v>139</v>
      </c>
      <c r="J35" s="6">
        <v>6509647</v>
      </c>
      <c r="K35" s="6">
        <v>3509823</v>
      </c>
      <c r="L35" s="6">
        <v>7542890</v>
      </c>
      <c r="M35" s="6">
        <v>630937</v>
      </c>
      <c r="N35" s="42"/>
    </row>
    <row r="36" spans="1:14" ht="12.75">
      <c r="A36" s="170" t="s">
        <v>186</v>
      </c>
      <c r="B36" s="171"/>
      <c r="C36" s="171"/>
      <c r="D36" s="171"/>
      <c r="E36" s="171"/>
      <c r="F36" s="171"/>
      <c r="G36" s="171"/>
      <c r="H36" s="172"/>
      <c r="I36" s="1">
        <v>140</v>
      </c>
      <c r="J36" s="6">
        <v>0</v>
      </c>
      <c r="K36" s="6">
        <v>0</v>
      </c>
      <c r="L36" s="6">
        <v>0</v>
      </c>
      <c r="M36" s="6">
        <v>0</v>
      </c>
      <c r="N36" s="42"/>
    </row>
    <row r="37" spans="1:14" ht="12.75">
      <c r="A37" s="170" t="s">
        <v>58</v>
      </c>
      <c r="B37" s="171"/>
      <c r="C37" s="171"/>
      <c r="D37" s="171"/>
      <c r="E37" s="171"/>
      <c r="F37" s="171"/>
      <c r="G37" s="171"/>
      <c r="H37" s="172"/>
      <c r="I37" s="1">
        <v>141</v>
      </c>
      <c r="J37" s="6">
        <v>1243024</v>
      </c>
      <c r="K37" s="6">
        <v>310667</v>
      </c>
      <c r="L37" s="6">
        <v>1362155</v>
      </c>
      <c r="M37" s="6">
        <v>316857</v>
      </c>
      <c r="N37" s="42"/>
    </row>
    <row r="38" spans="1:14" ht="12.75">
      <c r="A38" s="170" t="s">
        <v>162</v>
      </c>
      <c r="B38" s="171"/>
      <c r="C38" s="171"/>
      <c r="D38" s="171"/>
      <c r="E38" s="171"/>
      <c r="F38" s="171"/>
      <c r="G38" s="171"/>
      <c r="H38" s="172"/>
      <c r="I38" s="1">
        <v>142</v>
      </c>
      <c r="J38" s="6">
        <v>0</v>
      </c>
      <c r="K38" s="6">
        <v>0</v>
      </c>
      <c r="L38" s="6">
        <v>0</v>
      </c>
      <c r="M38" s="6">
        <v>0</v>
      </c>
      <c r="N38" s="42"/>
    </row>
    <row r="39" spans="1:14" ht="12.75">
      <c r="A39" s="170" t="s">
        <v>163</v>
      </c>
      <c r="B39" s="171"/>
      <c r="C39" s="171"/>
      <c r="D39" s="171"/>
      <c r="E39" s="171"/>
      <c r="F39" s="171"/>
      <c r="G39" s="171"/>
      <c r="H39" s="172"/>
      <c r="I39" s="1">
        <v>143</v>
      </c>
      <c r="J39" s="6">
        <v>0</v>
      </c>
      <c r="K39" s="6">
        <v>0</v>
      </c>
      <c r="L39" s="6">
        <v>0</v>
      </c>
      <c r="M39" s="6">
        <v>0</v>
      </c>
      <c r="N39" s="42"/>
    </row>
    <row r="40" spans="1:14" ht="12.75">
      <c r="A40" s="170" t="s">
        <v>187</v>
      </c>
      <c r="B40" s="171"/>
      <c r="C40" s="171"/>
      <c r="D40" s="171"/>
      <c r="E40" s="171"/>
      <c r="F40" s="171"/>
      <c r="G40" s="171"/>
      <c r="H40" s="172"/>
      <c r="I40" s="1">
        <v>144</v>
      </c>
      <c r="J40" s="6">
        <v>0</v>
      </c>
      <c r="K40" s="6">
        <v>0</v>
      </c>
      <c r="L40" s="6">
        <v>0</v>
      </c>
      <c r="M40" s="6">
        <v>0</v>
      </c>
      <c r="N40" s="42"/>
    </row>
    <row r="41" spans="1:14" ht="12.75">
      <c r="A41" s="170" t="s">
        <v>188</v>
      </c>
      <c r="B41" s="171"/>
      <c r="C41" s="171"/>
      <c r="D41" s="171"/>
      <c r="E41" s="171"/>
      <c r="F41" s="171"/>
      <c r="G41" s="171"/>
      <c r="H41" s="172"/>
      <c r="I41" s="1">
        <v>145</v>
      </c>
      <c r="J41" s="6">
        <v>0</v>
      </c>
      <c r="K41" s="6">
        <v>0</v>
      </c>
      <c r="L41" s="6">
        <v>0</v>
      </c>
      <c r="M41" s="6">
        <v>0</v>
      </c>
      <c r="N41" s="42"/>
    </row>
    <row r="42" spans="1:14" ht="12.75">
      <c r="A42" s="170" t="s">
        <v>298</v>
      </c>
      <c r="B42" s="171"/>
      <c r="C42" s="171"/>
      <c r="D42" s="171"/>
      <c r="E42" s="171"/>
      <c r="F42" s="171"/>
      <c r="G42" s="171"/>
      <c r="H42" s="172"/>
      <c r="I42" s="1">
        <v>146</v>
      </c>
      <c r="J42" s="15">
        <f>J7+J27+J38+J40</f>
        <v>178917878</v>
      </c>
      <c r="K42" s="15">
        <f>K7+K27+K38+K40</f>
        <v>60381275</v>
      </c>
      <c r="L42" s="15">
        <f>L7+L27+L38+L40</f>
        <v>179802846</v>
      </c>
      <c r="M42" s="15">
        <f>M7+M27+M38+M40</f>
        <v>41748545</v>
      </c>
      <c r="N42" s="42"/>
    </row>
    <row r="43" spans="1:14" ht="12.75">
      <c r="A43" s="170" t="s">
        <v>299</v>
      </c>
      <c r="B43" s="171"/>
      <c r="C43" s="171"/>
      <c r="D43" s="171"/>
      <c r="E43" s="171"/>
      <c r="F43" s="171"/>
      <c r="G43" s="171"/>
      <c r="H43" s="172"/>
      <c r="I43" s="1">
        <v>147</v>
      </c>
      <c r="J43" s="15">
        <f>J10+J33+J39+J41</f>
        <v>177832040</v>
      </c>
      <c r="K43" s="15">
        <f>K10+K33+K39+K41</f>
        <v>51818482</v>
      </c>
      <c r="L43" s="15">
        <f>L10+L33+L39+L41</f>
        <v>179086220</v>
      </c>
      <c r="M43" s="15">
        <f>M10+M33+M39+M41</f>
        <v>45116448</v>
      </c>
      <c r="N43" s="42"/>
    </row>
    <row r="44" spans="1:14" ht="12.75">
      <c r="A44" s="170" t="s">
        <v>198</v>
      </c>
      <c r="B44" s="171"/>
      <c r="C44" s="171"/>
      <c r="D44" s="171"/>
      <c r="E44" s="171"/>
      <c r="F44" s="171"/>
      <c r="G44" s="171"/>
      <c r="H44" s="172"/>
      <c r="I44" s="1">
        <v>148</v>
      </c>
      <c r="J44" s="15">
        <f>J42-J43</f>
        <v>1085838</v>
      </c>
      <c r="K44" s="15">
        <f>K42-K43</f>
        <v>8562793</v>
      </c>
      <c r="L44" s="15">
        <f>L42-L43</f>
        <v>716626</v>
      </c>
      <c r="M44" s="15">
        <f>M42-M43</f>
        <v>-3367903</v>
      </c>
      <c r="N44" s="42"/>
    </row>
    <row r="45" spans="1:14" ht="12.75">
      <c r="A45" s="178" t="s">
        <v>180</v>
      </c>
      <c r="B45" s="179"/>
      <c r="C45" s="179"/>
      <c r="D45" s="179"/>
      <c r="E45" s="179"/>
      <c r="F45" s="179"/>
      <c r="G45" s="179"/>
      <c r="H45" s="180"/>
      <c r="I45" s="1">
        <v>149</v>
      </c>
      <c r="J45" s="15">
        <f>IF(J42&gt;J43,J42-J43,0)</f>
        <v>1085838</v>
      </c>
      <c r="K45" s="15">
        <f>IF(K42&gt;K43,K42-K43,0)</f>
        <v>8562793</v>
      </c>
      <c r="L45" s="15">
        <f>IF(L42&gt;L43,L42-L43,0)</f>
        <v>716626</v>
      </c>
      <c r="M45" s="15">
        <f>IF(M42&gt;M43,M42-M43,0)</f>
        <v>0</v>
      </c>
      <c r="N45" s="42"/>
    </row>
    <row r="46" spans="1:14" ht="12.75">
      <c r="A46" s="178" t="s">
        <v>181</v>
      </c>
      <c r="B46" s="179"/>
      <c r="C46" s="179"/>
      <c r="D46" s="179"/>
      <c r="E46" s="179"/>
      <c r="F46" s="179"/>
      <c r="G46" s="179"/>
      <c r="H46" s="180"/>
      <c r="I46" s="1">
        <v>150</v>
      </c>
      <c r="J46" s="15">
        <f>IF(J43&gt;J42,J43-J42,0)</f>
        <v>0</v>
      </c>
      <c r="K46" s="15">
        <f>IF(K43&gt;K42,K43-K42,0)</f>
        <v>0</v>
      </c>
      <c r="L46" s="15">
        <f>IF(L43&gt;L42,L43-L42,0)</f>
        <v>0</v>
      </c>
      <c r="M46" s="15">
        <f>IF(M43&gt;M42,M43-M42,0)</f>
        <v>3367903</v>
      </c>
      <c r="N46" s="42"/>
    </row>
    <row r="47" spans="1:14" ht="12.75">
      <c r="A47" s="170" t="s">
        <v>179</v>
      </c>
      <c r="B47" s="171"/>
      <c r="C47" s="171"/>
      <c r="D47" s="171"/>
      <c r="E47" s="171"/>
      <c r="F47" s="171"/>
      <c r="G47" s="171"/>
      <c r="H47" s="172"/>
      <c r="I47" s="1">
        <v>151</v>
      </c>
      <c r="J47" s="6">
        <v>842857</v>
      </c>
      <c r="K47" s="6">
        <v>842857</v>
      </c>
      <c r="L47" s="6">
        <v>92761</v>
      </c>
      <c r="M47" s="6">
        <v>92761</v>
      </c>
      <c r="N47" s="42"/>
    </row>
    <row r="48" spans="1:14" ht="12.75">
      <c r="A48" s="170" t="s">
        <v>199</v>
      </c>
      <c r="B48" s="171"/>
      <c r="C48" s="171"/>
      <c r="D48" s="171"/>
      <c r="E48" s="171"/>
      <c r="F48" s="171"/>
      <c r="G48" s="171"/>
      <c r="H48" s="172"/>
      <c r="I48" s="1">
        <v>152</v>
      </c>
      <c r="J48" s="15">
        <f>J44-J47</f>
        <v>242981</v>
      </c>
      <c r="K48" s="15">
        <f>K44-K47</f>
        <v>7719936</v>
      </c>
      <c r="L48" s="15">
        <f>L44-L47</f>
        <v>623865</v>
      </c>
      <c r="M48" s="15">
        <f>M44-M47</f>
        <v>-3460664</v>
      </c>
      <c r="N48" s="42"/>
    </row>
    <row r="49" spans="1:14" ht="12.75">
      <c r="A49" s="178" t="s">
        <v>159</v>
      </c>
      <c r="B49" s="179"/>
      <c r="C49" s="179"/>
      <c r="D49" s="179"/>
      <c r="E49" s="179"/>
      <c r="F49" s="179"/>
      <c r="G49" s="179"/>
      <c r="H49" s="180"/>
      <c r="I49" s="1">
        <v>153</v>
      </c>
      <c r="J49" s="15">
        <f>IF(J48&gt;0,J48,0)</f>
        <v>242981</v>
      </c>
      <c r="K49" s="15">
        <f>IF(K48&gt;0,K48,0)</f>
        <v>7719936</v>
      </c>
      <c r="L49" s="15">
        <f>IF(L48&gt;0,L48,0)</f>
        <v>623865</v>
      </c>
      <c r="M49" s="15">
        <f>IF(M48&gt;0,M48,0)</f>
        <v>0</v>
      </c>
      <c r="N49" s="42"/>
    </row>
    <row r="50" spans="1:14" ht="12.75">
      <c r="A50" s="209" t="s">
        <v>182</v>
      </c>
      <c r="B50" s="210"/>
      <c r="C50" s="210"/>
      <c r="D50" s="210"/>
      <c r="E50" s="210"/>
      <c r="F50" s="210"/>
      <c r="G50" s="210"/>
      <c r="H50" s="211"/>
      <c r="I50" s="4">
        <v>154</v>
      </c>
      <c r="J50" s="23">
        <f>IF(J48&lt;0,-J48,0)</f>
        <v>0</v>
      </c>
      <c r="K50" s="23">
        <f>IF(K48&lt;0,-K48,0)</f>
        <v>0</v>
      </c>
      <c r="L50" s="23">
        <f>IF(L48&lt;0,-L48,0)</f>
        <v>0</v>
      </c>
      <c r="M50" s="23">
        <f>IF(M48&lt;0,-M48,0)</f>
        <v>3460664</v>
      </c>
      <c r="N50" s="42"/>
    </row>
    <row r="51" spans="1:13" ht="12.75" customHeight="1">
      <c r="A51" s="162" t="s">
        <v>271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</row>
    <row r="52" spans="1:13" ht="12.75" customHeight="1">
      <c r="A52" s="166" t="s">
        <v>154</v>
      </c>
      <c r="B52" s="167"/>
      <c r="C52" s="167"/>
      <c r="D52" s="167"/>
      <c r="E52" s="167"/>
      <c r="F52" s="167"/>
      <c r="G52" s="167"/>
      <c r="H52" s="167"/>
      <c r="I52" s="17"/>
      <c r="J52" s="17"/>
      <c r="K52" s="17"/>
      <c r="L52" s="17"/>
      <c r="M52" s="40"/>
    </row>
    <row r="53" spans="1:13" ht="12.75">
      <c r="A53" s="212" t="s">
        <v>196</v>
      </c>
      <c r="B53" s="213"/>
      <c r="C53" s="213"/>
      <c r="D53" s="213"/>
      <c r="E53" s="213"/>
      <c r="F53" s="213"/>
      <c r="G53" s="213"/>
      <c r="H53" s="214"/>
      <c r="I53" s="1">
        <v>155</v>
      </c>
      <c r="J53" s="6">
        <v>0</v>
      </c>
      <c r="K53" s="6">
        <v>0</v>
      </c>
      <c r="L53" s="6">
        <v>0</v>
      </c>
      <c r="M53" s="6">
        <v>0</v>
      </c>
    </row>
    <row r="54" spans="1:13" ht="12.75">
      <c r="A54" s="212" t="s">
        <v>197</v>
      </c>
      <c r="B54" s="213"/>
      <c r="C54" s="213"/>
      <c r="D54" s="213"/>
      <c r="E54" s="213"/>
      <c r="F54" s="213"/>
      <c r="G54" s="213"/>
      <c r="H54" s="214"/>
      <c r="I54" s="1">
        <v>156</v>
      </c>
      <c r="J54" s="7">
        <v>0</v>
      </c>
      <c r="K54" s="7">
        <v>0</v>
      </c>
      <c r="L54" s="7">
        <v>0</v>
      </c>
      <c r="M54" s="7">
        <v>0</v>
      </c>
    </row>
    <row r="55" spans="1:13" ht="12.75" customHeight="1">
      <c r="A55" s="162" t="s">
        <v>156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215"/>
    </row>
    <row r="56" spans="1:13" ht="12.75">
      <c r="A56" s="166" t="s">
        <v>168</v>
      </c>
      <c r="B56" s="167"/>
      <c r="C56" s="167"/>
      <c r="D56" s="167"/>
      <c r="E56" s="167"/>
      <c r="F56" s="167"/>
      <c r="G56" s="167"/>
      <c r="H56" s="186"/>
      <c r="I56" s="8">
        <v>157</v>
      </c>
      <c r="J56" s="5">
        <v>242981</v>
      </c>
      <c r="K56" s="5">
        <v>7719936</v>
      </c>
      <c r="L56" s="5">
        <v>623865</v>
      </c>
      <c r="M56" s="5">
        <v>-3460664</v>
      </c>
    </row>
    <row r="57" spans="1:13" ht="12.75">
      <c r="A57" s="170" t="s">
        <v>183</v>
      </c>
      <c r="B57" s="171"/>
      <c r="C57" s="171"/>
      <c r="D57" s="171"/>
      <c r="E57" s="171"/>
      <c r="F57" s="171"/>
      <c r="G57" s="171"/>
      <c r="H57" s="172"/>
      <c r="I57" s="1">
        <v>158</v>
      </c>
      <c r="J57" s="15">
        <f>SUM(J58:J64)</f>
        <v>9534</v>
      </c>
      <c r="K57" s="15">
        <f>SUM(K58:K64)</f>
        <v>9534</v>
      </c>
      <c r="L57" s="15">
        <f>SUM(L58:L64)</f>
        <v>54959</v>
      </c>
      <c r="M57" s="15">
        <f>SUM(M58:M64)</f>
        <v>54959</v>
      </c>
    </row>
    <row r="58" spans="1:13" ht="12.75">
      <c r="A58" s="170" t="s">
        <v>190</v>
      </c>
      <c r="B58" s="171"/>
      <c r="C58" s="171"/>
      <c r="D58" s="171"/>
      <c r="E58" s="171"/>
      <c r="F58" s="171"/>
      <c r="G58" s="171"/>
      <c r="H58" s="172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23.25" customHeight="1">
      <c r="A59" s="170" t="s">
        <v>191</v>
      </c>
      <c r="B59" s="171"/>
      <c r="C59" s="171"/>
      <c r="D59" s="171"/>
      <c r="E59" s="171"/>
      <c r="F59" s="171"/>
      <c r="G59" s="171"/>
      <c r="H59" s="172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25.5" customHeight="1">
      <c r="A60" s="170" t="s">
        <v>39</v>
      </c>
      <c r="B60" s="171"/>
      <c r="C60" s="171"/>
      <c r="D60" s="171"/>
      <c r="E60" s="171"/>
      <c r="F60" s="171"/>
      <c r="G60" s="171"/>
      <c r="H60" s="172"/>
      <c r="I60" s="1">
        <v>161</v>
      </c>
      <c r="J60" s="44">
        <v>9534</v>
      </c>
      <c r="K60" s="44">
        <v>9534</v>
      </c>
      <c r="L60" s="44">
        <v>54959</v>
      </c>
      <c r="M60" s="44">
        <v>54959</v>
      </c>
    </row>
    <row r="61" spans="1:13" ht="12.75">
      <c r="A61" s="170" t="s">
        <v>192</v>
      </c>
      <c r="B61" s="171"/>
      <c r="C61" s="171"/>
      <c r="D61" s="171"/>
      <c r="E61" s="171"/>
      <c r="F61" s="171"/>
      <c r="G61" s="171"/>
      <c r="H61" s="172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>
      <c r="A62" s="170" t="s">
        <v>193</v>
      </c>
      <c r="B62" s="171"/>
      <c r="C62" s="171"/>
      <c r="D62" s="171"/>
      <c r="E62" s="171"/>
      <c r="F62" s="171"/>
      <c r="G62" s="171"/>
      <c r="H62" s="172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>
      <c r="A63" s="170" t="s">
        <v>194</v>
      </c>
      <c r="B63" s="171"/>
      <c r="C63" s="171"/>
      <c r="D63" s="171"/>
      <c r="E63" s="171"/>
      <c r="F63" s="171"/>
      <c r="G63" s="171"/>
      <c r="H63" s="172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>
      <c r="A64" s="170" t="s">
        <v>195</v>
      </c>
      <c r="B64" s="171"/>
      <c r="C64" s="171"/>
      <c r="D64" s="171"/>
      <c r="E64" s="171"/>
      <c r="F64" s="171"/>
      <c r="G64" s="171"/>
      <c r="H64" s="172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>
      <c r="A65" s="170" t="s">
        <v>184</v>
      </c>
      <c r="B65" s="171"/>
      <c r="C65" s="171"/>
      <c r="D65" s="171"/>
      <c r="E65" s="171"/>
      <c r="F65" s="171"/>
      <c r="G65" s="171"/>
      <c r="H65" s="172"/>
      <c r="I65" s="1">
        <v>166</v>
      </c>
      <c r="J65" s="6">
        <v>-892563</v>
      </c>
      <c r="K65" s="6">
        <v>-892563</v>
      </c>
      <c r="L65" s="6">
        <v>11132</v>
      </c>
      <c r="M65" s="6">
        <v>11132</v>
      </c>
    </row>
    <row r="66" spans="1:13" ht="12.75">
      <c r="A66" s="170" t="s">
        <v>160</v>
      </c>
      <c r="B66" s="171"/>
      <c r="C66" s="171"/>
      <c r="D66" s="171"/>
      <c r="E66" s="171"/>
      <c r="F66" s="171"/>
      <c r="G66" s="171"/>
      <c r="H66" s="172"/>
      <c r="I66" s="1">
        <v>167</v>
      </c>
      <c r="J66" s="15">
        <f>J57-J65</f>
        <v>902097</v>
      </c>
      <c r="K66" s="15">
        <f>K57-K65</f>
        <v>902097</v>
      </c>
      <c r="L66" s="15">
        <f>L57-L65</f>
        <v>43827</v>
      </c>
      <c r="M66" s="15">
        <f>M57-M65</f>
        <v>43827</v>
      </c>
    </row>
    <row r="67" spans="1:13" ht="12.75">
      <c r="A67" s="170" t="s">
        <v>161</v>
      </c>
      <c r="B67" s="171"/>
      <c r="C67" s="171"/>
      <c r="D67" s="171"/>
      <c r="E67" s="171"/>
      <c r="F67" s="171"/>
      <c r="G67" s="171"/>
      <c r="H67" s="172"/>
      <c r="I67" s="1">
        <v>168</v>
      </c>
      <c r="J67" s="23">
        <f>J56+J66</f>
        <v>1145078</v>
      </c>
      <c r="K67" s="23">
        <f>K56+K66</f>
        <v>8622033</v>
      </c>
      <c r="L67" s="23">
        <f>L56+L66</f>
        <v>667692</v>
      </c>
      <c r="M67" s="23">
        <f>M56+M66</f>
        <v>-3416837</v>
      </c>
    </row>
    <row r="68" spans="1:13" ht="12.75" customHeight="1">
      <c r="A68" s="203" t="s">
        <v>272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5"/>
    </row>
    <row r="69" spans="1:13" ht="12.75" customHeight="1">
      <c r="A69" s="206" t="s">
        <v>155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8"/>
    </row>
    <row r="70" spans="1:13" ht="12.75">
      <c r="A70" s="212" t="s">
        <v>196</v>
      </c>
      <c r="B70" s="213"/>
      <c r="C70" s="213"/>
      <c r="D70" s="213"/>
      <c r="E70" s="213"/>
      <c r="F70" s="213"/>
      <c r="G70" s="213"/>
      <c r="H70" s="214"/>
      <c r="I70" s="1">
        <v>169</v>
      </c>
      <c r="J70" s="6">
        <v>0</v>
      </c>
      <c r="K70" s="6">
        <v>0</v>
      </c>
      <c r="L70" s="6">
        <v>0</v>
      </c>
      <c r="M70" s="6">
        <v>0</v>
      </c>
    </row>
    <row r="71" spans="1:13" ht="12.75">
      <c r="A71" s="200" t="s">
        <v>197</v>
      </c>
      <c r="B71" s="201"/>
      <c r="C71" s="201"/>
      <c r="D71" s="201"/>
      <c r="E71" s="201"/>
      <c r="F71" s="201"/>
      <c r="G71" s="201"/>
      <c r="H71" s="202"/>
      <c r="I71" s="4">
        <v>170</v>
      </c>
      <c r="J71" s="7">
        <v>0</v>
      </c>
      <c r="K71" s="7">
        <v>0</v>
      </c>
      <c r="L71" s="7">
        <v>0</v>
      </c>
      <c r="M71" s="7">
        <v>0</v>
      </c>
    </row>
  </sheetData>
  <sheetProtection/>
  <mergeCells count="73">
    <mergeCell ref="J4:K4"/>
    <mergeCell ref="L4:M4"/>
    <mergeCell ref="A5:H5"/>
    <mergeCell ref="A21:H21"/>
    <mergeCell ref="A14:H14"/>
    <mergeCell ref="A15:H15"/>
    <mergeCell ref="A16:H16"/>
    <mergeCell ref="A17:H17"/>
    <mergeCell ref="A12:H12"/>
    <mergeCell ref="A13:H13"/>
    <mergeCell ref="A38:H38"/>
    <mergeCell ref="A22:H22"/>
    <mergeCell ref="A23:H23"/>
    <mergeCell ref="A32:H32"/>
    <mergeCell ref="A33:H33"/>
    <mergeCell ref="A3:M3"/>
    <mergeCell ref="A4:H4"/>
    <mergeCell ref="A6:H6"/>
    <mergeCell ref="A7:H7"/>
    <mergeCell ref="A9:H9"/>
    <mergeCell ref="A31:H31"/>
    <mergeCell ref="A18:H18"/>
    <mergeCell ref="A19:H19"/>
    <mergeCell ref="A20:H20"/>
    <mergeCell ref="A10:H10"/>
    <mergeCell ref="A8:H8"/>
    <mergeCell ref="A11:H11"/>
    <mergeCell ref="A52:H52"/>
    <mergeCell ref="A39:H39"/>
    <mergeCell ref="A24:H24"/>
    <mergeCell ref="A25:H25"/>
    <mergeCell ref="A34:H34"/>
    <mergeCell ref="A35:H35"/>
    <mergeCell ref="A36:H36"/>
    <mergeCell ref="A26:H26"/>
    <mergeCell ref="A37:H37"/>
    <mergeCell ref="A30:H30"/>
    <mergeCell ref="A48:H48"/>
    <mergeCell ref="A49:H49"/>
    <mergeCell ref="A27:H27"/>
    <mergeCell ref="A28:H28"/>
    <mergeCell ref="A29:H29"/>
    <mergeCell ref="A56:H56"/>
    <mergeCell ref="A55:M55"/>
    <mergeCell ref="A54:H54"/>
    <mergeCell ref="A40:H40"/>
    <mergeCell ref="A41:H41"/>
    <mergeCell ref="A42:H42"/>
    <mergeCell ref="A43:H43"/>
    <mergeCell ref="A44:H44"/>
    <mergeCell ref="A45:H45"/>
    <mergeCell ref="A46:H46"/>
    <mergeCell ref="A47:H47"/>
    <mergeCell ref="A50:H50"/>
    <mergeCell ref="A64:H64"/>
    <mergeCell ref="A70:H70"/>
    <mergeCell ref="A58:H58"/>
    <mergeCell ref="A59:H59"/>
    <mergeCell ref="A60:H60"/>
    <mergeCell ref="A61:H61"/>
    <mergeCell ref="A53:H53"/>
    <mergeCell ref="A57:H57"/>
    <mergeCell ref="A51:M5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10" zoomScalePageLayoutView="0" workbookViewId="0" topLeftCell="A16">
      <selection activeCell="J47" sqref="J47"/>
    </sheetView>
  </sheetViews>
  <sheetFormatPr defaultColWidth="9.140625" defaultRowHeight="12.75"/>
  <cols>
    <col min="1" max="7" width="9.140625" style="14" customWidth="1"/>
    <col min="8" max="8" width="2.421875" style="14" customWidth="1"/>
    <col min="9" max="10" width="9.140625" style="14" customWidth="1"/>
    <col min="11" max="11" width="10.28125" style="14" customWidth="1"/>
    <col min="12" max="12" width="12.7109375" style="14" bestFit="1" customWidth="1"/>
    <col min="13" max="16384" width="9.140625" style="14" customWidth="1"/>
  </cols>
  <sheetData>
    <row r="1" spans="1:11" ht="12.75" customHeight="1">
      <c r="A1" s="225" t="s">
        <v>134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307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2" t="s">
        <v>300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1.75">
      <c r="A4" s="227" t="s">
        <v>50</v>
      </c>
      <c r="B4" s="227"/>
      <c r="C4" s="227"/>
      <c r="D4" s="227"/>
      <c r="E4" s="227"/>
      <c r="F4" s="227"/>
      <c r="G4" s="227"/>
      <c r="H4" s="227"/>
      <c r="I4" s="25" t="s">
        <v>239</v>
      </c>
      <c r="J4" s="26" t="s">
        <v>277</v>
      </c>
      <c r="K4" s="26" t="s">
        <v>278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27">
        <v>2</v>
      </c>
      <c r="J5" s="28" t="s">
        <v>242</v>
      </c>
      <c r="K5" s="28" t="s">
        <v>243</v>
      </c>
    </row>
    <row r="6" spans="1:11" ht="12.75">
      <c r="A6" s="162" t="s">
        <v>128</v>
      </c>
      <c r="B6" s="163"/>
      <c r="C6" s="163"/>
      <c r="D6" s="163"/>
      <c r="E6" s="163"/>
      <c r="F6" s="163"/>
      <c r="G6" s="163"/>
      <c r="H6" s="163"/>
      <c r="I6" s="220"/>
      <c r="J6" s="220"/>
      <c r="K6" s="221"/>
    </row>
    <row r="7" spans="1:11" ht="12.75">
      <c r="A7" s="154" t="s">
        <v>34</v>
      </c>
      <c r="B7" s="155"/>
      <c r="C7" s="155"/>
      <c r="D7" s="155"/>
      <c r="E7" s="155"/>
      <c r="F7" s="155"/>
      <c r="G7" s="155"/>
      <c r="H7" s="155"/>
      <c r="I7" s="1">
        <v>1</v>
      </c>
      <c r="J7" s="41">
        <v>1085838</v>
      </c>
      <c r="K7" s="41">
        <v>716626</v>
      </c>
    </row>
    <row r="8" spans="1:11" ht="12.75">
      <c r="A8" s="154" t="s">
        <v>35</v>
      </c>
      <c r="B8" s="155"/>
      <c r="C8" s="155"/>
      <c r="D8" s="155"/>
      <c r="E8" s="155"/>
      <c r="F8" s="155"/>
      <c r="G8" s="155"/>
      <c r="H8" s="155"/>
      <c r="I8" s="1">
        <v>2</v>
      </c>
      <c r="J8" s="41">
        <v>10530394</v>
      </c>
      <c r="K8" s="41">
        <v>9767498</v>
      </c>
    </row>
    <row r="9" spans="1:11" ht="12.75">
      <c r="A9" s="154" t="s">
        <v>36</v>
      </c>
      <c r="B9" s="155"/>
      <c r="C9" s="155"/>
      <c r="D9" s="155"/>
      <c r="E9" s="155"/>
      <c r="F9" s="155"/>
      <c r="G9" s="155"/>
      <c r="H9" s="155"/>
      <c r="I9" s="1">
        <v>3</v>
      </c>
      <c r="J9" s="6">
        <v>4344723</v>
      </c>
      <c r="K9" s="6">
        <v>0</v>
      </c>
    </row>
    <row r="10" spans="1:11" ht="12.75">
      <c r="A10" s="154" t="s">
        <v>37</v>
      </c>
      <c r="B10" s="155"/>
      <c r="C10" s="155"/>
      <c r="D10" s="155"/>
      <c r="E10" s="155"/>
      <c r="F10" s="155"/>
      <c r="G10" s="155"/>
      <c r="H10" s="155"/>
      <c r="I10" s="1">
        <v>4</v>
      </c>
      <c r="J10" s="6">
        <v>0</v>
      </c>
      <c r="K10" s="6">
        <v>14372515</v>
      </c>
    </row>
    <row r="11" spans="1:11" ht="12.75">
      <c r="A11" s="154" t="s">
        <v>38</v>
      </c>
      <c r="B11" s="155"/>
      <c r="C11" s="155"/>
      <c r="D11" s="155"/>
      <c r="E11" s="155"/>
      <c r="F11" s="155"/>
      <c r="G11" s="155"/>
      <c r="H11" s="155"/>
      <c r="I11" s="1">
        <v>5</v>
      </c>
      <c r="J11" s="6">
        <v>161645</v>
      </c>
      <c r="K11" s="6">
        <v>173333</v>
      </c>
    </row>
    <row r="12" spans="1:11" ht="12.75">
      <c r="A12" s="154" t="s">
        <v>42</v>
      </c>
      <c r="B12" s="155"/>
      <c r="C12" s="155"/>
      <c r="D12" s="155"/>
      <c r="E12" s="155"/>
      <c r="F12" s="155"/>
      <c r="G12" s="155"/>
      <c r="H12" s="155"/>
      <c r="I12" s="1">
        <v>6</v>
      </c>
      <c r="J12" s="6">
        <v>0</v>
      </c>
      <c r="K12" s="6">
        <v>0</v>
      </c>
    </row>
    <row r="13" spans="1:11" ht="12.75">
      <c r="A13" s="170" t="s">
        <v>129</v>
      </c>
      <c r="B13" s="171"/>
      <c r="C13" s="171"/>
      <c r="D13" s="171"/>
      <c r="E13" s="171"/>
      <c r="F13" s="171"/>
      <c r="G13" s="171"/>
      <c r="H13" s="171"/>
      <c r="I13" s="1">
        <v>7</v>
      </c>
      <c r="J13" s="15">
        <f>SUM(J7:J12)</f>
        <v>16122600</v>
      </c>
      <c r="K13" s="15">
        <f>SUM(K7:K12)</f>
        <v>25029972</v>
      </c>
    </row>
    <row r="14" spans="1:11" ht="12.75">
      <c r="A14" s="154" t="s">
        <v>43</v>
      </c>
      <c r="B14" s="155"/>
      <c r="C14" s="155"/>
      <c r="D14" s="155"/>
      <c r="E14" s="155"/>
      <c r="F14" s="155"/>
      <c r="G14" s="155"/>
      <c r="H14" s="155"/>
      <c r="I14" s="1">
        <v>8</v>
      </c>
      <c r="J14" s="41">
        <v>0</v>
      </c>
      <c r="K14" s="41">
        <v>3551563</v>
      </c>
    </row>
    <row r="15" spans="1:11" ht="12.75">
      <c r="A15" s="154" t="s">
        <v>44</v>
      </c>
      <c r="B15" s="155"/>
      <c r="C15" s="155"/>
      <c r="D15" s="155"/>
      <c r="E15" s="155"/>
      <c r="F15" s="155"/>
      <c r="G15" s="155"/>
      <c r="H15" s="155"/>
      <c r="I15" s="1">
        <v>9</v>
      </c>
      <c r="J15" s="41">
        <v>11059367</v>
      </c>
      <c r="K15" s="41">
        <v>0</v>
      </c>
    </row>
    <row r="16" spans="1:11" ht="12.75">
      <c r="A16" s="154" t="s">
        <v>45</v>
      </c>
      <c r="B16" s="155"/>
      <c r="C16" s="155"/>
      <c r="D16" s="155"/>
      <c r="E16" s="155"/>
      <c r="F16" s="155"/>
      <c r="G16" s="155"/>
      <c r="H16" s="155"/>
      <c r="I16" s="1">
        <v>10</v>
      </c>
      <c r="J16" s="41">
        <v>0</v>
      </c>
      <c r="K16" s="41">
        <v>0</v>
      </c>
    </row>
    <row r="17" spans="1:11" ht="12.75">
      <c r="A17" s="154" t="s">
        <v>46</v>
      </c>
      <c r="B17" s="155"/>
      <c r="C17" s="155"/>
      <c r="D17" s="155"/>
      <c r="E17" s="155"/>
      <c r="F17" s="155"/>
      <c r="G17" s="155"/>
      <c r="H17" s="155"/>
      <c r="I17" s="1">
        <v>11</v>
      </c>
      <c r="J17" s="6">
        <v>11963971</v>
      </c>
      <c r="K17" s="6">
        <v>3595047</v>
      </c>
    </row>
    <row r="18" spans="1:11" ht="12.75">
      <c r="A18" s="170" t="s">
        <v>130</v>
      </c>
      <c r="B18" s="171"/>
      <c r="C18" s="171"/>
      <c r="D18" s="171"/>
      <c r="E18" s="171"/>
      <c r="F18" s="171"/>
      <c r="G18" s="171"/>
      <c r="H18" s="171"/>
      <c r="I18" s="1">
        <v>12</v>
      </c>
      <c r="J18" s="15">
        <f>SUM(J14:J17)</f>
        <v>23023338</v>
      </c>
      <c r="K18" s="15">
        <f>SUM(K14:K17)</f>
        <v>7146610</v>
      </c>
    </row>
    <row r="19" spans="1:11" ht="12.75">
      <c r="A19" s="170" t="s">
        <v>30</v>
      </c>
      <c r="B19" s="171"/>
      <c r="C19" s="171"/>
      <c r="D19" s="171"/>
      <c r="E19" s="171"/>
      <c r="F19" s="171"/>
      <c r="G19" s="171"/>
      <c r="H19" s="171"/>
      <c r="I19" s="1">
        <v>13</v>
      </c>
      <c r="J19" s="15">
        <f>IF(J13&gt;J18,J13-J18,0)</f>
        <v>0</v>
      </c>
      <c r="K19" s="15">
        <f>IF(K13&gt;K18,K13-K18,0)</f>
        <v>17883362</v>
      </c>
    </row>
    <row r="20" spans="1:11" ht="12.75">
      <c r="A20" s="170" t="s">
        <v>31</v>
      </c>
      <c r="B20" s="171"/>
      <c r="C20" s="171"/>
      <c r="D20" s="171"/>
      <c r="E20" s="171"/>
      <c r="F20" s="171"/>
      <c r="G20" s="171"/>
      <c r="H20" s="171"/>
      <c r="I20" s="1">
        <v>14</v>
      </c>
      <c r="J20" s="15">
        <f>IF(J18&gt;J13,J18-J13,0)</f>
        <v>6900738</v>
      </c>
      <c r="K20" s="15">
        <f>IF(K18&gt;K13,K18-K13,0)</f>
        <v>0</v>
      </c>
    </row>
    <row r="21" spans="1:11" ht="12.75">
      <c r="A21" s="162" t="s">
        <v>131</v>
      </c>
      <c r="B21" s="163"/>
      <c r="C21" s="163"/>
      <c r="D21" s="163"/>
      <c r="E21" s="163"/>
      <c r="F21" s="163"/>
      <c r="G21" s="163"/>
      <c r="H21" s="163"/>
      <c r="I21" s="220"/>
      <c r="J21" s="220"/>
      <c r="K21" s="221"/>
    </row>
    <row r="22" spans="1:11" ht="12.75">
      <c r="A22" s="154" t="s">
        <v>145</v>
      </c>
      <c r="B22" s="155"/>
      <c r="C22" s="155"/>
      <c r="D22" s="155"/>
      <c r="E22" s="155"/>
      <c r="F22" s="155"/>
      <c r="G22" s="155"/>
      <c r="H22" s="155"/>
      <c r="I22" s="1">
        <v>15</v>
      </c>
      <c r="J22" s="41">
        <v>774701</v>
      </c>
      <c r="K22" s="41">
        <v>519745</v>
      </c>
    </row>
    <row r="23" spans="1:11" ht="12.75">
      <c r="A23" s="154" t="s">
        <v>146</v>
      </c>
      <c r="B23" s="155"/>
      <c r="C23" s="155"/>
      <c r="D23" s="155"/>
      <c r="E23" s="155"/>
      <c r="F23" s="155"/>
      <c r="G23" s="155"/>
      <c r="H23" s="155"/>
      <c r="I23" s="1">
        <v>16</v>
      </c>
      <c r="J23" s="41">
        <v>0</v>
      </c>
      <c r="K23" s="41">
        <v>0</v>
      </c>
    </row>
    <row r="24" spans="1:11" ht="12.75">
      <c r="A24" s="154" t="s">
        <v>147</v>
      </c>
      <c r="B24" s="155"/>
      <c r="C24" s="155"/>
      <c r="D24" s="155"/>
      <c r="E24" s="155"/>
      <c r="F24" s="155"/>
      <c r="G24" s="155"/>
      <c r="H24" s="155"/>
      <c r="I24" s="1">
        <v>17</v>
      </c>
      <c r="J24" s="41">
        <v>3829437</v>
      </c>
      <c r="K24" s="41">
        <v>1913031</v>
      </c>
    </row>
    <row r="25" spans="1:11" ht="12.75">
      <c r="A25" s="154" t="s">
        <v>148</v>
      </c>
      <c r="B25" s="155"/>
      <c r="C25" s="155"/>
      <c r="D25" s="155"/>
      <c r="E25" s="155"/>
      <c r="F25" s="155"/>
      <c r="G25" s="155"/>
      <c r="H25" s="155"/>
      <c r="I25" s="1">
        <v>18</v>
      </c>
      <c r="J25" s="41">
        <v>8396</v>
      </c>
      <c r="K25" s="41">
        <v>6537330</v>
      </c>
    </row>
    <row r="26" spans="1:11" ht="12.75">
      <c r="A26" s="154" t="s">
        <v>149</v>
      </c>
      <c r="B26" s="155"/>
      <c r="C26" s="155"/>
      <c r="D26" s="155"/>
      <c r="E26" s="155"/>
      <c r="F26" s="155"/>
      <c r="G26" s="155"/>
      <c r="H26" s="155"/>
      <c r="I26" s="1">
        <v>19</v>
      </c>
      <c r="J26" s="41">
        <v>3290630</v>
      </c>
      <c r="K26" s="41">
        <v>2982908</v>
      </c>
    </row>
    <row r="27" spans="1:11" ht="12.75">
      <c r="A27" s="170" t="s">
        <v>135</v>
      </c>
      <c r="B27" s="171"/>
      <c r="C27" s="171"/>
      <c r="D27" s="171"/>
      <c r="E27" s="171"/>
      <c r="F27" s="171"/>
      <c r="G27" s="171"/>
      <c r="H27" s="171"/>
      <c r="I27" s="1">
        <v>20</v>
      </c>
      <c r="J27" s="15">
        <f>SUM(J22:J26)</f>
        <v>7903164</v>
      </c>
      <c r="K27" s="15">
        <f>SUM(K22:K26)</f>
        <v>11953014</v>
      </c>
    </row>
    <row r="28" spans="1:11" ht="12.75">
      <c r="A28" s="154" t="s">
        <v>99</v>
      </c>
      <c r="B28" s="155"/>
      <c r="C28" s="155"/>
      <c r="D28" s="155"/>
      <c r="E28" s="155"/>
      <c r="F28" s="155"/>
      <c r="G28" s="155"/>
      <c r="H28" s="155"/>
      <c r="I28" s="1">
        <v>21</v>
      </c>
      <c r="J28" s="41">
        <v>46448595</v>
      </c>
      <c r="K28" s="41">
        <v>125564488</v>
      </c>
    </row>
    <row r="29" spans="1:11" ht="12.75">
      <c r="A29" s="154" t="s">
        <v>100</v>
      </c>
      <c r="B29" s="155"/>
      <c r="C29" s="155"/>
      <c r="D29" s="155"/>
      <c r="E29" s="155"/>
      <c r="F29" s="155"/>
      <c r="G29" s="155"/>
      <c r="H29" s="155"/>
      <c r="I29" s="1">
        <v>22</v>
      </c>
      <c r="J29" s="6">
        <v>0</v>
      </c>
      <c r="K29" s="6">
        <v>0</v>
      </c>
    </row>
    <row r="30" spans="1:11" ht="12.75">
      <c r="A30" s="154" t="s">
        <v>10</v>
      </c>
      <c r="B30" s="155"/>
      <c r="C30" s="155"/>
      <c r="D30" s="155"/>
      <c r="E30" s="155"/>
      <c r="F30" s="155"/>
      <c r="G30" s="155"/>
      <c r="H30" s="155"/>
      <c r="I30" s="1">
        <v>23</v>
      </c>
      <c r="J30" s="6">
        <v>0</v>
      </c>
      <c r="K30" s="6">
        <v>0</v>
      </c>
    </row>
    <row r="31" spans="1:11" ht="12.75">
      <c r="A31" s="170" t="s">
        <v>2</v>
      </c>
      <c r="B31" s="171"/>
      <c r="C31" s="171"/>
      <c r="D31" s="171"/>
      <c r="E31" s="171"/>
      <c r="F31" s="171"/>
      <c r="G31" s="171"/>
      <c r="H31" s="171"/>
      <c r="I31" s="1">
        <v>24</v>
      </c>
      <c r="J31" s="15">
        <f>SUM(J28:J30)</f>
        <v>46448595</v>
      </c>
      <c r="K31" s="15">
        <f>SUM(K28:K30)</f>
        <v>125564488</v>
      </c>
    </row>
    <row r="32" spans="1:11" ht="12.75">
      <c r="A32" s="170" t="s">
        <v>32</v>
      </c>
      <c r="B32" s="171"/>
      <c r="C32" s="171"/>
      <c r="D32" s="171"/>
      <c r="E32" s="171"/>
      <c r="F32" s="171"/>
      <c r="G32" s="171"/>
      <c r="H32" s="171"/>
      <c r="I32" s="1">
        <v>25</v>
      </c>
      <c r="J32" s="15">
        <f>IF(J27&gt;J31,J27-J31,0)</f>
        <v>0</v>
      </c>
      <c r="K32" s="15">
        <f>IF(K27&gt;K31,K27-K31,0)</f>
        <v>0</v>
      </c>
    </row>
    <row r="33" spans="1:11" ht="12.75">
      <c r="A33" s="170" t="s">
        <v>33</v>
      </c>
      <c r="B33" s="171"/>
      <c r="C33" s="171"/>
      <c r="D33" s="171"/>
      <c r="E33" s="171"/>
      <c r="F33" s="171"/>
      <c r="G33" s="171"/>
      <c r="H33" s="171"/>
      <c r="I33" s="1">
        <v>26</v>
      </c>
      <c r="J33" s="15">
        <f>IF(J31&gt;J27,J31-J27,0)</f>
        <v>38545431</v>
      </c>
      <c r="K33" s="15">
        <f>IF(K31&gt;K27,K31-K27,0)</f>
        <v>113611474</v>
      </c>
    </row>
    <row r="34" spans="1:11" ht="12.75">
      <c r="A34" s="162" t="s">
        <v>132</v>
      </c>
      <c r="B34" s="163"/>
      <c r="C34" s="163"/>
      <c r="D34" s="163"/>
      <c r="E34" s="163"/>
      <c r="F34" s="163"/>
      <c r="G34" s="163"/>
      <c r="H34" s="163"/>
      <c r="I34" s="220"/>
      <c r="J34" s="220"/>
      <c r="K34" s="221"/>
    </row>
    <row r="35" spans="1:11" ht="12.75">
      <c r="A35" s="154" t="s">
        <v>141</v>
      </c>
      <c r="B35" s="155"/>
      <c r="C35" s="155"/>
      <c r="D35" s="155"/>
      <c r="E35" s="155"/>
      <c r="F35" s="155"/>
      <c r="G35" s="155"/>
      <c r="H35" s="155"/>
      <c r="I35" s="1">
        <v>27</v>
      </c>
      <c r="J35" s="6">
        <v>0</v>
      </c>
      <c r="K35" s="6">
        <v>0</v>
      </c>
    </row>
    <row r="36" spans="1:11" ht="12.75">
      <c r="A36" s="154" t="s">
        <v>23</v>
      </c>
      <c r="B36" s="155"/>
      <c r="C36" s="155"/>
      <c r="D36" s="155"/>
      <c r="E36" s="155"/>
      <c r="F36" s="155"/>
      <c r="G36" s="155"/>
      <c r="H36" s="155"/>
      <c r="I36" s="1">
        <v>28</v>
      </c>
      <c r="J36" s="41">
        <v>0</v>
      </c>
      <c r="K36" s="41">
        <v>0</v>
      </c>
    </row>
    <row r="37" spans="1:11" ht="12.75">
      <c r="A37" s="154" t="s">
        <v>24</v>
      </c>
      <c r="B37" s="155"/>
      <c r="C37" s="155"/>
      <c r="D37" s="155"/>
      <c r="E37" s="155"/>
      <c r="F37" s="155"/>
      <c r="G37" s="155"/>
      <c r="H37" s="155"/>
      <c r="I37" s="1">
        <v>29</v>
      </c>
      <c r="J37" s="6">
        <v>61071032</v>
      </c>
      <c r="K37" s="6">
        <v>111960565</v>
      </c>
    </row>
    <row r="38" spans="1:11" ht="12.75">
      <c r="A38" s="170" t="s">
        <v>59</v>
      </c>
      <c r="B38" s="171"/>
      <c r="C38" s="171"/>
      <c r="D38" s="171"/>
      <c r="E38" s="171"/>
      <c r="F38" s="171"/>
      <c r="G38" s="171"/>
      <c r="H38" s="171"/>
      <c r="I38" s="1">
        <v>30</v>
      </c>
      <c r="J38" s="15">
        <f>SUM(J35:J37)</f>
        <v>61071032</v>
      </c>
      <c r="K38" s="15">
        <f>SUM(K35:K37)</f>
        <v>111960565</v>
      </c>
    </row>
    <row r="39" spans="1:11" ht="12.75">
      <c r="A39" s="154" t="s">
        <v>25</v>
      </c>
      <c r="B39" s="155"/>
      <c r="C39" s="155"/>
      <c r="D39" s="155"/>
      <c r="E39" s="155"/>
      <c r="F39" s="155"/>
      <c r="G39" s="155"/>
      <c r="H39" s="155"/>
      <c r="I39" s="1">
        <v>31</v>
      </c>
      <c r="J39" s="41">
        <v>13208691</v>
      </c>
      <c r="K39" s="41">
        <v>16196320</v>
      </c>
    </row>
    <row r="40" spans="1:11" ht="12.75">
      <c r="A40" s="154" t="s">
        <v>26</v>
      </c>
      <c r="B40" s="155"/>
      <c r="C40" s="155"/>
      <c r="D40" s="155"/>
      <c r="E40" s="155"/>
      <c r="F40" s="155"/>
      <c r="G40" s="155"/>
      <c r="H40" s="155"/>
      <c r="I40" s="1">
        <v>32</v>
      </c>
      <c r="J40" s="41">
        <v>0</v>
      </c>
      <c r="K40" s="41">
        <v>0</v>
      </c>
    </row>
    <row r="41" spans="1:11" ht="12.75">
      <c r="A41" s="154" t="s">
        <v>27</v>
      </c>
      <c r="B41" s="155"/>
      <c r="C41" s="155"/>
      <c r="D41" s="155"/>
      <c r="E41" s="155"/>
      <c r="F41" s="155"/>
      <c r="G41" s="155"/>
      <c r="H41" s="155"/>
      <c r="I41" s="1">
        <v>33</v>
      </c>
      <c r="J41" s="41">
        <v>66985</v>
      </c>
      <c r="K41" s="41">
        <v>0</v>
      </c>
    </row>
    <row r="42" spans="1:11" ht="12.75">
      <c r="A42" s="154" t="s">
        <v>28</v>
      </c>
      <c r="B42" s="155"/>
      <c r="C42" s="155"/>
      <c r="D42" s="155"/>
      <c r="E42" s="155"/>
      <c r="F42" s="155"/>
      <c r="G42" s="155"/>
      <c r="H42" s="155"/>
      <c r="I42" s="1">
        <v>34</v>
      </c>
      <c r="J42" s="6">
        <v>0</v>
      </c>
      <c r="K42" s="6">
        <v>0</v>
      </c>
    </row>
    <row r="43" spans="1:11" ht="12.75">
      <c r="A43" s="154" t="s">
        <v>29</v>
      </c>
      <c r="B43" s="155"/>
      <c r="C43" s="155"/>
      <c r="D43" s="155"/>
      <c r="E43" s="155"/>
      <c r="F43" s="155"/>
      <c r="G43" s="155"/>
      <c r="H43" s="155"/>
      <c r="I43" s="1">
        <v>35</v>
      </c>
      <c r="J43" s="6">
        <v>1533742</v>
      </c>
      <c r="K43" s="6">
        <v>1114923</v>
      </c>
    </row>
    <row r="44" spans="1:11" ht="12.75">
      <c r="A44" s="170" t="s">
        <v>60</v>
      </c>
      <c r="B44" s="171"/>
      <c r="C44" s="171"/>
      <c r="D44" s="171"/>
      <c r="E44" s="171"/>
      <c r="F44" s="171"/>
      <c r="G44" s="171"/>
      <c r="H44" s="171"/>
      <c r="I44" s="1">
        <v>36</v>
      </c>
      <c r="J44" s="15">
        <f>SUM(J39:J43)</f>
        <v>14809418</v>
      </c>
      <c r="K44" s="15">
        <f>SUM(K39:K43)</f>
        <v>17311243</v>
      </c>
    </row>
    <row r="45" spans="1:11" ht="12.75">
      <c r="A45" s="170" t="s">
        <v>11</v>
      </c>
      <c r="B45" s="171"/>
      <c r="C45" s="171"/>
      <c r="D45" s="171"/>
      <c r="E45" s="171"/>
      <c r="F45" s="171"/>
      <c r="G45" s="171"/>
      <c r="H45" s="171"/>
      <c r="I45" s="1">
        <v>37</v>
      </c>
      <c r="J45" s="15">
        <f>IF(J38&gt;J44,J38-J44,0)</f>
        <v>46261614</v>
      </c>
      <c r="K45" s="15">
        <f>IF(K38&gt;K44,K38-K44,0)</f>
        <v>94649322</v>
      </c>
    </row>
    <row r="46" spans="1:12" ht="12.75">
      <c r="A46" s="170" t="s">
        <v>12</v>
      </c>
      <c r="B46" s="171"/>
      <c r="C46" s="171"/>
      <c r="D46" s="171"/>
      <c r="E46" s="171"/>
      <c r="F46" s="171"/>
      <c r="G46" s="171"/>
      <c r="H46" s="171"/>
      <c r="I46" s="1">
        <v>38</v>
      </c>
      <c r="J46" s="15">
        <f>IF(J44&gt;J38,J44-J38,0)</f>
        <v>0</v>
      </c>
      <c r="K46" s="15">
        <f>IF(K44&gt;K38,K44-K38,0)</f>
        <v>0</v>
      </c>
      <c r="L46" s="42"/>
    </row>
    <row r="47" spans="1:12" ht="12.75">
      <c r="A47" s="154" t="s">
        <v>301</v>
      </c>
      <c r="B47" s="155"/>
      <c r="C47" s="155"/>
      <c r="D47" s="155"/>
      <c r="E47" s="155"/>
      <c r="F47" s="155"/>
      <c r="G47" s="155"/>
      <c r="H47" s="155"/>
      <c r="I47" s="1">
        <v>39</v>
      </c>
      <c r="J47" s="15">
        <f>IF(J19-J20+J32-J33+J45-J46&gt;0,J19-J20+J32-J33+J45-J46,0)</f>
        <v>815445</v>
      </c>
      <c r="K47" s="15">
        <f>IF(K19-K20+K32-K33+K45-K46&gt;0,K19-K20+K32-K33+K45-K46,0)</f>
        <v>0</v>
      </c>
      <c r="L47" s="39"/>
    </row>
    <row r="48" spans="1:12" ht="12.75">
      <c r="A48" s="154" t="s">
        <v>302</v>
      </c>
      <c r="B48" s="155"/>
      <c r="C48" s="155"/>
      <c r="D48" s="155"/>
      <c r="E48" s="155"/>
      <c r="F48" s="155"/>
      <c r="G48" s="155"/>
      <c r="H48" s="155"/>
      <c r="I48" s="1">
        <v>40</v>
      </c>
      <c r="J48" s="15">
        <f>IF(J20-J19+J33-J32+J46-J45&gt;0,J20-J19+J33-J32+J46-J45,0)</f>
        <v>0</v>
      </c>
      <c r="K48" s="15">
        <f>IF(K20-K19+K33-K32+K46-K45&gt;0,K20-K19+K33-K32+K46-K45,0)</f>
        <v>1078790</v>
      </c>
      <c r="L48" s="39"/>
    </row>
    <row r="49" spans="1:14" ht="12.75">
      <c r="A49" s="154" t="s">
        <v>133</v>
      </c>
      <c r="B49" s="155"/>
      <c r="C49" s="155"/>
      <c r="D49" s="155"/>
      <c r="E49" s="155"/>
      <c r="F49" s="155"/>
      <c r="G49" s="155"/>
      <c r="H49" s="155"/>
      <c r="I49" s="1">
        <v>41</v>
      </c>
      <c r="J49" s="6">
        <v>2583384</v>
      </c>
      <c r="K49" s="6">
        <v>3398829</v>
      </c>
      <c r="L49" s="39"/>
      <c r="N49" s="42"/>
    </row>
    <row r="50" spans="1:12" ht="12.75">
      <c r="A50" s="154" t="s">
        <v>142</v>
      </c>
      <c r="B50" s="155"/>
      <c r="C50" s="155"/>
      <c r="D50" s="155"/>
      <c r="E50" s="155"/>
      <c r="F50" s="155"/>
      <c r="G50" s="155"/>
      <c r="H50" s="155"/>
      <c r="I50" s="1">
        <v>42</v>
      </c>
      <c r="J50" s="6">
        <v>815445</v>
      </c>
      <c r="K50" s="6">
        <v>0</v>
      </c>
      <c r="L50" s="39"/>
    </row>
    <row r="51" spans="1:12" ht="12.75">
      <c r="A51" s="154" t="s">
        <v>143</v>
      </c>
      <c r="B51" s="155"/>
      <c r="C51" s="155"/>
      <c r="D51" s="155"/>
      <c r="E51" s="155"/>
      <c r="F51" s="155"/>
      <c r="G51" s="155"/>
      <c r="H51" s="155"/>
      <c r="I51" s="1">
        <v>43</v>
      </c>
      <c r="J51" s="6">
        <v>0</v>
      </c>
      <c r="K51" s="6">
        <v>1078790</v>
      </c>
      <c r="L51" s="39"/>
    </row>
    <row r="52" spans="1:12" ht="12.75">
      <c r="A52" s="173" t="s">
        <v>144</v>
      </c>
      <c r="B52" s="174"/>
      <c r="C52" s="174"/>
      <c r="D52" s="174"/>
      <c r="E52" s="174"/>
      <c r="F52" s="174"/>
      <c r="G52" s="174"/>
      <c r="H52" s="174"/>
      <c r="I52" s="4">
        <v>44</v>
      </c>
      <c r="J52" s="23">
        <f>J49+J50-J51</f>
        <v>3398829</v>
      </c>
      <c r="K52" s="23">
        <f>K49+K50-K51</f>
        <v>2320039</v>
      </c>
      <c r="L52" s="39"/>
    </row>
    <row r="53" ht="12.75">
      <c r="L53" s="39"/>
    </row>
  </sheetData>
  <sheetProtection/>
  <mergeCells count="52">
    <mergeCell ref="A10:H10"/>
    <mergeCell ref="A3:K3"/>
    <mergeCell ref="A1:K1"/>
    <mergeCell ref="A2:K2"/>
    <mergeCell ref="A4:H4"/>
    <mergeCell ref="A9:H9"/>
    <mergeCell ref="A5:H5"/>
    <mergeCell ref="A6:K6"/>
    <mergeCell ref="A7:H7"/>
    <mergeCell ref="A8:H8"/>
    <mergeCell ref="A19:H19"/>
    <mergeCell ref="A20:H20"/>
    <mergeCell ref="A13:H13"/>
    <mergeCell ref="A14:H14"/>
    <mergeCell ref="A15:H15"/>
    <mergeCell ref="A16:H16"/>
    <mergeCell ref="A25:H25"/>
    <mergeCell ref="A26:H26"/>
    <mergeCell ref="A11:H11"/>
    <mergeCell ref="A12:H12"/>
    <mergeCell ref="A21:K21"/>
    <mergeCell ref="A22:H22"/>
    <mergeCell ref="A23:H23"/>
    <mergeCell ref="A24:H24"/>
    <mergeCell ref="A17:H17"/>
    <mergeCell ref="A18:H18"/>
    <mergeCell ref="A41:H41"/>
    <mergeCell ref="A42:H42"/>
    <mergeCell ref="A40:H40"/>
    <mergeCell ref="A27:H27"/>
    <mergeCell ref="A28:H28"/>
    <mergeCell ref="A37:H37"/>
    <mergeCell ref="A38:H38"/>
    <mergeCell ref="A39:H39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Q23" sqref="Q23"/>
    </sheetView>
  </sheetViews>
  <sheetFormatPr defaultColWidth="9.140625" defaultRowHeight="12.75"/>
  <cols>
    <col min="1" max="4" width="9.140625" style="31" customWidth="1"/>
    <col min="5" max="5" width="10.140625" style="31" bestFit="1" customWidth="1"/>
    <col min="6" max="9" width="9.140625" style="31" customWidth="1"/>
    <col min="10" max="11" width="10.140625" style="31" bestFit="1" customWidth="1"/>
    <col min="12" max="16384" width="9.140625" style="31" customWidth="1"/>
  </cols>
  <sheetData>
    <row r="1" spans="1:12" ht="12.75">
      <c r="A1" s="242" t="s">
        <v>240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30"/>
    </row>
    <row r="2" spans="1:12" ht="15">
      <c r="A2" s="45"/>
      <c r="B2" s="29"/>
      <c r="C2" s="231" t="s">
        <v>241</v>
      </c>
      <c r="D2" s="231"/>
      <c r="E2" s="43" t="s">
        <v>293</v>
      </c>
      <c r="F2" s="46" t="s">
        <v>212</v>
      </c>
      <c r="G2" s="232" t="s">
        <v>306</v>
      </c>
      <c r="H2" s="233"/>
      <c r="I2" s="29"/>
      <c r="J2" s="29"/>
      <c r="K2" s="47" t="s">
        <v>295</v>
      </c>
      <c r="L2" s="32"/>
    </row>
    <row r="3" spans="1:11" ht="21.75">
      <c r="A3" s="234" t="s">
        <v>50</v>
      </c>
      <c r="B3" s="234"/>
      <c r="C3" s="234"/>
      <c r="D3" s="234"/>
      <c r="E3" s="234"/>
      <c r="F3" s="234"/>
      <c r="G3" s="234"/>
      <c r="H3" s="234"/>
      <c r="I3" s="35" t="s">
        <v>264</v>
      </c>
      <c r="J3" s="36" t="s">
        <v>122</v>
      </c>
      <c r="K3" s="36" t="s">
        <v>123</v>
      </c>
    </row>
    <row r="4" spans="1:11" ht="12.75">
      <c r="A4" s="235">
        <v>1</v>
      </c>
      <c r="B4" s="235"/>
      <c r="C4" s="235"/>
      <c r="D4" s="235"/>
      <c r="E4" s="235"/>
      <c r="F4" s="235"/>
      <c r="G4" s="235"/>
      <c r="H4" s="235"/>
      <c r="I4" s="38">
        <v>2</v>
      </c>
      <c r="J4" s="37" t="s">
        <v>242</v>
      </c>
      <c r="K4" s="37" t="s">
        <v>243</v>
      </c>
    </row>
    <row r="5" spans="1:11" ht="12.75">
      <c r="A5" s="229" t="s">
        <v>244</v>
      </c>
      <c r="B5" s="230"/>
      <c r="C5" s="230"/>
      <c r="D5" s="230"/>
      <c r="E5" s="230"/>
      <c r="F5" s="230"/>
      <c r="G5" s="230"/>
      <c r="H5" s="230"/>
      <c r="I5" s="9">
        <v>1</v>
      </c>
      <c r="J5" s="5">
        <v>539219000</v>
      </c>
      <c r="K5" s="10">
        <v>539219000</v>
      </c>
    </row>
    <row r="6" spans="1:11" ht="12.75">
      <c r="A6" s="229" t="s">
        <v>245</v>
      </c>
      <c r="B6" s="230"/>
      <c r="C6" s="230"/>
      <c r="D6" s="230"/>
      <c r="E6" s="230"/>
      <c r="F6" s="230"/>
      <c r="G6" s="230"/>
      <c r="H6" s="230"/>
      <c r="I6" s="9">
        <v>2</v>
      </c>
      <c r="J6" s="6">
        <v>38623828</v>
      </c>
      <c r="K6" s="11">
        <v>38623828</v>
      </c>
    </row>
    <row r="7" spans="1:11" ht="12.75">
      <c r="A7" s="229" t="s">
        <v>246</v>
      </c>
      <c r="B7" s="230"/>
      <c r="C7" s="230"/>
      <c r="D7" s="230"/>
      <c r="E7" s="230"/>
      <c r="F7" s="230"/>
      <c r="G7" s="230"/>
      <c r="H7" s="230"/>
      <c r="I7" s="9">
        <v>3</v>
      </c>
      <c r="J7" s="6">
        <v>0</v>
      </c>
      <c r="K7" s="11">
        <v>0</v>
      </c>
    </row>
    <row r="8" spans="1:11" ht="12.75">
      <c r="A8" s="229" t="s">
        <v>247</v>
      </c>
      <c r="B8" s="230"/>
      <c r="C8" s="230"/>
      <c r="D8" s="230"/>
      <c r="E8" s="230"/>
      <c r="F8" s="230"/>
      <c r="G8" s="230"/>
      <c r="H8" s="230"/>
      <c r="I8" s="9">
        <v>4</v>
      </c>
      <c r="J8" s="6">
        <v>1265202</v>
      </c>
      <c r="K8" s="11">
        <v>1508182</v>
      </c>
    </row>
    <row r="9" spans="1:11" ht="12.75">
      <c r="A9" s="229" t="s">
        <v>248</v>
      </c>
      <c r="B9" s="230"/>
      <c r="C9" s="230"/>
      <c r="D9" s="230"/>
      <c r="E9" s="230"/>
      <c r="F9" s="230"/>
      <c r="G9" s="230"/>
      <c r="H9" s="230"/>
      <c r="I9" s="9">
        <v>5</v>
      </c>
      <c r="J9" s="6">
        <v>242981</v>
      </c>
      <c r="K9" s="11">
        <v>623865</v>
      </c>
    </row>
    <row r="10" spans="1:11" ht="12.75">
      <c r="A10" s="229" t="s">
        <v>249</v>
      </c>
      <c r="B10" s="230"/>
      <c r="C10" s="230"/>
      <c r="D10" s="230"/>
      <c r="E10" s="230"/>
      <c r="F10" s="230"/>
      <c r="G10" s="230"/>
      <c r="H10" s="230"/>
      <c r="I10" s="9">
        <v>6</v>
      </c>
      <c r="J10" s="6">
        <v>36634056</v>
      </c>
      <c r="K10" s="11">
        <v>36634056</v>
      </c>
    </row>
    <row r="11" spans="1:11" ht="12.75">
      <c r="A11" s="229" t="s">
        <v>250</v>
      </c>
      <c r="B11" s="230"/>
      <c r="C11" s="230"/>
      <c r="D11" s="230"/>
      <c r="E11" s="230"/>
      <c r="F11" s="230"/>
      <c r="G11" s="230"/>
      <c r="H11" s="230"/>
      <c r="I11" s="9">
        <v>7</v>
      </c>
      <c r="J11" s="6">
        <v>0</v>
      </c>
      <c r="K11" s="11">
        <v>0</v>
      </c>
    </row>
    <row r="12" spans="1:11" ht="12.75">
      <c r="A12" s="229" t="s">
        <v>251</v>
      </c>
      <c r="B12" s="230"/>
      <c r="C12" s="230"/>
      <c r="D12" s="230"/>
      <c r="E12" s="230"/>
      <c r="F12" s="230"/>
      <c r="G12" s="230"/>
      <c r="H12" s="230"/>
      <c r="I12" s="9">
        <v>8</v>
      </c>
      <c r="J12" s="6">
        <v>35121</v>
      </c>
      <c r="K12" s="11">
        <v>78947</v>
      </c>
    </row>
    <row r="13" spans="1:11" ht="12.75">
      <c r="A13" s="229" t="s">
        <v>252</v>
      </c>
      <c r="B13" s="230"/>
      <c r="C13" s="230"/>
      <c r="D13" s="230"/>
      <c r="E13" s="230"/>
      <c r="F13" s="230"/>
      <c r="G13" s="230"/>
      <c r="H13" s="230"/>
      <c r="I13" s="9">
        <v>9</v>
      </c>
      <c r="J13" s="6">
        <v>0</v>
      </c>
      <c r="K13" s="11">
        <v>0</v>
      </c>
    </row>
    <row r="14" spans="1:11" ht="12.75">
      <c r="A14" s="244" t="s">
        <v>253</v>
      </c>
      <c r="B14" s="245"/>
      <c r="C14" s="245"/>
      <c r="D14" s="245"/>
      <c r="E14" s="245"/>
      <c r="F14" s="245"/>
      <c r="G14" s="245"/>
      <c r="H14" s="245"/>
      <c r="I14" s="9">
        <v>10</v>
      </c>
      <c r="J14" s="33">
        <f>SUM(J5:J13)</f>
        <v>616020188</v>
      </c>
      <c r="K14" s="33">
        <f>SUM(K5:K13)</f>
        <v>616687878</v>
      </c>
    </row>
    <row r="15" spans="1:11" ht="12.75">
      <c r="A15" s="229" t="s">
        <v>254</v>
      </c>
      <c r="B15" s="230"/>
      <c r="C15" s="230"/>
      <c r="D15" s="230"/>
      <c r="E15" s="230"/>
      <c r="F15" s="230"/>
      <c r="G15" s="230"/>
      <c r="H15" s="230"/>
      <c r="I15" s="9">
        <v>11</v>
      </c>
      <c r="J15" s="11">
        <v>0</v>
      </c>
      <c r="K15" s="11">
        <v>0</v>
      </c>
    </row>
    <row r="16" spans="1:11" ht="12.75">
      <c r="A16" s="229" t="s">
        <v>255</v>
      </c>
      <c r="B16" s="230"/>
      <c r="C16" s="230"/>
      <c r="D16" s="230"/>
      <c r="E16" s="230"/>
      <c r="F16" s="230"/>
      <c r="G16" s="230"/>
      <c r="H16" s="230"/>
      <c r="I16" s="9">
        <v>12</v>
      </c>
      <c r="J16" s="11">
        <v>0</v>
      </c>
      <c r="K16" s="11">
        <v>0</v>
      </c>
    </row>
    <row r="17" spans="1:11" ht="12.75">
      <c r="A17" s="229" t="s">
        <v>256</v>
      </c>
      <c r="B17" s="230"/>
      <c r="C17" s="230"/>
      <c r="D17" s="230"/>
      <c r="E17" s="230"/>
      <c r="F17" s="230"/>
      <c r="G17" s="230"/>
      <c r="H17" s="230"/>
      <c r="I17" s="9">
        <v>13</v>
      </c>
      <c r="J17" s="11">
        <v>0</v>
      </c>
      <c r="K17" s="11">
        <v>0</v>
      </c>
    </row>
    <row r="18" spans="1:11" ht="12.75">
      <c r="A18" s="229" t="s">
        <v>257</v>
      </c>
      <c r="B18" s="230"/>
      <c r="C18" s="230"/>
      <c r="D18" s="230"/>
      <c r="E18" s="230"/>
      <c r="F18" s="230"/>
      <c r="G18" s="230"/>
      <c r="H18" s="230"/>
      <c r="I18" s="9">
        <v>14</v>
      </c>
      <c r="J18" s="11">
        <v>0</v>
      </c>
      <c r="K18" s="11">
        <v>0</v>
      </c>
    </row>
    <row r="19" spans="1:11" ht="12.75">
      <c r="A19" s="229" t="s">
        <v>258</v>
      </c>
      <c r="B19" s="230"/>
      <c r="C19" s="230"/>
      <c r="D19" s="230"/>
      <c r="E19" s="230"/>
      <c r="F19" s="230"/>
      <c r="G19" s="230"/>
      <c r="H19" s="230"/>
      <c r="I19" s="9">
        <v>15</v>
      </c>
      <c r="J19" s="11">
        <v>0</v>
      </c>
      <c r="K19" s="11">
        <v>0</v>
      </c>
    </row>
    <row r="20" spans="1:11" ht="12.75">
      <c r="A20" s="229" t="s">
        <v>259</v>
      </c>
      <c r="B20" s="230"/>
      <c r="C20" s="230"/>
      <c r="D20" s="230"/>
      <c r="E20" s="230"/>
      <c r="F20" s="230"/>
      <c r="G20" s="230"/>
      <c r="H20" s="230"/>
      <c r="I20" s="9">
        <v>16</v>
      </c>
      <c r="J20" s="11">
        <v>0</v>
      </c>
      <c r="K20" s="11">
        <v>0</v>
      </c>
    </row>
    <row r="21" spans="1:11" ht="12.75">
      <c r="A21" s="244" t="s">
        <v>260</v>
      </c>
      <c r="B21" s="245"/>
      <c r="C21" s="245"/>
      <c r="D21" s="245"/>
      <c r="E21" s="245"/>
      <c r="F21" s="245"/>
      <c r="G21" s="245"/>
      <c r="H21" s="245"/>
      <c r="I21" s="9">
        <v>17</v>
      </c>
      <c r="J21" s="34">
        <f>SUM(J15:J20)</f>
        <v>0</v>
      </c>
      <c r="K21" s="34">
        <f>SUM(K15:K20)</f>
        <v>0</v>
      </c>
    </row>
    <row r="22" spans="1:11" ht="12.75">
      <c r="A22" s="246"/>
      <c r="B22" s="247"/>
      <c r="C22" s="247"/>
      <c r="D22" s="247"/>
      <c r="E22" s="247"/>
      <c r="F22" s="247"/>
      <c r="G22" s="247"/>
      <c r="H22" s="247"/>
      <c r="I22" s="248"/>
      <c r="J22" s="248"/>
      <c r="K22" s="249"/>
    </row>
    <row r="23" spans="1:11" ht="12.75">
      <c r="A23" s="236" t="s">
        <v>261</v>
      </c>
      <c r="B23" s="237"/>
      <c r="C23" s="237"/>
      <c r="D23" s="237"/>
      <c r="E23" s="237"/>
      <c r="F23" s="237"/>
      <c r="G23" s="237"/>
      <c r="H23" s="237"/>
      <c r="I23" s="12">
        <v>18</v>
      </c>
      <c r="J23" s="10">
        <v>0</v>
      </c>
      <c r="K23" s="10">
        <v>0</v>
      </c>
    </row>
    <row r="24" spans="1:11" ht="17.25" customHeight="1">
      <c r="A24" s="238" t="s">
        <v>262</v>
      </c>
      <c r="B24" s="239"/>
      <c r="C24" s="239"/>
      <c r="D24" s="239"/>
      <c r="E24" s="239"/>
      <c r="F24" s="239"/>
      <c r="G24" s="239"/>
      <c r="H24" s="239"/>
      <c r="I24" s="13">
        <v>19</v>
      </c>
      <c r="J24" s="34">
        <v>0</v>
      </c>
      <c r="K24" s="34">
        <v>0</v>
      </c>
    </row>
    <row r="25" spans="1:11" ht="30" customHeight="1">
      <c r="A25" s="240" t="s">
        <v>263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</row>
  </sheetData>
  <sheetProtection/>
  <protectedRanges>
    <protectedRange sqref="E2" name="Range1_1"/>
    <protectedRange sqref="G2:H2" name="Range1"/>
  </protectedRanges>
  <mergeCells count="26"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0:H10"/>
    <mergeCell ref="C2:D2"/>
    <mergeCell ref="G2:H2"/>
    <mergeCell ref="A3:H3"/>
    <mergeCell ref="A4:H4"/>
    <mergeCell ref="A5:H5"/>
    <mergeCell ref="A6:H6"/>
    <mergeCell ref="A7:H7"/>
    <mergeCell ref="A8:H8"/>
    <mergeCell ref="A9:H9"/>
  </mergeCells>
  <conditionalFormatting sqref="G2">
    <cfRule type="cellIs" priority="1" dxfId="0" operator="lessThan" stopIfTrue="1">
      <formula>PK!#REF!</formula>
    </cfRule>
  </conditionalFormatting>
  <dataValidations count="1">
    <dataValidation allowBlank="1" sqref="A1:IV65536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Janja Rljac</cp:lastModifiedBy>
  <cp:lastPrinted>2018-02-08T08:49:13Z</cp:lastPrinted>
  <dcterms:created xsi:type="dcterms:W3CDTF">2008-10-17T11:51:54Z</dcterms:created>
  <dcterms:modified xsi:type="dcterms:W3CDTF">2018-02-28T12:06:02Z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