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56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<sst xmlns="http://schemas.openxmlformats.org/spreadsheetml/2006/main" count="337" uniqueCount="309">
  <si>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</si>
  <si>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</si>
  <si>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</si>
  <si>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</si>
  <si>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</si>
  <si>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</si>
  <si>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</si>
  <si>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</si>
  <si>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</si>
  <si>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</si>
  <si>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</si>
  <si>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</si>
  <si>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</si>
  <si>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</si>
  <si>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</si>
  <si>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</si>
  <si>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</si>
  <si>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</si>
  <si>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</si>
  <si>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</si>
  <si>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</si>
  <si>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</si>
  <si>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</si>
  <si>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</si>
  <si>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</si>
  <si>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</si>
  <si>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</si>
  <si>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</si>
  <si>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</si>
  <si>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</si>
  <si>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</si>
  <si>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</si>
  <si>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</si>
  <si>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</si>
  <si>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</si>
  <si>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</si>
  <si>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</si>
  <si>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</si>
  <si>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</si>
  <si>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</si>
  <si>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</si>
  <si>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</si>
  <si>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</si>
  <si>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</si>
  <si>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</si>
  <si>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</si>
  <si>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</si>
  <si>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</si>
  <si>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</si>
  <si>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</si>
  <si>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</si>
  <si>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</si>
  <si>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</si>
  <si>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</si>
  <si>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</si>
  <si>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</si>
  <si>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</si>
  <si>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</si>
  <si>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</si>
  <si>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</si>
  <si>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</si>
  <si>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</si>
  <si>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</si>
  <si>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</si>
  <si>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</si>
  <si>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</si>
  <si>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</si>
  <si>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</si>
  <si>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</si>
  <si>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</si>
  <si>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</si>
  <si>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</si>
  <si>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</si>
  <si>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</si>
  <si>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</si>
  <si>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</si>
  <si>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</si>
  <si>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</si>
  <si>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</si>
  <si>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</si>
  <si>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</si>
  <si>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</si>
  <si>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</si>
  <si>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</si>
  <si>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</si>
  <si>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</si>
  <si>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</si>
  <si>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</si>
  <si>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</si>
  <si>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</si>
  <si>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</si>
  <si>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</si>
  <si>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</si>
  <si>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</si>
  <si>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</si>
  <si>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</si>
  <si>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</si>
  <si>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</si>
  <si>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</si>
  <si>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</si>
  <si>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</si>
  <si>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</si>
  <si>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</si>
  <si>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</si>
  <si>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</si>
  <si>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</si>
  <si>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</si>
  <si>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</si>
  <si>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</si>
  <si>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</si>
  <si>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</si>
  <si>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</si>
  <si>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</si>
  <si>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</si>
  <si>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</si>
  <si>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</si>
  <si>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</si>
  <si>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</si>
  <si>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</si>
  <si>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</si>
  <si>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</si>
  <si>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</si>
  <si>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</si>
  <si>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</si>
  <si>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</si>
  <si>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</si>
  <si>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</si>
  <si>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</si>
  <si>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</si>
  <si>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</si>
  <si>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</si>
  <si>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</si>
  <si>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</si>
  <si>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</si>
  <si>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</si>
  <si>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</si>
  <si>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</si>
  <si>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</si>
  <si>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</si>
  <si>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</si>
  <si>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</si>
  <si>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</si>
  <si>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</si>
  <si>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</si>
  <si>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</si>
  <si>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</si>
  <si>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</si>
  <si>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</si>
  <si>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</si>
  <si>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</si>
  <si>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</si>
  <si>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</si>
  <si>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</si>
  <si>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</si>
  <si>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</si>
  <si>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</si>
  <si>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</si>
  <si>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</si>
  <si>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</si>
  <si>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</si>
  <si>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</si>
  <si>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</si>
  <si>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</si>
  <si>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</si>
  <si>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</si>
  <si>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</si>
  <si>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</si>
  <si>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</si>
  <si>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</si>
  <si>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</si>
  <si>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</si>
  <si>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</si>
  <si>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</si>
  <si>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</si>
  <si>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</si>
  <si>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</si>
  <si>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</si>
  <si>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</si>
  <si>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</si>
  <si>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</si>
  <si>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</si>
  <si>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</si>
  <si>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</si>
  <si>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</si>
  <si>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</si>
  <si>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</si>
  <si>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</si>
  <si>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</si>
  <si>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</si>
  <si>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</si>
  <si>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</si>
  <si>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</si>
  <si>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</si>
  <si>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</si>
  <si>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</si>
  <si>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</si>
  <si>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</si>
  <si>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</si>
  <si>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</si>
  <si>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</si>
  <si>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</si>
  <si>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</si>
  <si>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</si>
  <si>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</si>
  <si>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</si>
  <si>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</si>
  <si>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</si>
  <si>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</si>
  <si>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</si>
  <si>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</si>
  <si>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</si>
  <si>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</si>
  <si>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</si>
  <si>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</si>
  <si>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</si>
  <si>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</si>
  <si>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</si>
  <si>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</si>
  <si>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</si>
  <si>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</si>
  <si>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</si>
  <si>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</si>
  <si>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</si>
  <si>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</si>
  <si>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</si>
  <si>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</si>
  <si>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</si>
  <si>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</si>
  <si>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</si>
  <si>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</si>
  <si>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</si>
  <si>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</si>
  <si>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</si>
  <si>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</si>
  <si>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</si>
  <si>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</si>
  <si>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</si>
  <si>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</si>
  <si>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</si>
  <si>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</si>
  <si>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</si>
  <si>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</si>
  <si>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</si>
  <si>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</si>
  <si>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</si>
  <si>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</si>
  <si>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</si>
  <si>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</si>
  <si>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</si>
  <si>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</si>
  <si>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</si>
  <si>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</si>
  <si>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</si>
  <si>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</si>
  <si>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</si>
  <si>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</si>
  <si>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</si>
  <si>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</si>
  <si>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</si>
  <si>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</si>
  <si>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</si>
  <si>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</si>
  <si>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</si>
  <si>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</si>
  <si>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</si>
  <si>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</si>
  <si>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</si>
  <si>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</si>
  <si>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</si>
  <si>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</si>
  <si>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</si>
  <si>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</si>
  <si>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</si>
  <si>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</si>
  <si>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</si>
  <si>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</si>
  <si>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</si>
  <si>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</si>
  <si>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</si>
  <si>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</si>
  <si>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</si>
  <si>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</si>
  <si>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</si>
  <si>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</si>
  <si>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</si>
  <si>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</si>
  <si>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</si>
  <si>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</si>
  <si>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</si>
  <si>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</si>
  <si>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</si>
  <si>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Ne</t>
  </si>
  <si>
    <t>051/496-533</t>
  </si>
  <si>
    <t>051/496-008</t>
  </si>
  <si>
    <t>fin@lukarijeka.hr</t>
  </si>
  <si>
    <t>5224</t>
  </si>
  <si>
    <t>Reljac Janja</t>
  </si>
  <si>
    <t>03330494</t>
  </si>
  <si>
    <t>1.1.2017.</t>
  </si>
  <si>
    <t>31.12.2017.</t>
  </si>
  <si>
    <t>Jedrzej Miroslaw Mierzewski, Vedran Tićac, Tomislav Kalafatić</t>
  </si>
  <si>
    <t>stanje na dan 31.12.2017.</t>
  </si>
  <si>
    <t>u razdoblju  01.01.2017. do 31.12.2017.</t>
  </si>
  <si>
    <t>u razdoblju 1.01.2017. do 31.12.2017.</t>
  </si>
  <si>
    <t>1.01.2017.</t>
  </si>
  <si>
    <t>Godišnji financijski izvještaj poduzetnika GFI-POD</t>
  </si>
  <si>
    <t>AKTIVA</t>
  </si>
  <si>
    <r>
      <t xml:space="preserve">Obveznik: LUKA RIJEKA d.d.                                                                                                                     </t>
    </r>
    <r>
      <rPr>
        <i/>
        <sz val="10"/>
        <rFont val="Arial"/>
        <family val="2"/>
      </rPr>
      <t>u kunama</t>
    </r>
  </si>
  <si>
    <r>
      <t xml:space="preserve">Obveznik: LUKA RIJEKA d.d.                                                                                                                   </t>
    </r>
    <r>
      <rPr>
        <i/>
        <sz val="10"/>
        <rFont val="Arial"/>
        <family val="2"/>
      </rPr>
      <t>u kunama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</si>
</sst>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 tint="-0.24993999302387238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24993999302387238"/>
        <bgColor theme="0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5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6" xfId="51" applyFont="1" applyBorder="1" applyAlignment="1" applyProtection="1">
      <alignment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17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56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12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14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ill="1" applyAlignment="1">
      <alignment/>
    </xf>
    <xf numFmtId="0" fontId="4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Border="1" applyAlignment="1" applyProtection="1">
      <alignment horizontal="left" vertical="center" wrapText="1"/>
      <protection hidden="1"/>
    </xf>
    <xf numFmtId="3" fontId="3" fillId="0" borderId="21" xfId="51" applyNumberFormat="1" applyFont="1" applyFill="1" applyBorder="1" applyAlignment="1" applyProtection="1">
      <alignment horizontal="right" vertical="center"/>
      <protection hidden="1" locked="0"/>
    </xf>
    <xf numFmtId="49" fontId="3" fillId="0" borderId="21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horizontal="left" vertical="top" wrapText="1"/>
      <protection hidden="1"/>
    </xf>
    <xf numFmtId="0" fontId="4" fillId="0" borderId="0" xfId="51" applyFont="1" applyBorder="1" applyAlignment="1" applyProtection="1">
      <alignment horizontal="left" vertical="top" indent="2"/>
      <protection hidden="1"/>
    </xf>
    <xf numFmtId="0" fontId="4" fillId="0" borderId="0" xfId="51" applyFont="1" applyBorder="1" applyAlignment="1" applyProtection="1">
      <alignment horizontal="left" vertical="top" wrapText="1" indent="2"/>
      <protection hidden="1"/>
    </xf>
    <xf numFmtId="49" fontId="3" fillId="0" borderId="0" xfId="51" applyNumberFormat="1" applyFont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vertical="center"/>
      <protection hidden="1"/>
    </xf>
    <xf numFmtId="0" fontId="12" fillId="0" borderId="0" xfId="56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35" borderId="10" xfId="0" applyNumberFormat="1" applyFont="1" applyFill="1" applyBorder="1" applyAlignment="1" applyProtection="1">
      <alignment vertical="center"/>
      <protection hidden="1"/>
    </xf>
    <xf numFmtId="3" fontId="2" fillId="35" borderId="14" xfId="0" applyNumberFormat="1" applyFont="1" applyFill="1" applyBorder="1" applyAlignment="1" applyProtection="1">
      <alignment vertical="center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6" fillId="36" borderId="23" xfId="0" applyFont="1" applyFill="1" applyBorder="1" applyAlignment="1" applyProtection="1">
      <alignment horizontal="center" vertical="center" wrapText="1"/>
      <protection hidden="1"/>
    </xf>
    <xf numFmtId="0" fontId="6" fillId="36" borderId="19" xfId="0" applyFont="1" applyFill="1" applyBorder="1" applyAlignment="1" applyProtection="1">
      <alignment horizontal="center" vertical="center" wrapText="1"/>
      <protection hidden="1"/>
    </xf>
    <xf numFmtId="0" fontId="6" fillId="36" borderId="20" xfId="0" applyFont="1" applyFill="1" applyBorder="1" applyAlignment="1" applyProtection="1">
      <alignment horizontal="center" vertical="center"/>
      <protection hidden="1"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3" fontId="2" fillId="35" borderId="13" xfId="0" applyNumberFormat="1" applyFont="1" applyFill="1" applyBorder="1" applyAlignment="1" applyProtection="1">
      <alignment vertical="center"/>
      <protection hidden="1"/>
    </xf>
    <xf numFmtId="0" fontId="6" fillId="36" borderId="19" xfId="0" applyFont="1" applyFill="1" applyBorder="1" applyAlignment="1" applyProtection="1">
      <alignment horizontal="center" vertical="center"/>
      <protection hidden="1"/>
    </xf>
    <xf numFmtId="0" fontId="3" fillId="36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center" vertical="center" wrapText="1"/>
    </xf>
    <xf numFmtId="3" fontId="2" fillId="35" borderId="24" xfId="0" applyNumberFormat="1" applyFont="1" applyFill="1" applyBorder="1" applyAlignment="1" applyProtection="1">
      <alignment vertical="center"/>
      <protection hidden="1"/>
    </xf>
    <xf numFmtId="3" fontId="2" fillId="35" borderId="25" xfId="0" applyNumberFormat="1" applyFont="1" applyFill="1" applyBorder="1" applyAlignment="1" applyProtection="1">
      <alignment vertical="center"/>
      <protection hidden="1"/>
    </xf>
    <xf numFmtId="3" fontId="2" fillId="37" borderId="10" xfId="0" applyNumberFormat="1" applyFont="1" applyFill="1" applyBorder="1" applyAlignment="1" applyProtection="1">
      <alignment vertical="center"/>
      <protection hidden="1"/>
    </xf>
    <xf numFmtId="3" fontId="2" fillId="35" borderId="10" xfId="0" applyNumberFormat="1" applyFont="1" applyFill="1" applyBorder="1" applyAlignment="1" applyProtection="1">
      <alignment vertical="center"/>
      <protection hidden="1"/>
    </xf>
    <xf numFmtId="3" fontId="2" fillId="35" borderId="13" xfId="0" applyNumberFormat="1" applyFont="1" applyFill="1" applyBorder="1" applyAlignment="1" applyProtection="1">
      <alignment vertical="center"/>
      <protection hidden="1"/>
    </xf>
    <xf numFmtId="0" fontId="3" fillId="36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center" vertical="center" wrapText="1"/>
    </xf>
    <xf numFmtId="0" fontId="2" fillId="0" borderId="0" xfId="51" applyFont="1" applyBorder="1" applyAlignment="1" applyProtection="1">
      <alignment horizontal="right" vertical="center" wrapText="1"/>
      <protection hidden="1"/>
    </xf>
    <xf numFmtId="0" fontId="2" fillId="0" borderId="26" xfId="51" applyFont="1" applyBorder="1" applyAlignment="1" applyProtection="1">
      <alignment horizontal="right" wrapText="1"/>
      <protection hidden="1"/>
    </xf>
    <xf numFmtId="49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26" xfId="51" applyFont="1" applyBorder="1" applyAlignment="1" applyProtection="1">
      <alignment horizontal="right"/>
      <protection hidden="1"/>
    </xf>
    <xf numFmtId="0" fontId="3" fillId="0" borderId="21" xfId="51" applyFont="1" applyFill="1" applyBorder="1" applyAlignment="1" applyProtection="1">
      <alignment horizontal="left" vertical="center"/>
      <protection hidden="1" locked="0"/>
    </xf>
    <xf numFmtId="0" fontId="4" fillId="0" borderId="28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6" xfId="51" applyFont="1" applyFill="1" applyBorder="1" applyAlignment="1" applyProtection="1">
      <alignment horizontal="left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5" fillId="0" borderId="21" xfId="35" applyFill="1" applyBorder="1" applyAlignment="1" applyProtection="1">
      <alignment/>
      <protection hidden="1" locked="0"/>
    </xf>
    <xf numFmtId="0" fontId="3" fillId="0" borderId="28" xfId="51" applyFont="1" applyFill="1" applyBorder="1" applyAlignment="1" applyProtection="1">
      <alignment/>
      <protection hidden="1" locked="0"/>
    </xf>
    <xf numFmtId="1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1" applyFont="1" applyFill="1" applyBorder="1" applyAlignment="1">
      <alignment horizontal="left"/>
      <protection/>
    </xf>
    <xf numFmtId="0" fontId="4" fillId="0" borderId="27" xfId="51" applyFont="1" applyFill="1" applyBorder="1" applyAlignment="1">
      <alignment horizontal="left"/>
      <protection/>
    </xf>
    <xf numFmtId="0" fontId="4" fillId="0" borderId="15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21" xfId="51" applyFont="1" applyFill="1" applyBorder="1" applyAlignment="1" applyProtection="1">
      <alignment horizontal="right" vertical="center"/>
      <protection hidden="1" locked="0"/>
    </xf>
    <xf numFmtId="0" fontId="4" fillId="0" borderId="28" xfId="51" applyFont="1" applyFill="1" applyBorder="1" applyAlignment="1">
      <alignment/>
      <protection/>
    </xf>
    <xf numFmtId="0" fontId="3" fillId="0" borderId="28" xfId="51" applyFont="1" applyFill="1" applyBorder="1" applyAlignment="1" applyProtection="1">
      <alignment horizontal="right" vertical="center"/>
      <protection hidden="1" locked="0"/>
    </xf>
    <xf numFmtId="0" fontId="4" fillId="0" borderId="27" xfId="51" applyFont="1" applyFill="1" applyBorder="1" applyAlignment="1">
      <alignment/>
      <protection/>
    </xf>
    <xf numFmtId="49" fontId="3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3" fillId="0" borderId="28" xfId="5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15" fillId="0" borderId="0" xfId="56" applyFont="1" applyBorder="1" applyAlignment="1">
      <alignment/>
      <protection/>
    </xf>
    <xf numFmtId="0" fontId="12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26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center"/>
      <protection hidden="1"/>
    </xf>
    <xf numFmtId="0" fontId="4" fillId="0" borderId="29" xfId="51" applyFont="1" applyBorder="1" applyAlignment="1" applyProtection="1">
      <alignment horizontal="center" vertical="top"/>
      <protection hidden="1"/>
    </xf>
    <xf numFmtId="0" fontId="4" fillId="0" borderId="29" xfId="51" applyFont="1" applyBorder="1" applyAlignment="1">
      <alignment horizontal="center"/>
      <protection/>
    </xf>
    <xf numFmtId="0" fontId="4" fillId="0" borderId="29" xfId="51" applyFont="1" applyBorder="1" applyAlignment="1">
      <alignment/>
      <protection/>
    </xf>
    <xf numFmtId="49" fontId="3" fillId="0" borderId="21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Fill="1" applyBorder="1" applyAlignment="1" applyProtection="1">
      <alignment horizontal="center" vertical="top"/>
      <protection hidden="1"/>
    </xf>
    <xf numFmtId="0" fontId="4" fillId="0" borderId="0" xfId="51" applyFont="1" applyFill="1" applyBorder="1" applyAlignment="1" applyProtection="1">
      <alignment horizontal="center"/>
      <protection hidden="1"/>
    </xf>
    <xf numFmtId="49" fontId="5" fillId="0" borderId="21" xfId="35" applyNumberFormat="1" applyFill="1" applyBorder="1" applyAlignment="1" applyProtection="1">
      <alignment horizontal="left" vertical="center"/>
      <protection hidden="1" locked="0"/>
    </xf>
    <xf numFmtId="0" fontId="4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36" borderId="23" xfId="0" applyFont="1" applyFill="1" applyBorder="1" applyAlignment="1">
      <alignment horizontal="left" vertical="center" wrapText="1"/>
    </xf>
    <xf numFmtId="0" fontId="3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35" borderId="23" xfId="0" applyFont="1" applyFill="1" applyBorder="1" applyAlignment="1" applyProtection="1">
      <alignment vertical="center" wrapText="1"/>
      <protection hidden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36" xfId="0" applyFont="1" applyFill="1" applyBorder="1" applyAlignment="1" applyProtection="1">
      <alignment horizontal="center" vertical="center" wrapText="1"/>
      <protection hidden="1"/>
    </xf>
    <xf numFmtId="0" fontId="6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>
      <alignment horizontal="left" vertical="center" wrapText="1"/>
    </xf>
    <xf numFmtId="0" fontId="0" fillId="36" borderId="28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36" borderId="40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36" borderId="41" xfId="0" applyFont="1" applyFill="1" applyBorder="1" applyAlignment="1">
      <alignment horizontal="left" vertical="center" wrapText="1"/>
    </xf>
    <xf numFmtId="0" fontId="3" fillId="36" borderId="28" xfId="0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36" borderId="36" xfId="0" applyFont="1" applyFill="1" applyBorder="1" applyAlignment="1">
      <alignment horizontal="left" vertical="center" wrapText="1"/>
    </xf>
    <xf numFmtId="0" fontId="7" fillId="35" borderId="23" xfId="0" applyFont="1" applyFill="1" applyBorder="1" applyAlignment="1" applyProtection="1">
      <alignment horizontal="left" vertical="center" wrapText="1"/>
      <protection hidden="1"/>
    </xf>
    <xf numFmtId="0" fontId="7" fillId="35" borderId="35" xfId="0" applyFont="1" applyFill="1" applyBorder="1" applyAlignment="1" applyProtection="1">
      <alignment horizontal="left" vertical="center" wrapText="1"/>
      <protection hidden="1"/>
    </xf>
    <xf numFmtId="0" fontId="7" fillId="35" borderId="36" xfId="0" applyFont="1" applyFill="1" applyBorder="1" applyAlignment="1" applyProtection="1">
      <alignment horizontal="left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6" fillId="36" borderId="19" xfId="0" applyFont="1" applyFill="1" applyBorder="1" applyAlignment="1" applyProtection="1">
      <alignment horizontal="center" vertical="center" wrapText="1"/>
      <protection hidden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3" fillId="36" borderId="19" xfId="0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SheetLayoutView="110" zoomScalePageLayoutView="0" workbookViewId="0" topLeftCell="A1">
      <selection activeCell="C53" sqref="C53:I5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57421875" style="10" customWidth="1"/>
    <col min="10" max="16384" width="9.140625" style="10" customWidth="1"/>
  </cols>
  <sheetData>
    <row r="1" spans="1:10" ht="12.7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2" ht="15">
      <c r="A2" s="133" t="s">
        <v>214</v>
      </c>
      <c r="B2" s="133"/>
      <c r="C2" s="133"/>
      <c r="D2" s="32"/>
      <c r="E2" s="32"/>
      <c r="F2" s="32"/>
      <c r="G2" s="32"/>
      <c r="H2" s="32"/>
      <c r="I2" s="32"/>
      <c r="J2" s="9"/>
      <c r="K2" s="9"/>
      <c r="L2" s="9"/>
    </row>
    <row r="3" spans="1:12" ht="12.75">
      <c r="A3" s="115" t="s">
        <v>215</v>
      </c>
      <c r="B3" s="115"/>
      <c r="C3" s="115"/>
      <c r="D3" s="116"/>
      <c r="E3" s="58" t="s">
        <v>298</v>
      </c>
      <c r="F3" s="11"/>
      <c r="G3" s="12" t="s">
        <v>216</v>
      </c>
      <c r="H3" s="58" t="s">
        <v>299</v>
      </c>
      <c r="I3" s="67"/>
      <c r="J3" s="9"/>
      <c r="K3" s="9"/>
      <c r="L3" s="9"/>
    </row>
    <row r="4" spans="1:12" ht="12.75">
      <c r="A4" s="13"/>
      <c r="B4" s="13"/>
      <c r="C4" s="13"/>
      <c r="D4" s="13"/>
      <c r="E4" s="14"/>
      <c r="F4" s="14"/>
      <c r="G4" s="13"/>
      <c r="H4" s="13"/>
      <c r="I4" s="68"/>
      <c r="J4" s="9"/>
      <c r="K4" s="9"/>
      <c r="L4" s="9"/>
    </row>
    <row r="5" spans="1:12" ht="15">
      <c r="A5" s="117" t="s">
        <v>305</v>
      </c>
      <c r="B5" s="117"/>
      <c r="C5" s="117"/>
      <c r="D5" s="117"/>
      <c r="E5" s="117"/>
      <c r="F5" s="117"/>
      <c r="G5" s="117"/>
      <c r="H5" s="117"/>
      <c r="I5" s="117"/>
      <c r="J5" s="9"/>
      <c r="K5" s="9"/>
      <c r="L5" s="9"/>
    </row>
    <row r="6" spans="1:12" ht="12.75">
      <c r="A6" s="15"/>
      <c r="B6" s="15"/>
      <c r="C6" s="15"/>
      <c r="D6" s="15"/>
      <c r="E6" s="16"/>
      <c r="F6" s="55"/>
      <c r="G6" s="17"/>
      <c r="H6" s="18"/>
      <c r="I6" s="25"/>
      <c r="J6" s="9"/>
      <c r="K6" s="9"/>
      <c r="L6" s="9"/>
    </row>
    <row r="7" spans="1:12" ht="12.75">
      <c r="A7" s="111" t="s">
        <v>217</v>
      </c>
      <c r="B7" s="112"/>
      <c r="C7" s="109" t="s">
        <v>297</v>
      </c>
      <c r="D7" s="110"/>
      <c r="E7" s="28"/>
      <c r="F7" s="28"/>
      <c r="G7" s="28"/>
      <c r="H7" s="28"/>
      <c r="I7" s="28"/>
      <c r="J7" s="9"/>
      <c r="K7" s="9"/>
      <c r="L7" s="9"/>
    </row>
    <row r="8" spans="1:12" ht="12.75">
      <c r="A8" s="21"/>
      <c r="B8" s="21"/>
      <c r="C8" s="15"/>
      <c r="D8" s="15"/>
      <c r="E8" s="28"/>
      <c r="F8" s="28"/>
      <c r="G8" s="28"/>
      <c r="H8" s="28"/>
      <c r="I8" s="28"/>
      <c r="J8" s="9"/>
      <c r="K8" s="9"/>
      <c r="L8" s="9"/>
    </row>
    <row r="9" spans="1:12" ht="12.75">
      <c r="A9" s="107" t="s">
        <v>218</v>
      </c>
      <c r="B9" s="108"/>
      <c r="C9" s="109" t="s">
        <v>282</v>
      </c>
      <c r="D9" s="110"/>
      <c r="E9" s="28"/>
      <c r="F9" s="28"/>
      <c r="G9" s="28"/>
      <c r="H9" s="28"/>
      <c r="I9" s="15"/>
      <c r="J9" s="9"/>
      <c r="K9" s="9"/>
      <c r="L9" s="9"/>
    </row>
    <row r="10" spans="1:12" ht="12.75">
      <c r="A10" s="46"/>
      <c r="B10" s="46"/>
      <c r="C10" s="19"/>
      <c r="D10" s="25"/>
      <c r="E10" s="15"/>
      <c r="F10" s="15"/>
      <c r="G10" s="15"/>
      <c r="H10" s="15"/>
      <c r="I10" s="15"/>
      <c r="J10" s="9"/>
      <c r="K10" s="9"/>
      <c r="L10" s="9"/>
    </row>
    <row r="11" spans="1:12" ht="12.75">
      <c r="A11" s="118" t="s">
        <v>219</v>
      </c>
      <c r="B11" s="119"/>
      <c r="C11" s="109" t="s">
        <v>283</v>
      </c>
      <c r="D11" s="110"/>
      <c r="E11" s="15"/>
      <c r="F11" s="15"/>
      <c r="G11" s="15"/>
      <c r="H11" s="15"/>
      <c r="I11" s="15"/>
      <c r="J11" s="9"/>
      <c r="K11" s="9"/>
      <c r="L11" s="9"/>
    </row>
    <row r="12" spans="1:12" ht="12.75">
      <c r="A12" s="119"/>
      <c r="B12" s="119"/>
      <c r="C12" s="15"/>
      <c r="D12" s="15"/>
      <c r="E12" s="15"/>
      <c r="F12" s="15"/>
      <c r="G12" s="15"/>
      <c r="H12" s="15"/>
      <c r="I12" s="15"/>
      <c r="J12" s="9"/>
      <c r="K12" s="9"/>
      <c r="L12" s="9"/>
    </row>
    <row r="13" spans="1:12" ht="12.75">
      <c r="A13" s="111" t="s">
        <v>220</v>
      </c>
      <c r="B13" s="112"/>
      <c r="C13" s="113" t="s">
        <v>284</v>
      </c>
      <c r="D13" s="114"/>
      <c r="E13" s="114"/>
      <c r="F13" s="114"/>
      <c r="G13" s="114"/>
      <c r="H13" s="114"/>
      <c r="I13" s="114"/>
      <c r="J13" s="9"/>
      <c r="K13" s="9"/>
      <c r="L13" s="9"/>
    </row>
    <row r="14" spans="1:12" ht="12.75">
      <c r="A14" s="21"/>
      <c r="B14" s="21"/>
      <c r="C14" s="20"/>
      <c r="D14" s="15"/>
      <c r="E14" s="15"/>
      <c r="F14" s="15"/>
      <c r="G14" s="15"/>
      <c r="H14" s="15"/>
      <c r="I14" s="15"/>
      <c r="J14" s="9"/>
      <c r="K14" s="9"/>
      <c r="L14" s="9"/>
    </row>
    <row r="15" spans="1:12" ht="12.75">
      <c r="A15" s="111" t="s">
        <v>221</v>
      </c>
      <c r="B15" s="112"/>
      <c r="C15" s="122">
        <v>51000</v>
      </c>
      <c r="D15" s="123"/>
      <c r="E15" s="15"/>
      <c r="F15" s="113" t="s">
        <v>285</v>
      </c>
      <c r="G15" s="114"/>
      <c r="H15" s="114"/>
      <c r="I15" s="114"/>
      <c r="J15" s="9"/>
      <c r="K15" s="9"/>
      <c r="L15" s="9"/>
    </row>
    <row r="16" spans="1:12" ht="12.75">
      <c r="A16" s="21"/>
      <c r="B16" s="21"/>
      <c r="C16" s="15"/>
      <c r="D16" s="15"/>
      <c r="E16" s="15"/>
      <c r="F16" s="15"/>
      <c r="G16" s="15"/>
      <c r="H16" s="15"/>
      <c r="I16" s="15"/>
      <c r="J16" s="9"/>
      <c r="K16" s="9"/>
      <c r="L16" s="9"/>
    </row>
    <row r="17" spans="1:12" ht="12.75">
      <c r="A17" s="111" t="s">
        <v>222</v>
      </c>
      <c r="B17" s="112"/>
      <c r="C17" s="113" t="s">
        <v>286</v>
      </c>
      <c r="D17" s="114"/>
      <c r="E17" s="114"/>
      <c r="F17" s="114"/>
      <c r="G17" s="114"/>
      <c r="H17" s="114"/>
      <c r="I17" s="114"/>
      <c r="J17" s="9"/>
      <c r="K17" s="9"/>
      <c r="L17" s="9"/>
    </row>
    <row r="18" spans="1:12" ht="12.75">
      <c r="A18" s="21"/>
      <c r="B18" s="21"/>
      <c r="C18" s="15"/>
      <c r="D18" s="15"/>
      <c r="E18" s="15"/>
      <c r="F18" s="15"/>
      <c r="G18" s="15"/>
      <c r="H18" s="15"/>
      <c r="I18" s="15"/>
      <c r="J18" s="9"/>
      <c r="K18" s="9"/>
      <c r="L18" s="9"/>
    </row>
    <row r="19" spans="1:12" ht="12.75">
      <c r="A19" s="111" t="s">
        <v>223</v>
      </c>
      <c r="B19" s="112"/>
      <c r="C19" s="120" t="s">
        <v>287</v>
      </c>
      <c r="D19" s="121"/>
      <c r="E19" s="121"/>
      <c r="F19" s="121"/>
      <c r="G19" s="121"/>
      <c r="H19" s="121"/>
      <c r="I19" s="121"/>
      <c r="J19" s="9"/>
      <c r="K19" s="9"/>
      <c r="L19" s="9"/>
    </row>
    <row r="20" spans="1:12" ht="12.75">
      <c r="A20" s="21"/>
      <c r="B20" s="21"/>
      <c r="C20" s="20"/>
      <c r="D20" s="15"/>
      <c r="E20" s="15"/>
      <c r="F20" s="15"/>
      <c r="G20" s="15"/>
      <c r="H20" s="15"/>
      <c r="I20" s="15"/>
      <c r="J20" s="9"/>
      <c r="K20" s="9"/>
      <c r="L20" s="9"/>
    </row>
    <row r="21" spans="1:12" ht="12.75">
      <c r="A21" s="111" t="s">
        <v>224</v>
      </c>
      <c r="B21" s="112"/>
      <c r="C21" s="120" t="s">
        <v>288</v>
      </c>
      <c r="D21" s="121"/>
      <c r="E21" s="121"/>
      <c r="F21" s="121"/>
      <c r="G21" s="121"/>
      <c r="H21" s="121"/>
      <c r="I21" s="121"/>
      <c r="J21" s="9"/>
      <c r="K21" s="9"/>
      <c r="L21" s="9"/>
    </row>
    <row r="22" spans="1:12" ht="12.75">
      <c r="A22" s="21"/>
      <c r="B22" s="21"/>
      <c r="C22" s="20"/>
      <c r="D22" s="15"/>
      <c r="E22" s="15"/>
      <c r="F22" s="15"/>
      <c r="G22" s="15"/>
      <c r="H22" s="15"/>
      <c r="I22" s="15"/>
      <c r="J22" s="9"/>
      <c r="K22" s="9"/>
      <c r="L22" s="9"/>
    </row>
    <row r="23" spans="1:12" ht="12.75">
      <c r="A23" s="111" t="s">
        <v>225</v>
      </c>
      <c r="B23" s="112"/>
      <c r="C23" s="59">
        <v>373</v>
      </c>
      <c r="D23" s="113" t="s">
        <v>289</v>
      </c>
      <c r="E23" s="124"/>
      <c r="F23" s="125"/>
      <c r="G23" s="126"/>
      <c r="H23" s="127"/>
      <c r="I23" s="22"/>
      <c r="J23" s="9"/>
      <c r="K23" s="9"/>
      <c r="L23" s="9"/>
    </row>
    <row r="24" spans="1:12" ht="12.75">
      <c r="A24" s="21"/>
      <c r="B24" s="21"/>
      <c r="C24" s="15"/>
      <c r="D24" s="23"/>
      <c r="E24" s="23"/>
      <c r="F24" s="23"/>
      <c r="G24" s="23"/>
      <c r="H24" s="15"/>
      <c r="I24" s="15"/>
      <c r="J24" s="9"/>
      <c r="K24" s="9"/>
      <c r="L24" s="9"/>
    </row>
    <row r="25" spans="1:12" ht="12.75">
      <c r="A25" s="111" t="s">
        <v>226</v>
      </c>
      <c r="B25" s="112"/>
      <c r="C25" s="59">
        <v>8</v>
      </c>
      <c r="D25" s="113" t="s">
        <v>290</v>
      </c>
      <c r="E25" s="124"/>
      <c r="F25" s="124"/>
      <c r="G25" s="125"/>
      <c r="H25" s="47" t="s">
        <v>227</v>
      </c>
      <c r="I25" s="69">
        <v>605</v>
      </c>
      <c r="J25" s="9"/>
      <c r="K25" s="9"/>
      <c r="L25" s="9"/>
    </row>
    <row r="26" spans="1:12" ht="12.75">
      <c r="A26" s="21"/>
      <c r="B26" s="21"/>
      <c r="C26" s="15"/>
      <c r="D26" s="23"/>
      <c r="E26" s="23"/>
      <c r="F26" s="23"/>
      <c r="G26" s="21"/>
      <c r="H26" s="21" t="s">
        <v>279</v>
      </c>
      <c r="I26" s="20"/>
      <c r="J26" s="9"/>
      <c r="K26" s="9"/>
      <c r="L26" s="9"/>
    </row>
    <row r="27" spans="1:12" ht="12.75">
      <c r="A27" s="111" t="s">
        <v>228</v>
      </c>
      <c r="B27" s="112"/>
      <c r="C27" s="60" t="s">
        <v>291</v>
      </c>
      <c r="D27" s="24"/>
      <c r="E27" s="32"/>
      <c r="F27" s="23"/>
      <c r="G27" s="111" t="s">
        <v>229</v>
      </c>
      <c r="H27" s="112"/>
      <c r="I27" s="70" t="s">
        <v>295</v>
      </c>
      <c r="J27" s="9"/>
      <c r="K27" s="9"/>
      <c r="L27" s="9"/>
    </row>
    <row r="28" spans="1:12" ht="12.75">
      <c r="A28" s="21"/>
      <c r="B28" s="21"/>
      <c r="C28" s="15"/>
      <c r="D28" s="23"/>
      <c r="E28" s="23"/>
      <c r="F28" s="23"/>
      <c r="G28" s="23"/>
      <c r="H28" s="15"/>
      <c r="I28" s="71"/>
      <c r="J28" s="9"/>
      <c r="K28" s="9"/>
      <c r="L28" s="9"/>
    </row>
    <row r="29" spans="1:12" ht="12.75">
      <c r="A29" s="136" t="s">
        <v>230</v>
      </c>
      <c r="B29" s="137"/>
      <c r="C29" s="138"/>
      <c r="D29" s="138"/>
      <c r="E29" s="139" t="s">
        <v>231</v>
      </c>
      <c r="F29" s="140"/>
      <c r="G29" s="140"/>
      <c r="H29" s="141" t="s">
        <v>232</v>
      </c>
      <c r="I29" s="141"/>
      <c r="J29" s="9"/>
      <c r="K29" s="9"/>
      <c r="L29" s="9"/>
    </row>
    <row r="30" spans="1:12" ht="12.75">
      <c r="A30" s="32"/>
      <c r="B30" s="32"/>
      <c r="C30" s="32"/>
      <c r="D30" s="25"/>
      <c r="E30" s="15"/>
      <c r="F30" s="15"/>
      <c r="G30" s="15"/>
      <c r="H30" s="26"/>
      <c r="I30" s="71"/>
      <c r="J30" s="9"/>
      <c r="K30" s="9"/>
      <c r="L30" s="9"/>
    </row>
    <row r="31" spans="1:12" ht="12.75">
      <c r="A31" s="130"/>
      <c r="B31" s="129"/>
      <c r="C31" s="129"/>
      <c r="D31" s="131"/>
      <c r="E31" s="128"/>
      <c r="F31" s="129"/>
      <c r="G31" s="129"/>
      <c r="H31" s="109"/>
      <c r="I31" s="132"/>
      <c r="J31" s="9"/>
      <c r="K31" s="9"/>
      <c r="L31" s="9"/>
    </row>
    <row r="32" spans="1:12" ht="12.75">
      <c r="A32" s="21"/>
      <c r="B32" s="21"/>
      <c r="C32" s="20"/>
      <c r="D32" s="134"/>
      <c r="E32" s="134"/>
      <c r="F32" s="134"/>
      <c r="G32" s="135"/>
      <c r="H32" s="15"/>
      <c r="I32" s="72"/>
      <c r="J32" s="9"/>
      <c r="K32" s="9"/>
      <c r="L32" s="9"/>
    </row>
    <row r="33" spans="1:12" ht="12.75">
      <c r="A33" s="130"/>
      <c r="B33" s="129"/>
      <c r="C33" s="129"/>
      <c r="D33" s="131"/>
      <c r="E33" s="128"/>
      <c r="F33" s="129"/>
      <c r="G33" s="129"/>
      <c r="H33" s="109"/>
      <c r="I33" s="132"/>
      <c r="J33" s="9"/>
      <c r="K33" s="9"/>
      <c r="L33" s="9"/>
    </row>
    <row r="34" spans="1:12" ht="12.75">
      <c r="A34" s="21"/>
      <c r="B34" s="21"/>
      <c r="C34" s="20"/>
      <c r="D34" s="27"/>
      <c r="E34" s="27"/>
      <c r="F34" s="27"/>
      <c r="G34" s="28"/>
      <c r="H34" s="15"/>
      <c r="I34" s="73"/>
      <c r="J34" s="9"/>
      <c r="K34" s="9"/>
      <c r="L34" s="9"/>
    </row>
    <row r="35" spans="1:12" ht="12.75">
      <c r="A35" s="130"/>
      <c r="B35" s="129"/>
      <c r="C35" s="129"/>
      <c r="D35" s="131"/>
      <c r="E35" s="128"/>
      <c r="F35" s="129"/>
      <c r="G35" s="129"/>
      <c r="H35" s="109"/>
      <c r="I35" s="132"/>
      <c r="J35" s="9"/>
      <c r="K35" s="9"/>
      <c r="L35" s="9"/>
    </row>
    <row r="36" spans="1:12" ht="12.75">
      <c r="A36" s="21"/>
      <c r="B36" s="21"/>
      <c r="C36" s="20"/>
      <c r="D36" s="27"/>
      <c r="E36" s="27"/>
      <c r="F36" s="27"/>
      <c r="G36" s="28"/>
      <c r="H36" s="15"/>
      <c r="I36" s="73"/>
      <c r="J36" s="9"/>
      <c r="K36" s="9"/>
      <c r="L36" s="9"/>
    </row>
    <row r="37" spans="1:12" ht="12.75">
      <c r="A37" s="130"/>
      <c r="B37" s="129"/>
      <c r="C37" s="129"/>
      <c r="D37" s="131"/>
      <c r="E37" s="128"/>
      <c r="F37" s="129"/>
      <c r="G37" s="129"/>
      <c r="H37" s="109"/>
      <c r="I37" s="132"/>
      <c r="J37" s="9"/>
      <c r="K37" s="9"/>
      <c r="L37" s="9"/>
    </row>
    <row r="38" spans="1:12" ht="12.75">
      <c r="A38" s="29"/>
      <c r="B38" s="29"/>
      <c r="C38" s="143"/>
      <c r="D38" s="144"/>
      <c r="E38" s="15"/>
      <c r="F38" s="143"/>
      <c r="G38" s="144"/>
      <c r="H38" s="15"/>
      <c r="I38" s="15"/>
      <c r="J38" s="9"/>
      <c r="K38" s="9"/>
      <c r="L38" s="9"/>
    </row>
    <row r="39" spans="1:12" ht="12.75">
      <c r="A39" s="130"/>
      <c r="B39" s="129"/>
      <c r="C39" s="129"/>
      <c r="D39" s="131"/>
      <c r="E39" s="128"/>
      <c r="F39" s="129"/>
      <c r="G39" s="129"/>
      <c r="H39" s="109"/>
      <c r="I39" s="132"/>
      <c r="J39" s="9"/>
      <c r="K39" s="9"/>
      <c r="L39" s="9"/>
    </row>
    <row r="40" spans="1:12" ht="12.75">
      <c r="A40" s="29"/>
      <c r="B40" s="29"/>
      <c r="C40" s="30"/>
      <c r="D40" s="31"/>
      <c r="E40" s="15"/>
      <c r="F40" s="30"/>
      <c r="G40" s="31"/>
      <c r="H40" s="15"/>
      <c r="I40" s="15"/>
      <c r="J40" s="9"/>
      <c r="K40" s="9"/>
      <c r="L40" s="9"/>
    </row>
    <row r="41" spans="1:12" ht="12.75">
      <c r="A41" s="130"/>
      <c r="B41" s="129"/>
      <c r="C41" s="129"/>
      <c r="D41" s="131"/>
      <c r="E41" s="128"/>
      <c r="F41" s="129"/>
      <c r="G41" s="129"/>
      <c r="H41" s="109"/>
      <c r="I41" s="132"/>
      <c r="J41" s="9"/>
      <c r="K41" s="9"/>
      <c r="L41" s="9"/>
    </row>
    <row r="42" spans="1:12" ht="12.75">
      <c r="A42" s="22"/>
      <c r="B42" s="32"/>
      <c r="C42" s="32"/>
      <c r="D42" s="32"/>
      <c r="E42" s="22"/>
      <c r="F42" s="61"/>
      <c r="G42" s="61"/>
      <c r="H42" s="62"/>
      <c r="I42" s="74"/>
      <c r="J42" s="9"/>
      <c r="K42" s="9"/>
      <c r="L42" s="9"/>
    </row>
    <row r="43" spans="1:12" ht="12.75">
      <c r="A43" s="29"/>
      <c r="B43" s="29"/>
      <c r="C43" s="30"/>
      <c r="D43" s="31"/>
      <c r="E43" s="15"/>
      <c r="F43" s="30"/>
      <c r="G43" s="31"/>
      <c r="H43" s="15"/>
      <c r="I43" s="15"/>
      <c r="J43" s="9"/>
      <c r="K43" s="9"/>
      <c r="L43" s="9"/>
    </row>
    <row r="44" spans="1:12" ht="12.75">
      <c r="A44" s="33"/>
      <c r="B44" s="33"/>
      <c r="C44" s="33"/>
      <c r="D44" s="19"/>
      <c r="E44" s="19"/>
      <c r="F44" s="33"/>
      <c r="G44" s="19"/>
      <c r="H44" s="19"/>
      <c r="I44" s="19"/>
      <c r="J44" s="9"/>
      <c r="K44" s="9"/>
      <c r="L44" s="9"/>
    </row>
    <row r="45" spans="1:12" ht="12.75">
      <c r="A45" s="118" t="s">
        <v>233</v>
      </c>
      <c r="B45" s="150"/>
      <c r="C45" s="109"/>
      <c r="D45" s="110"/>
      <c r="E45" s="25"/>
      <c r="F45" s="113"/>
      <c r="G45" s="129"/>
      <c r="H45" s="129"/>
      <c r="I45" s="129"/>
      <c r="J45" s="9"/>
      <c r="K45" s="9"/>
      <c r="L45" s="9"/>
    </row>
    <row r="46" spans="1:12" ht="12.75">
      <c r="A46" s="29"/>
      <c r="B46" s="29"/>
      <c r="C46" s="143"/>
      <c r="D46" s="144"/>
      <c r="E46" s="15"/>
      <c r="F46" s="143"/>
      <c r="G46" s="151"/>
      <c r="H46" s="34"/>
      <c r="I46" s="34"/>
      <c r="J46" s="9"/>
      <c r="K46" s="9"/>
      <c r="L46" s="9"/>
    </row>
    <row r="47" spans="1:12" ht="12.75">
      <c r="A47" s="118" t="s">
        <v>234</v>
      </c>
      <c r="B47" s="150"/>
      <c r="C47" s="113" t="s">
        <v>296</v>
      </c>
      <c r="D47" s="142"/>
      <c r="E47" s="142"/>
      <c r="F47" s="142"/>
      <c r="G47" s="142"/>
      <c r="H47" s="142"/>
      <c r="I47" s="142"/>
      <c r="J47" s="9"/>
      <c r="K47" s="9"/>
      <c r="L47" s="9"/>
    </row>
    <row r="48" spans="1:12" ht="12.75">
      <c r="A48" s="21"/>
      <c r="B48" s="21"/>
      <c r="C48" s="20" t="s">
        <v>235</v>
      </c>
      <c r="D48" s="15"/>
      <c r="E48" s="15"/>
      <c r="F48" s="15"/>
      <c r="G48" s="15"/>
      <c r="H48" s="15"/>
      <c r="I48" s="15"/>
      <c r="J48" s="9"/>
      <c r="K48" s="9"/>
      <c r="L48" s="9"/>
    </row>
    <row r="49" spans="1:12" ht="12.75">
      <c r="A49" s="118" t="s">
        <v>236</v>
      </c>
      <c r="B49" s="150"/>
      <c r="C49" s="155" t="s">
        <v>292</v>
      </c>
      <c r="D49" s="156"/>
      <c r="E49" s="157"/>
      <c r="F49" s="15"/>
      <c r="G49" s="47" t="s">
        <v>237</v>
      </c>
      <c r="H49" s="155" t="s">
        <v>293</v>
      </c>
      <c r="I49" s="156"/>
      <c r="J49" s="9"/>
      <c r="K49" s="9"/>
      <c r="L49" s="9"/>
    </row>
    <row r="50" spans="1:12" ht="12.75">
      <c r="A50" s="21"/>
      <c r="B50" s="21"/>
      <c r="C50" s="20"/>
      <c r="D50" s="15"/>
      <c r="E50" s="15"/>
      <c r="F50" s="15"/>
      <c r="G50" s="15"/>
      <c r="H50" s="15"/>
      <c r="I50" s="15"/>
      <c r="J50" s="9"/>
      <c r="K50" s="9"/>
      <c r="L50" s="9"/>
    </row>
    <row r="51" spans="1:12" ht="12.75">
      <c r="A51" s="118" t="s">
        <v>223</v>
      </c>
      <c r="B51" s="150"/>
      <c r="C51" s="160" t="s">
        <v>294</v>
      </c>
      <c r="D51" s="156"/>
      <c r="E51" s="156"/>
      <c r="F51" s="156"/>
      <c r="G51" s="156"/>
      <c r="H51" s="156"/>
      <c r="I51" s="156"/>
      <c r="J51" s="9"/>
      <c r="K51" s="9"/>
      <c r="L51" s="9"/>
    </row>
    <row r="52" spans="1:12" ht="12.75">
      <c r="A52" s="21"/>
      <c r="B52" s="21"/>
      <c r="C52" s="15"/>
      <c r="D52" s="15"/>
      <c r="E52" s="15"/>
      <c r="F52" s="15"/>
      <c r="G52" s="15"/>
      <c r="H52" s="15"/>
      <c r="I52" s="15"/>
      <c r="J52" s="9"/>
      <c r="K52" s="9"/>
      <c r="L52" s="9"/>
    </row>
    <row r="53" spans="1:12" ht="12.75">
      <c r="A53" s="111" t="s">
        <v>238</v>
      </c>
      <c r="B53" s="112"/>
      <c r="C53" s="155" t="s">
        <v>300</v>
      </c>
      <c r="D53" s="156"/>
      <c r="E53" s="156"/>
      <c r="F53" s="156"/>
      <c r="G53" s="156"/>
      <c r="H53" s="156"/>
      <c r="I53" s="114"/>
      <c r="J53" s="9"/>
      <c r="K53" s="9"/>
      <c r="L53" s="9"/>
    </row>
    <row r="54" spans="1:12" ht="12.75">
      <c r="A54" s="19"/>
      <c r="B54" s="19"/>
      <c r="C54" s="149" t="s">
        <v>239</v>
      </c>
      <c r="D54" s="149"/>
      <c r="E54" s="149"/>
      <c r="F54" s="149"/>
      <c r="G54" s="149"/>
      <c r="H54" s="149"/>
      <c r="I54" s="75"/>
      <c r="J54" s="9"/>
      <c r="K54" s="9"/>
      <c r="L54" s="9"/>
    </row>
    <row r="55" spans="1:12" ht="12.75">
      <c r="A55" s="19"/>
      <c r="B55" s="19"/>
      <c r="C55" s="35"/>
      <c r="D55" s="35"/>
      <c r="E55" s="35"/>
      <c r="F55" s="35"/>
      <c r="G55" s="35"/>
      <c r="H55" s="35"/>
      <c r="I55" s="75"/>
      <c r="J55" s="9"/>
      <c r="K55" s="9"/>
      <c r="L55" s="9"/>
    </row>
    <row r="56" spans="1:12" ht="12.75">
      <c r="A56" s="19"/>
      <c r="B56" s="19"/>
      <c r="C56" s="35"/>
      <c r="D56" s="35"/>
      <c r="E56" s="35"/>
      <c r="F56" s="35"/>
      <c r="G56" s="35"/>
      <c r="H56" s="35"/>
      <c r="I56" s="75"/>
      <c r="J56" s="9"/>
      <c r="K56" s="9"/>
      <c r="L56" s="9"/>
    </row>
    <row r="57" spans="1:12" ht="12.75">
      <c r="A57" s="19"/>
      <c r="B57" s="19"/>
      <c r="C57" s="35"/>
      <c r="D57" s="35"/>
      <c r="E57" s="35"/>
      <c r="F57" s="35"/>
      <c r="G57" s="35"/>
      <c r="H57" s="35"/>
      <c r="I57" s="75"/>
      <c r="J57" s="9"/>
      <c r="K57" s="9"/>
      <c r="L57" s="9"/>
    </row>
    <row r="58" spans="1:12" ht="12.75">
      <c r="A58" s="19"/>
      <c r="B58" s="145" t="s">
        <v>240</v>
      </c>
      <c r="C58" s="146"/>
      <c r="D58" s="146"/>
      <c r="E58" s="146"/>
      <c r="F58" s="45"/>
      <c r="G58" s="45"/>
      <c r="H58" s="45"/>
      <c r="I58" s="76"/>
      <c r="J58" s="9"/>
      <c r="K58" s="9"/>
      <c r="L58" s="9"/>
    </row>
    <row r="59" spans="1:12" ht="12.75">
      <c r="A59" s="19"/>
      <c r="B59" s="147" t="s">
        <v>271</v>
      </c>
      <c r="C59" s="148"/>
      <c r="D59" s="148"/>
      <c r="E59" s="148"/>
      <c r="F59" s="148"/>
      <c r="G59" s="148"/>
      <c r="H59" s="148"/>
      <c r="I59" s="148"/>
      <c r="J59" s="9"/>
      <c r="K59" s="9"/>
      <c r="L59" s="9"/>
    </row>
    <row r="60" spans="1:12" ht="12.75">
      <c r="A60" s="19"/>
      <c r="B60" s="147" t="s">
        <v>272</v>
      </c>
      <c r="C60" s="148"/>
      <c r="D60" s="148"/>
      <c r="E60" s="148"/>
      <c r="F60" s="148"/>
      <c r="G60" s="148"/>
      <c r="H60" s="148"/>
      <c r="I60" s="76"/>
      <c r="J60" s="9"/>
      <c r="K60" s="9"/>
      <c r="L60" s="9"/>
    </row>
    <row r="61" spans="1:12" ht="12.75">
      <c r="A61" s="19"/>
      <c r="B61" s="147" t="s">
        <v>273</v>
      </c>
      <c r="C61" s="148"/>
      <c r="D61" s="148"/>
      <c r="E61" s="148"/>
      <c r="F61" s="148"/>
      <c r="G61" s="148"/>
      <c r="H61" s="148"/>
      <c r="I61" s="148"/>
      <c r="J61" s="9"/>
      <c r="K61" s="9"/>
      <c r="L61" s="9"/>
    </row>
    <row r="62" spans="1:12" ht="12.75">
      <c r="A62" s="19"/>
      <c r="B62" s="147" t="s">
        <v>274</v>
      </c>
      <c r="C62" s="148"/>
      <c r="D62" s="148"/>
      <c r="E62" s="148"/>
      <c r="F62" s="148"/>
      <c r="G62" s="148"/>
      <c r="H62" s="148"/>
      <c r="I62" s="148"/>
      <c r="J62" s="9"/>
      <c r="K62" s="9"/>
      <c r="L62" s="9"/>
    </row>
    <row r="63" spans="1:12" ht="12.75">
      <c r="A63" s="19"/>
      <c r="B63" s="56"/>
      <c r="C63" s="57"/>
      <c r="D63" s="57"/>
      <c r="E63" s="57"/>
      <c r="F63" s="57"/>
      <c r="G63" s="57"/>
      <c r="H63" s="57"/>
      <c r="I63" s="57"/>
      <c r="J63" s="9"/>
      <c r="K63" s="9"/>
      <c r="L63" s="9"/>
    </row>
    <row r="64" spans="1:12" ht="12.75">
      <c r="A64" s="19"/>
      <c r="B64" s="56"/>
      <c r="C64" s="57"/>
      <c r="D64" s="57"/>
      <c r="E64" s="57"/>
      <c r="F64" s="57"/>
      <c r="G64" s="57"/>
      <c r="H64" s="57"/>
      <c r="I64" s="57"/>
      <c r="J64" s="9"/>
      <c r="K64" s="9"/>
      <c r="L64" s="9"/>
    </row>
    <row r="65" spans="1:12" ht="12.75">
      <c r="A65" s="19"/>
      <c r="B65" s="56"/>
      <c r="C65" s="57"/>
      <c r="D65" s="57"/>
      <c r="E65" s="57"/>
      <c r="F65" s="57"/>
      <c r="G65" s="57"/>
      <c r="H65" s="57"/>
      <c r="I65" s="57"/>
      <c r="J65" s="9"/>
      <c r="K65" s="9"/>
      <c r="L65" s="9"/>
    </row>
    <row r="66" spans="1:12" ht="12.75">
      <c r="A66" s="19"/>
      <c r="B66" s="56"/>
      <c r="C66" s="57"/>
      <c r="D66" s="57"/>
      <c r="E66" s="57"/>
      <c r="F66" s="57"/>
      <c r="G66" s="57"/>
      <c r="H66" s="57"/>
      <c r="I66" s="57"/>
      <c r="J66" s="9"/>
      <c r="K66" s="9"/>
      <c r="L66" s="9"/>
    </row>
    <row r="67" spans="1:12" ht="12.75">
      <c r="A67" s="19"/>
      <c r="B67" s="56"/>
      <c r="C67" s="57"/>
      <c r="D67" s="57"/>
      <c r="E67" s="57"/>
      <c r="F67" s="57"/>
      <c r="G67" s="57"/>
      <c r="H67" s="57"/>
      <c r="I67" s="57"/>
      <c r="J67" s="9"/>
      <c r="K67" s="9"/>
      <c r="L67" s="9"/>
    </row>
    <row r="68" spans="1:12" ht="13.5" thickBot="1">
      <c r="A68" s="66" t="s">
        <v>241</v>
      </c>
      <c r="B68" s="15"/>
      <c r="C68" s="15"/>
      <c r="D68" s="15"/>
      <c r="E68" s="15"/>
      <c r="F68" s="15"/>
      <c r="G68" s="36"/>
      <c r="H68" s="37"/>
      <c r="I68" s="36"/>
      <c r="J68" s="9"/>
      <c r="K68" s="9"/>
      <c r="L68" s="9"/>
    </row>
    <row r="69" spans="1:12" ht="12.75">
      <c r="A69" s="15"/>
      <c r="B69" s="15"/>
      <c r="C69" s="15"/>
      <c r="D69" s="15"/>
      <c r="E69" s="19" t="s">
        <v>242</v>
      </c>
      <c r="F69" s="32"/>
      <c r="G69" s="152" t="s">
        <v>243</v>
      </c>
      <c r="H69" s="153"/>
      <c r="I69" s="154"/>
      <c r="J69" s="9"/>
      <c r="K69" s="9"/>
      <c r="L69" s="9"/>
    </row>
    <row r="70" spans="1:12" ht="12.75">
      <c r="A70" s="64"/>
      <c r="B70" s="64"/>
      <c r="C70" s="25"/>
      <c r="D70" s="25"/>
      <c r="E70" s="25"/>
      <c r="F70" s="25"/>
      <c r="G70" s="158"/>
      <c r="H70" s="159"/>
      <c r="I70" s="25"/>
      <c r="J70" s="9"/>
      <c r="K70" s="9"/>
      <c r="L70" s="9"/>
    </row>
    <row r="71" spans="1:9" ht="12.75">
      <c r="A71" s="65"/>
      <c r="B71" s="65"/>
      <c r="C71" s="65"/>
      <c r="D71" s="65"/>
      <c r="E71" s="65"/>
      <c r="F71" s="65"/>
      <c r="G71" s="65"/>
      <c r="H71" s="65"/>
      <c r="I71" s="65"/>
    </row>
    <row r="72" spans="1:9" ht="12.75">
      <c r="A72" s="65"/>
      <c r="B72" s="65"/>
      <c r="C72" s="65"/>
      <c r="D72" s="65"/>
      <c r="E72" s="65"/>
      <c r="F72" s="65"/>
      <c r="G72" s="65"/>
      <c r="H72" s="65"/>
      <c r="I72" s="65"/>
    </row>
    <row r="73" spans="1:9" ht="12.75">
      <c r="A73" s="65"/>
      <c r="B73" s="65"/>
      <c r="C73" s="65"/>
      <c r="D73" s="65"/>
      <c r="E73" s="65"/>
      <c r="F73" s="65"/>
      <c r="G73" s="65"/>
      <c r="H73" s="65"/>
      <c r="I73" s="65"/>
    </row>
    <row r="74" spans="1:9" ht="12.75">
      <c r="A74" s="65"/>
      <c r="B74" s="65"/>
      <c r="C74" s="65"/>
      <c r="D74" s="65"/>
      <c r="E74" s="65"/>
      <c r="F74" s="65"/>
      <c r="G74" s="65"/>
      <c r="H74" s="65"/>
      <c r="I74" s="65"/>
    </row>
    <row r="75" spans="1:9" ht="12.75">
      <c r="A75" s="65"/>
      <c r="B75" s="65"/>
      <c r="C75" s="65"/>
      <c r="D75" s="65"/>
      <c r="E75" s="65"/>
      <c r="F75" s="65"/>
      <c r="G75" s="65"/>
      <c r="H75" s="65"/>
      <c r="I75" s="65"/>
    </row>
    <row r="76" spans="1:9" ht="12.75">
      <c r="A76" s="65"/>
      <c r="B76" s="65"/>
      <c r="C76" s="65"/>
      <c r="D76" s="65"/>
      <c r="E76" s="65"/>
      <c r="F76" s="65"/>
      <c r="G76" s="65"/>
      <c r="H76" s="65"/>
      <c r="I76" s="65"/>
    </row>
    <row r="77" spans="1:9" ht="12.75">
      <c r="A77" s="65"/>
      <c r="B77" s="65"/>
      <c r="C77" s="65"/>
      <c r="D77" s="65"/>
      <c r="E77" s="65"/>
      <c r="F77" s="65"/>
      <c r="G77" s="65"/>
      <c r="H77" s="65"/>
      <c r="I77" s="65"/>
    </row>
    <row r="78" spans="1:9" ht="12.75">
      <c r="A78" s="65"/>
      <c r="B78" s="65"/>
      <c r="C78" s="65"/>
      <c r="D78" s="65"/>
      <c r="E78" s="65"/>
      <c r="F78" s="65"/>
      <c r="G78" s="65"/>
      <c r="H78" s="65"/>
      <c r="I78" s="65"/>
    </row>
  </sheetData>
  <sheetProtection/>
  <protectedRanges>
    <protectedRange sqref="E3 H3 C7:D7 C9:D9 C11:D11 C13:I13 C15:D15 F15:I15 C17:I17 C19:I19 C21:I21 C25:G25 C23:F23 C27 I27 I25 A31:I31 A33:I33 A35:D35" name="Range1"/>
  </protectedRanges>
  <mergeCells count="73">
    <mergeCell ref="B62:I62"/>
    <mergeCell ref="G69:I69"/>
    <mergeCell ref="A49:B49"/>
    <mergeCell ref="C49:E49"/>
    <mergeCell ref="H49:I49"/>
    <mergeCell ref="G70:H70"/>
    <mergeCell ref="A51:B51"/>
    <mergeCell ref="C51:I51"/>
    <mergeCell ref="A53:B53"/>
    <mergeCell ref="C53:I53"/>
    <mergeCell ref="B58:E58"/>
    <mergeCell ref="B59:I59"/>
    <mergeCell ref="C54:H54"/>
    <mergeCell ref="B60:H60"/>
    <mergeCell ref="B61:I61"/>
    <mergeCell ref="H41:I41"/>
    <mergeCell ref="A47:B47"/>
    <mergeCell ref="A45:B45"/>
    <mergeCell ref="C46:D46"/>
    <mergeCell ref="F46:G46"/>
    <mergeCell ref="C47:I47"/>
    <mergeCell ref="F38:G38"/>
    <mergeCell ref="A39:D39"/>
    <mergeCell ref="E39:G39"/>
    <mergeCell ref="A41:D41"/>
    <mergeCell ref="E41:G41"/>
    <mergeCell ref="C38:D38"/>
    <mergeCell ref="H39:I39"/>
    <mergeCell ref="A2:C2"/>
    <mergeCell ref="H31:I31"/>
    <mergeCell ref="D32:G32"/>
    <mergeCell ref="E35:G35"/>
    <mergeCell ref="H35:I35"/>
    <mergeCell ref="C45:D45"/>
    <mergeCell ref="F45:I45"/>
    <mergeCell ref="A29:D29"/>
    <mergeCell ref="E29:G29"/>
    <mergeCell ref="H29:I29"/>
    <mergeCell ref="H33:I33"/>
    <mergeCell ref="H37:I37"/>
    <mergeCell ref="A37:D37"/>
    <mergeCell ref="E37:G37"/>
    <mergeCell ref="A35:D35"/>
    <mergeCell ref="A33:D33"/>
    <mergeCell ref="E33:G33"/>
    <mergeCell ref="A23:B23"/>
    <mergeCell ref="D23:F23"/>
    <mergeCell ref="G23:H23"/>
    <mergeCell ref="A25:B25"/>
    <mergeCell ref="D25:G25"/>
    <mergeCell ref="E31:G31"/>
    <mergeCell ref="A27:B27"/>
    <mergeCell ref="G27:H27"/>
    <mergeCell ref="A31:D31"/>
    <mergeCell ref="A21:B21"/>
    <mergeCell ref="C21:I21"/>
    <mergeCell ref="A13:B13"/>
    <mergeCell ref="C13:I13"/>
    <mergeCell ref="A15:B15"/>
    <mergeCell ref="C15:D15"/>
    <mergeCell ref="F15:I15"/>
    <mergeCell ref="C19:I19"/>
    <mergeCell ref="A19:B19"/>
    <mergeCell ref="A9:B9"/>
    <mergeCell ref="C9:D9"/>
    <mergeCell ref="A17:B17"/>
    <mergeCell ref="C17:I17"/>
    <mergeCell ref="A3:D3"/>
    <mergeCell ref="A5:I5"/>
    <mergeCell ref="A7:B7"/>
    <mergeCell ref="C7:D7"/>
    <mergeCell ref="A11:B12"/>
    <mergeCell ref="C11:D11"/>
  </mergeCells>
  <conditionalFormatting sqref="H30">
    <cfRule type="cellIs" priority="1" dxfId="3" operator="equal" stopIfTrue="1">
      <formula>"DA"</formula>
    </cfRule>
  </conditionalFormatting>
  <conditionalFormatting sqref="H3">
    <cfRule type="cellIs" priority="2" dxfId="0" operator="lessThan" stopIfTrue="1">
      <formula>'OPĆI PODACI'!#REF!</formula>
    </cfRule>
  </conditionalFormatting>
  <hyperlinks>
    <hyperlink ref="C19" r:id="rId1" display="uprava@lukarijeka.hr"/>
    <hyperlink ref="C21" r:id="rId2" display="www.lukarijeka.hr"/>
    <hyperlink ref="C51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61">
      <selection activeCell="A3" sqref="A3:K6"/>
    </sheetView>
  </sheetViews>
  <sheetFormatPr defaultColWidth="9.140625" defaultRowHeight="12.75"/>
  <cols>
    <col min="1" max="8" width="9.140625" style="48" customWidth="1"/>
    <col min="9" max="9" width="7.57421875" style="48" customWidth="1"/>
    <col min="10" max="10" width="10.8515625" style="48" customWidth="1"/>
    <col min="11" max="11" width="10.421875" style="48" bestFit="1" customWidth="1"/>
    <col min="12" max="16384" width="9.140625" style="48" customWidth="1"/>
  </cols>
  <sheetData>
    <row r="1" spans="1:11" ht="12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307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1">
      <c r="A4" s="199" t="s">
        <v>50</v>
      </c>
      <c r="B4" s="200"/>
      <c r="C4" s="200"/>
      <c r="D4" s="200"/>
      <c r="E4" s="200"/>
      <c r="F4" s="200"/>
      <c r="G4" s="200"/>
      <c r="H4" s="201"/>
      <c r="I4" s="87" t="s">
        <v>244</v>
      </c>
      <c r="J4" s="88" t="s">
        <v>280</v>
      </c>
      <c r="K4" s="89" t="s">
        <v>281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90">
        <v>2</v>
      </c>
      <c r="J5" s="91">
        <v>3</v>
      </c>
      <c r="K5" s="91">
        <v>4</v>
      </c>
    </row>
    <row r="6" spans="1:11" ht="12.75">
      <c r="A6" s="203" t="s">
        <v>306</v>
      </c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173" t="s">
        <v>51</v>
      </c>
      <c r="B7" s="174"/>
      <c r="C7" s="174"/>
      <c r="D7" s="174"/>
      <c r="E7" s="174"/>
      <c r="F7" s="174"/>
      <c r="G7" s="174"/>
      <c r="H7" s="193"/>
      <c r="I7" s="3">
        <v>1</v>
      </c>
      <c r="J7" s="5">
        <v>0</v>
      </c>
      <c r="K7" s="5">
        <v>0</v>
      </c>
    </row>
    <row r="8" spans="1:11" ht="12.75">
      <c r="A8" s="177" t="s">
        <v>8</v>
      </c>
      <c r="B8" s="178"/>
      <c r="C8" s="178"/>
      <c r="D8" s="178"/>
      <c r="E8" s="178"/>
      <c r="F8" s="178"/>
      <c r="G8" s="178"/>
      <c r="H8" s="179"/>
      <c r="I8" s="1">
        <v>2</v>
      </c>
      <c r="J8" s="85">
        <f>J9+J16+J26+J35+J39</f>
        <v>508324716</v>
      </c>
      <c r="K8" s="85">
        <f>K9+K16+K26+K35+K39</f>
        <v>622394138</v>
      </c>
    </row>
    <row r="9" spans="1:11" ht="12.75">
      <c r="A9" s="161" t="s">
        <v>171</v>
      </c>
      <c r="B9" s="162"/>
      <c r="C9" s="162"/>
      <c r="D9" s="162"/>
      <c r="E9" s="162"/>
      <c r="F9" s="162"/>
      <c r="G9" s="162"/>
      <c r="H9" s="163"/>
      <c r="I9" s="1">
        <v>3</v>
      </c>
      <c r="J9" s="85">
        <f>SUM(J10:J15)</f>
        <v>743068</v>
      </c>
      <c r="K9" s="85">
        <f>SUM(K10:K15)</f>
        <v>480873</v>
      </c>
    </row>
    <row r="10" spans="1:11" ht="12.75">
      <c r="A10" s="161" t="s">
        <v>99</v>
      </c>
      <c r="B10" s="162"/>
      <c r="C10" s="162"/>
      <c r="D10" s="162"/>
      <c r="E10" s="162"/>
      <c r="F10" s="162"/>
      <c r="G10" s="162"/>
      <c r="H10" s="163"/>
      <c r="I10" s="1">
        <v>4</v>
      </c>
      <c r="J10" s="6">
        <v>0</v>
      </c>
      <c r="K10" s="6">
        <v>0</v>
      </c>
    </row>
    <row r="11" spans="1:11" ht="12.75">
      <c r="A11" s="161" t="s">
        <v>9</v>
      </c>
      <c r="B11" s="162"/>
      <c r="C11" s="162"/>
      <c r="D11" s="162"/>
      <c r="E11" s="162"/>
      <c r="F11" s="162"/>
      <c r="G11" s="162"/>
      <c r="H11" s="163"/>
      <c r="I11" s="1">
        <v>5</v>
      </c>
      <c r="J11" s="6">
        <v>743068</v>
      </c>
      <c r="K11" s="6">
        <v>480873</v>
      </c>
    </row>
    <row r="12" spans="1:11" ht="12.75">
      <c r="A12" s="161" t="s">
        <v>100</v>
      </c>
      <c r="B12" s="162"/>
      <c r="C12" s="162"/>
      <c r="D12" s="162"/>
      <c r="E12" s="162"/>
      <c r="F12" s="162"/>
      <c r="G12" s="162"/>
      <c r="H12" s="163"/>
      <c r="I12" s="1">
        <v>6</v>
      </c>
      <c r="J12" s="6">
        <v>0</v>
      </c>
      <c r="K12" s="6">
        <v>0</v>
      </c>
    </row>
    <row r="13" spans="1:11" ht="12.75">
      <c r="A13" s="161" t="s">
        <v>174</v>
      </c>
      <c r="B13" s="162"/>
      <c r="C13" s="162"/>
      <c r="D13" s="162"/>
      <c r="E13" s="162"/>
      <c r="F13" s="162"/>
      <c r="G13" s="162"/>
      <c r="H13" s="163"/>
      <c r="I13" s="1">
        <v>7</v>
      </c>
      <c r="J13" s="6">
        <v>0</v>
      </c>
      <c r="K13" s="6">
        <v>0</v>
      </c>
    </row>
    <row r="14" spans="1:11" ht="12.75">
      <c r="A14" s="161" t="s">
        <v>175</v>
      </c>
      <c r="B14" s="162"/>
      <c r="C14" s="162"/>
      <c r="D14" s="162"/>
      <c r="E14" s="162"/>
      <c r="F14" s="162"/>
      <c r="G14" s="162"/>
      <c r="H14" s="163"/>
      <c r="I14" s="1">
        <v>8</v>
      </c>
      <c r="J14" s="6">
        <v>0</v>
      </c>
      <c r="K14" s="6">
        <v>0</v>
      </c>
    </row>
    <row r="15" spans="1:11" ht="12.75">
      <c r="A15" s="161" t="s">
        <v>176</v>
      </c>
      <c r="B15" s="162"/>
      <c r="C15" s="162"/>
      <c r="D15" s="162"/>
      <c r="E15" s="162"/>
      <c r="F15" s="162"/>
      <c r="G15" s="162"/>
      <c r="H15" s="163"/>
      <c r="I15" s="1">
        <v>9</v>
      </c>
      <c r="J15" s="6">
        <v>0</v>
      </c>
      <c r="K15" s="6">
        <v>0</v>
      </c>
    </row>
    <row r="16" spans="1:11" ht="12.75">
      <c r="A16" s="161" t="s">
        <v>172</v>
      </c>
      <c r="B16" s="162"/>
      <c r="C16" s="162"/>
      <c r="D16" s="162"/>
      <c r="E16" s="162"/>
      <c r="F16" s="162"/>
      <c r="G16" s="162"/>
      <c r="H16" s="163"/>
      <c r="I16" s="1">
        <v>10</v>
      </c>
      <c r="J16" s="85">
        <f>SUM(J17:J25)</f>
        <v>471956377</v>
      </c>
      <c r="K16" s="85">
        <f>SUM(K17:K25)</f>
        <v>587661301</v>
      </c>
    </row>
    <row r="17" spans="1:11" ht="12.75">
      <c r="A17" s="161" t="s">
        <v>177</v>
      </c>
      <c r="B17" s="162"/>
      <c r="C17" s="162"/>
      <c r="D17" s="162"/>
      <c r="E17" s="162"/>
      <c r="F17" s="162"/>
      <c r="G17" s="162"/>
      <c r="H17" s="163"/>
      <c r="I17" s="1">
        <v>11</v>
      </c>
      <c r="J17" s="6">
        <v>229075870</v>
      </c>
      <c r="K17" s="6">
        <v>229075870</v>
      </c>
    </row>
    <row r="18" spans="1:11" ht="12.75">
      <c r="A18" s="161" t="s">
        <v>213</v>
      </c>
      <c r="B18" s="162"/>
      <c r="C18" s="162"/>
      <c r="D18" s="162"/>
      <c r="E18" s="162"/>
      <c r="F18" s="162"/>
      <c r="G18" s="162"/>
      <c r="H18" s="163"/>
      <c r="I18" s="1">
        <v>12</v>
      </c>
      <c r="J18" s="6">
        <v>108742540</v>
      </c>
      <c r="K18" s="6">
        <v>108637611</v>
      </c>
    </row>
    <row r="19" spans="1:11" ht="12.75">
      <c r="A19" s="161" t="s">
        <v>178</v>
      </c>
      <c r="B19" s="162"/>
      <c r="C19" s="162"/>
      <c r="D19" s="162"/>
      <c r="E19" s="162"/>
      <c r="F19" s="162"/>
      <c r="G19" s="162"/>
      <c r="H19" s="163"/>
      <c r="I19" s="1">
        <v>13</v>
      </c>
      <c r="J19" s="6">
        <v>1710894</v>
      </c>
      <c r="K19" s="6">
        <v>2089174</v>
      </c>
    </row>
    <row r="20" spans="1:11" ht="12.75">
      <c r="A20" s="161" t="s">
        <v>21</v>
      </c>
      <c r="B20" s="162"/>
      <c r="C20" s="162"/>
      <c r="D20" s="162"/>
      <c r="E20" s="162"/>
      <c r="F20" s="162"/>
      <c r="G20" s="162"/>
      <c r="H20" s="163"/>
      <c r="I20" s="1">
        <v>14</v>
      </c>
      <c r="J20" s="6">
        <v>52286980</v>
      </c>
      <c r="K20" s="6">
        <v>50718889</v>
      </c>
    </row>
    <row r="21" spans="1:11" ht="12.75">
      <c r="A21" s="161" t="s">
        <v>22</v>
      </c>
      <c r="B21" s="162"/>
      <c r="C21" s="162"/>
      <c r="D21" s="162"/>
      <c r="E21" s="162"/>
      <c r="F21" s="162"/>
      <c r="G21" s="162"/>
      <c r="H21" s="163"/>
      <c r="I21" s="1">
        <v>15</v>
      </c>
      <c r="J21" s="6">
        <v>0</v>
      </c>
      <c r="K21" s="6">
        <v>0</v>
      </c>
    </row>
    <row r="22" spans="1:11" ht="12.75">
      <c r="A22" s="161" t="s">
        <v>63</v>
      </c>
      <c r="B22" s="162"/>
      <c r="C22" s="162"/>
      <c r="D22" s="162"/>
      <c r="E22" s="162"/>
      <c r="F22" s="162"/>
      <c r="G22" s="162"/>
      <c r="H22" s="163"/>
      <c r="I22" s="1">
        <v>16</v>
      </c>
      <c r="J22" s="6">
        <v>20702110</v>
      </c>
      <c r="K22" s="6">
        <v>212500</v>
      </c>
    </row>
    <row r="23" spans="1:11" ht="12.75">
      <c r="A23" s="161" t="s">
        <v>64</v>
      </c>
      <c r="B23" s="162"/>
      <c r="C23" s="162"/>
      <c r="D23" s="162"/>
      <c r="E23" s="162"/>
      <c r="F23" s="162"/>
      <c r="G23" s="162"/>
      <c r="H23" s="163"/>
      <c r="I23" s="1">
        <v>17</v>
      </c>
      <c r="J23" s="6">
        <v>52529875</v>
      </c>
      <c r="K23" s="6">
        <v>190496124</v>
      </c>
    </row>
    <row r="24" spans="1:11" ht="12.75">
      <c r="A24" s="161" t="s">
        <v>65</v>
      </c>
      <c r="B24" s="162"/>
      <c r="C24" s="162"/>
      <c r="D24" s="162"/>
      <c r="E24" s="162"/>
      <c r="F24" s="162"/>
      <c r="G24" s="162"/>
      <c r="H24" s="163"/>
      <c r="I24" s="1">
        <v>18</v>
      </c>
      <c r="J24" s="6">
        <v>325736</v>
      </c>
      <c r="K24" s="6">
        <v>325736</v>
      </c>
    </row>
    <row r="25" spans="1:11" ht="12.75">
      <c r="A25" s="161" t="s">
        <v>66</v>
      </c>
      <c r="B25" s="162"/>
      <c r="C25" s="162"/>
      <c r="D25" s="162"/>
      <c r="E25" s="162"/>
      <c r="F25" s="162"/>
      <c r="G25" s="162"/>
      <c r="H25" s="163"/>
      <c r="I25" s="1">
        <v>19</v>
      </c>
      <c r="J25" s="6">
        <v>6582372</v>
      </c>
      <c r="K25" s="6">
        <v>6105397</v>
      </c>
    </row>
    <row r="26" spans="1:11" ht="12.75">
      <c r="A26" s="161" t="s">
        <v>159</v>
      </c>
      <c r="B26" s="162"/>
      <c r="C26" s="162"/>
      <c r="D26" s="162"/>
      <c r="E26" s="162"/>
      <c r="F26" s="162"/>
      <c r="G26" s="162"/>
      <c r="H26" s="163"/>
      <c r="I26" s="1">
        <v>20</v>
      </c>
      <c r="J26" s="85">
        <f>SUM(J27:J34)</f>
        <v>12025892</v>
      </c>
      <c r="K26" s="85">
        <f>SUM(K27:K34)</f>
        <v>12057013</v>
      </c>
    </row>
    <row r="27" spans="1:11" ht="12.75">
      <c r="A27" s="161" t="s">
        <v>67</v>
      </c>
      <c r="B27" s="162"/>
      <c r="C27" s="162"/>
      <c r="D27" s="162"/>
      <c r="E27" s="162"/>
      <c r="F27" s="162"/>
      <c r="G27" s="162"/>
      <c r="H27" s="163"/>
      <c r="I27" s="1">
        <v>21</v>
      </c>
      <c r="J27" s="6">
        <v>11767170</v>
      </c>
      <c r="K27" s="6">
        <v>11767170</v>
      </c>
    </row>
    <row r="28" spans="1:11" ht="12.75">
      <c r="A28" s="161" t="s">
        <v>68</v>
      </c>
      <c r="B28" s="162"/>
      <c r="C28" s="162"/>
      <c r="D28" s="162"/>
      <c r="E28" s="162"/>
      <c r="F28" s="162"/>
      <c r="G28" s="162"/>
      <c r="H28" s="163"/>
      <c r="I28" s="1">
        <v>22</v>
      </c>
      <c r="J28" s="6">
        <v>0</v>
      </c>
      <c r="K28" s="6">
        <v>0</v>
      </c>
    </row>
    <row r="29" spans="1:11" ht="12.75">
      <c r="A29" s="161" t="s">
        <v>69</v>
      </c>
      <c r="B29" s="162"/>
      <c r="C29" s="162"/>
      <c r="D29" s="162"/>
      <c r="E29" s="162"/>
      <c r="F29" s="162"/>
      <c r="G29" s="162"/>
      <c r="H29" s="163"/>
      <c r="I29" s="1">
        <v>23</v>
      </c>
      <c r="J29" s="6">
        <v>40000</v>
      </c>
      <c r="K29" s="6">
        <v>40000</v>
      </c>
    </row>
    <row r="30" spans="1:11" ht="12.75">
      <c r="A30" s="161" t="s">
        <v>74</v>
      </c>
      <c r="B30" s="162"/>
      <c r="C30" s="162"/>
      <c r="D30" s="162"/>
      <c r="E30" s="162"/>
      <c r="F30" s="162"/>
      <c r="G30" s="162"/>
      <c r="H30" s="163"/>
      <c r="I30" s="1">
        <v>24</v>
      </c>
      <c r="J30" s="6">
        <v>0</v>
      </c>
      <c r="K30" s="6">
        <v>0</v>
      </c>
    </row>
    <row r="31" spans="1:11" ht="12.75">
      <c r="A31" s="161" t="s">
        <v>75</v>
      </c>
      <c r="B31" s="162"/>
      <c r="C31" s="162"/>
      <c r="D31" s="162"/>
      <c r="E31" s="162"/>
      <c r="F31" s="162"/>
      <c r="G31" s="162"/>
      <c r="H31" s="163"/>
      <c r="I31" s="1">
        <v>25</v>
      </c>
      <c r="J31" s="6">
        <v>218722</v>
      </c>
      <c r="K31" s="6">
        <v>249843</v>
      </c>
    </row>
    <row r="32" spans="1:11" ht="12.75">
      <c r="A32" s="161" t="s">
        <v>76</v>
      </c>
      <c r="B32" s="162"/>
      <c r="C32" s="162"/>
      <c r="D32" s="162"/>
      <c r="E32" s="162"/>
      <c r="F32" s="162"/>
      <c r="G32" s="162"/>
      <c r="H32" s="163"/>
      <c r="I32" s="1">
        <v>26</v>
      </c>
      <c r="J32" s="6">
        <v>0</v>
      </c>
      <c r="K32" s="6">
        <v>0</v>
      </c>
    </row>
    <row r="33" spans="1:11" ht="12.75">
      <c r="A33" s="161" t="s">
        <v>70</v>
      </c>
      <c r="B33" s="162"/>
      <c r="C33" s="162"/>
      <c r="D33" s="162"/>
      <c r="E33" s="162"/>
      <c r="F33" s="162"/>
      <c r="G33" s="162"/>
      <c r="H33" s="163"/>
      <c r="I33" s="1">
        <v>27</v>
      </c>
      <c r="J33" s="6">
        <v>0</v>
      </c>
      <c r="K33" s="6">
        <v>0</v>
      </c>
    </row>
    <row r="34" spans="1:11" ht="12.75">
      <c r="A34" s="161" t="s">
        <v>152</v>
      </c>
      <c r="B34" s="162"/>
      <c r="C34" s="162"/>
      <c r="D34" s="162"/>
      <c r="E34" s="162"/>
      <c r="F34" s="162"/>
      <c r="G34" s="162"/>
      <c r="H34" s="163"/>
      <c r="I34" s="1">
        <v>28</v>
      </c>
      <c r="J34" s="6">
        <v>0</v>
      </c>
      <c r="K34" s="6">
        <v>0</v>
      </c>
    </row>
    <row r="35" spans="1:11" ht="12.75">
      <c r="A35" s="161" t="s">
        <v>153</v>
      </c>
      <c r="B35" s="162"/>
      <c r="C35" s="162"/>
      <c r="D35" s="162"/>
      <c r="E35" s="162"/>
      <c r="F35" s="162"/>
      <c r="G35" s="162"/>
      <c r="H35" s="163"/>
      <c r="I35" s="1">
        <v>29</v>
      </c>
      <c r="J35" s="85">
        <f>SUM(J36:J38)</f>
        <v>5640419</v>
      </c>
      <c r="K35" s="85">
        <f>SUM(K36:K38)</f>
        <v>4339884</v>
      </c>
    </row>
    <row r="36" spans="1:11" ht="12.75">
      <c r="A36" s="161" t="s">
        <v>71</v>
      </c>
      <c r="B36" s="162"/>
      <c r="C36" s="162"/>
      <c r="D36" s="162"/>
      <c r="E36" s="162"/>
      <c r="F36" s="162"/>
      <c r="G36" s="162"/>
      <c r="H36" s="163"/>
      <c r="I36" s="1">
        <v>30</v>
      </c>
      <c r="J36" s="6">
        <v>0</v>
      </c>
      <c r="K36" s="6">
        <v>0</v>
      </c>
    </row>
    <row r="37" spans="1:11" ht="12.75">
      <c r="A37" s="161" t="s">
        <v>72</v>
      </c>
      <c r="B37" s="162"/>
      <c r="C37" s="162"/>
      <c r="D37" s="162"/>
      <c r="E37" s="162"/>
      <c r="F37" s="162"/>
      <c r="G37" s="162"/>
      <c r="H37" s="163"/>
      <c r="I37" s="1">
        <v>31</v>
      </c>
      <c r="J37" s="6">
        <v>5640419</v>
      </c>
      <c r="K37" s="6">
        <v>4339884</v>
      </c>
    </row>
    <row r="38" spans="1:11" ht="12.75">
      <c r="A38" s="161" t="s">
        <v>73</v>
      </c>
      <c r="B38" s="162"/>
      <c r="C38" s="162"/>
      <c r="D38" s="162"/>
      <c r="E38" s="162"/>
      <c r="F38" s="162"/>
      <c r="G38" s="162"/>
      <c r="H38" s="163"/>
      <c r="I38" s="1">
        <v>32</v>
      </c>
      <c r="J38" s="6">
        <v>0</v>
      </c>
      <c r="K38" s="6">
        <v>0</v>
      </c>
    </row>
    <row r="39" spans="1:11" ht="12.75">
      <c r="A39" s="161" t="s">
        <v>154</v>
      </c>
      <c r="B39" s="162"/>
      <c r="C39" s="162"/>
      <c r="D39" s="162"/>
      <c r="E39" s="162"/>
      <c r="F39" s="162"/>
      <c r="G39" s="162"/>
      <c r="H39" s="163"/>
      <c r="I39" s="1">
        <v>33</v>
      </c>
      <c r="J39" s="6">
        <v>17958960</v>
      </c>
      <c r="K39" s="6">
        <v>17855067</v>
      </c>
    </row>
    <row r="40" spans="1:11" ht="12.75">
      <c r="A40" s="177" t="s">
        <v>206</v>
      </c>
      <c r="B40" s="178"/>
      <c r="C40" s="178"/>
      <c r="D40" s="178"/>
      <c r="E40" s="178"/>
      <c r="F40" s="178"/>
      <c r="G40" s="178"/>
      <c r="H40" s="179"/>
      <c r="I40" s="1">
        <v>34</v>
      </c>
      <c r="J40" s="85">
        <f>J41+J49+J56+J64</f>
        <v>228007798</v>
      </c>
      <c r="K40" s="85">
        <f>K41+K49+K56+K64</f>
        <v>101206339</v>
      </c>
    </row>
    <row r="41" spans="1:11" ht="12.75">
      <c r="A41" s="161" t="s">
        <v>91</v>
      </c>
      <c r="B41" s="162"/>
      <c r="C41" s="162"/>
      <c r="D41" s="162"/>
      <c r="E41" s="162"/>
      <c r="F41" s="162"/>
      <c r="G41" s="162"/>
      <c r="H41" s="163"/>
      <c r="I41" s="1">
        <v>35</v>
      </c>
      <c r="J41" s="85">
        <f>SUM(J42:J48)</f>
        <v>901345</v>
      </c>
      <c r="K41" s="85">
        <f>SUM(K42:K48)</f>
        <v>531876</v>
      </c>
    </row>
    <row r="42" spans="1:11" ht="12.75">
      <c r="A42" s="161" t="s">
        <v>103</v>
      </c>
      <c r="B42" s="162"/>
      <c r="C42" s="162"/>
      <c r="D42" s="162"/>
      <c r="E42" s="162"/>
      <c r="F42" s="162"/>
      <c r="G42" s="162"/>
      <c r="H42" s="163"/>
      <c r="I42" s="1">
        <v>36</v>
      </c>
      <c r="J42" s="6">
        <v>826345</v>
      </c>
      <c r="K42" s="6">
        <v>531876</v>
      </c>
    </row>
    <row r="43" spans="1:11" ht="12.75">
      <c r="A43" s="161" t="s">
        <v>104</v>
      </c>
      <c r="B43" s="162"/>
      <c r="C43" s="162"/>
      <c r="D43" s="162"/>
      <c r="E43" s="162"/>
      <c r="F43" s="162"/>
      <c r="G43" s="162"/>
      <c r="H43" s="163"/>
      <c r="I43" s="1">
        <v>37</v>
      </c>
      <c r="J43" s="6">
        <v>0</v>
      </c>
      <c r="K43" s="6">
        <v>0</v>
      </c>
    </row>
    <row r="44" spans="1:11" ht="12.75">
      <c r="A44" s="161" t="s">
        <v>77</v>
      </c>
      <c r="B44" s="162"/>
      <c r="C44" s="162"/>
      <c r="D44" s="162"/>
      <c r="E44" s="162"/>
      <c r="F44" s="162"/>
      <c r="G44" s="162"/>
      <c r="H44" s="163"/>
      <c r="I44" s="1">
        <v>38</v>
      </c>
      <c r="J44" s="6">
        <v>0</v>
      </c>
      <c r="K44" s="6">
        <v>0</v>
      </c>
    </row>
    <row r="45" spans="1:11" ht="12.75">
      <c r="A45" s="161" t="s">
        <v>78</v>
      </c>
      <c r="B45" s="162"/>
      <c r="C45" s="162"/>
      <c r="D45" s="162"/>
      <c r="E45" s="162"/>
      <c r="F45" s="162"/>
      <c r="G45" s="162"/>
      <c r="H45" s="163"/>
      <c r="I45" s="1">
        <v>39</v>
      </c>
      <c r="J45" s="6">
        <v>0</v>
      </c>
      <c r="K45" s="6">
        <v>0</v>
      </c>
    </row>
    <row r="46" spans="1:11" ht="12.75">
      <c r="A46" s="161" t="s">
        <v>79</v>
      </c>
      <c r="B46" s="162"/>
      <c r="C46" s="162"/>
      <c r="D46" s="162"/>
      <c r="E46" s="162"/>
      <c r="F46" s="162"/>
      <c r="G46" s="162"/>
      <c r="H46" s="163"/>
      <c r="I46" s="1">
        <v>40</v>
      </c>
      <c r="J46" s="6">
        <v>75000</v>
      </c>
      <c r="K46" s="6">
        <v>0</v>
      </c>
    </row>
    <row r="47" spans="1:11" ht="12.75">
      <c r="A47" s="161" t="s">
        <v>80</v>
      </c>
      <c r="B47" s="162"/>
      <c r="C47" s="162"/>
      <c r="D47" s="162"/>
      <c r="E47" s="162"/>
      <c r="F47" s="162"/>
      <c r="G47" s="162"/>
      <c r="H47" s="163"/>
      <c r="I47" s="1">
        <v>41</v>
      </c>
      <c r="J47" s="6">
        <v>0</v>
      </c>
      <c r="K47" s="6">
        <v>0</v>
      </c>
    </row>
    <row r="48" spans="1:11" ht="12.75">
      <c r="A48" s="161" t="s">
        <v>81</v>
      </c>
      <c r="B48" s="162"/>
      <c r="C48" s="162"/>
      <c r="D48" s="162"/>
      <c r="E48" s="162"/>
      <c r="F48" s="162"/>
      <c r="G48" s="162"/>
      <c r="H48" s="163"/>
      <c r="I48" s="1">
        <v>42</v>
      </c>
      <c r="J48" s="6">
        <v>0</v>
      </c>
      <c r="K48" s="6">
        <v>0</v>
      </c>
    </row>
    <row r="49" spans="1:11" ht="12.75">
      <c r="A49" s="161" t="s">
        <v>92</v>
      </c>
      <c r="B49" s="162"/>
      <c r="C49" s="162"/>
      <c r="D49" s="162"/>
      <c r="E49" s="162"/>
      <c r="F49" s="162"/>
      <c r="G49" s="162"/>
      <c r="H49" s="163"/>
      <c r="I49" s="1">
        <v>43</v>
      </c>
      <c r="J49" s="85">
        <f>SUM(J50:J55)</f>
        <v>41497769</v>
      </c>
      <c r="K49" s="85">
        <f>SUM(K50:K55)</f>
        <v>28105134</v>
      </c>
    </row>
    <row r="50" spans="1:11" ht="12.75">
      <c r="A50" s="161" t="s">
        <v>166</v>
      </c>
      <c r="B50" s="162"/>
      <c r="C50" s="162"/>
      <c r="D50" s="162"/>
      <c r="E50" s="162"/>
      <c r="F50" s="162"/>
      <c r="G50" s="162"/>
      <c r="H50" s="163"/>
      <c r="I50" s="1">
        <v>44</v>
      </c>
      <c r="J50" s="6">
        <v>325199</v>
      </c>
      <c r="K50" s="6">
        <v>399569</v>
      </c>
    </row>
    <row r="51" spans="1:11" ht="12.75">
      <c r="A51" s="161" t="s">
        <v>167</v>
      </c>
      <c r="B51" s="162"/>
      <c r="C51" s="162"/>
      <c r="D51" s="162"/>
      <c r="E51" s="162"/>
      <c r="F51" s="162"/>
      <c r="G51" s="162"/>
      <c r="H51" s="163"/>
      <c r="I51" s="1">
        <v>45</v>
      </c>
      <c r="J51" s="6">
        <v>24688373</v>
      </c>
      <c r="K51" s="6">
        <v>25794014</v>
      </c>
    </row>
    <row r="52" spans="1:11" ht="12.75">
      <c r="A52" s="161" t="s">
        <v>168</v>
      </c>
      <c r="B52" s="162"/>
      <c r="C52" s="162"/>
      <c r="D52" s="162"/>
      <c r="E52" s="162"/>
      <c r="F52" s="162"/>
      <c r="G52" s="162"/>
      <c r="H52" s="163"/>
      <c r="I52" s="1">
        <v>46</v>
      </c>
      <c r="J52" s="6">
        <v>0</v>
      </c>
      <c r="K52" s="6">
        <v>0</v>
      </c>
    </row>
    <row r="53" spans="1:11" ht="12.75">
      <c r="A53" s="161" t="s">
        <v>169</v>
      </c>
      <c r="B53" s="162"/>
      <c r="C53" s="162"/>
      <c r="D53" s="162"/>
      <c r="E53" s="162"/>
      <c r="F53" s="162"/>
      <c r="G53" s="162"/>
      <c r="H53" s="163"/>
      <c r="I53" s="1">
        <v>47</v>
      </c>
      <c r="J53" s="6">
        <v>2891</v>
      </c>
      <c r="K53" s="6">
        <v>1643</v>
      </c>
    </row>
    <row r="54" spans="1:11" ht="12.75">
      <c r="A54" s="161" t="s">
        <v>5</v>
      </c>
      <c r="B54" s="162"/>
      <c r="C54" s="162"/>
      <c r="D54" s="162"/>
      <c r="E54" s="162"/>
      <c r="F54" s="162"/>
      <c r="G54" s="162"/>
      <c r="H54" s="163"/>
      <c r="I54" s="1">
        <v>48</v>
      </c>
      <c r="J54" s="6">
        <v>16026122</v>
      </c>
      <c r="K54" s="6">
        <v>1843107</v>
      </c>
    </row>
    <row r="55" spans="1:11" ht="12.75">
      <c r="A55" s="161" t="s">
        <v>6</v>
      </c>
      <c r="B55" s="162"/>
      <c r="C55" s="162"/>
      <c r="D55" s="162"/>
      <c r="E55" s="162"/>
      <c r="F55" s="162"/>
      <c r="G55" s="162"/>
      <c r="H55" s="163"/>
      <c r="I55" s="1">
        <v>49</v>
      </c>
      <c r="J55" s="6">
        <v>455184</v>
      </c>
      <c r="K55" s="6">
        <v>66801</v>
      </c>
    </row>
    <row r="56" spans="1:11" ht="12.75">
      <c r="A56" s="161" t="s">
        <v>93</v>
      </c>
      <c r="B56" s="162"/>
      <c r="C56" s="162"/>
      <c r="D56" s="162"/>
      <c r="E56" s="162"/>
      <c r="F56" s="162"/>
      <c r="G56" s="162"/>
      <c r="H56" s="163"/>
      <c r="I56" s="1">
        <v>50</v>
      </c>
      <c r="J56" s="85">
        <f>SUM(J57:J63)</f>
        <v>182209855</v>
      </c>
      <c r="K56" s="85">
        <f>SUM(K57:K63)</f>
        <v>70249290</v>
      </c>
    </row>
    <row r="57" spans="1:11" ht="12.75">
      <c r="A57" s="161" t="s">
        <v>67</v>
      </c>
      <c r="B57" s="162"/>
      <c r="C57" s="162"/>
      <c r="D57" s="162"/>
      <c r="E57" s="162"/>
      <c r="F57" s="162"/>
      <c r="G57" s="162"/>
      <c r="H57" s="163"/>
      <c r="I57" s="1">
        <v>51</v>
      </c>
      <c r="J57" s="6">
        <v>0</v>
      </c>
      <c r="K57" s="6">
        <v>0</v>
      </c>
    </row>
    <row r="58" spans="1:11" ht="12.75">
      <c r="A58" s="161" t="s">
        <v>68</v>
      </c>
      <c r="B58" s="162"/>
      <c r="C58" s="162"/>
      <c r="D58" s="162"/>
      <c r="E58" s="162"/>
      <c r="F58" s="162"/>
      <c r="G58" s="162"/>
      <c r="H58" s="163"/>
      <c r="I58" s="1">
        <v>52</v>
      </c>
      <c r="J58" s="6">
        <v>0</v>
      </c>
      <c r="K58" s="6">
        <v>0</v>
      </c>
    </row>
    <row r="59" spans="1:11" ht="12.75">
      <c r="A59" s="161" t="s">
        <v>208</v>
      </c>
      <c r="B59" s="162"/>
      <c r="C59" s="162"/>
      <c r="D59" s="162"/>
      <c r="E59" s="162"/>
      <c r="F59" s="162"/>
      <c r="G59" s="162"/>
      <c r="H59" s="163"/>
      <c r="I59" s="1">
        <v>53</v>
      </c>
      <c r="J59" s="6">
        <v>0</v>
      </c>
      <c r="K59" s="6">
        <v>0</v>
      </c>
    </row>
    <row r="60" spans="1:11" ht="12.75">
      <c r="A60" s="161" t="s">
        <v>74</v>
      </c>
      <c r="B60" s="162"/>
      <c r="C60" s="162"/>
      <c r="D60" s="162"/>
      <c r="E60" s="162"/>
      <c r="F60" s="162"/>
      <c r="G60" s="162"/>
      <c r="H60" s="163"/>
      <c r="I60" s="1">
        <v>54</v>
      </c>
      <c r="J60" s="6">
        <v>0</v>
      </c>
      <c r="K60" s="6">
        <v>0</v>
      </c>
    </row>
    <row r="61" spans="1:11" ht="12.75">
      <c r="A61" s="161" t="s">
        <v>75</v>
      </c>
      <c r="B61" s="162"/>
      <c r="C61" s="162"/>
      <c r="D61" s="162"/>
      <c r="E61" s="162"/>
      <c r="F61" s="162"/>
      <c r="G61" s="162"/>
      <c r="H61" s="163"/>
      <c r="I61" s="1">
        <v>55</v>
      </c>
      <c r="J61" s="6">
        <v>0</v>
      </c>
      <c r="K61" s="6">
        <v>0</v>
      </c>
    </row>
    <row r="62" spans="1:11" ht="12.75">
      <c r="A62" s="161" t="s">
        <v>76</v>
      </c>
      <c r="B62" s="162"/>
      <c r="C62" s="162"/>
      <c r="D62" s="162"/>
      <c r="E62" s="162"/>
      <c r="F62" s="162"/>
      <c r="G62" s="162"/>
      <c r="H62" s="163"/>
      <c r="I62" s="1">
        <v>56</v>
      </c>
      <c r="J62" s="6">
        <v>182209855</v>
      </c>
      <c r="K62" s="6">
        <v>70249290</v>
      </c>
    </row>
    <row r="63" spans="1:11" ht="12.75">
      <c r="A63" s="161" t="s">
        <v>40</v>
      </c>
      <c r="B63" s="162"/>
      <c r="C63" s="162"/>
      <c r="D63" s="162"/>
      <c r="E63" s="162"/>
      <c r="F63" s="162"/>
      <c r="G63" s="162"/>
      <c r="H63" s="163"/>
      <c r="I63" s="1">
        <v>57</v>
      </c>
      <c r="J63" s="6">
        <v>0</v>
      </c>
      <c r="K63" s="6">
        <v>0</v>
      </c>
    </row>
    <row r="64" spans="1:11" ht="12.75">
      <c r="A64" s="161" t="s">
        <v>173</v>
      </c>
      <c r="B64" s="162"/>
      <c r="C64" s="162"/>
      <c r="D64" s="162"/>
      <c r="E64" s="162"/>
      <c r="F64" s="162"/>
      <c r="G64" s="162"/>
      <c r="H64" s="163"/>
      <c r="I64" s="1">
        <v>58</v>
      </c>
      <c r="J64" s="6">
        <v>3398829</v>
      </c>
      <c r="K64" s="6">
        <v>2320039</v>
      </c>
    </row>
    <row r="65" spans="1:11" ht="12.75">
      <c r="A65" s="177" t="s">
        <v>47</v>
      </c>
      <c r="B65" s="178"/>
      <c r="C65" s="178"/>
      <c r="D65" s="178"/>
      <c r="E65" s="178"/>
      <c r="F65" s="178"/>
      <c r="G65" s="178"/>
      <c r="H65" s="179"/>
      <c r="I65" s="1">
        <v>59</v>
      </c>
      <c r="J65" s="6">
        <v>680665</v>
      </c>
      <c r="K65" s="6">
        <v>1045720</v>
      </c>
    </row>
    <row r="66" spans="1:11" ht="12.75">
      <c r="A66" s="177" t="s">
        <v>207</v>
      </c>
      <c r="B66" s="178"/>
      <c r="C66" s="178"/>
      <c r="D66" s="178"/>
      <c r="E66" s="178"/>
      <c r="F66" s="178"/>
      <c r="G66" s="178"/>
      <c r="H66" s="179"/>
      <c r="I66" s="1">
        <v>60</v>
      </c>
      <c r="J66" s="85">
        <f>J7+J8+J40+J65</f>
        <v>737013179</v>
      </c>
      <c r="K66" s="85">
        <f>K7+K8+K40+K65</f>
        <v>724646197</v>
      </c>
    </row>
    <row r="67" spans="1:11" ht="12.75">
      <c r="A67" s="188" t="s">
        <v>82</v>
      </c>
      <c r="B67" s="189"/>
      <c r="C67" s="189"/>
      <c r="D67" s="189"/>
      <c r="E67" s="189"/>
      <c r="F67" s="189"/>
      <c r="G67" s="189"/>
      <c r="H67" s="190"/>
      <c r="I67" s="4">
        <v>61</v>
      </c>
      <c r="J67" s="7">
        <v>804016</v>
      </c>
      <c r="K67" s="7">
        <v>804016</v>
      </c>
    </row>
    <row r="68" spans="1:11" ht="12.75">
      <c r="A68" s="169" t="s">
        <v>49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2"/>
    </row>
    <row r="69" spans="1:11" ht="12.75">
      <c r="A69" s="173" t="s">
        <v>160</v>
      </c>
      <c r="B69" s="174"/>
      <c r="C69" s="174"/>
      <c r="D69" s="174"/>
      <c r="E69" s="174"/>
      <c r="F69" s="174"/>
      <c r="G69" s="174"/>
      <c r="H69" s="193"/>
      <c r="I69" s="3">
        <v>62</v>
      </c>
      <c r="J69" s="86">
        <f>J70+J71+J72+J78+J79+J82+J85</f>
        <v>616020188</v>
      </c>
      <c r="K69" s="86">
        <f>K70+K71+K72+K78+K79+K82+K85</f>
        <v>609452742</v>
      </c>
    </row>
    <row r="70" spans="1:11" ht="12.75">
      <c r="A70" s="161" t="s">
        <v>117</v>
      </c>
      <c r="B70" s="162"/>
      <c r="C70" s="162"/>
      <c r="D70" s="162"/>
      <c r="E70" s="162"/>
      <c r="F70" s="162"/>
      <c r="G70" s="162"/>
      <c r="H70" s="163"/>
      <c r="I70" s="1">
        <v>63</v>
      </c>
      <c r="J70" s="6">
        <v>539219000</v>
      </c>
      <c r="K70" s="6">
        <v>539219000</v>
      </c>
    </row>
    <row r="71" spans="1:11" ht="12.75">
      <c r="A71" s="161" t="s">
        <v>118</v>
      </c>
      <c r="B71" s="162"/>
      <c r="C71" s="162"/>
      <c r="D71" s="162"/>
      <c r="E71" s="162"/>
      <c r="F71" s="162"/>
      <c r="G71" s="162"/>
      <c r="H71" s="163"/>
      <c r="I71" s="1">
        <v>64</v>
      </c>
      <c r="J71" s="6">
        <v>38623828</v>
      </c>
      <c r="K71" s="6">
        <v>38623828</v>
      </c>
    </row>
    <row r="72" spans="1:11" ht="12.75">
      <c r="A72" s="161" t="s">
        <v>119</v>
      </c>
      <c r="B72" s="162"/>
      <c r="C72" s="162"/>
      <c r="D72" s="162"/>
      <c r="E72" s="162"/>
      <c r="F72" s="162"/>
      <c r="G72" s="162"/>
      <c r="H72" s="163"/>
      <c r="I72" s="1">
        <v>65</v>
      </c>
      <c r="J72" s="85">
        <f>J73+J74-J75+J76+J77</f>
        <v>0</v>
      </c>
      <c r="K72" s="85">
        <f>K73+K74-K75+K76+K77</f>
        <v>0</v>
      </c>
    </row>
    <row r="73" spans="1:11" ht="12.75">
      <c r="A73" s="161" t="s">
        <v>120</v>
      </c>
      <c r="B73" s="162"/>
      <c r="C73" s="162"/>
      <c r="D73" s="162"/>
      <c r="E73" s="162"/>
      <c r="F73" s="162"/>
      <c r="G73" s="162"/>
      <c r="H73" s="163"/>
      <c r="I73" s="1">
        <v>66</v>
      </c>
      <c r="J73" s="6">
        <v>0</v>
      </c>
      <c r="K73" s="6">
        <v>0</v>
      </c>
    </row>
    <row r="74" spans="1:11" ht="12.75">
      <c r="A74" s="161" t="s">
        <v>121</v>
      </c>
      <c r="B74" s="162"/>
      <c r="C74" s="162"/>
      <c r="D74" s="162"/>
      <c r="E74" s="162"/>
      <c r="F74" s="162"/>
      <c r="G74" s="162"/>
      <c r="H74" s="163"/>
      <c r="I74" s="1">
        <v>67</v>
      </c>
      <c r="J74" s="6">
        <v>0</v>
      </c>
      <c r="K74" s="6">
        <v>0</v>
      </c>
    </row>
    <row r="75" spans="1:11" ht="12.75">
      <c r="A75" s="161" t="s">
        <v>109</v>
      </c>
      <c r="B75" s="162"/>
      <c r="C75" s="162"/>
      <c r="D75" s="162"/>
      <c r="E75" s="162"/>
      <c r="F75" s="162"/>
      <c r="G75" s="162"/>
      <c r="H75" s="163"/>
      <c r="I75" s="1">
        <v>68</v>
      </c>
      <c r="J75" s="6">
        <v>0</v>
      </c>
      <c r="K75" s="6">
        <v>0</v>
      </c>
    </row>
    <row r="76" spans="1:11" ht="12.75">
      <c r="A76" s="161" t="s">
        <v>110</v>
      </c>
      <c r="B76" s="162"/>
      <c r="C76" s="162"/>
      <c r="D76" s="162"/>
      <c r="E76" s="162"/>
      <c r="F76" s="162"/>
      <c r="G76" s="162"/>
      <c r="H76" s="163"/>
      <c r="I76" s="1">
        <v>69</v>
      </c>
      <c r="J76" s="6">
        <v>0</v>
      </c>
      <c r="K76" s="6">
        <v>0</v>
      </c>
    </row>
    <row r="77" spans="1:11" ht="12.75">
      <c r="A77" s="161" t="s">
        <v>111</v>
      </c>
      <c r="B77" s="162"/>
      <c r="C77" s="162"/>
      <c r="D77" s="162"/>
      <c r="E77" s="162"/>
      <c r="F77" s="162"/>
      <c r="G77" s="162"/>
      <c r="H77" s="163"/>
      <c r="I77" s="1">
        <v>70</v>
      </c>
      <c r="J77" s="6">
        <v>0</v>
      </c>
      <c r="K77" s="6">
        <v>0</v>
      </c>
    </row>
    <row r="78" spans="1:11" ht="12.75">
      <c r="A78" s="161" t="s">
        <v>112</v>
      </c>
      <c r="B78" s="162"/>
      <c r="C78" s="162"/>
      <c r="D78" s="162"/>
      <c r="E78" s="162"/>
      <c r="F78" s="162"/>
      <c r="G78" s="162"/>
      <c r="H78" s="163"/>
      <c r="I78" s="1">
        <v>71</v>
      </c>
      <c r="J78" s="6">
        <v>36669177</v>
      </c>
      <c r="K78" s="6">
        <v>36713003</v>
      </c>
    </row>
    <row r="79" spans="1:11" ht="12.75">
      <c r="A79" s="161" t="s">
        <v>204</v>
      </c>
      <c r="B79" s="162"/>
      <c r="C79" s="162"/>
      <c r="D79" s="162"/>
      <c r="E79" s="162"/>
      <c r="F79" s="162"/>
      <c r="G79" s="162"/>
      <c r="H79" s="163"/>
      <c r="I79" s="1">
        <v>72</v>
      </c>
      <c r="J79" s="85">
        <f>J80-J81</f>
        <v>1265202</v>
      </c>
      <c r="K79" s="85">
        <f>K80-K81</f>
        <v>1508182</v>
      </c>
    </row>
    <row r="80" spans="1:11" ht="12.75">
      <c r="A80" s="185" t="s">
        <v>138</v>
      </c>
      <c r="B80" s="186"/>
      <c r="C80" s="186"/>
      <c r="D80" s="186"/>
      <c r="E80" s="186"/>
      <c r="F80" s="186"/>
      <c r="G80" s="186"/>
      <c r="H80" s="187"/>
      <c r="I80" s="1">
        <v>73</v>
      </c>
      <c r="J80" s="6">
        <v>1265202</v>
      </c>
      <c r="K80" s="80">
        <v>1508182</v>
      </c>
    </row>
    <row r="81" spans="1:11" ht="12.75">
      <c r="A81" s="185" t="s">
        <v>139</v>
      </c>
      <c r="B81" s="186"/>
      <c r="C81" s="186"/>
      <c r="D81" s="186"/>
      <c r="E81" s="186"/>
      <c r="F81" s="186"/>
      <c r="G81" s="186"/>
      <c r="H81" s="187"/>
      <c r="I81" s="1">
        <v>74</v>
      </c>
      <c r="J81" s="6">
        <v>0</v>
      </c>
      <c r="K81" s="6">
        <v>0</v>
      </c>
    </row>
    <row r="82" spans="1:11" ht="12.75">
      <c r="A82" s="161" t="s">
        <v>205</v>
      </c>
      <c r="B82" s="162"/>
      <c r="C82" s="162"/>
      <c r="D82" s="162"/>
      <c r="E82" s="162"/>
      <c r="F82" s="162"/>
      <c r="G82" s="162"/>
      <c r="H82" s="163"/>
      <c r="I82" s="1">
        <v>75</v>
      </c>
      <c r="J82" s="85">
        <f>J83-J84</f>
        <v>242981</v>
      </c>
      <c r="K82" s="85">
        <f>K83-K84</f>
        <v>-6611271</v>
      </c>
    </row>
    <row r="83" spans="1:11" ht="12.75">
      <c r="A83" s="185" t="s">
        <v>140</v>
      </c>
      <c r="B83" s="186"/>
      <c r="C83" s="186"/>
      <c r="D83" s="186"/>
      <c r="E83" s="186"/>
      <c r="F83" s="186"/>
      <c r="G83" s="186"/>
      <c r="H83" s="187"/>
      <c r="I83" s="1">
        <v>76</v>
      </c>
      <c r="J83" s="6">
        <v>242981</v>
      </c>
      <c r="K83" s="6">
        <v>0</v>
      </c>
    </row>
    <row r="84" spans="1:11" ht="12.75">
      <c r="A84" s="185" t="s">
        <v>141</v>
      </c>
      <c r="B84" s="186"/>
      <c r="C84" s="186"/>
      <c r="D84" s="186"/>
      <c r="E84" s="186"/>
      <c r="F84" s="186"/>
      <c r="G84" s="186"/>
      <c r="H84" s="187"/>
      <c r="I84" s="1">
        <v>77</v>
      </c>
      <c r="J84" s="6">
        <v>0</v>
      </c>
      <c r="K84" s="6">
        <v>6611271</v>
      </c>
    </row>
    <row r="85" spans="1:11" ht="12.75">
      <c r="A85" s="161" t="s">
        <v>142</v>
      </c>
      <c r="B85" s="162"/>
      <c r="C85" s="162"/>
      <c r="D85" s="162"/>
      <c r="E85" s="162"/>
      <c r="F85" s="162"/>
      <c r="G85" s="162"/>
      <c r="H85" s="163"/>
      <c r="I85" s="1">
        <v>78</v>
      </c>
      <c r="J85" s="6">
        <v>0</v>
      </c>
      <c r="K85" s="6">
        <v>0</v>
      </c>
    </row>
    <row r="86" spans="1:11" ht="12.75">
      <c r="A86" s="177" t="s">
        <v>13</v>
      </c>
      <c r="B86" s="178"/>
      <c r="C86" s="178"/>
      <c r="D86" s="178"/>
      <c r="E86" s="178"/>
      <c r="F86" s="178"/>
      <c r="G86" s="178"/>
      <c r="H86" s="179"/>
      <c r="I86" s="1">
        <v>79</v>
      </c>
      <c r="J86" s="85">
        <f>SUM(J87:J89)</f>
        <v>10565286</v>
      </c>
      <c r="K86" s="85">
        <f>SUM(K87:K89)</f>
        <v>8907959</v>
      </c>
    </row>
    <row r="87" spans="1:11" ht="12.75">
      <c r="A87" s="161" t="s">
        <v>105</v>
      </c>
      <c r="B87" s="162"/>
      <c r="C87" s="162"/>
      <c r="D87" s="162"/>
      <c r="E87" s="162"/>
      <c r="F87" s="162"/>
      <c r="G87" s="162"/>
      <c r="H87" s="163"/>
      <c r="I87" s="1">
        <v>80</v>
      </c>
      <c r="J87" s="6">
        <v>3201648</v>
      </c>
      <c r="K87" s="6">
        <v>2655584</v>
      </c>
    </row>
    <row r="88" spans="1:11" ht="12.75">
      <c r="A88" s="161" t="s">
        <v>106</v>
      </c>
      <c r="B88" s="162"/>
      <c r="C88" s="162"/>
      <c r="D88" s="162"/>
      <c r="E88" s="162"/>
      <c r="F88" s="162"/>
      <c r="G88" s="162"/>
      <c r="H88" s="163"/>
      <c r="I88" s="1">
        <v>81</v>
      </c>
      <c r="J88" s="6">
        <v>0</v>
      </c>
      <c r="K88" s="6">
        <v>0</v>
      </c>
    </row>
    <row r="89" spans="1:11" ht="12.75">
      <c r="A89" s="161" t="s">
        <v>107</v>
      </c>
      <c r="B89" s="162"/>
      <c r="C89" s="162"/>
      <c r="D89" s="162"/>
      <c r="E89" s="162"/>
      <c r="F89" s="162"/>
      <c r="G89" s="162"/>
      <c r="H89" s="163"/>
      <c r="I89" s="1">
        <v>82</v>
      </c>
      <c r="J89" s="6">
        <v>7363638</v>
      </c>
      <c r="K89" s="6">
        <v>6252375</v>
      </c>
    </row>
    <row r="90" spans="1:11" ht="12.75">
      <c r="A90" s="177" t="s">
        <v>14</v>
      </c>
      <c r="B90" s="178"/>
      <c r="C90" s="178"/>
      <c r="D90" s="178"/>
      <c r="E90" s="178"/>
      <c r="F90" s="178"/>
      <c r="G90" s="178"/>
      <c r="H90" s="179"/>
      <c r="I90" s="1">
        <v>83</v>
      </c>
      <c r="J90" s="85">
        <f>SUM(J91:J99)</f>
        <v>49266034</v>
      </c>
      <c r="K90" s="85">
        <f>SUM(K91:K99)</f>
        <v>36394081</v>
      </c>
    </row>
    <row r="91" spans="1:11" ht="12.75">
      <c r="A91" s="161" t="s">
        <v>108</v>
      </c>
      <c r="B91" s="162"/>
      <c r="C91" s="162"/>
      <c r="D91" s="162"/>
      <c r="E91" s="162"/>
      <c r="F91" s="162"/>
      <c r="G91" s="162"/>
      <c r="H91" s="163"/>
      <c r="I91" s="1">
        <v>84</v>
      </c>
      <c r="J91" s="6">
        <v>0</v>
      </c>
      <c r="K91" s="6">
        <v>0</v>
      </c>
    </row>
    <row r="92" spans="1:11" ht="12.75">
      <c r="A92" s="161" t="s">
        <v>209</v>
      </c>
      <c r="B92" s="162"/>
      <c r="C92" s="162"/>
      <c r="D92" s="162"/>
      <c r="E92" s="162"/>
      <c r="F92" s="162"/>
      <c r="G92" s="162"/>
      <c r="H92" s="163"/>
      <c r="I92" s="1">
        <v>85</v>
      </c>
      <c r="J92" s="6">
        <v>3104021</v>
      </c>
      <c r="K92" s="6">
        <v>0</v>
      </c>
    </row>
    <row r="93" spans="1:11" ht="12.75">
      <c r="A93" s="161" t="s">
        <v>0</v>
      </c>
      <c r="B93" s="162"/>
      <c r="C93" s="162"/>
      <c r="D93" s="162"/>
      <c r="E93" s="162"/>
      <c r="F93" s="162"/>
      <c r="G93" s="162"/>
      <c r="H93" s="163"/>
      <c r="I93" s="1">
        <v>86</v>
      </c>
      <c r="J93" s="6">
        <v>26047030</v>
      </c>
      <c r="K93" s="6">
        <v>20651835</v>
      </c>
    </row>
    <row r="94" spans="1:11" ht="12.75">
      <c r="A94" s="161" t="s">
        <v>210</v>
      </c>
      <c r="B94" s="162"/>
      <c r="C94" s="162"/>
      <c r="D94" s="162"/>
      <c r="E94" s="162"/>
      <c r="F94" s="162"/>
      <c r="G94" s="162"/>
      <c r="H94" s="163"/>
      <c r="I94" s="1">
        <v>87</v>
      </c>
      <c r="J94" s="6">
        <v>0</v>
      </c>
      <c r="K94" s="6">
        <v>0</v>
      </c>
    </row>
    <row r="95" spans="1:11" ht="12.75">
      <c r="A95" s="161" t="s">
        <v>211</v>
      </c>
      <c r="B95" s="162"/>
      <c r="C95" s="162"/>
      <c r="D95" s="162"/>
      <c r="E95" s="162"/>
      <c r="F95" s="162"/>
      <c r="G95" s="162"/>
      <c r="H95" s="163"/>
      <c r="I95" s="1">
        <v>88</v>
      </c>
      <c r="J95" s="6">
        <v>12073361</v>
      </c>
      <c r="K95" s="6">
        <v>7700624</v>
      </c>
    </row>
    <row r="96" spans="1:11" ht="12.75">
      <c r="A96" s="161" t="s">
        <v>212</v>
      </c>
      <c r="B96" s="162"/>
      <c r="C96" s="162"/>
      <c r="D96" s="162"/>
      <c r="E96" s="162"/>
      <c r="F96" s="162"/>
      <c r="G96" s="162"/>
      <c r="H96" s="163"/>
      <c r="I96" s="1">
        <v>89</v>
      </c>
      <c r="J96" s="6">
        <v>0</v>
      </c>
      <c r="K96" s="6">
        <v>0</v>
      </c>
    </row>
    <row r="97" spans="1:11" ht="12.75">
      <c r="A97" s="161" t="s">
        <v>85</v>
      </c>
      <c r="B97" s="162"/>
      <c r="C97" s="162"/>
      <c r="D97" s="162"/>
      <c r="E97" s="162"/>
      <c r="F97" s="162"/>
      <c r="G97" s="162"/>
      <c r="H97" s="163"/>
      <c r="I97" s="1">
        <v>90</v>
      </c>
      <c r="J97" s="6">
        <v>0</v>
      </c>
      <c r="K97" s="6">
        <v>0</v>
      </c>
    </row>
    <row r="98" spans="1:11" ht="12.75">
      <c r="A98" s="161" t="s">
        <v>83</v>
      </c>
      <c r="B98" s="162"/>
      <c r="C98" s="162"/>
      <c r="D98" s="162"/>
      <c r="E98" s="162"/>
      <c r="F98" s="162"/>
      <c r="G98" s="162"/>
      <c r="H98" s="163"/>
      <c r="I98" s="1">
        <v>91</v>
      </c>
      <c r="J98" s="6">
        <v>0</v>
      </c>
      <c r="K98" s="6">
        <v>0</v>
      </c>
    </row>
    <row r="99" spans="1:11" ht="12.75">
      <c r="A99" s="161" t="s">
        <v>84</v>
      </c>
      <c r="B99" s="162"/>
      <c r="C99" s="162"/>
      <c r="D99" s="162"/>
      <c r="E99" s="162"/>
      <c r="F99" s="162"/>
      <c r="G99" s="162"/>
      <c r="H99" s="163"/>
      <c r="I99" s="1">
        <v>92</v>
      </c>
      <c r="J99" s="6">
        <v>8041622</v>
      </c>
      <c r="K99" s="6">
        <v>8041622</v>
      </c>
    </row>
    <row r="100" spans="1:11" ht="12.75">
      <c r="A100" s="177" t="s">
        <v>15</v>
      </c>
      <c r="B100" s="178"/>
      <c r="C100" s="178"/>
      <c r="D100" s="178"/>
      <c r="E100" s="178"/>
      <c r="F100" s="178"/>
      <c r="G100" s="178"/>
      <c r="H100" s="179"/>
      <c r="I100" s="1">
        <v>93</v>
      </c>
      <c r="J100" s="85">
        <f>SUM(J101:J112)</f>
        <v>58413688</v>
      </c>
      <c r="K100" s="85">
        <f>SUM(K101:K112)</f>
        <v>54191865</v>
      </c>
    </row>
    <row r="101" spans="1:11" ht="12.75">
      <c r="A101" s="161" t="s">
        <v>108</v>
      </c>
      <c r="B101" s="162"/>
      <c r="C101" s="162"/>
      <c r="D101" s="162"/>
      <c r="E101" s="162"/>
      <c r="F101" s="162"/>
      <c r="G101" s="162"/>
      <c r="H101" s="163"/>
      <c r="I101" s="1">
        <v>94</v>
      </c>
      <c r="J101" s="6">
        <v>632951</v>
      </c>
      <c r="K101" s="6">
        <v>897286</v>
      </c>
    </row>
    <row r="102" spans="1:11" ht="12.75">
      <c r="A102" s="161" t="s">
        <v>209</v>
      </c>
      <c r="B102" s="162"/>
      <c r="C102" s="162"/>
      <c r="D102" s="162"/>
      <c r="E102" s="162"/>
      <c r="F102" s="162"/>
      <c r="G102" s="162"/>
      <c r="H102" s="163"/>
      <c r="I102" s="1">
        <v>95</v>
      </c>
      <c r="J102" s="6">
        <v>10738248</v>
      </c>
      <c r="K102" s="6">
        <v>11037543</v>
      </c>
    </row>
    <row r="103" spans="1:11" ht="12.75">
      <c r="A103" s="161" t="s">
        <v>0</v>
      </c>
      <c r="B103" s="162"/>
      <c r="C103" s="162"/>
      <c r="D103" s="162"/>
      <c r="E103" s="162"/>
      <c r="F103" s="162"/>
      <c r="G103" s="162"/>
      <c r="H103" s="163"/>
      <c r="I103" s="1">
        <v>96</v>
      </c>
      <c r="J103" s="6">
        <v>6857917</v>
      </c>
      <c r="K103" s="6">
        <v>5407461</v>
      </c>
    </row>
    <row r="104" spans="1:11" ht="12.75">
      <c r="A104" s="161" t="s">
        <v>210</v>
      </c>
      <c r="B104" s="162"/>
      <c r="C104" s="162"/>
      <c r="D104" s="162"/>
      <c r="E104" s="162"/>
      <c r="F104" s="162"/>
      <c r="G104" s="162"/>
      <c r="H104" s="163"/>
      <c r="I104" s="1">
        <v>97</v>
      </c>
      <c r="J104" s="6">
        <v>0</v>
      </c>
      <c r="K104" s="6">
        <v>0</v>
      </c>
    </row>
    <row r="105" spans="1:11" ht="12.75">
      <c r="A105" s="161" t="s">
        <v>211</v>
      </c>
      <c r="B105" s="162"/>
      <c r="C105" s="162"/>
      <c r="D105" s="162"/>
      <c r="E105" s="162"/>
      <c r="F105" s="162"/>
      <c r="G105" s="162"/>
      <c r="H105" s="163"/>
      <c r="I105" s="1">
        <v>98</v>
      </c>
      <c r="J105" s="6">
        <v>26124912</v>
      </c>
      <c r="K105" s="6">
        <v>25965834</v>
      </c>
    </row>
    <row r="106" spans="1:11" ht="12.75">
      <c r="A106" s="161" t="s">
        <v>212</v>
      </c>
      <c r="B106" s="162"/>
      <c r="C106" s="162"/>
      <c r="D106" s="162"/>
      <c r="E106" s="162"/>
      <c r="F106" s="162"/>
      <c r="G106" s="162"/>
      <c r="H106" s="163"/>
      <c r="I106" s="1">
        <v>99</v>
      </c>
      <c r="J106" s="6">
        <v>0</v>
      </c>
      <c r="K106" s="6">
        <v>0</v>
      </c>
    </row>
    <row r="107" spans="1:11" ht="12.75">
      <c r="A107" s="161" t="s">
        <v>85</v>
      </c>
      <c r="B107" s="162"/>
      <c r="C107" s="162"/>
      <c r="D107" s="162"/>
      <c r="E107" s="162"/>
      <c r="F107" s="162"/>
      <c r="G107" s="162"/>
      <c r="H107" s="163"/>
      <c r="I107" s="1">
        <v>100</v>
      </c>
      <c r="J107" s="6">
        <v>0</v>
      </c>
      <c r="K107" s="6">
        <v>0</v>
      </c>
    </row>
    <row r="108" spans="1:11" ht="12.75">
      <c r="A108" s="161" t="s">
        <v>86</v>
      </c>
      <c r="B108" s="162"/>
      <c r="C108" s="162"/>
      <c r="D108" s="162"/>
      <c r="E108" s="162"/>
      <c r="F108" s="162"/>
      <c r="G108" s="162"/>
      <c r="H108" s="163"/>
      <c r="I108" s="1">
        <v>101</v>
      </c>
      <c r="J108" s="6">
        <v>3586459</v>
      </c>
      <c r="K108" s="6">
        <v>3461160</v>
      </c>
    </row>
    <row r="109" spans="1:11" ht="12.75">
      <c r="A109" s="161" t="s">
        <v>87</v>
      </c>
      <c r="B109" s="162"/>
      <c r="C109" s="162"/>
      <c r="D109" s="162"/>
      <c r="E109" s="162"/>
      <c r="F109" s="162"/>
      <c r="G109" s="162"/>
      <c r="H109" s="163"/>
      <c r="I109" s="1">
        <v>102</v>
      </c>
      <c r="J109" s="6">
        <v>4754918</v>
      </c>
      <c r="K109" s="6">
        <v>3905421</v>
      </c>
    </row>
    <row r="110" spans="1:11" ht="12.75">
      <c r="A110" s="161" t="s">
        <v>90</v>
      </c>
      <c r="B110" s="162"/>
      <c r="C110" s="162"/>
      <c r="D110" s="162"/>
      <c r="E110" s="162"/>
      <c r="F110" s="162"/>
      <c r="G110" s="162"/>
      <c r="H110" s="163"/>
      <c r="I110" s="1">
        <v>103</v>
      </c>
      <c r="J110" s="6">
        <v>0</v>
      </c>
      <c r="K110" s="6">
        <v>0</v>
      </c>
    </row>
    <row r="111" spans="1:11" ht="12.75">
      <c r="A111" s="161" t="s">
        <v>88</v>
      </c>
      <c r="B111" s="162"/>
      <c r="C111" s="162"/>
      <c r="D111" s="162"/>
      <c r="E111" s="162"/>
      <c r="F111" s="162"/>
      <c r="G111" s="162"/>
      <c r="H111" s="163"/>
      <c r="I111" s="1">
        <v>104</v>
      </c>
      <c r="J111" s="6">
        <v>0</v>
      </c>
      <c r="K111" s="6">
        <v>0</v>
      </c>
    </row>
    <row r="112" spans="1:11" ht="12.75">
      <c r="A112" s="161" t="s">
        <v>89</v>
      </c>
      <c r="B112" s="162"/>
      <c r="C112" s="162"/>
      <c r="D112" s="162"/>
      <c r="E112" s="162"/>
      <c r="F112" s="162"/>
      <c r="G112" s="162"/>
      <c r="H112" s="163"/>
      <c r="I112" s="1">
        <v>105</v>
      </c>
      <c r="J112" s="6">
        <v>5718283</v>
      </c>
      <c r="K112" s="6">
        <v>3517160</v>
      </c>
    </row>
    <row r="113" spans="1:11" ht="12.75">
      <c r="A113" s="177" t="s">
        <v>1</v>
      </c>
      <c r="B113" s="178"/>
      <c r="C113" s="178"/>
      <c r="D113" s="178"/>
      <c r="E113" s="178"/>
      <c r="F113" s="178"/>
      <c r="G113" s="178"/>
      <c r="H113" s="179"/>
      <c r="I113" s="1">
        <v>106</v>
      </c>
      <c r="J113" s="6">
        <v>2747983</v>
      </c>
      <c r="K113" s="6">
        <v>15699550</v>
      </c>
    </row>
    <row r="114" spans="1:11" ht="12.75">
      <c r="A114" s="177" t="s">
        <v>19</v>
      </c>
      <c r="B114" s="178"/>
      <c r="C114" s="178"/>
      <c r="D114" s="178"/>
      <c r="E114" s="178"/>
      <c r="F114" s="178"/>
      <c r="G114" s="178"/>
      <c r="H114" s="179"/>
      <c r="I114" s="1">
        <v>107</v>
      </c>
      <c r="J114" s="85">
        <f>J69+J86+J90+J100+J113</f>
        <v>737013179</v>
      </c>
      <c r="K114" s="85">
        <f>K69+K86+K90+K100+K113</f>
        <v>724646197</v>
      </c>
    </row>
    <row r="115" spans="1:11" ht="12.75">
      <c r="A115" s="166" t="s">
        <v>48</v>
      </c>
      <c r="B115" s="167"/>
      <c r="C115" s="167"/>
      <c r="D115" s="167"/>
      <c r="E115" s="167"/>
      <c r="F115" s="167"/>
      <c r="G115" s="167"/>
      <c r="H115" s="168"/>
      <c r="I115" s="2">
        <v>108</v>
      </c>
      <c r="J115" s="7">
        <v>804016</v>
      </c>
      <c r="K115" s="7">
        <v>804016</v>
      </c>
    </row>
    <row r="116" spans="1:11" ht="12.75">
      <c r="A116" s="169" t="s">
        <v>275</v>
      </c>
      <c r="B116" s="170"/>
      <c r="C116" s="170"/>
      <c r="D116" s="170"/>
      <c r="E116" s="170"/>
      <c r="F116" s="170"/>
      <c r="G116" s="170"/>
      <c r="H116" s="170"/>
      <c r="I116" s="171"/>
      <c r="J116" s="171"/>
      <c r="K116" s="172"/>
    </row>
    <row r="117" spans="1:11" ht="12.75">
      <c r="A117" s="173" t="s">
        <v>155</v>
      </c>
      <c r="B117" s="174"/>
      <c r="C117" s="174"/>
      <c r="D117" s="174"/>
      <c r="E117" s="174"/>
      <c r="F117" s="174"/>
      <c r="G117" s="174"/>
      <c r="H117" s="174"/>
      <c r="I117" s="175"/>
      <c r="J117" s="175"/>
      <c r="K117" s="176"/>
    </row>
    <row r="118" spans="1:11" ht="12.75">
      <c r="A118" s="161" t="s">
        <v>3</v>
      </c>
      <c r="B118" s="162"/>
      <c r="C118" s="162"/>
      <c r="D118" s="162"/>
      <c r="E118" s="162"/>
      <c r="F118" s="162"/>
      <c r="G118" s="162"/>
      <c r="H118" s="163"/>
      <c r="I118" s="1">
        <v>109</v>
      </c>
      <c r="J118" s="6">
        <v>0</v>
      </c>
      <c r="K118" s="6">
        <v>0</v>
      </c>
    </row>
    <row r="119" spans="1:11" ht="12.75">
      <c r="A119" s="180" t="s">
        <v>4</v>
      </c>
      <c r="B119" s="181"/>
      <c r="C119" s="181"/>
      <c r="D119" s="181"/>
      <c r="E119" s="181"/>
      <c r="F119" s="181"/>
      <c r="G119" s="181"/>
      <c r="H119" s="182"/>
      <c r="I119" s="4">
        <v>110</v>
      </c>
      <c r="J119" s="7">
        <v>0</v>
      </c>
      <c r="K119" s="7">
        <v>0</v>
      </c>
    </row>
    <row r="120" spans="1:11" ht="12.75">
      <c r="A120" s="183" t="s">
        <v>276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</row>
    <row r="121" spans="1:11" ht="12.75">
      <c r="A121" s="164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</row>
  </sheetData>
  <sheetProtection/>
  <mergeCells count="121">
    <mergeCell ref="A13:H13"/>
    <mergeCell ref="A14:H14"/>
    <mergeCell ref="A5:H5"/>
    <mergeCell ref="A6:K6"/>
    <mergeCell ref="A7:H7"/>
    <mergeCell ref="A8:H8"/>
    <mergeCell ref="A9:H9"/>
    <mergeCell ref="A10:H10"/>
    <mergeCell ref="A26:H26"/>
    <mergeCell ref="A21:H21"/>
    <mergeCell ref="A22:H22"/>
    <mergeCell ref="A16:H16"/>
    <mergeCell ref="A1:K1"/>
    <mergeCell ref="A2:K2"/>
    <mergeCell ref="A3:K3"/>
    <mergeCell ref="A4:H4"/>
    <mergeCell ref="A11:H11"/>
    <mergeCell ref="A12:H12"/>
    <mergeCell ref="A37:H37"/>
    <mergeCell ref="A38:H38"/>
    <mergeCell ref="A15:H15"/>
    <mergeCell ref="A23:H23"/>
    <mergeCell ref="A24:H24"/>
    <mergeCell ref="A17:H17"/>
    <mergeCell ref="A18:H18"/>
    <mergeCell ref="A19:H19"/>
    <mergeCell ref="A20:H20"/>
    <mergeCell ref="A25:H25"/>
    <mergeCell ref="A31:H31"/>
    <mergeCell ref="A32:H32"/>
    <mergeCell ref="A33:H33"/>
    <mergeCell ref="A34:H34"/>
    <mergeCell ref="A35:H35"/>
    <mergeCell ref="A36:H36"/>
    <mergeCell ref="A48:H48"/>
    <mergeCell ref="A53:H53"/>
    <mergeCell ref="A54:H54"/>
    <mergeCell ref="A55:H55"/>
    <mergeCell ref="A27:H27"/>
    <mergeCell ref="A28:H28"/>
    <mergeCell ref="A39:H39"/>
    <mergeCell ref="A40:H40"/>
    <mergeCell ref="A29:H29"/>
    <mergeCell ref="A30:H30"/>
    <mergeCell ref="A60:H6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71:H71"/>
    <mergeCell ref="A49:H49"/>
    <mergeCell ref="A50:H50"/>
    <mergeCell ref="A72:H72"/>
    <mergeCell ref="A73:H73"/>
    <mergeCell ref="A74:H74"/>
    <mergeCell ref="A56:H56"/>
    <mergeCell ref="A57:H57"/>
    <mergeCell ref="A58:H58"/>
    <mergeCell ref="A59:H59"/>
    <mergeCell ref="A66:H66"/>
    <mergeCell ref="A67:H67"/>
    <mergeCell ref="A68:K68"/>
    <mergeCell ref="A69:H69"/>
    <mergeCell ref="A70:H70"/>
    <mergeCell ref="A63:H63"/>
    <mergeCell ref="A64:H64"/>
    <mergeCell ref="A83:H83"/>
    <mergeCell ref="A84:H84"/>
    <mergeCell ref="A89:H89"/>
    <mergeCell ref="A90:H90"/>
    <mergeCell ref="A91:H91"/>
    <mergeCell ref="A61:H61"/>
    <mergeCell ref="A62:H62"/>
    <mergeCell ref="A75:H75"/>
    <mergeCell ref="A76:H76"/>
    <mergeCell ref="A65:H65"/>
    <mergeCell ref="A96:H96"/>
    <mergeCell ref="A97:H97"/>
    <mergeCell ref="A87:H87"/>
    <mergeCell ref="A88:H88"/>
    <mergeCell ref="A77:H77"/>
    <mergeCell ref="A78:H78"/>
    <mergeCell ref="A79:H79"/>
    <mergeCell ref="A80:H80"/>
    <mergeCell ref="A81:H81"/>
    <mergeCell ref="A82:H82"/>
    <mergeCell ref="A106:H106"/>
    <mergeCell ref="A107:H107"/>
    <mergeCell ref="A85:H85"/>
    <mergeCell ref="A86:H86"/>
    <mergeCell ref="A99:H99"/>
    <mergeCell ref="A100:H100"/>
    <mergeCell ref="A92:H92"/>
    <mergeCell ref="A93:H93"/>
    <mergeCell ref="A94:H94"/>
    <mergeCell ref="A95:H95"/>
    <mergeCell ref="A119:H119"/>
    <mergeCell ref="A120:K120"/>
    <mergeCell ref="A98:H98"/>
    <mergeCell ref="A111:H111"/>
    <mergeCell ref="A112:H112"/>
    <mergeCell ref="A101:H101"/>
    <mergeCell ref="A102:H102"/>
    <mergeCell ref="A103:H103"/>
    <mergeCell ref="A104:H104"/>
    <mergeCell ref="A105:H105"/>
    <mergeCell ref="A108:H108"/>
    <mergeCell ref="A109:H109"/>
    <mergeCell ref="A110:H110"/>
    <mergeCell ref="A121:K121"/>
    <mergeCell ref="A115:H115"/>
    <mergeCell ref="A116:K116"/>
    <mergeCell ref="A117:K117"/>
    <mergeCell ref="A118:H118"/>
    <mergeCell ref="A113:H113"/>
    <mergeCell ref="A114:H114"/>
  </mergeCells>
  <dataValidations count="5">
    <dataValidation allowBlank="1" sqref="A1:I65536 L1:IV65536 J1:K9 J16:K16 J26:K26 J35:K35 J40:K41 J49:K49 K52:K55 J56:K56 K57:K65 J66:K69 J72:K72 K73:K78 J79:K79 K80 J82:K82 K83:K85 J86:K86 K87:K89 J90:K90 K91:K99 J100:K100 K101:K113 J114:K65536"/>
    <dataValidation type="whole" operator="greaterThanOrEqual" allowBlank="1" showInputMessage="1" showErrorMessage="1" errorTitle="Pogrešan unos" error="Mogu se unijeti samo cjelobrojne pozitivne vrijednosti." sqref="J10:K15 J17:K25 J27:K34 J36:K39 J42:K48 J50:J55 K50:K51 J57:J65 J70:K70 J73:J77 K81 J80:J81 J83:J84 J87:J89 J91:J99 J101:J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SheetLayoutView="110" zoomScalePageLayoutView="0" workbookViewId="0" topLeftCell="A43">
      <selection activeCell="A3" sqref="A3:K5"/>
    </sheetView>
  </sheetViews>
  <sheetFormatPr defaultColWidth="9.140625" defaultRowHeight="12.75"/>
  <cols>
    <col min="1" max="9" width="9.140625" style="48" customWidth="1"/>
    <col min="10" max="11" width="9.8515625" style="48" customWidth="1"/>
    <col min="12" max="12" width="10.140625" style="48" bestFit="1" customWidth="1"/>
    <col min="13" max="16384" width="9.140625" style="48" customWidth="1"/>
  </cols>
  <sheetData>
    <row r="1" spans="1:11" ht="12.75" customHeigh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206" t="s">
        <v>302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5" t="s">
        <v>307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1.75">
      <c r="A4" s="228" t="s">
        <v>50</v>
      </c>
      <c r="B4" s="228"/>
      <c r="C4" s="228"/>
      <c r="D4" s="228"/>
      <c r="E4" s="228"/>
      <c r="F4" s="228"/>
      <c r="G4" s="228"/>
      <c r="H4" s="228"/>
      <c r="I4" s="87" t="s">
        <v>245</v>
      </c>
      <c r="J4" s="89" t="s">
        <v>280</v>
      </c>
      <c r="K4" s="89" t="s">
        <v>281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93">
        <v>2</v>
      </c>
      <c r="J5" s="89">
        <v>3</v>
      </c>
      <c r="K5" s="89">
        <v>4</v>
      </c>
    </row>
    <row r="6" spans="1:11" ht="12.75">
      <c r="A6" s="173" t="s">
        <v>20</v>
      </c>
      <c r="B6" s="174"/>
      <c r="C6" s="174"/>
      <c r="D6" s="174"/>
      <c r="E6" s="174"/>
      <c r="F6" s="174"/>
      <c r="G6" s="174"/>
      <c r="H6" s="193"/>
      <c r="I6" s="3">
        <v>111</v>
      </c>
      <c r="J6" s="86">
        <f>SUM(J7:J8)</f>
        <v>167349031</v>
      </c>
      <c r="K6" s="86">
        <f>SUM(K7:K8)</f>
        <v>166719198</v>
      </c>
    </row>
    <row r="7" spans="1:12" ht="12.75">
      <c r="A7" s="177" t="s">
        <v>126</v>
      </c>
      <c r="B7" s="178"/>
      <c r="C7" s="178"/>
      <c r="D7" s="178"/>
      <c r="E7" s="178"/>
      <c r="F7" s="178"/>
      <c r="G7" s="178"/>
      <c r="H7" s="179"/>
      <c r="I7" s="1">
        <v>112</v>
      </c>
      <c r="J7" s="6">
        <v>144044294</v>
      </c>
      <c r="K7" s="6">
        <v>154837313</v>
      </c>
      <c r="L7" s="78"/>
    </row>
    <row r="8" spans="1:12" ht="12.75">
      <c r="A8" s="177" t="s">
        <v>94</v>
      </c>
      <c r="B8" s="178"/>
      <c r="C8" s="178"/>
      <c r="D8" s="178"/>
      <c r="E8" s="178"/>
      <c r="F8" s="178"/>
      <c r="G8" s="178"/>
      <c r="H8" s="179"/>
      <c r="I8" s="1">
        <v>113</v>
      </c>
      <c r="J8" s="6">
        <v>23304737</v>
      </c>
      <c r="K8" s="6">
        <v>11881885</v>
      </c>
      <c r="L8" s="78"/>
    </row>
    <row r="9" spans="1:11" ht="12.75">
      <c r="A9" s="177" t="s">
        <v>7</v>
      </c>
      <c r="B9" s="178"/>
      <c r="C9" s="178"/>
      <c r="D9" s="178"/>
      <c r="E9" s="178"/>
      <c r="F9" s="178"/>
      <c r="G9" s="178"/>
      <c r="H9" s="179"/>
      <c r="I9" s="1">
        <v>114</v>
      </c>
      <c r="J9" s="85">
        <f>J10+J11+J15+J19+J20+J21+J24+J25</f>
        <v>170079369</v>
      </c>
      <c r="K9" s="85">
        <f>K10+K11+K15+K19+K20+K21+K24+K25</f>
        <v>177431241</v>
      </c>
    </row>
    <row r="10" spans="1:11" ht="12.75">
      <c r="A10" s="177" t="s">
        <v>95</v>
      </c>
      <c r="B10" s="178"/>
      <c r="C10" s="178"/>
      <c r="D10" s="178"/>
      <c r="E10" s="178"/>
      <c r="F10" s="178"/>
      <c r="G10" s="178"/>
      <c r="H10" s="179"/>
      <c r="I10" s="1">
        <v>115</v>
      </c>
      <c r="J10" s="6">
        <v>0</v>
      </c>
      <c r="K10" s="6">
        <v>0</v>
      </c>
    </row>
    <row r="11" spans="1:11" ht="12.75">
      <c r="A11" s="177" t="s">
        <v>16</v>
      </c>
      <c r="B11" s="178"/>
      <c r="C11" s="178"/>
      <c r="D11" s="178"/>
      <c r="E11" s="178"/>
      <c r="F11" s="178"/>
      <c r="G11" s="178"/>
      <c r="H11" s="179"/>
      <c r="I11" s="1">
        <v>116</v>
      </c>
      <c r="J11" s="85">
        <f>SUM(J12:J14)</f>
        <v>62681224</v>
      </c>
      <c r="K11" s="85">
        <f>SUM(K12:K14)</f>
        <v>66270570</v>
      </c>
    </row>
    <row r="12" spans="1:12" ht="12.75">
      <c r="A12" s="161" t="s">
        <v>122</v>
      </c>
      <c r="B12" s="162"/>
      <c r="C12" s="162"/>
      <c r="D12" s="162"/>
      <c r="E12" s="162"/>
      <c r="F12" s="162"/>
      <c r="G12" s="162"/>
      <c r="H12" s="163"/>
      <c r="I12" s="1">
        <v>117</v>
      </c>
      <c r="J12" s="6">
        <v>18672029</v>
      </c>
      <c r="K12" s="6">
        <v>18718779</v>
      </c>
      <c r="L12" s="78"/>
    </row>
    <row r="13" spans="1:12" ht="12.75">
      <c r="A13" s="161" t="s">
        <v>123</v>
      </c>
      <c r="B13" s="162"/>
      <c r="C13" s="162"/>
      <c r="D13" s="162"/>
      <c r="E13" s="162"/>
      <c r="F13" s="162"/>
      <c r="G13" s="162"/>
      <c r="H13" s="163"/>
      <c r="I13" s="1">
        <v>118</v>
      </c>
      <c r="J13" s="6">
        <v>0</v>
      </c>
      <c r="K13" s="6">
        <v>0</v>
      </c>
      <c r="L13" s="78"/>
    </row>
    <row r="14" spans="1:12" ht="12.75">
      <c r="A14" s="161" t="s">
        <v>52</v>
      </c>
      <c r="B14" s="162"/>
      <c r="C14" s="162"/>
      <c r="D14" s="162"/>
      <c r="E14" s="162"/>
      <c r="F14" s="162"/>
      <c r="G14" s="162"/>
      <c r="H14" s="163"/>
      <c r="I14" s="1">
        <v>119</v>
      </c>
      <c r="J14" s="6">
        <v>44009195</v>
      </c>
      <c r="K14" s="6">
        <v>47551791</v>
      </c>
      <c r="L14" s="78"/>
    </row>
    <row r="15" spans="1:12" ht="12.75">
      <c r="A15" s="177" t="s">
        <v>17</v>
      </c>
      <c r="B15" s="178"/>
      <c r="C15" s="178"/>
      <c r="D15" s="178"/>
      <c r="E15" s="178"/>
      <c r="F15" s="178"/>
      <c r="G15" s="178"/>
      <c r="H15" s="179"/>
      <c r="I15" s="1">
        <v>120</v>
      </c>
      <c r="J15" s="85">
        <f>SUM(J16:J18)</f>
        <v>67159875</v>
      </c>
      <c r="K15" s="85">
        <f>SUM(K16:K18)</f>
        <v>65196104</v>
      </c>
      <c r="L15" s="78"/>
    </row>
    <row r="16" spans="1:12" ht="12.75">
      <c r="A16" s="161" t="s">
        <v>53</v>
      </c>
      <c r="B16" s="162"/>
      <c r="C16" s="162"/>
      <c r="D16" s="162"/>
      <c r="E16" s="162"/>
      <c r="F16" s="162"/>
      <c r="G16" s="162"/>
      <c r="H16" s="163"/>
      <c r="I16" s="1">
        <v>121</v>
      </c>
      <c r="J16" s="6">
        <v>41703223</v>
      </c>
      <c r="K16" s="6">
        <v>40918663</v>
      </c>
      <c r="L16" s="78"/>
    </row>
    <row r="17" spans="1:12" ht="12.75">
      <c r="A17" s="161" t="s">
        <v>54</v>
      </c>
      <c r="B17" s="162"/>
      <c r="C17" s="162"/>
      <c r="D17" s="162"/>
      <c r="E17" s="162"/>
      <c r="F17" s="162"/>
      <c r="G17" s="162"/>
      <c r="H17" s="163"/>
      <c r="I17" s="1">
        <v>122</v>
      </c>
      <c r="J17" s="6">
        <v>15601503</v>
      </c>
      <c r="K17" s="6">
        <v>14720486</v>
      </c>
      <c r="L17" s="78"/>
    </row>
    <row r="18" spans="1:12" ht="12.75">
      <c r="A18" s="161" t="s">
        <v>55</v>
      </c>
      <c r="B18" s="162"/>
      <c r="C18" s="162"/>
      <c r="D18" s="162"/>
      <c r="E18" s="162"/>
      <c r="F18" s="162"/>
      <c r="G18" s="162"/>
      <c r="H18" s="163"/>
      <c r="I18" s="1">
        <v>123</v>
      </c>
      <c r="J18" s="6">
        <v>9855149</v>
      </c>
      <c r="K18" s="6">
        <v>9556955</v>
      </c>
      <c r="L18" s="78"/>
    </row>
    <row r="19" spans="1:12" ht="12.75">
      <c r="A19" s="177" t="s">
        <v>96</v>
      </c>
      <c r="B19" s="178"/>
      <c r="C19" s="178"/>
      <c r="D19" s="178"/>
      <c r="E19" s="178"/>
      <c r="F19" s="178"/>
      <c r="G19" s="178"/>
      <c r="H19" s="179"/>
      <c r="I19" s="1">
        <v>124</v>
      </c>
      <c r="J19" s="6">
        <v>10530394</v>
      </c>
      <c r="K19" s="6">
        <v>9767498</v>
      </c>
      <c r="L19" s="78"/>
    </row>
    <row r="20" spans="1:12" ht="12.75">
      <c r="A20" s="177" t="s">
        <v>97</v>
      </c>
      <c r="B20" s="178"/>
      <c r="C20" s="178"/>
      <c r="D20" s="178"/>
      <c r="E20" s="178"/>
      <c r="F20" s="178"/>
      <c r="G20" s="178"/>
      <c r="H20" s="179"/>
      <c r="I20" s="1">
        <v>125</v>
      </c>
      <c r="J20" s="6">
        <v>25514300</v>
      </c>
      <c r="K20" s="6">
        <v>26220674</v>
      </c>
      <c r="L20" s="78"/>
    </row>
    <row r="21" spans="1:12" ht="12.75">
      <c r="A21" s="177" t="s">
        <v>18</v>
      </c>
      <c r="B21" s="178"/>
      <c r="C21" s="178"/>
      <c r="D21" s="178"/>
      <c r="E21" s="178"/>
      <c r="F21" s="178"/>
      <c r="G21" s="178"/>
      <c r="H21" s="179"/>
      <c r="I21" s="1">
        <v>126</v>
      </c>
      <c r="J21" s="85">
        <f>SUM(J22:J23)</f>
        <v>2170090</v>
      </c>
      <c r="K21" s="85">
        <f>SUM(K22:K23)</f>
        <v>381485</v>
      </c>
      <c r="L21" s="78"/>
    </row>
    <row r="22" spans="1:12" ht="12.75">
      <c r="A22" s="161" t="s">
        <v>113</v>
      </c>
      <c r="B22" s="162"/>
      <c r="C22" s="162"/>
      <c r="D22" s="162"/>
      <c r="E22" s="162"/>
      <c r="F22" s="162"/>
      <c r="G22" s="162"/>
      <c r="H22" s="163"/>
      <c r="I22" s="1">
        <v>127</v>
      </c>
      <c r="J22" s="6">
        <v>0</v>
      </c>
      <c r="K22" s="6">
        <v>0</v>
      </c>
      <c r="L22" s="78"/>
    </row>
    <row r="23" spans="1:12" ht="12.75">
      <c r="A23" s="161" t="s">
        <v>114</v>
      </c>
      <c r="B23" s="162"/>
      <c r="C23" s="162"/>
      <c r="D23" s="162"/>
      <c r="E23" s="162"/>
      <c r="F23" s="162"/>
      <c r="G23" s="162"/>
      <c r="H23" s="163"/>
      <c r="I23" s="1">
        <v>128</v>
      </c>
      <c r="J23" s="6">
        <v>2170090</v>
      </c>
      <c r="K23" s="6">
        <v>381485</v>
      </c>
      <c r="L23" s="78"/>
    </row>
    <row r="24" spans="1:12" ht="12.75">
      <c r="A24" s="177" t="s">
        <v>98</v>
      </c>
      <c r="B24" s="178"/>
      <c r="C24" s="178"/>
      <c r="D24" s="178"/>
      <c r="E24" s="178"/>
      <c r="F24" s="178"/>
      <c r="G24" s="178"/>
      <c r="H24" s="179"/>
      <c r="I24" s="1">
        <v>129</v>
      </c>
      <c r="J24" s="6">
        <v>0</v>
      </c>
      <c r="K24" s="6">
        <v>6252375</v>
      </c>
      <c r="L24" s="78"/>
    </row>
    <row r="25" spans="1:12" ht="12.75">
      <c r="A25" s="177" t="s">
        <v>41</v>
      </c>
      <c r="B25" s="178"/>
      <c r="C25" s="178"/>
      <c r="D25" s="178"/>
      <c r="E25" s="178"/>
      <c r="F25" s="178"/>
      <c r="G25" s="178"/>
      <c r="H25" s="179"/>
      <c r="I25" s="1">
        <v>130</v>
      </c>
      <c r="J25" s="6">
        <v>2023486</v>
      </c>
      <c r="K25" s="6">
        <v>3342535</v>
      </c>
      <c r="L25" s="78"/>
    </row>
    <row r="26" spans="1:12" ht="12.75">
      <c r="A26" s="177" t="s">
        <v>179</v>
      </c>
      <c r="B26" s="178"/>
      <c r="C26" s="178"/>
      <c r="D26" s="178"/>
      <c r="E26" s="178"/>
      <c r="F26" s="178"/>
      <c r="G26" s="178"/>
      <c r="H26" s="179"/>
      <c r="I26" s="1">
        <v>131</v>
      </c>
      <c r="J26" s="85">
        <f>SUM(J27:J31)</f>
        <v>11568847</v>
      </c>
      <c r="K26" s="85">
        <f>SUM(K27:K31)</f>
        <v>13083648</v>
      </c>
      <c r="L26" s="78"/>
    </row>
    <row r="27" spans="1:12" ht="24" customHeight="1">
      <c r="A27" s="177" t="s">
        <v>193</v>
      </c>
      <c r="B27" s="178"/>
      <c r="C27" s="178"/>
      <c r="D27" s="178"/>
      <c r="E27" s="178"/>
      <c r="F27" s="178"/>
      <c r="G27" s="178"/>
      <c r="H27" s="179"/>
      <c r="I27" s="1">
        <v>132</v>
      </c>
      <c r="J27" s="6">
        <v>0</v>
      </c>
      <c r="K27" s="6">
        <v>0</v>
      </c>
      <c r="L27" s="78"/>
    </row>
    <row r="28" spans="1:12" ht="25.5" customHeight="1">
      <c r="A28" s="177" t="s">
        <v>129</v>
      </c>
      <c r="B28" s="178"/>
      <c r="C28" s="178"/>
      <c r="D28" s="178"/>
      <c r="E28" s="178"/>
      <c r="F28" s="178"/>
      <c r="G28" s="178"/>
      <c r="H28" s="179"/>
      <c r="I28" s="1">
        <v>133</v>
      </c>
      <c r="J28" s="6">
        <v>11568847</v>
      </c>
      <c r="K28" s="6">
        <v>6546318</v>
      </c>
      <c r="L28" s="78"/>
    </row>
    <row r="29" spans="1:12" ht="12.75">
      <c r="A29" s="177" t="s">
        <v>115</v>
      </c>
      <c r="B29" s="178"/>
      <c r="C29" s="178"/>
      <c r="D29" s="178"/>
      <c r="E29" s="178"/>
      <c r="F29" s="178"/>
      <c r="G29" s="178"/>
      <c r="H29" s="179"/>
      <c r="I29" s="1">
        <v>134</v>
      </c>
      <c r="J29" s="6">
        <v>0</v>
      </c>
      <c r="K29" s="6">
        <v>6537330</v>
      </c>
      <c r="L29" s="78"/>
    </row>
    <row r="30" spans="1:12" ht="12.75">
      <c r="A30" s="177" t="s">
        <v>189</v>
      </c>
      <c r="B30" s="178"/>
      <c r="C30" s="178"/>
      <c r="D30" s="178"/>
      <c r="E30" s="178"/>
      <c r="F30" s="178"/>
      <c r="G30" s="178"/>
      <c r="H30" s="179"/>
      <c r="I30" s="1">
        <v>135</v>
      </c>
      <c r="J30" s="6">
        <v>0</v>
      </c>
      <c r="K30" s="6">
        <v>0</v>
      </c>
      <c r="L30" s="78"/>
    </row>
    <row r="31" spans="1:12" ht="12.75">
      <c r="A31" s="177" t="s">
        <v>116</v>
      </c>
      <c r="B31" s="178"/>
      <c r="C31" s="178"/>
      <c r="D31" s="178"/>
      <c r="E31" s="178"/>
      <c r="F31" s="178"/>
      <c r="G31" s="178"/>
      <c r="H31" s="179"/>
      <c r="I31" s="1">
        <v>136</v>
      </c>
      <c r="J31" s="6">
        <v>0</v>
      </c>
      <c r="K31" s="80">
        <v>0</v>
      </c>
      <c r="L31" s="78"/>
    </row>
    <row r="32" spans="1:12" ht="12.75">
      <c r="A32" s="177" t="s">
        <v>180</v>
      </c>
      <c r="B32" s="178"/>
      <c r="C32" s="178"/>
      <c r="D32" s="178"/>
      <c r="E32" s="178"/>
      <c r="F32" s="178"/>
      <c r="G32" s="178"/>
      <c r="H32" s="179"/>
      <c r="I32" s="1">
        <v>137</v>
      </c>
      <c r="J32" s="85">
        <f>SUM(J33:J36)</f>
        <v>7752671</v>
      </c>
      <c r="K32" s="85">
        <f>SUM(K33:K36)</f>
        <v>8890115</v>
      </c>
      <c r="L32" s="78"/>
    </row>
    <row r="33" spans="1:12" ht="12.75">
      <c r="A33" s="177" t="s">
        <v>57</v>
      </c>
      <c r="B33" s="178"/>
      <c r="C33" s="178"/>
      <c r="D33" s="178"/>
      <c r="E33" s="178"/>
      <c r="F33" s="178"/>
      <c r="G33" s="178"/>
      <c r="H33" s="179"/>
      <c r="I33" s="1">
        <v>138</v>
      </c>
      <c r="J33" s="6">
        <v>0</v>
      </c>
      <c r="K33" s="6">
        <v>0</v>
      </c>
      <c r="L33" s="78"/>
    </row>
    <row r="34" spans="1:12" ht="21.75" customHeight="1">
      <c r="A34" s="177" t="s">
        <v>56</v>
      </c>
      <c r="B34" s="178"/>
      <c r="C34" s="178"/>
      <c r="D34" s="178"/>
      <c r="E34" s="178"/>
      <c r="F34" s="178"/>
      <c r="G34" s="178"/>
      <c r="H34" s="179"/>
      <c r="I34" s="1">
        <v>139</v>
      </c>
      <c r="J34" s="6">
        <v>6509647</v>
      </c>
      <c r="K34" s="6">
        <v>7527960</v>
      </c>
      <c r="L34" s="78"/>
    </row>
    <row r="35" spans="1:12" ht="12.75">
      <c r="A35" s="177" t="s">
        <v>190</v>
      </c>
      <c r="B35" s="178"/>
      <c r="C35" s="178"/>
      <c r="D35" s="178"/>
      <c r="E35" s="178"/>
      <c r="F35" s="178"/>
      <c r="G35" s="178"/>
      <c r="H35" s="179"/>
      <c r="I35" s="1">
        <v>140</v>
      </c>
      <c r="J35" s="6">
        <v>0</v>
      </c>
      <c r="K35" s="6">
        <v>0</v>
      </c>
      <c r="L35" s="78"/>
    </row>
    <row r="36" spans="1:12" ht="12.75">
      <c r="A36" s="177" t="s">
        <v>58</v>
      </c>
      <c r="B36" s="178"/>
      <c r="C36" s="178"/>
      <c r="D36" s="178"/>
      <c r="E36" s="178"/>
      <c r="F36" s="178"/>
      <c r="G36" s="178"/>
      <c r="H36" s="179"/>
      <c r="I36" s="1">
        <v>141</v>
      </c>
      <c r="J36" s="6">
        <v>1243024</v>
      </c>
      <c r="K36" s="6">
        <v>1362155</v>
      </c>
      <c r="L36" s="78"/>
    </row>
    <row r="37" spans="1:12" ht="12.75">
      <c r="A37" s="177" t="s">
        <v>164</v>
      </c>
      <c r="B37" s="178"/>
      <c r="C37" s="178"/>
      <c r="D37" s="178"/>
      <c r="E37" s="178"/>
      <c r="F37" s="178"/>
      <c r="G37" s="178"/>
      <c r="H37" s="179"/>
      <c r="I37" s="1">
        <v>142</v>
      </c>
      <c r="J37" s="6">
        <v>0</v>
      </c>
      <c r="K37" s="6">
        <v>0</v>
      </c>
      <c r="L37" s="78"/>
    </row>
    <row r="38" spans="1:12" ht="12.75">
      <c r="A38" s="177" t="s">
        <v>165</v>
      </c>
      <c r="B38" s="178"/>
      <c r="C38" s="178"/>
      <c r="D38" s="178"/>
      <c r="E38" s="178"/>
      <c r="F38" s="178"/>
      <c r="G38" s="178"/>
      <c r="H38" s="179"/>
      <c r="I38" s="1">
        <v>143</v>
      </c>
      <c r="J38" s="6">
        <v>0</v>
      </c>
      <c r="K38" s="6">
        <v>0</v>
      </c>
      <c r="L38" s="78"/>
    </row>
    <row r="39" spans="1:12" ht="12.75">
      <c r="A39" s="177" t="s">
        <v>191</v>
      </c>
      <c r="B39" s="178"/>
      <c r="C39" s="178"/>
      <c r="D39" s="178"/>
      <c r="E39" s="178"/>
      <c r="F39" s="178"/>
      <c r="G39" s="178"/>
      <c r="H39" s="179"/>
      <c r="I39" s="1">
        <v>144</v>
      </c>
      <c r="J39" s="6">
        <v>0</v>
      </c>
      <c r="K39" s="6">
        <v>0</v>
      </c>
      <c r="L39" s="78"/>
    </row>
    <row r="40" spans="1:12" ht="12.75">
      <c r="A40" s="177" t="s">
        <v>192</v>
      </c>
      <c r="B40" s="178"/>
      <c r="C40" s="178"/>
      <c r="D40" s="178"/>
      <c r="E40" s="178"/>
      <c r="F40" s="178"/>
      <c r="G40" s="178"/>
      <c r="H40" s="179"/>
      <c r="I40" s="1">
        <v>145</v>
      </c>
      <c r="J40" s="6">
        <v>0</v>
      </c>
      <c r="K40" s="6">
        <v>0</v>
      </c>
      <c r="L40" s="78"/>
    </row>
    <row r="41" spans="1:12" ht="12.75">
      <c r="A41" s="177" t="s">
        <v>181</v>
      </c>
      <c r="B41" s="178"/>
      <c r="C41" s="178"/>
      <c r="D41" s="178"/>
      <c r="E41" s="178"/>
      <c r="F41" s="178"/>
      <c r="G41" s="178"/>
      <c r="H41" s="179"/>
      <c r="I41" s="1">
        <v>146</v>
      </c>
      <c r="J41" s="85">
        <f>J6+J26+J37+J39</f>
        <v>178917878</v>
      </c>
      <c r="K41" s="85">
        <f>K6+K26+K37+K39</f>
        <v>179802846</v>
      </c>
      <c r="L41" s="78"/>
    </row>
    <row r="42" spans="1:12" ht="12.75">
      <c r="A42" s="177" t="s">
        <v>182</v>
      </c>
      <c r="B42" s="178"/>
      <c r="C42" s="178"/>
      <c r="D42" s="178"/>
      <c r="E42" s="178"/>
      <c r="F42" s="178"/>
      <c r="G42" s="178"/>
      <c r="H42" s="179"/>
      <c r="I42" s="1">
        <v>147</v>
      </c>
      <c r="J42" s="85">
        <f>J9+J32+J38+J40</f>
        <v>177832040</v>
      </c>
      <c r="K42" s="85">
        <f>K9+K32+K38+K40</f>
        <v>186321356</v>
      </c>
      <c r="L42" s="78"/>
    </row>
    <row r="43" spans="1:12" ht="12.75">
      <c r="A43" s="177" t="s">
        <v>202</v>
      </c>
      <c r="B43" s="178"/>
      <c r="C43" s="178"/>
      <c r="D43" s="178"/>
      <c r="E43" s="178"/>
      <c r="F43" s="178"/>
      <c r="G43" s="178"/>
      <c r="H43" s="179"/>
      <c r="I43" s="1">
        <v>148</v>
      </c>
      <c r="J43" s="85">
        <f>J41-J42</f>
        <v>1085838</v>
      </c>
      <c r="K43" s="85">
        <f>K41-K42</f>
        <v>-6518510</v>
      </c>
      <c r="L43" s="78"/>
    </row>
    <row r="44" spans="1:12" ht="12.75">
      <c r="A44" s="185" t="s">
        <v>184</v>
      </c>
      <c r="B44" s="186"/>
      <c r="C44" s="186"/>
      <c r="D44" s="186"/>
      <c r="E44" s="186"/>
      <c r="F44" s="186"/>
      <c r="G44" s="186"/>
      <c r="H44" s="187"/>
      <c r="I44" s="1">
        <v>149</v>
      </c>
      <c r="J44" s="85">
        <f>IF(J41&gt;J42,J41-J42,0)</f>
        <v>1085838</v>
      </c>
      <c r="K44" s="85">
        <f>IF(K41&gt;K42,K41-K42,0)</f>
        <v>0</v>
      </c>
      <c r="L44" s="78"/>
    </row>
    <row r="45" spans="1:12" ht="12.75">
      <c r="A45" s="185" t="s">
        <v>185</v>
      </c>
      <c r="B45" s="186"/>
      <c r="C45" s="186"/>
      <c r="D45" s="186"/>
      <c r="E45" s="186"/>
      <c r="F45" s="186"/>
      <c r="G45" s="186"/>
      <c r="H45" s="187"/>
      <c r="I45" s="1">
        <v>150</v>
      </c>
      <c r="J45" s="85">
        <f>IF(J42&gt;J41,J42-J41,0)</f>
        <v>0</v>
      </c>
      <c r="K45" s="85">
        <f>IF(K42&gt;K41,K42-K41,0)</f>
        <v>6518510</v>
      </c>
      <c r="L45" s="78"/>
    </row>
    <row r="46" spans="1:12" ht="12.75">
      <c r="A46" s="177" t="s">
        <v>183</v>
      </c>
      <c r="B46" s="178"/>
      <c r="C46" s="178"/>
      <c r="D46" s="178"/>
      <c r="E46" s="178"/>
      <c r="F46" s="178"/>
      <c r="G46" s="178"/>
      <c r="H46" s="179"/>
      <c r="I46" s="1">
        <v>151</v>
      </c>
      <c r="J46" s="6">
        <v>842857</v>
      </c>
      <c r="K46" s="6">
        <v>92761</v>
      </c>
      <c r="L46" s="78"/>
    </row>
    <row r="47" spans="1:12" ht="12.75">
      <c r="A47" s="177" t="s">
        <v>203</v>
      </c>
      <c r="B47" s="178"/>
      <c r="C47" s="178"/>
      <c r="D47" s="178"/>
      <c r="E47" s="178"/>
      <c r="F47" s="178"/>
      <c r="G47" s="178"/>
      <c r="H47" s="179"/>
      <c r="I47" s="1">
        <v>152</v>
      </c>
      <c r="J47" s="85">
        <f>J43-J46</f>
        <v>242981</v>
      </c>
      <c r="K47" s="85">
        <f>K43-K46</f>
        <v>-6611271</v>
      </c>
      <c r="L47" s="78"/>
    </row>
    <row r="48" spans="1:12" ht="12.75">
      <c r="A48" s="185" t="s">
        <v>161</v>
      </c>
      <c r="B48" s="186"/>
      <c r="C48" s="186"/>
      <c r="D48" s="186"/>
      <c r="E48" s="186"/>
      <c r="F48" s="186"/>
      <c r="G48" s="186"/>
      <c r="H48" s="187"/>
      <c r="I48" s="1">
        <v>153</v>
      </c>
      <c r="J48" s="85">
        <f>IF(J47&gt;0,J47,0)</f>
        <v>242981</v>
      </c>
      <c r="K48" s="85">
        <f>IF(K47&gt;0,K47,0)</f>
        <v>0</v>
      </c>
      <c r="L48" s="78"/>
    </row>
    <row r="49" spans="1:12" ht="12.75">
      <c r="A49" s="215" t="s">
        <v>186</v>
      </c>
      <c r="B49" s="216"/>
      <c r="C49" s="216"/>
      <c r="D49" s="216"/>
      <c r="E49" s="216"/>
      <c r="F49" s="216"/>
      <c r="G49" s="216"/>
      <c r="H49" s="217"/>
      <c r="I49" s="4">
        <v>154</v>
      </c>
      <c r="J49" s="92">
        <f>IF(J47&lt;0,-J47,0)</f>
        <v>0</v>
      </c>
      <c r="K49" s="92">
        <f>IF(K47&lt;0,-K47,0)</f>
        <v>6611271</v>
      </c>
      <c r="L49" s="78"/>
    </row>
    <row r="50" spans="1:11" ht="12.75" customHeight="1">
      <c r="A50" s="169" t="s">
        <v>277</v>
      </c>
      <c r="B50" s="170"/>
      <c r="C50" s="170"/>
      <c r="D50" s="170"/>
      <c r="E50" s="170"/>
      <c r="F50" s="170"/>
      <c r="G50" s="170"/>
      <c r="H50" s="170"/>
      <c r="I50" s="170"/>
      <c r="J50" s="170"/>
      <c r="K50" s="224"/>
    </row>
    <row r="51" spans="1:11" ht="12.75" customHeight="1">
      <c r="A51" s="173" t="s">
        <v>156</v>
      </c>
      <c r="B51" s="174"/>
      <c r="C51" s="174"/>
      <c r="D51" s="174"/>
      <c r="E51" s="174"/>
      <c r="F51" s="174"/>
      <c r="G51" s="174"/>
      <c r="H51" s="174"/>
      <c r="I51" s="49"/>
      <c r="J51" s="49"/>
      <c r="K51" s="81"/>
    </row>
    <row r="52" spans="1:11" ht="12.75">
      <c r="A52" s="221" t="s">
        <v>200</v>
      </c>
      <c r="B52" s="222"/>
      <c r="C52" s="222"/>
      <c r="D52" s="222"/>
      <c r="E52" s="222"/>
      <c r="F52" s="222"/>
      <c r="G52" s="222"/>
      <c r="H52" s="223"/>
      <c r="I52" s="1">
        <v>155</v>
      </c>
      <c r="J52" s="6">
        <v>0</v>
      </c>
      <c r="K52" s="6">
        <v>0</v>
      </c>
    </row>
    <row r="53" spans="1:11" ht="12.75">
      <c r="A53" s="221" t="s">
        <v>201</v>
      </c>
      <c r="B53" s="222"/>
      <c r="C53" s="222"/>
      <c r="D53" s="222"/>
      <c r="E53" s="222"/>
      <c r="F53" s="222"/>
      <c r="G53" s="222"/>
      <c r="H53" s="223"/>
      <c r="I53" s="1">
        <v>156</v>
      </c>
      <c r="J53" s="7">
        <v>0</v>
      </c>
      <c r="K53" s="7">
        <v>0</v>
      </c>
    </row>
    <row r="54" spans="1:11" ht="12.75" customHeight="1">
      <c r="A54" s="169" t="s">
        <v>158</v>
      </c>
      <c r="B54" s="170"/>
      <c r="C54" s="170"/>
      <c r="D54" s="170"/>
      <c r="E54" s="170"/>
      <c r="F54" s="170"/>
      <c r="G54" s="170"/>
      <c r="H54" s="170"/>
      <c r="I54" s="170"/>
      <c r="J54" s="170"/>
      <c r="K54" s="224"/>
    </row>
    <row r="55" spans="1:11" ht="12.75">
      <c r="A55" s="173" t="s">
        <v>170</v>
      </c>
      <c r="B55" s="174"/>
      <c r="C55" s="174"/>
      <c r="D55" s="174"/>
      <c r="E55" s="174"/>
      <c r="F55" s="174"/>
      <c r="G55" s="174"/>
      <c r="H55" s="193"/>
      <c r="I55" s="8">
        <v>157</v>
      </c>
      <c r="J55" s="5">
        <v>242981</v>
      </c>
      <c r="K55" s="5">
        <v>-6611271</v>
      </c>
    </row>
    <row r="56" spans="1:11" ht="12.75">
      <c r="A56" s="177" t="s">
        <v>187</v>
      </c>
      <c r="B56" s="178"/>
      <c r="C56" s="178"/>
      <c r="D56" s="178"/>
      <c r="E56" s="178"/>
      <c r="F56" s="178"/>
      <c r="G56" s="178"/>
      <c r="H56" s="179"/>
      <c r="I56" s="1">
        <v>158</v>
      </c>
      <c r="J56" s="85">
        <f>SUM(J57:J63)</f>
        <v>9534</v>
      </c>
      <c r="K56" s="85">
        <f>SUM(K57:K63)</f>
        <v>54959</v>
      </c>
    </row>
    <row r="57" spans="1:11" ht="12.75">
      <c r="A57" s="177" t="s">
        <v>194</v>
      </c>
      <c r="B57" s="178"/>
      <c r="C57" s="178"/>
      <c r="D57" s="178"/>
      <c r="E57" s="178"/>
      <c r="F57" s="178"/>
      <c r="G57" s="178"/>
      <c r="H57" s="179"/>
      <c r="I57" s="1">
        <v>159</v>
      </c>
      <c r="J57" s="6">
        <v>0</v>
      </c>
      <c r="K57" s="6">
        <v>0</v>
      </c>
    </row>
    <row r="58" spans="1:11" ht="23.25" customHeight="1">
      <c r="A58" s="177" t="s">
        <v>195</v>
      </c>
      <c r="B58" s="178"/>
      <c r="C58" s="178"/>
      <c r="D58" s="178"/>
      <c r="E58" s="178"/>
      <c r="F58" s="178"/>
      <c r="G58" s="178"/>
      <c r="H58" s="179"/>
      <c r="I58" s="1">
        <v>160</v>
      </c>
      <c r="J58" s="6">
        <v>0</v>
      </c>
      <c r="K58" s="6">
        <v>0</v>
      </c>
    </row>
    <row r="59" spans="1:11" ht="25.5" customHeight="1">
      <c r="A59" s="177" t="s">
        <v>39</v>
      </c>
      <c r="B59" s="178"/>
      <c r="C59" s="178"/>
      <c r="D59" s="178"/>
      <c r="E59" s="178"/>
      <c r="F59" s="178"/>
      <c r="G59" s="178"/>
      <c r="H59" s="179"/>
      <c r="I59" s="1">
        <v>161</v>
      </c>
      <c r="J59" s="6">
        <v>9534</v>
      </c>
      <c r="K59" s="80">
        <v>54959</v>
      </c>
    </row>
    <row r="60" spans="1:11" ht="12.75">
      <c r="A60" s="177" t="s">
        <v>196</v>
      </c>
      <c r="B60" s="178"/>
      <c r="C60" s="178"/>
      <c r="D60" s="178"/>
      <c r="E60" s="178"/>
      <c r="F60" s="178"/>
      <c r="G60" s="178"/>
      <c r="H60" s="179"/>
      <c r="I60" s="1">
        <v>162</v>
      </c>
      <c r="J60" s="6">
        <v>0</v>
      </c>
      <c r="K60" s="6">
        <v>0</v>
      </c>
    </row>
    <row r="61" spans="1:11" ht="12.75">
      <c r="A61" s="177" t="s">
        <v>197</v>
      </c>
      <c r="B61" s="178"/>
      <c r="C61" s="178"/>
      <c r="D61" s="178"/>
      <c r="E61" s="178"/>
      <c r="F61" s="178"/>
      <c r="G61" s="178"/>
      <c r="H61" s="179"/>
      <c r="I61" s="1">
        <v>163</v>
      </c>
      <c r="J61" s="6">
        <v>0</v>
      </c>
      <c r="K61" s="6">
        <v>0</v>
      </c>
    </row>
    <row r="62" spans="1:11" ht="12.75">
      <c r="A62" s="177" t="s">
        <v>198</v>
      </c>
      <c r="B62" s="178"/>
      <c r="C62" s="178"/>
      <c r="D62" s="178"/>
      <c r="E62" s="178"/>
      <c r="F62" s="178"/>
      <c r="G62" s="178"/>
      <c r="H62" s="179"/>
      <c r="I62" s="1">
        <v>164</v>
      </c>
      <c r="J62" s="6">
        <v>0</v>
      </c>
      <c r="K62" s="6">
        <v>0</v>
      </c>
    </row>
    <row r="63" spans="1:11" ht="12.75">
      <c r="A63" s="177" t="s">
        <v>199</v>
      </c>
      <c r="B63" s="178"/>
      <c r="C63" s="178"/>
      <c r="D63" s="178"/>
      <c r="E63" s="178"/>
      <c r="F63" s="178"/>
      <c r="G63" s="178"/>
      <c r="H63" s="179"/>
      <c r="I63" s="1">
        <v>165</v>
      </c>
      <c r="J63" s="6">
        <v>0</v>
      </c>
      <c r="K63" s="6">
        <v>0</v>
      </c>
    </row>
    <row r="64" spans="1:11" ht="12.75">
      <c r="A64" s="177" t="s">
        <v>188</v>
      </c>
      <c r="B64" s="178"/>
      <c r="C64" s="178"/>
      <c r="D64" s="178"/>
      <c r="E64" s="178"/>
      <c r="F64" s="178"/>
      <c r="G64" s="178"/>
      <c r="H64" s="179"/>
      <c r="I64" s="1">
        <v>166</v>
      </c>
      <c r="J64" s="6">
        <v>-892563</v>
      </c>
      <c r="K64" s="6">
        <v>11132</v>
      </c>
    </row>
    <row r="65" spans="1:11" ht="21.75" customHeight="1">
      <c r="A65" s="177" t="s">
        <v>162</v>
      </c>
      <c r="B65" s="178"/>
      <c r="C65" s="178"/>
      <c r="D65" s="178"/>
      <c r="E65" s="178"/>
      <c r="F65" s="178"/>
      <c r="G65" s="178"/>
      <c r="H65" s="179"/>
      <c r="I65" s="1">
        <v>167</v>
      </c>
      <c r="J65" s="85">
        <f>J56-J64</f>
        <v>902097</v>
      </c>
      <c r="K65" s="85">
        <f>K56-K64</f>
        <v>43827</v>
      </c>
    </row>
    <row r="66" spans="1:11" ht="12.75">
      <c r="A66" s="177" t="s">
        <v>163</v>
      </c>
      <c r="B66" s="178"/>
      <c r="C66" s="178"/>
      <c r="D66" s="178"/>
      <c r="E66" s="178"/>
      <c r="F66" s="178"/>
      <c r="G66" s="178"/>
      <c r="H66" s="179"/>
      <c r="I66" s="1">
        <v>168</v>
      </c>
      <c r="J66" s="92">
        <f>J55+J65</f>
        <v>1145078</v>
      </c>
      <c r="K66" s="92">
        <f>K55+K65</f>
        <v>-6567444</v>
      </c>
    </row>
    <row r="67" spans="1:11" ht="12.75" customHeight="1">
      <c r="A67" s="210" t="s">
        <v>278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2"/>
    </row>
    <row r="68" spans="1:11" ht="12.75" customHeight="1">
      <c r="A68" s="203" t="s">
        <v>157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218" t="s">
        <v>200</v>
      </c>
      <c r="B69" s="219"/>
      <c r="C69" s="219"/>
      <c r="D69" s="219"/>
      <c r="E69" s="219"/>
      <c r="F69" s="219"/>
      <c r="G69" s="219"/>
      <c r="H69" s="220"/>
      <c r="I69" s="3">
        <v>169</v>
      </c>
      <c r="J69" s="82">
        <v>0</v>
      </c>
      <c r="K69" s="82">
        <v>0</v>
      </c>
    </row>
    <row r="70" spans="1:11" ht="12.75">
      <c r="A70" s="207" t="s">
        <v>201</v>
      </c>
      <c r="B70" s="208"/>
      <c r="C70" s="208"/>
      <c r="D70" s="208"/>
      <c r="E70" s="208"/>
      <c r="F70" s="208"/>
      <c r="G70" s="208"/>
      <c r="H70" s="209"/>
      <c r="I70" s="4">
        <v>170</v>
      </c>
      <c r="J70" s="7">
        <v>0</v>
      </c>
      <c r="K70" s="7">
        <v>0</v>
      </c>
    </row>
  </sheetData>
  <sheetProtection/>
  <mergeCells count="70">
    <mergeCell ref="A15:H15"/>
    <mergeCell ref="A16:H16"/>
    <mergeCell ref="A11:H11"/>
    <mergeCell ref="A12:H12"/>
    <mergeCell ref="A37:H37"/>
    <mergeCell ref="A21:H21"/>
    <mergeCell ref="A22:H22"/>
    <mergeCell ref="A31:H31"/>
    <mergeCell ref="A32:H32"/>
    <mergeCell ref="A3:K3"/>
    <mergeCell ref="A4:H4"/>
    <mergeCell ref="A5:H5"/>
    <mergeCell ref="A6:H6"/>
    <mergeCell ref="A8:H8"/>
    <mergeCell ref="A30:H30"/>
    <mergeCell ref="A17:H17"/>
    <mergeCell ref="A18:H18"/>
    <mergeCell ref="A19:H19"/>
    <mergeCell ref="A9:H9"/>
    <mergeCell ref="A7:H7"/>
    <mergeCell ref="A10:H10"/>
    <mergeCell ref="A20:H20"/>
    <mergeCell ref="A13:H13"/>
    <mergeCell ref="A14:H14"/>
    <mergeCell ref="A51:H51"/>
    <mergeCell ref="A38:H38"/>
    <mergeCell ref="A23:H23"/>
    <mergeCell ref="A24:H24"/>
    <mergeCell ref="A33:H33"/>
    <mergeCell ref="A34:H34"/>
    <mergeCell ref="A35:H35"/>
    <mergeCell ref="A25:H25"/>
    <mergeCell ref="A36:H36"/>
    <mergeCell ref="A29:H29"/>
    <mergeCell ref="A47:H47"/>
    <mergeCell ref="A48:H48"/>
    <mergeCell ref="A26:H26"/>
    <mergeCell ref="A27:H27"/>
    <mergeCell ref="A28:H28"/>
    <mergeCell ref="A55:H55"/>
    <mergeCell ref="A54:K54"/>
    <mergeCell ref="A53:H53"/>
    <mergeCell ref="A39:H39"/>
    <mergeCell ref="A40:H40"/>
    <mergeCell ref="A41:H41"/>
    <mergeCell ref="A42:H42"/>
    <mergeCell ref="A43:H43"/>
    <mergeCell ref="A44:H44"/>
    <mergeCell ref="A45:H45"/>
    <mergeCell ref="A46:H46"/>
    <mergeCell ref="A49:H49"/>
    <mergeCell ref="A63:H63"/>
    <mergeCell ref="A69:H69"/>
    <mergeCell ref="A57:H57"/>
    <mergeCell ref="A58:H58"/>
    <mergeCell ref="A59:H59"/>
    <mergeCell ref="A60:H60"/>
    <mergeCell ref="A52:H52"/>
    <mergeCell ref="A56:H56"/>
    <mergeCell ref="A50:K50"/>
    <mergeCell ref="A2:K2"/>
    <mergeCell ref="A1:K1"/>
    <mergeCell ref="A70:H70"/>
    <mergeCell ref="A64:H64"/>
    <mergeCell ref="A65:H65"/>
    <mergeCell ref="A66:H66"/>
    <mergeCell ref="A67:K67"/>
    <mergeCell ref="A68:K68"/>
    <mergeCell ref="A61:H61"/>
    <mergeCell ref="A62:H62"/>
  </mergeCells>
  <dataValidations count="3">
    <dataValidation allowBlank="1" sqref="K7:K8 J9:K11 K12:K14 J15:K15 K16:K20 J21:K21 K22:K25 J26:K26 K27:K31 J32:K32 K33:K40 J41:K45 K46 J47:K54 K55 J56:K56 J65:K65536 K57:K64 J1:K6 L1:IV65536 A1:I65536"/>
    <dataValidation type="whole" operator="greaterThanOrEqual" allowBlank="1" showInputMessage="1" showErrorMessage="1" errorTitle="Pogrešan unos" error="Mogu se unijeti samo cjelobrojne pozitivne vrijednosti." sqref="J7:J8 J12:J14 J16:J20 J22:J25 J27:J31 J33:J40">
      <formula1>0</formula1>
    </dataValidation>
    <dataValidation type="whole" operator="notEqual" allowBlank="1" showInputMessage="1" showErrorMessage="1" errorTitle="Pogrešan unos" error="Mogu se unijeti samo cjelobrojne vrijednosti." sqref="J46 J55 J57:J64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10" zoomScalePageLayoutView="0" workbookViewId="0" topLeftCell="A25">
      <selection activeCell="K51" sqref="K51"/>
    </sheetView>
  </sheetViews>
  <sheetFormatPr defaultColWidth="9.140625" defaultRowHeight="12.75"/>
  <cols>
    <col min="1" max="9" width="9.140625" style="48" customWidth="1"/>
    <col min="10" max="11" width="9.421875" style="48" customWidth="1"/>
    <col min="12" max="12" width="12.7109375" style="48" bestFit="1" customWidth="1"/>
    <col min="13" max="16384" width="9.140625" style="48" customWidth="1"/>
  </cols>
  <sheetData>
    <row r="1" spans="1:11" ht="12.75" customHeight="1">
      <c r="A1" s="232" t="s">
        <v>136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303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25" t="s">
        <v>308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1.75">
      <c r="A4" s="234" t="s">
        <v>50</v>
      </c>
      <c r="B4" s="234"/>
      <c r="C4" s="234"/>
      <c r="D4" s="234"/>
      <c r="E4" s="234"/>
      <c r="F4" s="234"/>
      <c r="G4" s="234"/>
      <c r="H4" s="234"/>
      <c r="I4" s="94" t="s">
        <v>245</v>
      </c>
      <c r="J4" s="95" t="s">
        <v>280</v>
      </c>
      <c r="K4" s="95" t="s">
        <v>281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96">
        <v>2</v>
      </c>
      <c r="J5" s="97" t="s">
        <v>248</v>
      </c>
      <c r="K5" s="97" t="s">
        <v>249</v>
      </c>
    </row>
    <row r="6" spans="1:11" ht="12.75">
      <c r="A6" s="169" t="s">
        <v>130</v>
      </c>
      <c r="B6" s="170"/>
      <c r="C6" s="170"/>
      <c r="D6" s="170"/>
      <c r="E6" s="170"/>
      <c r="F6" s="170"/>
      <c r="G6" s="170"/>
      <c r="H6" s="170"/>
      <c r="I6" s="230"/>
      <c r="J6" s="230"/>
      <c r="K6" s="231"/>
    </row>
    <row r="7" spans="1:11" ht="12.75">
      <c r="A7" s="161" t="s">
        <v>34</v>
      </c>
      <c r="B7" s="162"/>
      <c r="C7" s="162"/>
      <c r="D7" s="162"/>
      <c r="E7" s="162"/>
      <c r="F7" s="162"/>
      <c r="G7" s="162"/>
      <c r="H7" s="162"/>
      <c r="I7" s="1">
        <v>1</v>
      </c>
      <c r="J7" s="6">
        <v>1085838</v>
      </c>
      <c r="K7" s="77">
        <v>-6518510</v>
      </c>
    </row>
    <row r="8" spans="1:11" ht="12.75">
      <c r="A8" s="161" t="s">
        <v>35</v>
      </c>
      <c r="B8" s="162"/>
      <c r="C8" s="162"/>
      <c r="D8" s="162"/>
      <c r="E8" s="162"/>
      <c r="F8" s="162"/>
      <c r="G8" s="162"/>
      <c r="H8" s="162"/>
      <c r="I8" s="1">
        <v>2</v>
      </c>
      <c r="J8" s="6">
        <v>10530394</v>
      </c>
      <c r="K8" s="77">
        <v>9767498</v>
      </c>
    </row>
    <row r="9" spans="1:11" ht="12.75">
      <c r="A9" s="161" t="s">
        <v>36</v>
      </c>
      <c r="B9" s="162"/>
      <c r="C9" s="162"/>
      <c r="D9" s="162"/>
      <c r="E9" s="162"/>
      <c r="F9" s="162"/>
      <c r="G9" s="162"/>
      <c r="H9" s="162"/>
      <c r="I9" s="1">
        <v>3</v>
      </c>
      <c r="J9" s="6">
        <v>4344723</v>
      </c>
      <c r="K9" s="6">
        <v>9880905</v>
      </c>
    </row>
    <row r="10" spans="1:11" ht="12.75">
      <c r="A10" s="161" t="s">
        <v>37</v>
      </c>
      <c r="B10" s="162"/>
      <c r="C10" s="162"/>
      <c r="D10" s="162"/>
      <c r="E10" s="162"/>
      <c r="F10" s="162"/>
      <c r="G10" s="162"/>
      <c r="H10" s="162"/>
      <c r="I10" s="1">
        <v>4</v>
      </c>
      <c r="J10" s="6">
        <v>0</v>
      </c>
      <c r="K10" s="6">
        <v>13099680</v>
      </c>
    </row>
    <row r="11" spans="1:11" ht="12.75">
      <c r="A11" s="161" t="s">
        <v>38</v>
      </c>
      <c r="B11" s="162"/>
      <c r="C11" s="162"/>
      <c r="D11" s="162"/>
      <c r="E11" s="162"/>
      <c r="F11" s="162"/>
      <c r="G11" s="162"/>
      <c r="H11" s="162"/>
      <c r="I11" s="1">
        <v>5</v>
      </c>
      <c r="J11" s="6">
        <v>236645</v>
      </c>
      <c r="K11" s="6">
        <v>294469</v>
      </c>
    </row>
    <row r="12" spans="1:11" ht="12.75">
      <c r="A12" s="161" t="s">
        <v>42</v>
      </c>
      <c r="B12" s="162"/>
      <c r="C12" s="162"/>
      <c r="D12" s="162"/>
      <c r="E12" s="162"/>
      <c r="F12" s="162"/>
      <c r="G12" s="162"/>
      <c r="H12" s="162"/>
      <c r="I12" s="1">
        <v>6</v>
      </c>
      <c r="J12" s="6">
        <v>0</v>
      </c>
      <c r="K12" s="6">
        <v>0</v>
      </c>
    </row>
    <row r="13" spans="1:11" ht="12.75">
      <c r="A13" s="177" t="s">
        <v>131</v>
      </c>
      <c r="B13" s="178"/>
      <c r="C13" s="178"/>
      <c r="D13" s="178"/>
      <c r="E13" s="178"/>
      <c r="F13" s="178"/>
      <c r="G13" s="178"/>
      <c r="H13" s="178"/>
      <c r="I13" s="1">
        <v>7</v>
      </c>
      <c r="J13" s="98">
        <f>SUM(J7:J12)</f>
        <v>16197600</v>
      </c>
      <c r="K13" s="85">
        <f>SUM(K7:K12)</f>
        <v>26524042</v>
      </c>
    </row>
    <row r="14" spans="1:11" ht="12.75">
      <c r="A14" s="161" t="s">
        <v>43</v>
      </c>
      <c r="B14" s="162"/>
      <c r="C14" s="162"/>
      <c r="D14" s="162"/>
      <c r="E14" s="162"/>
      <c r="F14" s="162"/>
      <c r="G14" s="162"/>
      <c r="H14" s="162"/>
      <c r="I14" s="1">
        <v>8</v>
      </c>
      <c r="J14" s="6">
        <v>0</v>
      </c>
      <c r="K14" s="77">
        <v>0</v>
      </c>
    </row>
    <row r="15" spans="1:11" ht="12.75">
      <c r="A15" s="161" t="s">
        <v>44</v>
      </c>
      <c r="B15" s="162"/>
      <c r="C15" s="162"/>
      <c r="D15" s="162"/>
      <c r="E15" s="162"/>
      <c r="F15" s="162"/>
      <c r="G15" s="162"/>
      <c r="H15" s="162"/>
      <c r="I15" s="1">
        <v>9</v>
      </c>
      <c r="J15" s="6">
        <v>11059367</v>
      </c>
      <c r="K15" s="77">
        <v>0</v>
      </c>
    </row>
    <row r="16" spans="1:11" ht="12.75">
      <c r="A16" s="161" t="s">
        <v>45</v>
      </c>
      <c r="B16" s="162"/>
      <c r="C16" s="162"/>
      <c r="D16" s="162"/>
      <c r="E16" s="162"/>
      <c r="F16" s="162"/>
      <c r="G16" s="162"/>
      <c r="H16" s="162"/>
      <c r="I16" s="1">
        <v>10</v>
      </c>
      <c r="J16" s="6">
        <v>0</v>
      </c>
      <c r="K16" s="77">
        <v>0</v>
      </c>
    </row>
    <row r="17" spans="1:11" ht="12.75">
      <c r="A17" s="161" t="s">
        <v>46</v>
      </c>
      <c r="B17" s="162"/>
      <c r="C17" s="162"/>
      <c r="D17" s="162"/>
      <c r="E17" s="162"/>
      <c r="F17" s="162"/>
      <c r="G17" s="162"/>
      <c r="H17" s="162"/>
      <c r="I17" s="1">
        <v>11</v>
      </c>
      <c r="J17" s="6">
        <v>7879188</v>
      </c>
      <c r="K17" s="6">
        <v>912923</v>
      </c>
    </row>
    <row r="18" spans="1:11" ht="12.75">
      <c r="A18" s="177" t="s">
        <v>132</v>
      </c>
      <c r="B18" s="178"/>
      <c r="C18" s="178"/>
      <c r="D18" s="178"/>
      <c r="E18" s="178"/>
      <c r="F18" s="178"/>
      <c r="G18" s="178"/>
      <c r="H18" s="178"/>
      <c r="I18" s="1">
        <v>12</v>
      </c>
      <c r="J18" s="98">
        <f>SUM(J14:J17)</f>
        <v>18938555</v>
      </c>
      <c r="K18" s="85">
        <f>SUM(K14:K17)</f>
        <v>912923</v>
      </c>
    </row>
    <row r="19" spans="1:11" ht="12.75">
      <c r="A19" s="177" t="s">
        <v>30</v>
      </c>
      <c r="B19" s="178"/>
      <c r="C19" s="178"/>
      <c r="D19" s="178"/>
      <c r="E19" s="178"/>
      <c r="F19" s="178"/>
      <c r="G19" s="178"/>
      <c r="H19" s="178"/>
      <c r="I19" s="1">
        <v>13</v>
      </c>
      <c r="J19" s="98">
        <f>IF(J13&gt;J18,J13-J18,0)</f>
        <v>0</v>
      </c>
      <c r="K19" s="85">
        <f>IF(K13&gt;K18,K13-K18,0)</f>
        <v>25611119</v>
      </c>
    </row>
    <row r="20" spans="1:11" ht="12.75">
      <c r="A20" s="177" t="s">
        <v>31</v>
      </c>
      <c r="B20" s="178"/>
      <c r="C20" s="178"/>
      <c r="D20" s="178"/>
      <c r="E20" s="178"/>
      <c r="F20" s="178"/>
      <c r="G20" s="178"/>
      <c r="H20" s="178"/>
      <c r="I20" s="1">
        <v>14</v>
      </c>
      <c r="J20" s="98">
        <f>IF(J18&gt;J13,J18-J13,0)</f>
        <v>2740955</v>
      </c>
      <c r="K20" s="85">
        <f>IF(K18&gt;K13,K18-K13,0)</f>
        <v>0</v>
      </c>
    </row>
    <row r="21" spans="1:11" ht="12.75">
      <c r="A21" s="169" t="s">
        <v>133</v>
      </c>
      <c r="B21" s="170"/>
      <c r="C21" s="170"/>
      <c r="D21" s="170"/>
      <c r="E21" s="170"/>
      <c r="F21" s="170"/>
      <c r="G21" s="170"/>
      <c r="H21" s="170"/>
      <c r="I21" s="230"/>
      <c r="J21" s="230"/>
      <c r="K21" s="231"/>
    </row>
    <row r="22" spans="1:11" ht="12.75">
      <c r="A22" s="161" t="s">
        <v>147</v>
      </c>
      <c r="B22" s="162"/>
      <c r="C22" s="162"/>
      <c r="D22" s="162"/>
      <c r="E22" s="162"/>
      <c r="F22" s="162"/>
      <c r="G22" s="162"/>
      <c r="H22" s="162"/>
      <c r="I22" s="1">
        <v>15</v>
      </c>
      <c r="J22" s="6">
        <v>4063781</v>
      </c>
      <c r="K22" s="77">
        <v>354005</v>
      </c>
    </row>
    <row r="23" spans="1:11" ht="12.75">
      <c r="A23" s="161" t="s">
        <v>148</v>
      </c>
      <c r="B23" s="162"/>
      <c r="C23" s="162"/>
      <c r="D23" s="162"/>
      <c r="E23" s="162"/>
      <c r="F23" s="162"/>
      <c r="G23" s="162"/>
      <c r="H23" s="162"/>
      <c r="I23" s="1">
        <v>16</v>
      </c>
      <c r="J23" s="6">
        <v>0</v>
      </c>
      <c r="K23" s="77">
        <v>0</v>
      </c>
    </row>
    <row r="24" spans="1:11" ht="12.75">
      <c r="A24" s="161" t="s">
        <v>149</v>
      </c>
      <c r="B24" s="162"/>
      <c r="C24" s="162"/>
      <c r="D24" s="162"/>
      <c r="E24" s="162"/>
      <c r="F24" s="162"/>
      <c r="G24" s="162"/>
      <c r="H24" s="162"/>
      <c r="I24" s="1">
        <v>17</v>
      </c>
      <c r="J24" s="6">
        <v>6984938</v>
      </c>
      <c r="K24" s="77">
        <v>1913031</v>
      </c>
    </row>
    <row r="25" spans="1:11" ht="12.75">
      <c r="A25" s="161" t="s">
        <v>150</v>
      </c>
      <c r="B25" s="162"/>
      <c r="C25" s="162"/>
      <c r="D25" s="162"/>
      <c r="E25" s="162"/>
      <c r="F25" s="162"/>
      <c r="G25" s="162"/>
      <c r="H25" s="162"/>
      <c r="I25" s="1">
        <v>18</v>
      </c>
      <c r="J25" s="6">
        <v>8396</v>
      </c>
      <c r="K25" s="77">
        <v>0</v>
      </c>
    </row>
    <row r="26" spans="1:11" ht="12.75">
      <c r="A26" s="161" t="s">
        <v>151</v>
      </c>
      <c r="B26" s="162"/>
      <c r="C26" s="162"/>
      <c r="D26" s="162"/>
      <c r="E26" s="162"/>
      <c r="F26" s="162"/>
      <c r="G26" s="162"/>
      <c r="H26" s="162"/>
      <c r="I26" s="1">
        <v>19</v>
      </c>
      <c r="J26" s="6">
        <v>59911575</v>
      </c>
      <c r="K26" s="77">
        <v>111823565</v>
      </c>
    </row>
    <row r="27" spans="1:11" ht="12.75">
      <c r="A27" s="177" t="s">
        <v>137</v>
      </c>
      <c r="B27" s="178"/>
      <c r="C27" s="178"/>
      <c r="D27" s="178"/>
      <c r="E27" s="178"/>
      <c r="F27" s="178"/>
      <c r="G27" s="178"/>
      <c r="H27" s="178"/>
      <c r="I27" s="1">
        <v>20</v>
      </c>
      <c r="J27" s="98">
        <f>SUM(J22:J26)</f>
        <v>70968690</v>
      </c>
      <c r="K27" s="85">
        <f>SUM(K22:K26)</f>
        <v>114090601</v>
      </c>
    </row>
    <row r="28" spans="1:11" ht="12.75">
      <c r="A28" s="161" t="s">
        <v>101</v>
      </c>
      <c r="B28" s="162"/>
      <c r="C28" s="162"/>
      <c r="D28" s="162"/>
      <c r="E28" s="162"/>
      <c r="F28" s="162"/>
      <c r="G28" s="162"/>
      <c r="H28" s="162"/>
      <c r="I28" s="1">
        <v>21</v>
      </c>
      <c r="J28" s="6">
        <v>51315523</v>
      </c>
      <c r="K28" s="77">
        <v>125564488</v>
      </c>
    </row>
    <row r="29" spans="1:11" ht="12.75">
      <c r="A29" s="161" t="s">
        <v>102</v>
      </c>
      <c r="B29" s="162"/>
      <c r="C29" s="162"/>
      <c r="D29" s="162"/>
      <c r="E29" s="162"/>
      <c r="F29" s="162"/>
      <c r="G29" s="162"/>
      <c r="H29" s="162"/>
      <c r="I29" s="1">
        <v>22</v>
      </c>
      <c r="J29" s="6">
        <v>0</v>
      </c>
      <c r="K29" s="6">
        <v>0</v>
      </c>
    </row>
    <row r="30" spans="1:11" ht="12.75">
      <c r="A30" s="161" t="s">
        <v>10</v>
      </c>
      <c r="B30" s="162"/>
      <c r="C30" s="162"/>
      <c r="D30" s="162"/>
      <c r="E30" s="162"/>
      <c r="F30" s="162"/>
      <c r="G30" s="162"/>
      <c r="H30" s="162"/>
      <c r="I30" s="1">
        <v>23</v>
      </c>
      <c r="J30" s="6">
        <v>0</v>
      </c>
      <c r="K30" s="6">
        <v>0</v>
      </c>
    </row>
    <row r="31" spans="1:11" ht="12.75">
      <c r="A31" s="177" t="s">
        <v>2</v>
      </c>
      <c r="B31" s="178"/>
      <c r="C31" s="178"/>
      <c r="D31" s="178"/>
      <c r="E31" s="178"/>
      <c r="F31" s="178"/>
      <c r="G31" s="178"/>
      <c r="H31" s="178"/>
      <c r="I31" s="1">
        <v>24</v>
      </c>
      <c r="J31" s="98">
        <f>SUM(J28:J30)</f>
        <v>51315523</v>
      </c>
      <c r="K31" s="85">
        <f>SUM(K28:K30)</f>
        <v>125564488</v>
      </c>
    </row>
    <row r="32" spans="1:11" ht="12.75">
      <c r="A32" s="177" t="s">
        <v>32</v>
      </c>
      <c r="B32" s="178"/>
      <c r="C32" s="178"/>
      <c r="D32" s="178"/>
      <c r="E32" s="178"/>
      <c r="F32" s="178"/>
      <c r="G32" s="178"/>
      <c r="H32" s="178"/>
      <c r="I32" s="1">
        <v>25</v>
      </c>
      <c r="J32" s="98">
        <f>IF(J27&gt;J31,J27-J31,0)</f>
        <v>19653167</v>
      </c>
      <c r="K32" s="85">
        <f>IF(K27&gt;K31,K27-K31,0)</f>
        <v>0</v>
      </c>
    </row>
    <row r="33" spans="1:11" ht="12.75">
      <c r="A33" s="177" t="s">
        <v>33</v>
      </c>
      <c r="B33" s="178"/>
      <c r="C33" s="178"/>
      <c r="D33" s="178"/>
      <c r="E33" s="178"/>
      <c r="F33" s="178"/>
      <c r="G33" s="178"/>
      <c r="H33" s="178"/>
      <c r="I33" s="1">
        <v>26</v>
      </c>
      <c r="J33" s="98">
        <f>IF(J31&gt;J27,J31-J27,0)</f>
        <v>0</v>
      </c>
      <c r="K33" s="85">
        <f>IF(K31&gt;K27,K31-K27,0)</f>
        <v>11473887</v>
      </c>
    </row>
    <row r="34" spans="1:11" ht="12.75">
      <c r="A34" s="169" t="s">
        <v>134</v>
      </c>
      <c r="B34" s="170"/>
      <c r="C34" s="170"/>
      <c r="D34" s="170"/>
      <c r="E34" s="170"/>
      <c r="F34" s="170"/>
      <c r="G34" s="170"/>
      <c r="H34" s="170"/>
      <c r="I34" s="230"/>
      <c r="J34" s="230"/>
      <c r="K34" s="231"/>
    </row>
    <row r="35" spans="1:11" ht="12.75">
      <c r="A35" s="161" t="s">
        <v>143</v>
      </c>
      <c r="B35" s="162"/>
      <c r="C35" s="162"/>
      <c r="D35" s="162"/>
      <c r="E35" s="162"/>
      <c r="F35" s="162"/>
      <c r="G35" s="162"/>
      <c r="H35" s="162"/>
      <c r="I35" s="1">
        <v>27</v>
      </c>
      <c r="J35" s="6">
        <v>0</v>
      </c>
      <c r="K35" s="6">
        <v>0</v>
      </c>
    </row>
    <row r="36" spans="1:11" ht="12.75">
      <c r="A36" s="161" t="s">
        <v>23</v>
      </c>
      <c r="B36" s="162"/>
      <c r="C36" s="162"/>
      <c r="D36" s="162"/>
      <c r="E36" s="162"/>
      <c r="F36" s="162"/>
      <c r="G36" s="162"/>
      <c r="H36" s="162"/>
      <c r="I36" s="1">
        <v>28</v>
      </c>
      <c r="J36" s="6">
        <v>0</v>
      </c>
      <c r="K36" s="77">
        <v>0</v>
      </c>
    </row>
    <row r="37" spans="1:11" ht="12.75">
      <c r="A37" s="161" t="s">
        <v>24</v>
      </c>
      <c r="B37" s="162"/>
      <c r="C37" s="162"/>
      <c r="D37" s="162"/>
      <c r="E37" s="162"/>
      <c r="F37" s="162"/>
      <c r="G37" s="162"/>
      <c r="H37" s="162"/>
      <c r="I37" s="1">
        <v>29</v>
      </c>
      <c r="J37" s="6">
        <v>0</v>
      </c>
      <c r="K37" s="6">
        <v>0</v>
      </c>
    </row>
    <row r="38" spans="1:11" ht="12.75">
      <c r="A38" s="177" t="s">
        <v>59</v>
      </c>
      <c r="B38" s="178"/>
      <c r="C38" s="178"/>
      <c r="D38" s="178"/>
      <c r="E38" s="178"/>
      <c r="F38" s="178"/>
      <c r="G38" s="178"/>
      <c r="H38" s="178"/>
      <c r="I38" s="1">
        <v>30</v>
      </c>
      <c r="J38" s="98">
        <f>SUM(J35:J37)</f>
        <v>0</v>
      </c>
      <c r="K38" s="85">
        <f>SUM(K35:K37)</f>
        <v>0</v>
      </c>
    </row>
    <row r="39" spans="1:11" ht="12.75">
      <c r="A39" s="161" t="s">
        <v>25</v>
      </c>
      <c r="B39" s="162"/>
      <c r="C39" s="162"/>
      <c r="D39" s="162"/>
      <c r="E39" s="162"/>
      <c r="F39" s="162"/>
      <c r="G39" s="162"/>
      <c r="H39" s="162"/>
      <c r="I39" s="1">
        <v>31</v>
      </c>
      <c r="J39" s="6">
        <v>13208691</v>
      </c>
      <c r="K39" s="77">
        <v>12212000</v>
      </c>
    </row>
    <row r="40" spans="1:11" ht="12.75">
      <c r="A40" s="161" t="s">
        <v>26</v>
      </c>
      <c r="B40" s="162"/>
      <c r="C40" s="162"/>
      <c r="D40" s="162"/>
      <c r="E40" s="162"/>
      <c r="F40" s="162"/>
      <c r="G40" s="162"/>
      <c r="H40" s="162"/>
      <c r="I40" s="1">
        <v>32</v>
      </c>
      <c r="J40" s="6">
        <v>0</v>
      </c>
      <c r="K40" s="77">
        <v>0</v>
      </c>
    </row>
    <row r="41" spans="1:11" ht="12.75">
      <c r="A41" s="161" t="s">
        <v>27</v>
      </c>
      <c r="B41" s="162"/>
      <c r="C41" s="162"/>
      <c r="D41" s="162"/>
      <c r="E41" s="162"/>
      <c r="F41" s="162"/>
      <c r="G41" s="162"/>
      <c r="H41" s="162"/>
      <c r="I41" s="1">
        <v>33</v>
      </c>
      <c r="J41" s="6">
        <v>2888076</v>
      </c>
      <c r="K41" s="77">
        <v>3004022</v>
      </c>
    </row>
    <row r="42" spans="1:11" ht="12.75">
      <c r="A42" s="161" t="s">
        <v>28</v>
      </c>
      <c r="B42" s="162"/>
      <c r="C42" s="162"/>
      <c r="D42" s="162"/>
      <c r="E42" s="162"/>
      <c r="F42" s="162"/>
      <c r="G42" s="162"/>
      <c r="H42" s="162"/>
      <c r="I42" s="1">
        <v>34</v>
      </c>
      <c r="J42" s="6">
        <v>0</v>
      </c>
      <c r="K42" s="6">
        <v>0</v>
      </c>
    </row>
    <row r="43" spans="1:11" ht="12.75">
      <c r="A43" s="161" t="s">
        <v>29</v>
      </c>
      <c r="B43" s="162"/>
      <c r="C43" s="162"/>
      <c r="D43" s="162"/>
      <c r="E43" s="162"/>
      <c r="F43" s="162"/>
      <c r="G43" s="162"/>
      <c r="H43" s="162"/>
      <c r="I43" s="1">
        <v>35</v>
      </c>
      <c r="J43" s="6">
        <v>0</v>
      </c>
      <c r="K43" s="6">
        <v>0</v>
      </c>
    </row>
    <row r="44" spans="1:11" ht="12.75">
      <c r="A44" s="177" t="s">
        <v>60</v>
      </c>
      <c r="B44" s="178"/>
      <c r="C44" s="178"/>
      <c r="D44" s="178"/>
      <c r="E44" s="178"/>
      <c r="F44" s="178"/>
      <c r="G44" s="178"/>
      <c r="H44" s="178"/>
      <c r="I44" s="1">
        <v>36</v>
      </c>
      <c r="J44" s="98">
        <f>SUM(J39:J43)</f>
        <v>16096767</v>
      </c>
      <c r="K44" s="85">
        <f>SUM(K39:K43)</f>
        <v>15216022</v>
      </c>
    </row>
    <row r="45" spans="1:11" ht="12.75">
      <c r="A45" s="177" t="s">
        <v>11</v>
      </c>
      <c r="B45" s="178"/>
      <c r="C45" s="178"/>
      <c r="D45" s="178"/>
      <c r="E45" s="178"/>
      <c r="F45" s="178"/>
      <c r="G45" s="178"/>
      <c r="H45" s="178"/>
      <c r="I45" s="1">
        <v>37</v>
      </c>
      <c r="J45" s="98">
        <f>IF(J38&gt;J44,J38-J44,0)</f>
        <v>0</v>
      </c>
      <c r="K45" s="85">
        <f>IF(K38&gt;K44,K38-K44,0)</f>
        <v>0</v>
      </c>
    </row>
    <row r="46" spans="1:12" ht="12.75">
      <c r="A46" s="177" t="s">
        <v>12</v>
      </c>
      <c r="B46" s="178"/>
      <c r="C46" s="178"/>
      <c r="D46" s="178"/>
      <c r="E46" s="178"/>
      <c r="F46" s="178"/>
      <c r="G46" s="178"/>
      <c r="H46" s="178"/>
      <c r="I46" s="1">
        <v>38</v>
      </c>
      <c r="J46" s="98">
        <f>IF(J44&gt;J38,J44-J38,0)</f>
        <v>16096767</v>
      </c>
      <c r="K46" s="85">
        <f>IF(K44&gt;K38,K44-K38,0)</f>
        <v>15216022</v>
      </c>
      <c r="L46" s="78"/>
    </row>
    <row r="47" spans="1:12" ht="12.75">
      <c r="A47" s="161" t="s">
        <v>61</v>
      </c>
      <c r="B47" s="162"/>
      <c r="C47" s="162"/>
      <c r="D47" s="162"/>
      <c r="E47" s="162"/>
      <c r="F47" s="162"/>
      <c r="G47" s="162"/>
      <c r="H47" s="162"/>
      <c r="I47" s="1">
        <v>39</v>
      </c>
      <c r="J47" s="98">
        <f>IF(J19-J20+J32-J33+J45-J46&gt;0,J19-J20+J32-J33+J45-J46,0)</f>
        <v>815445</v>
      </c>
      <c r="K47" s="85">
        <f>IF(K19-K20+K32-K33+K45-K46&gt;0,K19-K20+K32-K33+K45-K46,0)</f>
        <v>0</v>
      </c>
      <c r="L47" s="63"/>
    </row>
    <row r="48" spans="1:12" ht="12.75">
      <c r="A48" s="161" t="s">
        <v>62</v>
      </c>
      <c r="B48" s="162"/>
      <c r="C48" s="162"/>
      <c r="D48" s="162"/>
      <c r="E48" s="162"/>
      <c r="F48" s="162"/>
      <c r="G48" s="162"/>
      <c r="H48" s="162"/>
      <c r="I48" s="1">
        <v>40</v>
      </c>
      <c r="J48" s="98">
        <f>IF(J20-J19+J33-J32+J46-J45&gt;0,J20-J19+J33-J32+J46-J45,0)</f>
        <v>0</v>
      </c>
      <c r="K48" s="85">
        <f>IF(K20-K19+K33-K32+K46-K45&gt;0,K20-K19+K33-K32+K46-K45,0)</f>
        <v>1078790</v>
      </c>
      <c r="L48" s="63"/>
    </row>
    <row r="49" spans="1:14" ht="12.75">
      <c r="A49" s="161" t="s">
        <v>135</v>
      </c>
      <c r="B49" s="162"/>
      <c r="C49" s="162"/>
      <c r="D49" s="162"/>
      <c r="E49" s="162"/>
      <c r="F49" s="162"/>
      <c r="G49" s="162"/>
      <c r="H49" s="162"/>
      <c r="I49" s="1">
        <v>41</v>
      </c>
      <c r="J49" s="6">
        <v>2583384</v>
      </c>
      <c r="K49" s="6">
        <v>3398829</v>
      </c>
      <c r="L49" s="63"/>
      <c r="N49" s="78"/>
    </row>
    <row r="50" spans="1:12" ht="12.75">
      <c r="A50" s="161" t="s">
        <v>144</v>
      </c>
      <c r="B50" s="162"/>
      <c r="C50" s="162"/>
      <c r="D50" s="162"/>
      <c r="E50" s="162"/>
      <c r="F50" s="162"/>
      <c r="G50" s="162"/>
      <c r="H50" s="162"/>
      <c r="I50" s="1">
        <v>42</v>
      </c>
      <c r="J50" s="6">
        <v>815445</v>
      </c>
      <c r="K50" s="6">
        <v>0</v>
      </c>
      <c r="L50" s="63"/>
    </row>
    <row r="51" spans="1:12" ht="12.75">
      <c r="A51" s="161" t="s">
        <v>145</v>
      </c>
      <c r="B51" s="162"/>
      <c r="C51" s="162"/>
      <c r="D51" s="162"/>
      <c r="E51" s="162"/>
      <c r="F51" s="162"/>
      <c r="G51" s="162"/>
      <c r="H51" s="162"/>
      <c r="I51" s="1">
        <v>43</v>
      </c>
      <c r="J51" s="6">
        <v>0</v>
      </c>
      <c r="K51" s="6">
        <v>1078790</v>
      </c>
      <c r="L51" s="63"/>
    </row>
    <row r="52" spans="1:12" ht="12.75">
      <c r="A52" s="180" t="s">
        <v>146</v>
      </c>
      <c r="B52" s="181"/>
      <c r="C52" s="181"/>
      <c r="D52" s="181"/>
      <c r="E52" s="181"/>
      <c r="F52" s="181"/>
      <c r="G52" s="181"/>
      <c r="H52" s="181"/>
      <c r="I52" s="4">
        <v>44</v>
      </c>
      <c r="J52" s="99">
        <f>J49+J50-J51</f>
        <v>3398829</v>
      </c>
      <c r="K52" s="92">
        <f>K49+K50-K51</f>
        <v>2320039</v>
      </c>
      <c r="L52" s="63"/>
    </row>
    <row r="53" ht="12.75">
      <c r="L53" s="63"/>
    </row>
  </sheetData>
  <sheetProtection/>
  <mergeCells count="52">
    <mergeCell ref="A10:H10"/>
    <mergeCell ref="A3:K3"/>
    <mergeCell ref="A1:K1"/>
    <mergeCell ref="A2:K2"/>
    <mergeCell ref="A4:H4"/>
    <mergeCell ref="A9:H9"/>
    <mergeCell ref="A5:H5"/>
    <mergeCell ref="A6:K6"/>
    <mergeCell ref="A7:H7"/>
    <mergeCell ref="A8:H8"/>
    <mergeCell ref="A19:H19"/>
    <mergeCell ref="A20:H20"/>
    <mergeCell ref="A13:H13"/>
    <mergeCell ref="A14:H14"/>
    <mergeCell ref="A15:H15"/>
    <mergeCell ref="A16:H16"/>
    <mergeCell ref="A25:H25"/>
    <mergeCell ref="A26:H26"/>
    <mergeCell ref="A11:H11"/>
    <mergeCell ref="A12:H12"/>
    <mergeCell ref="A21:K21"/>
    <mergeCell ref="A22:H22"/>
    <mergeCell ref="A23:H23"/>
    <mergeCell ref="A24:H24"/>
    <mergeCell ref="A17:H17"/>
    <mergeCell ref="A18:H18"/>
    <mergeCell ref="A41:H41"/>
    <mergeCell ref="A42:H42"/>
    <mergeCell ref="A40:H40"/>
    <mergeCell ref="A27:H27"/>
    <mergeCell ref="A28:H28"/>
    <mergeCell ref="A37:H37"/>
    <mergeCell ref="A38:H38"/>
    <mergeCell ref="A39:H39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L1:IV65536 K49:K51 K7:K12 J13:K13 K14:K17 J18:K21 K22:K26 J27:K27 K28:K30 J31:K34 K35:K37 J38:K38 K39:K43 J44:K48 J52:K65536 J1:K6 A1:I65536"/>
    <dataValidation type="whole" operator="notEqual" allowBlank="1" showInputMessage="1" showErrorMessage="1" errorTitle="Pogrešan unos" error="Mogu se unijeti samo cjelobrojne vrijednosti." sqref="J7:J12 J14:J17 J22:J26 J28:J30 J35:J37 J39:J43 J49: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3" sqref="A3:K4"/>
    </sheetView>
  </sheetViews>
  <sheetFormatPr defaultColWidth="9.140625" defaultRowHeight="12.75"/>
  <cols>
    <col min="1" max="4" width="9.140625" style="52" customWidth="1"/>
    <col min="5" max="5" width="10.140625" style="52" bestFit="1" customWidth="1"/>
    <col min="6" max="9" width="9.140625" style="52" customWidth="1"/>
    <col min="10" max="11" width="10.140625" style="52" bestFit="1" customWidth="1"/>
    <col min="12" max="16384" width="9.140625" style="52" customWidth="1"/>
  </cols>
  <sheetData>
    <row r="1" spans="1:12" ht="12.75">
      <c r="A1" s="249" t="s">
        <v>246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51"/>
    </row>
    <row r="2" spans="1:12" ht="15">
      <c r="A2" s="38"/>
      <c r="B2" s="50"/>
      <c r="C2" s="238" t="s">
        <v>247</v>
      </c>
      <c r="D2" s="238"/>
      <c r="E2" s="79" t="s">
        <v>304</v>
      </c>
      <c r="F2" s="39" t="s">
        <v>216</v>
      </c>
      <c r="G2" s="239" t="s">
        <v>299</v>
      </c>
      <c r="H2" s="240"/>
      <c r="I2" s="50"/>
      <c r="J2" s="50"/>
      <c r="K2" s="50"/>
      <c r="L2" s="53"/>
    </row>
    <row r="3" spans="1:11" ht="21.75">
      <c r="A3" s="241" t="s">
        <v>50</v>
      </c>
      <c r="B3" s="241"/>
      <c r="C3" s="241"/>
      <c r="D3" s="241"/>
      <c r="E3" s="241"/>
      <c r="F3" s="241"/>
      <c r="G3" s="241"/>
      <c r="H3" s="241"/>
      <c r="I3" s="103" t="s">
        <v>270</v>
      </c>
      <c r="J3" s="104" t="s">
        <v>124</v>
      </c>
      <c r="K3" s="104" t="s">
        <v>125</v>
      </c>
    </row>
    <row r="4" spans="1:11" ht="12.75">
      <c r="A4" s="242">
        <v>1</v>
      </c>
      <c r="B4" s="242"/>
      <c r="C4" s="242"/>
      <c r="D4" s="242"/>
      <c r="E4" s="242"/>
      <c r="F4" s="242"/>
      <c r="G4" s="242"/>
      <c r="H4" s="242"/>
      <c r="I4" s="105">
        <v>2</v>
      </c>
      <c r="J4" s="106" t="s">
        <v>248</v>
      </c>
      <c r="K4" s="106" t="s">
        <v>249</v>
      </c>
    </row>
    <row r="5" spans="1:11" ht="12.75">
      <c r="A5" s="236" t="s">
        <v>250</v>
      </c>
      <c r="B5" s="237"/>
      <c r="C5" s="237"/>
      <c r="D5" s="237"/>
      <c r="E5" s="237"/>
      <c r="F5" s="237"/>
      <c r="G5" s="237"/>
      <c r="H5" s="237"/>
      <c r="I5" s="40">
        <v>1</v>
      </c>
      <c r="J5" s="83">
        <v>539219000</v>
      </c>
      <c r="K5" s="5">
        <v>539219000</v>
      </c>
    </row>
    <row r="6" spans="1:11" ht="12.75">
      <c r="A6" s="236" t="s">
        <v>251</v>
      </c>
      <c r="B6" s="237"/>
      <c r="C6" s="237"/>
      <c r="D6" s="237"/>
      <c r="E6" s="237"/>
      <c r="F6" s="237"/>
      <c r="G6" s="237"/>
      <c r="H6" s="237"/>
      <c r="I6" s="40">
        <v>2</v>
      </c>
      <c r="J6" s="84">
        <v>38623828</v>
      </c>
      <c r="K6" s="6">
        <v>38623828</v>
      </c>
    </row>
    <row r="7" spans="1:11" ht="12.75">
      <c r="A7" s="236" t="s">
        <v>252</v>
      </c>
      <c r="B7" s="237"/>
      <c r="C7" s="237"/>
      <c r="D7" s="237"/>
      <c r="E7" s="237"/>
      <c r="F7" s="237"/>
      <c r="G7" s="237"/>
      <c r="H7" s="237"/>
      <c r="I7" s="40">
        <v>3</v>
      </c>
      <c r="J7" s="84">
        <v>0</v>
      </c>
      <c r="K7" s="6">
        <v>0</v>
      </c>
    </row>
    <row r="8" spans="1:11" ht="12.75">
      <c r="A8" s="236" t="s">
        <v>253</v>
      </c>
      <c r="B8" s="237"/>
      <c r="C8" s="237"/>
      <c r="D8" s="237"/>
      <c r="E8" s="237"/>
      <c r="F8" s="237"/>
      <c r="G8" s="237"/>
      <c r="H8" s="237"/>
      <c r="I8" s="40">
        <v>4</v>
      </c>
      <c r="J8" s="84">
        <v>1265202</v>
      </c>
      <c r="K8" s="6">
        <v>1508182</v>
      </c>
    </row>
    <row r="9" spans="1:11" ht="12.75">
      <c r="A9" s="236" t="s">
        <v>254</v>
      </c>
      <c r="B9" s="237"/>
      <c r="C9" s="237"/>
      <c r="D9" s="237"/>
      <c r="E9" s="237"/>
      <c r="F9" s="237"/>
      <c r="G9" s="237"/>
      <c r="H9" s="237"/>
      <c r="I9" s="40">
        <v>5</v>
      </c>
      <c r="J9" s="84">
        <v>242981</v>
      </c>
      <c r="K9" s="6">
        <v>-6611271</v>
      </c>
    </row>
    <row r="10" spans="1:11" ht="12.75">
      <c r="A10" s="236" t="s">
        <v>255</v>
      </c>
      <c r="B10" s="237"/>
      <c r="C10" s="237"/>
      <c r="D10" s="237"/>
      <c r="E10" s="237"/>
      <c r="F10" s="237"/>
      <c r="G10" s="237"/>
      <c r="H10" s="237"/>
      <c r="I10" s="40">
        <v>6</v>
      </c>
      <c r="J10" s="84">
        <v>36634056</v>
      </c>
      <c r="K10" s="6">
        <v>36634056</v>
      </c>
    </row>
    <row r="11" spans="1:11" ht="12.75">
      <c r="A11" s="236" t="s">
        <v>256</v>
      </c>
      <c r="B11" s="237"/>
      <c r="C11" s="237"/>
      <c r="D11" s="237"/>
      <c r="E11" s="237"/>
      <c r="F11" s="237"/>
      <c r="G11" s="237"/>
      <c r="H11" s="237"/>
      <c r="I11" s="40">
        <v>7</v>
      </c>
      <c r="J11" s="84">
        <v>0</v>
      </c>
      <c r="K11" s="6">
        <v>0</v>
      </c>
    </row>
    <row r="12" spans="1:11" ht="12.75">
      <c r="A12" s="236" t="s">
        <v>257</v>
      </c>
      <c r="B12" s="237"/>
      <c r="C12" s="237"/>
      <c r="D12" s="237"/>
      <c r="E12" s="237"/>
      <c r="F12" s="237"/>
      <c r="G12" s="237"/>
      <c r="H12" s="237"/>
      <c r="I12" s="40">
        <v>8</v>
      </c>
      <c r="J12" s="84">
        <v>35121</v>
      </c>
      <c r="K12" s="6">
        <v>78947</v>
      </c>
    </row>
    <row r="13" spans="1:11" ht="12.75">
      <c r="A13" s="236" t="s">
        <v>258</v>
      </c>
      <c r="B13" s="237"/>
      <c r="C13" s="237"/>
      <c r="D13" s="237"/>
      <c r="E13" s="237"/>
      <c r="F13" s="237"/>
      <c r="G13" s="237"/>
      <c r="H13" s="237"/>
      <c r="I13" s="40">
        <v>9</v>
      </c>
      <c r="J13" s="84">
        <v>0</v>
      </c>
      <c r="K13" s="6">
        <v>0</v>
      </c>
    </row>
    <row r="14" spans="1:11" ht="12.75">
      <c r="A14" s="251" t="s">
        <v>259</v>
      </c>
      <c r="B14" s="252"/>
      <c r="C14" s="252"/>
      <c r="D14" s="252"/>
      <c r="E14" s="252"/>
      <c r="F14" s="252"/>
      <c r="G14" s="252"/>
      <c r="H14" s="252"/>
      <c r="I14" s="40">
        <v>10</v>
      </c>
      <c r="J14" s="100">
        <f>SUM(J5:J13)</f>
        <v>616020188</v>
      </c>
      <c r="K14" s="101">
        <f>SUM(K5:K13)</f>
        <v>609452742</v>
      </c>
    </row>
    <row r="15" spans="1:11" ht="12.75">
      <c r="A15" s="236" t="s">
        <v>260</v>
      </c>
      <c r="B15" s="237"/>
      <c r="C15" s="237"/>
      <c r="D15" s="237"/>
      <c r="E15" s="237"/>
      <c r="F15" s="237"/>
      <c r="G15" s="237"/>
      <c r="H15" s="237"/>
      <c r="I15" s="40">
        <v>11</v>
      </c>
      <c r="J15" s="42">
        <v>0</v>
      </c>
      <c r="K15" s="42">
        <v>0</v>
      </c>
    </row>
    <row r="16" spans="1:11" ht="12.75">
      <c r="A16" s="236" t="s">
        <v>261</v>
      </c>
      <c r="B16" s="237"/>
      <c r="C16" s="237"/>
      <c r="D16" s="237"/>
      <c r="E16" s="237"/>
      <c r="F16" s="237"/>
      <c r="G16" s="237"/>
      <c r="H16" s="237"/>
      <c r="I16" s="40">
        <v>12</v>
      </c>
      <c r="J16" s="42">
        <v>0</v>
      </c>
      <c r="K16" s="42">
        <v>0</v>
      </c>
    </row>
    <row r="17" spans="1:11" ht="12.75">
      <c r="A17" s="236" t="s">
        <v>262</v>
      </c>
      <c r="B17" s="237"/>
      <c r="C17" s="237"/>
      <c r="D17" s="237"/>
      <c r="E17" s="237"/>
      <c r="F17" s="237"/>
      <c r="G17" s="237"/>
      <c r="H17" s="237"/>
      <c r="I17" s="40">
        <v>13</v>
      </c>
      <c r="J17" s="42">
        <v>0</v>
      </c>
      <c r="K17" s="42">
        <v>0</v>
      </c>
    </row>
    <row r="18" spans="1:11" ht="12.75">
      <c r="A18" s="236" t="s">
        <v>263</v>
      </c>
      <c r="B18" s="237"/>
      <c r="C18" s="237"/>
      <c r="D18" s="237"/>
      <c r="E18" s="237"/>
      <c r="F18" s="237"/>
      <c r="G18" s="237"/>
      <c r="H18" s="237"/>
      <c r="I18" s="40">
        <v>14</v>
      </c>
      <c r="J18" s="42">
        <v>0</v>
      </c>
      <c r="K18" s="42">
        <v>0</v>
      </c>
    </row>
    <row r="19" spans="1:11" ht="12.75">
      <c r="A19" s="236" t="s">
        <v>264</v>
      </c>
      <c r="B19" s="237"/>
      <c r="C19" s="237"/>
      <c r="D19" s="237"/>
      <c r="E19" s="237"/>
      <c r="F19" s="237"/>
      <c r="G19" s="237"/>
      <c r="H19" s="237"/>
      <c r="I19" s="40">
        <v>15</v>
      </c>
      <c r="J19" s="42">
        <v>0</v>
      </c>
      <c r="K19" s="42">
        <v>0</v>
      </c>
    </row>
    <row r="20" spans="1:11" ht="12.75">
      <c r="A20" s="236" t="s">
        <v>265</v>
      </c>
      <c r="B20" s="237"/>
      <c r="C20" s="237"/>
      <c r="D20" s="237"/>
      <c r="E20" s="237"/>
      <c r="F20" s="237"/>
      <c r="G20" s="237"/>
      <c r="H20" s="237"/>
      <c r="I20" s="40">
        <v>16</v>
      </c>
      <c r="J20" s="42">
        <v>0</v>
      </c>
      <c r="K20" s="42">
        <v>0</v>
      </c>
    </row>
    <row r="21" spans="1:11" ht="12.75">
      <c r="A21" s="251" t="s">
        <v>266</v>
      </c>
      <c r="B21" s="252"/>
      <c r="C21" s="252"/>
      <c r="D21" s="252"/>
      <c r="E21" s="252"/>
      <c r="F21" s="252"/>
      <c r="G21" s="252"/>
      <c r="H21" s="252"/>
      <c r="I21" s="40">
        <v>17</v>
      </c>
      <c r="J21" s="54">
        <f>SUM(J15:J20)</f>
        <v>0</v>
      </c>
      <c r="K21" s="54">
        <f>SUM(K15:K20)</f>
        <v>0</v>
      </c>
    </row>
    <row r="22" spans="1:11" ht="12.75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243" t="s">
        <v>267</v>
      </c>
      <c r="B23" s="244"/>
      <c r="C23" s="244"/>
      <c r="D23" s="244"/>
      <c r="E23" s="244"/>
      <c r="F23" s="244"/>
      <c r="G23" s="244"/>
      <c r="H23" s="244"/>
      <c r="I23" s="43">
        <v>18</v>
      </c>
      <c r="J23" s="41">
        <v>0</v>
      </c>
      <c r="K23" s="41">
        <v>0</v>
      </c>
    </row>
    <row r="24" spans="1:11" ht="17.25" customHeight="1">
      <c r="A24" s="245" t="s">
        <v>268</v>
      </c>
      <c r="B24" s="246"/>
      <c r="C24" s="246"/>
      <c r="D24" s="246"/>
      <c r="E24" s="246"/>
      <c r="F24" s="246"/>
      <c r="G24" s="246"/>
      <c r="H24" s="246"/>
      <c r="I24" s="44">
        <v>19</v>
      </c>
      <c r="J24" s="102">
        <v>0</v>
      </c>
      <c r="K24" s="102">
        <v>0</v>
      </c>
    </row>
    <row r="25" spans="1:11" ht="30" customHeight="1">
      <c r="A25" s="247" t="s">
        <v>269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</sheetData>
  <sheetProtection/>
  <protectedRanges>
    <protectedRange sqref="E2" name="Range1_1"/>
    <protectedRange sqref="G2:H2" name="Range1"/>
  </protectedRanges>
  <mergeCells count="26"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C2:D2"/>
    <mergeCell ref="G2:H2"/>
    <mergeCell ref="A3:H3"/>
    <mergeCell ref="A4:H4"/>
    <mergeCell ref="A5:H5"/>
    <mergeCell ref="A6:H6"/>
    <mergeCell ref="A7:H7"/>
    <mergeCell ref="A8:H8"/>
    <mergeCell ref="A9:H9"/>
  </mergeCells>
  <conditionalFormatting sqref="G2">
    <cfRule type="cellIs" priority="1" dxfId="0" operator="lessThan" stopIfTrue="1">
      <formula>PK!#REF!</formula>
    </cfRule>
  </conditionalFormatting>
  <dataValidations count="2">
    <dataValidation allowBlank="1" sqref="A1:I65536 L1:IV65536 J1:K4 J14:K65536 K5:K13"/>
    <dataValidation type="whole" operator="notEqual" allowBlank="1" showInputMessage="1" showErrorMessage="1" errorTitle="Pogrešan unos" error="Mogu se unijeti samo cjelobrojne vrijednosti." sqref="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Janja Rljac</cp:lastModifiedBy>
  <cp:lastPrinted>2017-02-07T12:57:51Z</cp:lastPrinted>
  <dcterms:created xsi:type="dcterms:W3CDTF">2008-10-17T11:51:54Z</dcterms:created>
  <dcterms:modified xsi:type="dcterms:W3CDTF">2018-04-27T11:05:27Z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