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Changes in equity" sheetId="5" r:id="rId5"/>
  </sheets>
  <definedNames>
    <definedName name="_xlnm.Print_Area" localSheetId="0">'General Data'!$A$1:$K$66</definedName>
  </definedNames>
  <calcPr fullCalcOnLoad="1"/>
</workbook>
</file>

<file path=xl/sharedStrings.xml><?xml version="1.0" encoding="utf-8"?>
<sst xmlns="http://schemas.openxmlformats.org/spreadsheetml/2006/main" count="336" uniqueCount="309">
  <si>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</si>
  <si>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</si>
  <si>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</si>
  <si>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</si>
  <si>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</si>
  <si>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</si>
  <si>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</si>
  <si>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</si>
  <si>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</si>
  <si>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</si>
  <si>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</si>
  <si>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</si>
  <si>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</si>
  <si>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</si>
  <si>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</si>
  <si>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</si>
  <si>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</si>
  <si>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</si>
  <si>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</si>
  <si>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</si>
  <si>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</si>
  <si>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</si>
  <si>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</si>
  <si>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</si>
  <si>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</si>
  <si>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</si>
  <si>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</si>
  <si>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</si>
  <si>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</si>
  <si>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</si>
  <si>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</si>
  <si>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</si>
  <si>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</si>
  <si>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</si>
  <si>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</si>
  <si>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</si>
  <si>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</si>
  <si>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</si>
  <si>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</si>
  <si>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</si>
  <si>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</si>
  <si>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</si>
  <si>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</si>
  <si>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</si>
  <si>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</si>
  <si>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</si>
  <si>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</si>
  <si>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</si>
  <si>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</si>
  <si>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</si>
  <si>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</si>
  <si>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</si>
  <si>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</si>
  <si>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</si>
  <si>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</si>
  <si>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</si>
  <si>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</si>
  <si>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</si>
  <si>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</si>
  <si>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</si>
  <si>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</si>
  <si>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</si>
  <si>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</si>
  <si>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</si>
  <si>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</si>
  <si>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</si>
  <si>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</si>
  <si>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</si>
  <si>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</si>
  <si>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</si>
  <si>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</si>
  <si>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</si>
  <si>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</si>
  <si>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</si>
  <si>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</si>
  <si>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</si>
  <si>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</si>
  <si>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</si>
  <si>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</si>
  <si>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</si>
  <si>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</si>
  <si>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</si>
  <si>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</si>
  <si>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</si>
  <si>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</si>
  <si>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</si>
  <si>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</si>
  <si>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</si>
  <si>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</si>
  <si>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</si>
  <si>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</si>
  <si>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</si>
  <si>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</si>
  <si>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</si>
  <si>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</si>
  <si>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</si>
  <si>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</si>
  <si>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Port of Rijeka j.s.c.__________________________________________________________In Kunas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</si>
  <si>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</si>
  <si>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</si>
  <si>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</si>
  <si>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</si>
  <si>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</si>
  <si>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</si>
  <si>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</si>
  <si>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</si>
  <si>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</si>
  <si>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</si>
  <si>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</si>
  <si>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</si>
  <si>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</si>
  <si>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</si>
  <si>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</si>
  <si>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</si>
  <si>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</si>
  <si>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</si>
  <si>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</si>
  <si>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</si>
  <si>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</si>
  <si>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</si>
  <si>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</si>
  <si>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</si>
  <si>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</si>
  <si>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</si>
  <si>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</si>
  <si>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</si>
  <si>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</si>
  <si>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</si>
  <si>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</si>
  <si>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</si>
  <si>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</si>
  <si>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</si>
  <si>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</si>
  <si>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</si>
  <si>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</si>
  <si>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</si>
  <si>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</si>
  <si>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</si>
  <si>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</si>
  <si>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</si>
  <si>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</si>
  <si>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</si>
  <si>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</si>
  <si>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</si>
  <si>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</si>
  <si>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</si>
  <si>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</si>
  <si>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</si>
  <si>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</si>
  <si>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</si>
  <si>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</si>
  <si>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</si>
  <si>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</si>
  <si>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</si>
  <si>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</si>
  <si>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</si>
  <si>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</si>
  <si>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</si>
  <si>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Port of Rijeka j.s.c.________________________________________________________In Kunas_____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</si>
  <si>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</si>
  <si>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</si>
  <si>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</si>
  <si>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</si>
  <si>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</si>
  <si>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</si>
  <si>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</si>
  <si>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</si>
  <si>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</si>
  <si>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</si>
  <si>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</si>
  <si>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</si>
  <si>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</si>
  <si>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</si>
  <si>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</si>
  <si>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</si>
  <si>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</si>
  <si>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</si>
  <si>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</si>
  <si>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</si>
  <si>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</si>
  <si>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</si>
  <si>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</si>
  <si>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</si>
  <si>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</si>
  <si>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</si>
  <si>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</si>
  <si>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</si>
  <si>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</si>
  <si>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</si>
  <si>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</si>
  <si>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</si>
  <si>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</si>
  <si>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</si>
  <si>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</si>
  <si>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</si>
  <si>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Total increase in cash flow  (013 – 014 + 025 – 026 + 037 – 038)</t>
  </si>
  <si>
    <t>Total decrease in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</si>
  <si>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</si>
  <si>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</si>
  <si>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</si>
  <si>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</si>
  <si>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</si>
  <si>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</si>
  <si>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</si>
  <si>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</si>
  <si>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</si>
  <si>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</si>
  <si>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</si>
  <si>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</si>
  <si>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</si>
  <si>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</si>
  <si>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</si>
  <si>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</si>
  <si>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</si>
  <si>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</si>
  <si>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</si>
  <si>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</si>
  <si>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</si>
  <si>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</si>
  <si>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</si>
  <si>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</si>
  <si>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</si>
  <si>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</si>
  <si>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</si>
  <si>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</si>
  <si>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</si>
  <si>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</si>
  <si>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</si>
  <si>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</si>
  <si>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</si>
  <si>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</si>
  <si>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</si>
  <si>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</si>
  <si>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</si>
  <si>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</si>
  <si>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</si>
  <si>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</si>
  <si>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</si>
  <si>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</si>
  <si>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</si>
  <si>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</si>
  <si>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</si>
  <si>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</si>
  <si>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</si>
  <si>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</si>
  <si>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</si>
  <si>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</si>
  <si>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</si>
  <si>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</si>
  <si>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</si>
  <si>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</si>
  <si>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</si>
  <si>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</si>
  <si>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</si>
  <si>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</si>
  <si>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Rijeka</t>
  </si>
  <si>
    <t>PRIMORSKO-GORANSKA</t>
  </si>
  <si>
    <t>Number of employees:</t>
  </si>
  <si>
    <t>(at the end of the year)</t>
  </si>
  <si>
    <t>NKD/NWC code:</t>
  </si>
  <si>
    <t>5224</t>
  </si>
  <si>
    <t>NO</t>
  </si>
  <si>
    <t>Janja Reljac</t>
  </si>
  <si>
    <t>051/496-533</t>
  </si>
  <si>
    <t>051/496-008</t>
  </si>
  <si>
    <t>fin@lukarijeka.hr</t>
  </si>
  <si>
    <t>Devčić Vedran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</si>
  <si>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</si>
  <si>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</si>
  <si>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</si>
  <si>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</si>
  <si>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</si>
  <si>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</si>
  <si>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</si>
  <si>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</si>
  <si>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Port of Rijeka j.s.c._____________________________________________________________              In Kunas</t>
  </si>
  <si>
    <t>Previous period cumulative</t>
  </si>
  <si>
    <t>Previous period quarter</t>
  </si>
  <si>
    <t>Current period cumulative</t>
  </si>
  <si>
    <t>Current period quarter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</si>
  <si>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</si>
  <si>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</si>
  <si>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</si>
  <si>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</si>
  <si>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</si>
  <si>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</si>
  <si>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</si>
  <si>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</si>
  <si>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</si>
  <si>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- TERM LIABILITIES  </t>
    </r>
    <r>
      <rPr>
        <sz val="9"/>
        <rFont val="Arial"/>
        <family val="2"/>
      </rPr>
      <t>(084 to 092)</t>
    </r>
  </si>
  <si>
    <r>
      <t xml:space="preserve">D)  SHORT-TERM LIABILITIES </t>
    </r>
    <r>
      <rPr>
        <sz val="9"/>
        <rFont val="Arial"/>
        <family val="2"/>
      </rPr>
      <t>(094 to 105)</t>
    </r>
  </si>
  <si>
    <r>
      <t xml:space="preserve">    2. Material costs  </t>
    </r>
    <r>
      <rPr>
        <sz val="9"/>
        <rFont val="Arial"/>
        <family val="2"/>
      </rPr>
      <t>(117 to 119)</t>
    </r>
  </si>
  <si>
    <r>
      <t xml:space="preserve">   3. Satff costs </t>
    </r>
    <r>
      <rPr>
        <sz val="9"/>
        <rFont val="Arial"/>
        <family val="2"/>
      </rPr>
      <t>(121 to 123)</t>
    </r>
  </si>
  <si>
    <r>
      <t xml:space="preserve">III. FINANCIAL INCOME </t>
    </r>
    <r>
      <rPr>
        <sz val="9"/>
        <rFont val="Arial"/>
        <family val="2"/>
      </rPr>
      <t>(132 to 136)</t>
    </r>
  </si>
  <si>
    <r>
      <t xml:space="preserve">IV. FINANCIAL EXPENSES </t>
    </r>
    <r>
      <rPr>
        <sz val="9"/>
        <rFont val="Arial"/>
        <family val="2"/>
      </rPr>
      <t>(138 to 141)</t>
    </r>
  </si>
  <si>
    <r>
      <t xml:space="preserve">II. OTHER COMPREHENSIVE INCOME /LOSS BEFORE TAX  </t>
    </r>
    <r>
      <rPr>
        <sz val="9"/>
        <rFont val="Arial"/>
        <family val="2"/>
      </rPr>
      <t>(159 to 165)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</si>
  <si>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</si>
  <si>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</si>
  <si>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</si>
  <si>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</si>
  <si>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</si>
  <si>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</si>
  <si>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</si>
  <si>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</si>
  <si>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01.01.2017.</t>
  </si>
  <si>
    <t>31.03.2017.</t>
  </si>
  <si>
    <t>PORT OF RIJEKA j.s.c.</t>
  </si>
  <si>
    <t xml:space="preserve"> as of 31.03.2017.</t>
  </si>
  <si>
    <t>from 01.01.2017. until 31.03.2017.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</si>
</sst>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_-* #,##0\ &quot;kn&quot;_-;\-* #,##0\ &quot;kn&quot;_-;_-* &quot;-&quot;\ &quot;kn&quot;_-;_-@_-"/>
    <numFmt numFmtId="196" formatCode="_-* #,##0\ _k_n_-;\-* #,##0\ _k_n_-;_-* &quot;-&quot;\ _k_n_-;_-@_-"/>
    <numFmt numFmtId="197" formatCode="_-* #,##0.00\ &quot;kn&quot;_-;\-* #,##0.00\ &quot;kn&quot;_-;_-* &quot;-&quot;??\ &quot;kn&quot;_-;_-@_-"/>
    <numFmt numFmtId="198" formatCode="_-* #,##0.00\ _k_n_-;\-* #,##0.00\ _k_n_-;_-* &quot;-&quot;??\ _k_n_-;_-@_-"/>
    <numFmt numFmtId="199" formatCode="&quot;True&quot;;&quot;True&quot;;&quot;False&quot;"/>
    <numFmt numFmtId="200" formatCode="[$¥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theme="0" tint="-0.149990007281303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>
        <color theme="0" tint="-0.14999000728130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left" vertical="center" wrapText="1" indent="1"/>
    </xf>
    <xf numFmtId="167" fontId="2" fillId="0" borderId="20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167" fontId="2" fillId="0" borderId="28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4" fillId="33" borderId="30" xfId="35" applyNumberFormat="1" applyFill="1" applyBorder="1" applyAlignment="1" applyProtection="1">
      <alignment horizontal="left" vertical="center"/>
      <protection hidden="1" locked="0"/>
    </xf>
    <xf numFmtId="49" fontId="2" fillId="0" borderId="22" xfId="52" applyNumberFormat="1" applyFont="1" applyBorder="1" applyAlignment="1" applyProtection="1">
      <alignment horizontal="left" vertical="center"/>
      <protection hidden="1" locked="0"/>
    </xf>
    <xf numFmtId="49" fontId="2" fillId="0" borderId="31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49" fontId="2" fillId="33" borderId="30" xfId="52" applyNumberFormat="1" applyFont="1" applyFill="1" applyBorder="1" applyAlignment="1" applyProtection="1">
      <alignment horizontal="left" vertical="center"/>
      <protection hidden="1" locked="0"/>
    </xf>
    <xf numFmtId="0" fontId="3" fillId="0" borderId="31" xfId="52" applyFont="1" applyBorder="1" applyAlignment="1">
      <alignment horizontal="left" vertical="center"/>
      <protection/>
    </xf>
    <xf numFmtId="0" fontId="14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10" fillId="0" borderId="0" xfId="52" applyFont="1" applyAlignment="1">
      <alignment/>
      <protection/>
    </xf>
    <xf numFmtId="49" fontId="2" fillId="33" borderId="3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2" applyNumberFormat="1" applyFont="1" applyBorder="1" applyAlignment="1" applyProtection="1">
      <alignment horizontal="center" vertical="center"/>
      <protection hidden="1" locked="0"/>
    </xf>
    <xf numFmtId="0" fontId="2" fillId="33" borderId="30" xfId="52" applyFont="1" applyFill="1" applyBorder="1" applyAlignment="1" applyProtection="1">
      <alignment horizontal="left" vertical="center"/>
      <protection hidden="1" locked="0"/>
    </xf>
    <xf numFmtId="0" fontId="3" fillId="0" borderId="22" xfId="52" applyFont="1" applyBorder="1" applyAlignment="1">
      <alignment/>
      <protection/>
    </xf>
    <xf numFmtId="0" fontId="3" fillId="0" borderId="31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2" xfId="52" applyFont="1" applyBorder="1" applyAlignment="1" applyProtection="1">
      <alignment horizontal="left" vertical="center"/>
      <protection hidden="1" locked="0"/>
    </xf>
    <xf numFmtId="0" fontId="2" fillId="33" borderId="3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2" xfId="52" applyFont="1" applyBorder="1" applyAlignment="1">
      <alignment horizontal="left"/>
      <protection/>
    </xf>
    <xf numFmtId="0" fontId="3" fillId="0" borderId="31" xfId="52" applyFont="1" applyBorder="1" applyAlignment="1">
      <alignment horizontal="left"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2" xfId="52" applyFont="1" applyBorder="1" applyAlignment="1">
      <alignment horizontal="left" vertical="center"/>
      <protection/>
    </xf>
    <xf numFmtId="0" fontId="4" fillId="33" borderId="30" xfId="35" applyFill="1" applyBorder="1" applyAlignment="1" applyProtection="1">
      <alignment/>
      <protection hidden="1" locked="0"/>
    </xf>
    <xf numFmtId="0" fontId="2" fillId="0" borderId="22" xfId="52" applyFont="1" applyBorder="1" applyAlignment="1" applyProtection="1">
      <alignment/>
      <protection hidden="1" locked="0"/>
    </xf>
    <xf numFmtId="0" fontId="2" fillId="0" borderId="31" xfId="52" applyFont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1" fontId="2" fillId="33" borderId="30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31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5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3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7" fillId="35" borderId="35" xfId="0" applyFont="1" applyFill="1" applyBorder="1" applyAlignment="1" applyProtection="1">
      <alignment vertical="center" wrapText="1"/>
      <protection hidden="1"/>
    </xf>
    <xf numFmtId="0" fontId="7" fillId="35" borderId="36" xfId="0" applyFont="1" applyFill="1" applyBorder="1" applyAlignment="1" applyProtection="1">
      <alignment vertical="center" wrapText="1"/>
      <protection hidden="1"/>
    </xf>
    <xf numFmtId="0" fontId="7" fillId="35" borderId="37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34" borderId="22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34" borderId="36" xfId="0" applyFont="1" applyFill="1" applyBorder="1" applyAlignment="1">
      <alignment vertical="center" wrapText="1"/>
    </xf>
    <xf numFmtId="0" fontId="7" fillId="34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10" workbookViewId="0" topLeftCell="A1">
      <selection activeCell="G27" sqref="G27"/>
    </sheetView>
  </sheetViews>
  <sheetFormatPr defaultColWidth="9.140625" defaultRowHeight="12.75"/>
  <cols>
    <col min="1" max="1" width="11.8515625" style="19" customWidth="1"/>
    <col min="2" max="2" width="13.00390625" style="19" customWidth="1"/>
    <col min="3" max="6" width="9.140625" style="19" customWidth="1"/>
    <col min="7" max="7" width="18.710937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43" t="s">
        <v>244</v>
      </c>
      <c r="B1" s="143"/>
      <c r="C1" s="143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75" t="s">
        <v>245</v>
      </c>
      <c r="B2" s="175"/>
      <c r="C2" s="175"/>
      <c r="D2" s="176"/>
      <c r="E2" s="20" t="s">
        <v>304</v>
      </c>
      <c r="F2" s="21"/>
      <c r="G2" s="22" t="s">
        <v>203</v>
      </c>
      <c r="H2" s="20" t="s">
        <v>305</v>
      </c>
      <c r="I2" s="23"/>
      <c r="J2" s="18"/>
      <c r="K2" s="18"/>
      <c r="L2" s="18"/>
    </row>
    <row r="3" spans="1:12" ht="12.75">
      <c r="A3" s="96"/>
      <c r="B3" s="96"/>
      <c r="C3" s="96"/>
      <c r="D3"/>
      <c r="E3"/>
      <c r="F3"/>
      <c r="G3"/>
      <c r="H3"/>
      <c r="I3" s="23"/>
      <c r="J3" s="18"/>
      <c r="K3" s="18"/>
      <c r="L3" s="18"/>
    </row>
    <row r="4" spans="1:12" ht="12.75">
      <c r="A4" s="24"/>
      <c r="B4" s="24"/>
      <c r="C4" s="24"/>
      <c r="D4" s="24"/>
      <c r="E4" s="25"/>
      <c r="F4" s="25"/>
      <c r="G4" s="24"/>
      <c r="H4" s="24"/>
      <c r="I4" s="26"/>
      <c r="J4" s="18"/>
      <c r="K4" s="18"/>
      <c r="L4" s="18"/>
    </row>
    <row r="5" spans="1:12" ht="18">
      <c r="A5" s="177" t="s">
        <v>280</v>
      </c>
      <c r="B5" s="177"/>
      <c r="C5" s="177"/>
      <c r="D5" s="177"/>
      <c r="E5" s="177"/>
      <c r="F5" s="177"/>
      <c r="G5" s="177"/>
      <c r="H5" s="177"/>
      <c r="I5" s="177"/>
      <c r="J5" s="18"/>
      <c r="K5" s="18"/>
      <c r="L5" s="18"/>
    </row>
    <row r="6" spans="1:12" ht="15.75">
      <c r="A6" s="97"/>
      <c r="B6" s="97"/>
      <c r="C6" s="97"/>
      <c r="D6" s="97"/>
      <c r="E6" s="97"/>
      <c r="F6" s="97"/>
      <c r="G6" s="97"/>
      <c r="H6" s="97"/>
      <c r="I6" s="97"/>
      <c r="J6" s="18"/>
      <c r="K6" s="18"/>
      <c r="L6" s="18"/>
    </row>
    <row r="7" spans="1:12" ht="12.75">
      <c r="A7" s="27"/>
      <c r="B7" s="27"/>
      <c r="C7" s="27"/>
      <c r="D7" s="28"/>
      <c r="E7" s="29"/>
      <c r="F7" s="30"/>
      <c r="G7" s="31"/>
      <c r="H7" s="32"/>
      <c r="I7" s="33"/>
      <c r="J7" s="18"/>
      <c r="K7" s="18"/>
      <c r="L7" s="18"/>
    </row>
    <row r="8" spans="1:12" ht="12.75">
      <c r="A8" s="132" t="s">
        <v>222</v>
      </c>
      <c r="B8" s="133"/>
      <c r="C8" s="144" t="s">
        <v>246</v>
      </c>
      <c r="D8" s="145"/>
      <c r="E8" s="178"/>
      <c r="F8" s="178"/>
      <c r="G8" s="178"/>
      <c r="H8" s="178"/>
      <c r="I8" s="35"/>
      <c r="J8" s="18"/>
      <c r="K8" s="18"/>
      <c r="L8" s="18"/>
    </row>
    <row r="9" spans="1:12" ht="12.75">
      <c r="A9" s="36"/>
      <c r="B9" s="36"/>
      <c r="C9" s="27"/>
      <c r="D9" s="27"/>
      <c r="E9" s="178"/>
      <c r="F9" s="178"/>
      <c r="G9" s="178"/>
      <c r="H9" s="178"/>
      <c r="I9" s="35"/>
      <c r="J9" s="18"/>
      <c r="K9" s="18"/>
      <c r="L9" s="18"/>
    </row>
    <row r="10" spans="1:12" ht="26.25" customHeight="1">
      <c r="A10" s="179" t="s">
        <v>223</v>
      </c>
      <c r="B10" s="180"/>
      <c r="C10" s="144" t="s">
        <v>247</v>
      </c>
      <c r="D10" s="145"/>
      <c r="E10" s="178"/>
      <c r="F10" s="178"/>
      <c r="G10" s="178"/>
      <c r="H10" s="178"/>
      <c r="I10" s="28"/>
      <c r="J10" s="18"/>
      <c r="K10" s="18"/>
      <c r="L10" s="18"/>
    </row>
    <row r="11" spans="1:12" ht="12.75" customHeight="1">
      <c r="A11" s="37"/>
      <c r="B11" s="37"/>
      <c r="C11" s="38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70" t="s">
        <v>224</v>
      </c>
      <c r="B12" s="171"/>
      <c r="C12" s="144" t="s">
        <v>248</v>
      </c>
      <c r="D12" s="145"/>
      <c r="E12" s="27"/>
      <c r="F12" s="27"/>
      <c r="G12" s="27"/>
      <c r="H12" s="27"/>
      <c r="I12" s="27"/>
      <c r="J12" s="18"/>
      <c r="K12" s="18"/>
      <c r="L12" s="18"/>
    </row>
    <row r="13" spans="1:12" ht="12.75">
      <c r="A13" s="172"/>
      <c r="B13" s="172"/>
      <c r="C13" s="27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32" t="s">
        <v>249</v>
      </c>
      <c r="B14" s="133"/>
      <c r="C14" s="146" t="s">
        <v>306</v>
      </c>
      <c r="D14" s="166"/>
      <c r="E14" s="166"/>
      <c r="F14" s="166"/>
      <c r="G14" s="166"/>
      <c r="H14" s="166"/>
      <c r="I14" s="135"/>
      <c r="J14" s="18"/>
      <c r="K14" s="18"/>
      <c r="L14" s="18"/>
    </row>
    <row r="15" spans="1:12" ht="12.75">
      <c r="A15" s="36"/>
      <c r="B15" s="36"/>
      <c r="C15" s="39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32" t="s">
        <v>225</v>
      </c>
      <c r="B16" s="133"/>
      <c r="C16" s="173">
        <v>51000</v>
      </c>
      <c r="D16" s="174"/>
      <c r="E16" s="27"/>
      <c r="F16" s="146" t="s">
        <v>250</v>
      </c>
      <c r="G16" s="166"/>
      <c r="H16" s="166"/>
      <c r="I16" s="135"/>
      <c r="J16" s="18"/>
      <c r="K16" s="18"/>
      <c r="L16" s="18"/>
    </row>
    <row r="17" spans="1:12" ht="12.75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32" t="s">
        <v>226</v>
      </c>
      <c r="B18" s="133"/>
      <c r="C18" s="146" t="s">
        <v>251</v>
      </c>
      <c r="D18" s="166"/>
      <c r="E18" s="166"/>
      <c r="F18" s="166"/>
      <c r="G18" s="166"/>
      <c r="H18" s="166"/>
      <c r="I18" s="135"/>
      <c r="J18" s="18"/>
      <c r="K18" s="18"/>
      <c r="L18" s="18"/>
    </row>
    <row r="19" spans="1:12" ht="12.75">
      <c r="A19" s="36"/>
      <c r="B19" s="36"/>
      <c r="C19" s="27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32" t="s">
        <v>227</v>
      </c>
      <c r="B20" s="133"/>
      <c r="C20" s="167" t="s">
        <v>252</v>
      </c>
      <c r="D20" s="168"/>
      <c r="E20" s="168"/>
      <c r="F20" s="168"/>
      <c r="G20" s="168"/>
      <c r="H20" s="168"/>
      <c r="I20" s="169"/>
      <c r="J20" s="18"/>
      <c r="K20" s="18"/>
      <c r="L20" s="18"/>
    </row>
    <row r="21" spans="1:12" ht="12.75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32" t="s">
        <v>1</v>
      </c>
      <c r="B22" s="133"/>
      <c r="C22" s="167" t="s">
        <v>253</v>
      </c>
      <c r="D22" s="168"/>
      <c r="E22" s="168"/>
      <c r="F22" s="168"/>
      <c r="G22" s="168"/>
      <c r="H22" s="168"/>
      <c r="I22" s="169"/>
      <c r="J22" s="18"/>
      <c r="K22" s="18"/>
      <c r="L22" s="18"/>
    </row>
    <row r="23" spans="1:12" ht="12.75">
      <c r="A23" s="36"/>
      <c r="B23" s="36"/>
      <c r="C23" s="39"/>
      <c r="D23" s="27"/>
      <c r="E23" s="27"/>
      <c r="F23" s="27"/>
      <c r="G23" s="27"/>
      <c r="H23" s="27"/>
      <c r="I23" s="27"/>
      <c r="J23" s="18"/>
      <c r="K23" s="18"/>
      <c r="L23" s="18"/>
    </row>
    <row r="24" spans="1:12" ht="12.75">
      <c r="A24" s="132" t="s">
        <v>254</v>
      </c>
      <c r="B24" s="133"/>
      <c r="C24" s="40">
        <v>373</v>
      </c>
      <c r="D24" s="146" t="s">
        <v>255</v>
      </c>
      <c r="E24" s="156"/>
      <c r="F24" s="157"/>
      <c r="G24" s="164"/>
      <c r="H24" s="165"/>
      <c r="I24" s="42"/>
      <c r="J24" s="18"/>
      <c r="K24" s="18"/>
      <c r="L24" s="18"/>
    </row>
    <row r="25" spans="1:12" ht="12.75">
      <c r="A25" s="36"/>
      <c r="B25" s="36"/>
      <c r="C25" s="27"/>
      <c r="D25" s="43"/>
      <c r="E25" s="43"/>
      <c r="F25" s="43"/>
      <c r="G25" s="43"/>
      <c r="H25" s="27"/>
      <c r="I25" s="28"/>
      <c r="J25" s="18"/>
      <c r="K25" s="18"/>
      <c r="L25" s="18"/>
    </row>
    <row r="26" spans="1:12" ht="12.75">
      <c r="A26" s="132" t="s">
        <v>228</v>
      </c>
      <c r="B26" s="133"/>
      <c r="C26" s="40">
        <v>8</v>
      </c>
      <c r="D26" s="146" t="s">
        <v>256</v>
      </c>
      <c r="E26" s="156"/>
      <c r="F26" s="156"/>
      <c r="G26" s="157"/>
      <c r="H26" s="34" t="s">
        <v>257</v>
      </c>
      <c r="I26" s="44">
        <v>624</v>
      </c>
      <c r="J26" s="18"/>
      <c r="K26" s="18"/>
      <c r="L26" s="18"/>
    </row>
    <row r="27" spans="1:12" ht="12.75">
      <c r="A27" s="36"/>
      <c r="B27" s="36"/>
      <c r="C27" s="27"/>
      <c r="D27" s="43"/>
      <c r="E27" s="43"/>
      <c r="F27" s="43"/>
      <c r="G27" s="36"/>
      <c r="H27" s="36" t="s">
        <v>258</v>
      </c>
      <c r="I27" s="39"/>
      <c r="J27" s="18"/>
      <c r="K27" s="18"/>
      <c r="L27" s="18"/>
    </row>
    <row r="28" spans="1:12" ht="12.75">
      <c r="A28" s="132" t="s">
        <v>229</v>
      </c>
      <c r="B28" s="133"/>
      <c r="C28" s="45" t="s">
        <v>261</v>
      </c>
      <c r="D28" s="46"/>
      <c r="E28" s="18"/>
      <c r="F28" s="47"/>
      <c r="G28" s="132" t="s">
        <v>259</v>
      </c>
      <c r="H28" s="133"/>
      <c r="I28" s="48" t="s">
        <v>260</v>
      </c>
      <c r="J28" s="18"/>
      <c r="K28" s="18"/>
      <c r="L28" s="18"/>
    </row>
    <row r="29" spans="1:12" ht="12.75">
      <c r="A29" s="36"/>
      <c r="B29" s="36"/>
      <c r="C29" s="27"/>
      <c r="D29" s="47"/>
      <c r="E29" s="47"/>
      <c r="F29" s="47"/>
      <c r="G29" s="47"/>
      <c r="H29" s="27"/>
      <c r="I29" s="49"/>
      <c r="J29" s="18"/>
      <c r="K29" s="18"/>
      <c r="L29" s="18"/>
    </row>
    <row r="30" spans="1:12" ht="12.75">
      <c r="A30" s="158" t="s">
        <v>230</v>
      </c>
      <c r="B30" s="159"/>
      <c r="C30" s="160"/>
      <c r="D30" s="160"/>
      <c r="E30" s="161" t="s">
        <v>231</v>
      </c>
      <c r="F30" s="162"/>
      <c r="G30" s="162"/>
      <c r="H30" s="163" t="s">
        <v>232</v>
      </c>
      <c r="I30" s="163"/>
      <c r="J30" s="18"/>
      <c r="K30" s="18"/>
      <c r="L30" s="18"/>
    </row>
    <row r="31" spans="1:12" ht="12.75">
      <c r="A31" s="18"/>
      <c r="B31" s="18"/>
      <c r="C31" s="18"/>
      <c r="D31" s="33"/>
      <c r="E31" s="27"/>
      <c r="F31" s="27"/>
      <c r="G31" s="27"/>
      <c r="H31" s="50"/>
      <c r="I31" s="49"/>
      <c r="J31" s="18"/>
      <c r="K31" s="18"/>
      <c r="L31" s="18"/>
    </row>
    <row r="32" spans="1:12" ht="12.75">
      <c r="A32" s="153"/>
      <c r="B32" s="147"/>
      <c r="C32" s="147"/>
      <c r="D32" s="148"/>
      <c r="E32" s="153"/>
      <c r="F32" s="147"/>
      <c r="G32" s="147"/>
      <c r="H32" s="144"/>
      <c r="I32" s="145"/>
      <c r="J32" s="18"/>
      <c r="K32" s="18"/>
      <c r="L32" s="18"/>
    </row>
    <row r="33" spans="1:12" ht="12.75">
      <c r="A33" s="41"/>
      <c r="B33" s="41"/>
      <c r="C33" s="39"/>
      <c r="D33" s="154"/>
      <c r="E33" s="154"/>
      <c r="F33" s="154"/>
      <c r="G33" s="155"/>
      <c r="H33" s="27"/>
      <c r="I33" s="53"/>
      <c r="J33" s="18"/>
      <c r="K33" s="18"/>
      <c r="L33" s="18"/>
    </row>
    <row r="34" spans="1:12" ht="12.75">
      <c r="A34" s="153"/>
      <c r="B34" s="147"/>
      <c r="C34" s="147"/>
      <c r="D34" s="148"/>
      <c r="E34" s="153"/>
      <c r="F34" s="147"/>
      <c r="G34" s="147"/>
      <c r="H34" s="144"/>
      <c r="I34" s="145"/>
      <c r="J34" s="18"/>
      <c r="K34" s="18"/>
      <c r="L34" s="18"/>
    </row>
    <row r="35" spans="1:12" ht="12.75">
      <c r="A35" s="41"/>
      <c r="B35" s="41"/>
      <c r="C35" s="39"/>
      <c r="D35" s="51"/>
      <c r="E35" s="51"/>
      <c r="F35" s="51"/>
      <c r="G35" s="52"/>
      <c r="H35" s="27"/>
      <c r="I35" s="54"/>
      <c r="J35" s="18"/>
      <c r="K35" s="18"/>
      <c r="L35" s="18"/>
    </row>
    <row r="36" spans="1:12" ht="12.75">
      <c r="A36" s="153"/>
      <c r="B36" s="147"/>
      <c r="C36" s="147"/>
      <c r="D36" s="148"/>
      <c r="E36" s="153"/>
      <c r="F36" s="147"/>
      <c r="G36" s="147"/>
      <c r="H36" s="144"/>
      <c r="I36" s="145"/>
      <c r="J36" s="18"/>
      <c r="K36" s="18"/>
      <c r="L36" s="18"/>
    </row>
    <row r="37" spans="1:12" ht="12.75">
      <c r="A37" s="41"/>
      <c r="B37" s="41"/>
      <c r="C37" s="39"/>
      <c r="D37" s="51"/>
      <c r="E37" s="51"/>
      <c r="F37" s="51"/>
      <c r="G37" s="52"/>
      <c r="H37" s="27"/>
      <c r="I37" s="54"/>
      <c r="J37" s="18"/>
      <c r="K37" s="18"/>
      <c r="L37" s="18"/>
    </row>
    <row r="38" spans="1:12" ht="12.75">
      <c r="A38" s="153"/>
      <c r="B38" s="147"/>
      <c r="C38" s="147"/>
      <c r="D38" s="148"/>
      <c r="E38" s="153"/>
      <c r="F38" s="147"/>
      <c r="G38" s="147"/>
      <c r="H38" s="144"/>
      <c r="I38" s="145"/>
      <c r="J38" s="18"/>
      <c r="K38" s="18"/>
      <c r="L38" s="18"/>
    </row>
    <row r="39" spans="1:12" ht="12.75">
      <c r="A39" s="55"/>
      <c r="B39" s="55"/>
      <c r="C39" s="149"/>
      <c r="D39" s="150"/>
      <c r="E39" s="27"/>
      <c r="F39" s="149"/>
      <c r="G39" s="150"/>
      <c r="H39" s="27"/>
      <c r="I39" s="27"/>
      <c r="J39" s="18"/>
      <c r="K39" s="18"/>
      <c r="L39" s="18"/>
    </row>
    <row r="40" spans="1:12" ht="12.75">
      <c r="A40" s="153"/>
      <c r="B40" s="147"/>
      <c r="C40" s="147"/>
      <c r="D40" s="148"/>
      <c r="E40" s="153"/>
      <c r="F40" s="147"/>
      <c r="G40" s="147"/>
      <c r="H40" s="144"/>
      <c r="I40" s="145"/>
      <c r="J40" s="18"/>
      <c r="K40" s="18"/>
      <c r="L40" s="18"/>
    </row>
    <row r="41" spans="1:12" ht="12.75">
      <c r="A41" s="55"/>
      <c r="B41" s="55"/>
      <c r="C41" s="56"/>
      <c r="D41" s="57"/>
      <c r="E41" s="27"/>
      <c r="F41" s="56"/>
      <c r="G41" s="57"/>
      <c r="H41" s="27"/>
      <c r="I41" s="27"/>
      <c r="J41" s="18"/>
      <c r="K41" s="18"/>
      <c r="L41" s="18"/>
    </row>
    <row r="42" spans="1:12" ht="12.75">
      <c r="A42" s="153"/>
      <c r="B42" s="147"/>
      <c r="C42" s="147"/>
      <c r="D42" s="148"/>
      <c r="E42" s="153"/>
      <c r="F42" s="147"/>
      <c r="G42" s="147"/>
      <c r="H42" s="144"/>
      <c r="I42" s="145"/>
      <c r="J42" s="18"/>
      <c r="K42" s="18"/>
      <c r="L42" s="18"/>
    </row>
    <row r="43" spans="1:12" ht="12.75">
      <c r="A43" s="58"/>
      <c r="B43" s="59"/>
      <c r="C43" s="59"/>
      <c r="D43" s="59"/>
      <c r="E43" s="58"/>
      <c r="F43" s="59"/>
      <c r="G43" s="59"/>
      <c r="H43" s="60"/>
      <c r="I43" s="61"/>
      <c r="J43" s="18"/>
      <c r="K43" s="18"/>
      <c r="L43" s="18"/>
    </row>
    <row r="44" spans="1:12" ht="12.75">
      <c r="A44" s="55"/>
      <c r="B44" s="55"/>
      <c r="C44" s="56"/>
      <c r="D44" s="57"/>
      <c r="E44" s="27"/>
      <c r="F44" s="56"/>
      <c r="G44" s="57"/>
      <c r="H44" s="27"/>
      <c r="I44" s="27"/>
      <c r="J44" s="18"/>
      <c r="K44" s="18"/>
      <c r="L44" s="18"/>
    </row>
    <row r="45" spans="1:12" ht="12.75">
      <c r="A45" s="62"/>
      <c r="B45" s="62"/>
      <c r="C45" s="62"/>
      <c r="D45" s="38"/>
      <c r="E45" s="38"/>
      <c r="F45" s="62"/>
      <c r="G45" s="38"/>
      <c r="H45" s="38"/>
      <c r="I45" s="38"/>
      <c r="J45" s="18"/>
      <c r="K45" s="18"/>
      <c r="L45" s="18"/>
    </row>
    <row r="46" spans="1:12" ht="12.75">
      <c r="A46" s="127" t="s">
        <v>233</v>
      </c>
      <c r="B46" s="128"/>
      <c r="C46" s="144"/>
      <c r="D46" s="145"/>
      <c r="E46" s="28"/>
      <c r="F46" s="146"/>
      <c r="G46" s="147"/>
      <c r="H46" s="147"/>
      <c r="I46" s="148"/>
      <c r="J46" s="18"/>
      <c r="K46" s="18"/>
      <c r="L46" s="18"/>
    </row>
    <row r="47" spans="1:12" ht="12.75">
      <c r="A47" s="55"/>
      <c r="B47" s="55"/>
      <c r="C47" s="149"/>
      <c r="D47" s="150"/>
      <c r="E47" s="27"/>
      <c r="F47" s="149"/>
      <c r="G47" s="151"/>
      <c r="H47" s="63"/>
      <c r="I47" s="63"/>
      <c r="J47" s="18"/>
      <c r="K47" s="18"/>
      <c r="L47" s="18"/>
    </row>
    <row r="48" spans="1:12" ht="12.75">
      <c r="A48" s="127" t="s">
        <v>234</v>
      </c>
      <c r="B48" s="128"/>
      <c r="C48" s="146" t="s">
        <v>262</v>
      </c>
      <c r="D48" s="152"/>
      <c r="E48" s="152"/>
      <c r="F48" s="152"/>
      <c r="G48" s="152"/>
      <c r="H48" s="152"/>
      <c r="I48" s="152"/>
      <c r="J48" s="18"/>
      <c r="K48" s="18"/>
      <c r="L48" s="18"/>
    </row>
    <row r="49" spans="1:12" ht="12.75">
      <c r="A49" s="36"/>
      <c r="B49" s="36"/>
      <c r="C49" s="64" t="s">
        <v>236</v>
      </c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>
      <c r="A50" s="127" t="s">
        <v>235</v>
      </c>
      <c r="B50" s="128"/>
      <c r="C50" s="134" t="s">
        <v>263</v>
      </c>
      <c r="D50" s="130"/>
      <c r="E50" s="131"/>
      <c r="F50" s="28"/>
      <c r="G50" s="34" t="s">
        <v>239</v>
      </c>
      <c r="H50" s="134" t="s">
        <v>264</v>
      </c>
      <c r="I50" s="131"/>
      <c r="J50" s="18"/>
      <c r="K50" s="18"/>
      <c r="L50" s="18"/>
    </row>
    <row r="51" spans="1:12" ht="12.75">
      <c r="A51" s="36"/>
      <c r="B51" s="36"/>
      <c r="C51" s="64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27" t="s">
        <v>227</v>
      </c>
      <c r="B52" s="128"/>
      <c r="C52" s="129" t="s">
        <v>265</v>
      </c>
      <c r="D52" s="130"/>
      <c r="E52" s="130"/>
      <c r="F52" s="130"/>
      <c r="G52" s="130"/>
      <c r="H52" s="130"/>
      <c r="I52" s="131"/>
      <c r="J52" s="18"/>
      <c r="K52" s="18"/>
      <c r="L52" s="18"/>
    </row>
    <row r="53" spans="1:12" ht="12.75">
      <c r="A53" s="36"/>
      <c r="B53" s="36"/>
      <c r="C53" s="28"/>
      <c r="D53" s="28"/>
      <c r="E53" s="28"/>
      <c r="F53" s="28"/>
      <c r="G53" s="28"/>
      <c r="H53" s="28"/>
      <c r="I53" s="28"/>
      <c r="J53" s="18"/>
      <c r="K53" s="18"/>
      <c r="L53" s="18"/>
    </row>
    <row r="54" spans="1:12" ht="12.75">
      <c r="A54" s="132" t="s">
        <v>237</v>
      </c>
      <c r="B54" s="133"/>
      <c r="C54" s="134" t="s">
        <v>266</v>
      </c>
      <c r="D54" s="130"/>
      <c r="E54" s="130"/>
      <c r="F54" s="130"/>
      <c r="G54" s="130"/>
      <c r="H54" s="130"/>
      <c r="I54" s="135"/>
      <c r="J54" s="18"/>
      <c r="K54" s="18"/>
      <c r="L54" s="18"/>
    </row>
    <row r="55" spans="1:12" ht="12.75">
      <c r="A55" s="65"/>
      <c r="B55" s="65"/>
      <c r="C55" s="138" t="s">
        <v>238</v>
      </c>
      <c r="D55" s="138"/>
      <c r="E55" s="138"/>
      <c r="F55" s="138"/>
      <c r="G55" s="138"/>
      <c r="H55" s="138"/>
      <c r="I55" s="67"/>
      <c r="J55" s="18"/>
      <c r="K55" s="18"/>
      <c r="L55" s="18"/>
    </row>
    <row r="56" spans="1:12" ht="12.75">
      <c r="A56" s="65"/>
      <c r="B56" s="65"/>
      <c r="C56" s="66"/>
      <c r="D56" s="66"/>
      <c r="E56" s="66"/>
      <c r="F56" s="66"/>
      <c r="G56" s="66"/>
      <c r="H56" s="66"/>
      <c r="I56" s="67"/>
      <c r="J56" s="18"/>
      <c r="K56" s="18"/>
      <c r="L56" s="18"/>
    </row>
    <row r="57" spans="1:12" ht="12.75">
      <c r="A57" s="65"/>
      <c r="B57" s="136" t="s">
        <v>240</v>
      </c>
      <c r="C57" s="137"/>
      <c r="D57" s="137"/>
      <c r="E57" s="137"/>
      <c r="F57" s="91"/>
      <c r="G57" s="91"/>
      <c r="H57" s="92"/>
      <c r="I57" s="92"/>
      <c r="J57" s="18"/>
      <c r="K57" s="18"/>
      <c r="L57" s="18"/>
    </row>
    <row r="58" spans="1:12" ht="12.75">
      <c r="A58" s="65"/>
      <c r="B58" s="93" t="s">
        <v>241</v>
      </c>
      <c r="C58" s="94"/>
      <c r="D58" s="94"/>
      <c r="E58" s="94"/>
      <c r="F58" s="94"/>
      <c r="G58" s="94"/>
      <c r="H58" s="142"/>
      <c r="I58" s="142"/>
      <c r="J58" s="18"/>
      <c r="K58" s="18"/>
      <c r="L58" s="18"/>
    </row>
    <row r="59" spans="1:12" ht="12.75">
      <c r="A59" s="65"/>
      <c r="B59" s="93" t="s">
        <v>242</v>
      </c>
      <c r="C59" s="94"/>
      <c r="D59" s="94"/>
      <c r="E59" s="94"/>
      <c r="F59" s="94"/>
      <c r="G59" s="94"/>
      <c r="H59" s="142"/>
      <c r="I59" s="142"/>
      <c r="J59" s="18"/>
      <c r="K59" s="18"/>
      <c r="L59" s="18"/>
    </row>
    <row r="60" spans="1:12" ht="12.75">
      <c r="A60" s="65"/>
      <c r="B60" s="93" t="s">
        <v>274</v>
      </c>
      <c r="C60" s="94"/>
      <c r="D60" s="94"/>
      <c r="E60" s="94"/>
      <c r="F60" s="94"/>
      <c r="G60" s="94"/>
      <c r="H60" s="142"/>
      <c r="I60" s="142"/>
      <c r="J60" s="18"/>
      <c r="K60" s="18"/>
      <c r="L60" s="18"/>
    </row>
    <row r="61" spans="1:12" ht="12.75">
      <c r="A61" s="65"/>
      <c r="B61" s="93"/>
      <c r="C61" s="95"/>
      <c r="D61" s="95"/>
      <c r="E61" s="95"/>
      <c r="F61" s="95"/>
      <c r="G61" s="95"/>
      <c r="H61" s="142"/>
      <c r="I61" s="142"/>
      <c r="J61" s="18"/>
      <c r="K61" s="18"/>
      <c r="L61" s="18"/>
    </row>
    <row r="62" spans="1:12" ht="12.75">
      <c r="A62" s="65"/>
      <c r="B62" s="93"/>
      <c r="C62" s="95"/>
      <c r="D62" s="95"/>
      <c r="E62" s="95"/>
      <c r="F62" s="95"/>
      <c r="G62" s="95"/>
      <c r="H62" s="142"/>
      <c r="I62" s="142"/>
      <c r="J62" s="18"/>
      <c r="K62" s="18"/>
      <c r="L62" s="18"/>
    </row>
    <row r="63" spans="1:12" ht="12.75">
      <c r="A63" s="65"/>
      <c r="B63" s="65"/>
      <c r="C63" s="66"/>
      <c r="D63" s="66"/>
      <c r="E63" s="66"/>
      <c r="F63" s="66"/>
      <c r="G63" s="66"/>
      <c r="H63" s="66"/>
      <c r="I63" s="67"/>
      <c r="J63" s="18"/>
      <c r="K63" s="18"/>
      <c r="L63" s="18"/>
    </row>
    <row r="64" spans="1:12" ht="13.5" thickBot="1">
      <c r="A64" s="68" t="s">
        <v>2</v>
      </c>
      <c r="B64" s="28"/>
      <c r="C64" s="28"/>
      <c r="D64" s="28"/>
      <c r="E64" s="28"/>
      <c r="F64" s="28"/>
      <c r="G64" s="69"/>
      <c r="H64" s="70"/>
      <c r="I64" s="69"/>
      <c r="J64" s="18"/>
      <c r="K64" s="18"/>
      <c r="L64" s="18"/>
    </row>
    <row r="65" spans="1:12" ht="12.75">
      <c r="A65" s="28"/>
      <c r="B65" s="28"/>
      <c r="C65" s="28"/>
      <c r="D65" s="28"/>
      <c r="E65" s="65" t="s">
        <v>3</v>
      </c>
      <c r="F65" s="18"/>
      <c r="G65" s="139" t="s">
        <v>243</v>
      </c>
      <c r="H65" s="140"/>
      <c r="I65" s="141"/>
      <c r="J65" s="18"/>
      <c r="K65" s="18"/>
      <c r="L65" s="18"/>
    </row>
    <row r="66" spans="1:12" ht="12.75">
      <c r="A66" s="71"/>
      <c r="B66" s="71"/>
      <c r="C66" s="33"/>
      <c r="D66" s="33"/>
      <c r="E66" s="33"/>
      <c r="F66" s="33"/>
      <c r="G66" s="125"/>
      <c r="H66" s="126"/>
      <c r="I66" s="33"/>
      <c r="J66" s="18"/>
      <c r="K66" s="18"/>
      <c r="L66" s="18"/>
    </row>
  </sheetData>
  <sheetProtection/>
  <protectedRanges>
    <protectedRange sqref="E2:E3 H2:H3 C8:D8 C10:D10 C12:D12 C14:I14 C16:D16 F16:I16 C18:I18 C20:I20 C22:I22 C26:G26 C24:F24 C28 I28 I26 A32:I32 A34:I34 A36:D36" name="Range1"/>
  </protectedRanges>
  <mergeCells count="71">
    <mergeCell ref="A2:D2"/>
    <mergeCell ref="A5:I5"/>
    <mergeCell ref="A8:B8"/>
    <mergeCell ref="C8:D8"/>
    <mergeCell ref="E8:H10"/>
    <mergeCell ref="A10:B10"/>
    <mergeCell ref="C10:D10"/>
    <mergeCell ref="A12:B13"/>
    <mergeCell ref="C12:D12"/>
    <mergeCell ref="A14:B14"/>
    <mergeCell ref="C14:I14"/>
    <mergeCell ref="A16:B16"/>
    <mergeCell ref="C16:D16"/>
    <mergeCell ref="F16:I16"/>
    <mergeCell ref="A28:B28"/>
    <mergeCell ref="A24:B24"/>
    <mergeCell ref="D24:F24"/>
    <mergeCell ref="G24:H24"/>
    <mergeCell ref="A18:B18"/>
    <mergeCell ref="C18:I18"/>
    <mergeCell ref="A20:B20"/>
    <mergeCell ref="C20:I20"/>
    <mergeCell ref="A22:B22"/>
    <mergeCell ref="C22:I22"/>
    <mergeCell ref="A26:B26"/>
    <mergeCell ref="D26:G26"/>
    <mergeCell ref="A38:D38"/>
    <mergeCell ref="E38:G38"/>
    <mergeCell ref="H38:I38"/>
    <mergeCell ref="G28:H28"/>
    <mergeCell ref="A30:D30"/>
    <mergeCell ref="E30:G30"/>
    <mergeCell ref="H30:I30"/>
    <mergeCell ref="A32:D32"/>
    <mergeCell ref="E32:G32"/>
    <mergeCell ref="H32:I32"/>
    <mergeCell ref="D33:G33"/>
    <mergeCell ref="A36:D36"/>
    <mergeCell ref="E36:G36"/>
    <mergeCell ref="H36:I36"/>
    <mergeCell ref="A34:D34"/>
    <mergeCell ref="E34:G34"/>
    <mergeCell ref="H34:I34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</mergeCells>
  <conditionalFormatting sqref="H31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uprava@lukarijeka.hr"/>
    <hyperlink ref="C22" r:id="rId2" display="www.lukarijeka.hr"/>
    <hyperlink ref="C52" r:id="rId3" display="fin@lukarijek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J121" sqref="J121"/>
    </sheetView>
  </sheetViews>
  <sheetFormatPr defaultColWidth="9.140625" defaultRowHeight="12.75"/>
  <cols>
    <col min="1" max="1" width="9.421875" style="0" customWidth="1"/>
    <col min="9" max="9" width="7.7109375" style="0" customWidth="1"/>
    <col min="10" max="10" width="10.00390625" style="0" customWidth="1"/>
    <col min="11" max="11" width="9.57421875" style="0" bestFit="1" customWidth="1"/>
  </cols>
  <sheetData>
    <row r="1" spans="1:11" ht="12.75" customHeight="1">
      <c r="A1" s="225" t="s">
        <v>281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>
      <c r="A2" s="226" t="s">
        <v>307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85" t="s">
        <v>97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4.5" thickBot="1">
      <c r="A5" s="188" t="s">
        <v>6</v>
      </c>
      <c r="B5" s="189"/>
      <c r="C5" s="189"/>
      <c r="D5" s="189"/>
      <c r="E5" s="189"/>
      <c r="F5" s="189"/>
      <c r="G5" s="189"/>
      <c r="H5" s="190"/>
      <c r="I5" s="107" t="s">
        <v>7</v>
      </c>
      <c r="J5" s="111" t="s">
        <v>267</v>
      </c>
      <c r="K5" s="108" t="s">
        <v>268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109">
        <v>2</v>
      </c>
      <c r="J6" s="110">
        <v>3</v>
      </c>
      <c r="K6" s="110">
        <v>4</v>
      </c>
    </row>
    <row r="7" spans="1:11" ht="12.75">
      <c r="A7" s="192" t="s">
        <v>270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95" t="s">
        <v>8</v>
      </c>
      <c r="B8" s="196"/>
      <c r="C8" s="196"/>
      <c r="D8" s="196"/>
      <c r="E8" s="196"/>
      <c r="F8" s="196"/>
      <c r="G8" s="196"/>
      <c r="H8" s="197"/>
      <c r="I8" s="6">
        <v>1</v>
      </c>
      <c r="J8" s="10">
        <v>0</v>
      </c>
      <c r="K8" s="10">
        <v>0</v>
      </c>
    </row>
    <row r="9" spans="1:11" ht="12.75">
      <c r="A9" s="198" t="s">
        <v>9</v>
      </c>
      <c r="B9" s="199"/>
      <c r="C9" s="199"/>
      <c r="D9" s="199"/>
      <c r="E9" s="199"/>
      <c r="F9" s="199"/>
      <c r="G9" s="199"/>
      <c r="H9" s="200"/>
      <c r="I9" s="4">
        <v>2</v>
      </c>
      <c r="J9" s="11">
        <f>J10+J17+J27+J36+J40</f>
        <v>508324716</v>
      </c>
      <c r="K9" s="11">
        <f>K10+K17+K27+K36+K40</f>
        <v>516169162</v>
      </c>
    </row>
    <row r="10" spans="1:11" ht="12.75">
      <c r="A10" s="182" t="s">
        <v>282</v>
      </c>
      <c r="B10" s="183"/>
      <c r="C10" s="183"/>
      <c r="D10" s="183"/>
      <c r="E10" s="183"/>
      <c r="F10" s="183"/>
      <c r="G10" s="183"/>
      <c r="H10" s="184"/>
      <c r="I10" s="4">
        <v>3</v>
      </c>
      <c r="J10" s="11">
        <f>SUM(J11:J16)</f>
        <v>743068</v>
      </c>
      <c r="K10" s="11">
        <f>SUM(K11:K16)</f>
        <v>664143</v>
      </c>
    </row>
    <row r="11" spans="1:11" ht="12.75">
      <c r="A11" s="182" t="s">
        <v>10</v>
      </c>
      <c r="B11" s="183"/>
      <c r="C11" s="183"/>
      <c r="D11" s="183"/>
      <c r="E11" s="183"/>
      <c r="F11" s="183"/>
      <c r="G11" s="183"/>
      <c r="H11" s="184"/>
      <c r="I11" s="4">
        <v>4</v>
      </c>
      <c r="J11" s="285">
        <v>0</v>
      </c>
      <c r="K11" s="285">
        <v>0</v>
      </c>
    </row>
    <row r="12" spans="1:11" ht="12.75">
      <c r="A12" s="182" t="s">
        <v>11</v>
      </c>
      <c r="B12" s="183"/>
      <c r="C12" s="183"/>
      <c r="D12" s="183"/>
      <c r="E12" s="183"/>
      <c r="F12" s="183"/>
      <c r="G12" s="183"/>
      <c r="H12" s="184"/>
      <c r="I12" s="4">
        <v>5</v>
      </c>
      <c r="J12" s="285">
        <v>743068</v>
      </c>
      <c r="K12" s="285">
        <v>664143</v>
      </c>
    </row>
    <row r="13" spans="1:11" ht="12.75">
      <c r="A13" s="182" t="s">
        <v>0</v>
      </c>
      <c r="B13" s="183"/>
      <c r="C13" s="183"/>
      <c r="D13" s="183"/>
      <c r="E13" s="183"/>
      <c r="F13" s="183"/>
      <c r="G13" s="183"/>
      <c r="H13" s="184"/>
      <c r="I13" s="4">
        <v>6</v>
      </c>
      <c r="J13" s="285">
        <v>0</v>
      </c>
      <c r="K13" s="285">
        <v>0</v>
      </c>
    </row>
    <row r="14" spans="1:11" ht="12.75">
      <c r="A14" s="182" t="s">
        <v>12</v>
      </c>
      <c r="B14" s="183"/>
      <c r="C14" s="183"/>
      <c r="D14" s="183"/>
      <c r="E14" s="183"/>
      <c r="F14" s="183"/>
      <c r="G14" s="183"/>
      <c r="H14" s="184"/>
      <c r="I14" s="4">
        <v>7</v>
      </c>
      <c r="J14" s="285">
        <v>0</v>
      </c>
      <c r="K14" s="285">
        <v>0</v>
      </c>
    </row>
    <row r="15" spans="1:11" ht="12.75">
      <c r="A15" s="182" t="s">
        <v>13</v>
      </c>
      <c r="B15" s="183"/>
      <c r="C15" s="183"/>
      <c r="D15" s="183"/>
      <c r="E15" s="183"/>
      <c r="F15" s="183"/>
      <c r="G15" s="183"/>
      <c r="H15" s="184"/>
      <c r="I15" s="4">
        <v>8</v>
      </c>
      <c r="J15" s="285">
        <v>0</v>
      </c>
      <c r="K15" s="285">
        <v>0</v>
      </c>
    </row>
    <row r="16" spans="1:11" ht="12.75">
      <c r="A16" s="182" t="s">
        <v>14</v>
      </c>
      <c r="B16" s="183"/>
      <c r="C16" s="183"/>
      <c r="D16" s="183"/>
      <c r="E16" s="183"/>
      <c r="F16" s="183"/>
      <c r="G16" s="183"/>
      <c r="H16" s="184"/>
      <c r="I16" s="4">
        <v>9</v>
      </c>
      <c r="J16" s="285">
        <v>0</v>
      </c>
      <c r="K16" s="285">
        <v>0</v>
      </c>
    </row>
    <row r="17" spans="1:11" ht="12.75">
      <c r="A17" s="182" t="s">
        <v>283</v>
      </c>
      <c r="B17" s="183"/>
      <c r="C17" s="183"/>
      <c r="D17" s="183"/>
      <c r="E17" s="183"/>
      <c r="F17" s="183"/>
      <c r="G17" s="183"/>
      <c r="H17" s="184"/>
      <c r="I17" s="4">
        <v>10</v>
      </c>
      <c r="J17" s="11">
        <f>SUM(J18:J26)</f>
        <v>471956377</v>
      </c>
      <c r="K17" s="11">
        <f>SUM(K18:K26)</f>
        <v>479879748</v>
      </c>
    </row>
    <row r="18" spans="1:11" ht="12.75">
      <c r="A18" s="182" t="s">
        <v>15</v>
      </c>
      <c r="B18" s="183"/>
      <c r="C18" s="183"/>
      <c r="D18" s="183"/>
      <c r="E18" s="183"/>
      <c r="F18" s="183"/>
      <c r="G18" s="183"/>
      <c r="H18" s="184"/>
      <c r="I18" s="4">
        <v>11</v>
      </c>
      <c r="J18" s="286">
        <v>229075870</v>
      </c>
      <c r="K18" s="286">
        <v>229075870</v>
      </c>
    </row>
    <row r="19" spans="1:11" ht="12.75">
      <c r="A19" s="182" t="s">
        <v>16</v>
      </c>
      <c r="B19" s="183"/>
      <c r="C19" s="183"/>
      <c r="D19" s="183"/>
      <c r="E19" s="183"/>
      <c r="F19" s="183"/>
      <c r="G19" s="183"/>
      <c r="H19" s="184"/>
      <c r="I19" s="4">
        <v>12</v>
      </c>
      <c r="J19" s="286">
        <v>108742540</v>
      </c>
      <c r="K19" s="286">
        <v>108417036</v>
      </c>
    </row>
    <row r="20" spans="1:11" ht="12.75">
      <c r="A20" s="182" t="s">
        <v>17</v>
      </c>
      <c r="B20" s="183"/>
      <c r="C20" s="183"/>
      <c r="D20" s="183"/>
      <c r="E20" s="183"/>
      <c r="F20" s="183"/>
      <c r="G20" s="183"/>
      <c r="H20" s="184"/>
      <c r="I20" s="4">
        <v>13</v>
      </c>
      <c r="J20" s="286">
        <v>1710894</v>
      </c>
      <c r="K20" s="286">
        <v>1929688</v>
      </c>
    </row>
    <row r="21" spans="1:11" ht="12.75">
      <c r="A21" s="182" t="s">
        <v>18</v>
      </c>
      <c r="B21" s="183"/>
      <c r="C21" s="183"/>
      <c r="D21" s="183"/>
      <c r="E21" s="183"/>
      <c r="F21" s="183"/>
      <c r="G21" s="183"/>
      <c r="H21" s="184"/>
      <c r="I21" s="4">
        <v>14</v>
      </c>
      <c r="J21" s="286">
        <v>52286980</v>
      </c>
      <c r="K21" s="286">
        <v>50727623</v>
      </c>
    </row>
    <row r="22" spans="1:11" ht="12.75">
      <c r="A22" s="182" t="s">
        <v>19</v>
      </c>
      <c r="B22" s="183"/>
      <c r="C22" s="183"/>
      <c r="D22" s="183"/>
      <c r="E22" s="183"/>
      <c r="F22" s="183"/>
      <c r="G22" s="183"/>
      <c r="H22" s="184"/>
      <c r="I22" s="4">
        <v>15</v>
      </c>
      <c r="J22" s="286">
        <v>0</v>
      </c>
      <c r="K22" s="286">
        <v>0</v>
      </c>
    </row>
    <row r="23" spans="1:11" ht="12.75">
      <c r="A23" s="182" t="s">
        <v>20</v>
      </c>
      <c r="B23" s="183"/>
      <c r="C23" s="183"/>
      <c r="D23" s="183"/>
      <c r="E23" s="183"/>
      <c r="F23" s="183"/>
      <c r="G23" s="183"/>
      <c r="H23" s="184"/>
      <c r="I23" s="4">
        <v>16</v>
      </c>
      <c r="J23" s="286">
        <v>20702110</v>
      </c>
      <c r="K23" s="286">
        <v>18053349</v>
      </c>
    </row>
    <row r="24" spans="1:11" ht="12.75">
      <c r="A24" s="182" t="s">
        <v>21</v>
      </c>
      <c r="B24" s="183"/>
      <c r="C24" s="183"/>
      <c r="D24" s="183"/>
      <c r="E24" s="183"/>
      <c r="F24" s="183"/>
      <c r="G24" s="183"/>
      <c r="H24" s="184"/>
      <c r="I24" s="4">
        <v>17</v>
      </c>
      <c r="J24" s="286">
        <v>52529875</v>
      </c>
      <c r="K24" s="286">
        <v>64799618</v>
      </c>
    </row>
    <row r="25" spans="1:11" ht="12.75">
      <c r="A25" s="182" t="s">
        <v>22</v>
      </c>
      <c r="B25" s="183"/>
      <c r="C25" s="183"/>
      <c r="D25" s="183"/>
      <c r="E25" s="183"/>
      <c r="F25" s="183"/>
      <c r="G25" s="183"/>
      <c r="H25" s="184"/>
      <c r="I25" s="4">
        <v>18</v>
      </c>
      <c r="J25" s="286">
        <v>325736</v>
      </c>
      <c r="K25" s="286">
        <v>325736</v>
      </c>
    </row>
    <row r="26" spans="1:11" ht="12.75">
      <c r="A26" s="182" t="s">
        <v>23</v>
      </c>
      <c r="B26" s="183"/>
      <c r="C26" s="183"/>
      <c r="D26" s="183"/>
      <c r="E26" s="183"/>
      <c r="F26" s="183"/>
      <c r="G26" s="183"/>
      <c r="H26" s="184"/>
      <c r="I26" s="4">
        <v>19</v>
      </c>
      <c r="J26" s="286">
        <v>6582372</v>
      </c>
      <c r="K26" s="286">
        <v>6550828</v>
      </c>
    </row>
    <row r="27" spans="1:11" ht="12.75">
      <c r="A27" s="182" t="s">
        <v>284</v>
      </c>
      <c r="B27" s="183"/>
      <c r="C27" s="183"/>
      <c r="D27" s="183"/>
      <c r="E27" s="183"/>
      <c r="F27" s="183"/>
      <c r="G27" s="183"/>
      <c r="H27" s="184"/>
      <c r="I27" s="4">
        <v>20</v>
      </c>
      <c r="J27" s="11">
        <f>SUM(J28:J35)</f>
        <v>12025892</v>
      </c>
      <c r="K27" s="11">
        <f>SUM(K28:K35)</f>
        <v>12025892</v>
      </c>
    </row>
    <row r="28" spans="1:11" ht="12.75">
      <c r="A28" s="182" t="s">
        <v>24</v>
      </c>
      <c r="B28" s="183"/>
      <c r="C28" s="183"/>
      <c r="D28" s="183"/>
      <c r="E28" s="183"/>
      <c r="F28" s="183"/>
      <c r="G28" s="183"/>
      <c r="H28" s="184"/>
      <c r="I28" s="4">
        <v>21</v>
      </c>
      <c r="J28" s="287">
        <v>11767170</v>
      </c>
      <c r="K28" s="287">
        <v>11767170</v>
      </c>
    </row>
    <row r="29" spans="1:11" ht="12.75">
      <c r="A29" s="182" t="s">
        <v>25</v>
      </c>
      <c r="B29" s="183"/>
      <c r="C29" s="183"/>
      <c r="D29" s="183"/>
      <c r="E29" s="183"/>
      <c r="F29" s="183"/>
      <c r="G29" s="183"/>
      <c r="H29" s="184"/>
      <c r="I29" s="4">
        <v>22</v>
      </c>
      <c r="J29" s="287">
        <v>0</v>
      </c>
      <c r="K29" s="287">
        <v>0</v>
      </c>
    </row>
    <row r="30" spans="1:11" ht="12.75">
      <c r="A30" s="182" t="s">
        <v>26</v>
      </c>
      <c r="B30" s="183"/>
      <c r="C30" s="183"/>
      <c r="D30" s="183"/>
      <c r="E30" s="183"/>
      <c r="F30" s="183"/>
      <c r="G30" s="183"/>
      <c r="H30" s="184"/>
      <c r="I30" s="4">
        <v>23</v>
      </c>
      <c r="J30" s="287">
        <v>40000</v>
      </c>
      <c r="K30" s="287">
        <v>40000</v>
      </c>
    </row>
    <row r="31" spans="1:11" ht="12.75">
      <c r="A31" s="182" t="s">
        <v>27</v>
      </c>
      <c r="B31" s="183"/>
      <c r="C31" s="183"/>
      <c r="D31" s="183"/>
      <c r="E31" s="183"/>
      <c r="F31" s="183"/>
      <c r="G31" s="183"/>
      <c r="H31" s="184"/>
      <c r="I31" s="4">
        <v>24</v>
      </c>
      <c r="J31" s="287">
        <v>0</v>
      </c>
      <c r="K31" s="287">
        <v>0</v>
      </c>
    </row>
    <row r="32" spans="1:11" ht="12.75">
      <c r="A32" s="182" t="s">
        <v>28</v>
      </c>
      <c r="B32" s="183"/>
      <c r="C32" s="183"/>
      <c r="D32" s="183"/>
      <c r="E32" s="183"/>
      <c r="F32" s="183"/>
      <c r="G32" s="183"/>
      <c r="H32" s="184"/>
      <c r="I32" s="4">
        <v>25</v>
      </c>
      <c r="J32" s="287">
        <v>218722</v>
      </c>
      <c r="K32" s="287">
        <v>218722</v>
      </c>
    </row>
    <row r="33" spans="1:11" ht="12.75">
      <c r="A33" s="182" t="s">
        <v>29</v>
      </c>
      <c r="B33" s="183"/>
      <c r="C33" s="183"/>
      <c r="D33" s="183"/>
      <c r="E33" s="183"/>
      <c r="F33" s="183"/>
      <c r="G33" s="183"/>
      <c r="H33" s="184"/>
      <c r="I33" s="4">
        <v>26</v>
      </c>
      <c r="J33" s="287">
        <v>0</v>
      </c>
      <c r="K33" s="287">
        <v>0</v>
      </c>
    </row>
    <row r="34" spans="1:11" ht="12.75">
      <c r="A34" s="182" t="s">
        <v>30</v>
      </c>
      <c r="B34" s="183"/>
      <c r="C34" s="183"/>
      <c r="D34" s="183"/>
      <c r="E34" s="183"/>
      <c r="F34" s="183"/>
      <c r="G34" s="183"/>
      <c r="H34" s="184"/>
      <c r="I34" s="4">
        <v>27</v>
      </c>
      <c r="J34" s="287">
        <v>0</v>
      </c>
      <c r="K34" s="287">
        <v>0</v>
      </c>
    </row>
    <row r="35" spans="1:11" ht="12.75">
      <c r="A35" s="182" t="s">
        <v>31</v>
      </c>
      <c r="B35" s="183"/>
      <c r="C35" s="183"/>
      <c r="D35" s="183"/>
      <c r="E35" s="183"/>
      <c r="F35" s="183"/>
      <c r="G35" s="183"/>
      <c r="H35" s="184"/>
      <c r="I35" s="4">
        <v>28</v>
      </c>
      <c r="J35" s="287">
        <v>0</v>
      </c>
      <c r="K35" s="287">
        <v>0</v>
      </c>
    </row>
    <row r="36" spans="1:11" ht="12.75">
      <c r="A36" s="182" t="s">
        <v>285</v>
      </c>
      <c r="B36" s="183"/>
      <c r="C36" s="183"/>
      <c r="D36" s="183"/>
      <c r="E36" s="183"/>
      <c r="F36" s="183"/>
      <c r="G36" s="183"/>
      <c r="H36" s="184"/>
      <c r="I36" s="4">
        <v>29</v>
      </c>
      <c r="J36" s="11">
        <f>SUM(J37:J39)</f>
        <v>5640419</v>
      </c>
      <c r="K36" s="11">
        <f>SUM(K37:K39)</f>
        <v>5640419</v>
      </c>
    </row>
    <row r="37" spans="1:11" ht="12.75">
      <c r="A37" s="182" t="s">
        <v>32</v>
      </c>
      <c r="B37" s="183"/>
      <c r="C37" s="183"/>
      <c r="D37" s="183"/>
      <c r="E37" s="183"/>
      <c r="F37" s="183"/>
      <c r="G37" s="183"/>
      <c r="H37" s="184"/>
      <c r="I37" s="4">
        <v>30</v>
      </c>
      <c r="J37" s="288">
        <v>0</v>
      </c>
      <c r="K37" s="288">
        <v>0</v>
      </c>
    </row>
    <row r="38" spans="1:11" ht="12.75">
      <c r="A38" s="182" t="s">
        <v>33</v>
      </c>
      <c r="B38" s="183"/>
      <c r="C38" s="183"/>
      <c r="D38" s="183"/>
      <c r="E38" s="183"/>
      <c r="F38" s="183"/>
      <c r="G38" s="183"/>
      <c r="H38" s="184"/>
      <c r="I38" s="4">
        <v>31</v>
      </c>
      <c r="J38" s="288">
        <v>5640419</v>
      </c>
      <c r="K38" s="288">
        <v>5640419</v>
      </c>
    </row>
    <row r="39" spans="1:11" ht="12.75">
      <c r="A39" s="182" t="s">
        <v>34</v>
      </c>
      <c r="B39" s="183"/>
      <c r="C39" s="183"/>
      <c r="D39" s="183"/>
      <c r="E39" s="183"/>
      <c r="F39" s="183"/>
      <c r="G39" s="183"/>
      <c r="H39" s="184"/>
      <c r="I39" s="4">
        <v>32</v>
      </c>
      <c r="J39" s="288">
        <v>0</v>
      </c>
      <c r="K39" s="288">
        <v>0</v>
      </c>
    </row>
    <row r="40" spans="1:11" ht="12.75">
      <c r="A40" s="182" t="s">
        <v>35</v>
      </c>
      <c r="B40" s="183"/>
      <c r="C40" s="183"/>
      <c r="D40" s="183"/>
      <c r="E40" s="183"/>
      <c r="F40" s="183"/>
      <c r="G40" s="183"/>
      <c r="H40" s="184"/>
      <c r="I40" s="4">
        <v>33</v>
      </c>
      <c r="J40" s="288">
        <v>17958960</v>
      </c>
      <c r="K40" s="288">
        <v>17958960</v>
      </c>
    </row>
    <row r="41" spans="1:11" ht="12.75">
      <c r="A41" s="198" t="s">
        <v>36</v>
      </c>
      <c r="B41" s="199"/>
      <c r="C41" s="199"/>
      <c r="D41" s="199"/>
      <c r="E41" s="199"/>
      <c r="F41" s="199"/>
      <c r="G41" s="199"/>
      <c r="H41" s="200"/>
      <c r="I41" s="4">
        <v>34</v>
      </c>
      <c r="J41" s="11">
        <f>J42+J50+J57+J65</f>
        <v>228007798</v>
      </c>
      <c r="K41" s="11">
        <f>K42+K50+K57+K65</f>
        <v>213321763</v>
      </c>
    </row>
    <row r="42" spans="1:11" ht="12.75">
      <c r="A42" s="182" t="s">
        <v>37</v>
      </c>
      <c r="B42" s="183"/>
      <c r="C42" s="183"/>
      <c r="D42" s="183"/>
      <c r="E42" s="183"/>
      <c r="F42" s="183"/>
      <c r="G42" s="183"/>
      <c r="H42" s="184"/>
      <c r="I42" s="4">
        <v>35</v>
      </c>
      <c r="J42" s="11">
        <f>SUM(J43:J49)</f>
        <v>901345</v>
      </c>
      <c r="K42" s="11">
        <f>SUM(K43:K49)</f>
        <v>752812</v>
      </c>
    </row>
    <row r="43" spans="1:11" ht="12.75">
      <c r="A43" s="182" t="s">
        <v>38</v>
      </c>
      <c r="B43" s="183"/>
      <c r="C43" s="183"/>
      <c r="D43" s="183"/>
      <c r="E43" s="183"/>
      <c r="F43" s="183"/>
      <c r="G43" s="183"/>
      <c r="H43" s="184"/>
      <c r="I43" s="4">
        <v>36</v>
      </c>
      <c r="J43" s="289">
        <v>826345</v>
      </c>
      <c r="K43" s="289">
        <v>752812</v>
      </c>
    </row>
    <row r="44" spans="1:11" ht="12.75">
      <c r="A44" s="182" t="s">
        <v>39</v>
      </c>
      <c r="B44" s="183"/>
      <c r="C44" s="183"/>
      <c r="D44" s="183"/>
      <c r="E44" s="183"/>
      <c r="F44" s="183"/>
      <c r="G44" s="183"/>
      <c r="H44" s="184"/>
      <c r="I44" s="4">
        <v>37</v>
      </c>
      <c r="J44" s="289">
        <v>0</v>
      </c>
      <c r="K44" s="289">
        <v>0</v>
      </c>
    </row>
    <row r="45" spans="1:11" ht="12.75">
      <c r="A45" s="182" t="s">
        <v>40</v>
      </c>
      <c r="B45" s="183"/>
      <c r="C45" s="183"/>
      <c r="D45" s="183"/>
      <c r="E45" s="183"/>
      <c r="F45" s="183"/>
      <c r="G45" s="183"/>
      <c r="H45" s="184"/>
      <c r="I45" s="4">
        <v>38</v>
      </c>
      <c r="J45" s="289">
        <v>0</v>
      </c>
      <c r="K45" s="289">
        <v>0</v>
      </c>
    </row>
    <row r="46" spans="1:11" ht="12.75">
      <c r="A46" s="182" t="s">
        <v>41</v>
      </c>
      <c r="B46" s="183"/>
      <c r="C46" s="183"/>
      <c r="D46" s="183"/>
      <c r="E46" s="183"/>
      <c r="F46" s="183"/>
      <c r="G46" s="183"/>
      <c r="H46" s="184"/>
      <c r="I46" s="4">
        <v>39</v>
      </c>
      <c r="J46" s="289">
        <v>0</v>
      </c>
      <c r="K46" s="289">
        <v>0</v>
      </c>
    </row>
    <row r="47" spans="1:11" ht="12.75">
      <c r="A47" s="182" t="s">
        <v>42</v>
      </c>
      <c r="B47" s="183"/>
      <c r="C47" s="183"/>
      <c r="D47" s="183"/>
      <c r="E47" s="183"/>
      <c r="F47" s="183"/>
      <c r="G47" s="183"/>
      <c r="H47" s="184"/>
      <c r="I47" s="4">
        <v>40</v>
      </c>
      <c r="J47" s="289">
        <v>75000</v>
      </c>
      <c r="K47" s="289">
        <v>0</v>
      </c>
    </row>
    <row r="48" spans="1:11" ht="12.75">
      <c r="A48" s="182" t="s">
        <v>43</v>
      </c>
      <c r="B48" s="183"/>
      <c r="C48" s="183"/>
      <c r="D48" s="183"/>
      <c r="E48" s="183"/>
      <c r="F48" s="183"/>
      <c r="G48" s="183"/>
      <c r="H48" s="184"/>
      <c r="I48" s="4">
        <v>41</v>
      </c>
      <c r="J48" s="289">
        <v>0</v>
      </c>
      <c r="K48" s="289">
        <v>0</v>
      </c>
    </row>
    <row r="49" spans="1:11" ht="12.75">
      <c r="A49" s="182" t="s">
        <v>44</v>
      </c>
      <c r="B49" s="183"/>
      <c r="C49" s="183"/>
      <c r="D49" s="183"/>
      <c r="E49" s="183"/>
      <c r="F49" s="183"/>
      <c r="G49" s="183"/>
      <c r="H49" s="184"/>
      <c r="I49" s="4">
        <v>42</v>
      </c>
      <c r="J49" s="289">
        <v>0</v>
      </c>
      <c r="K49" s="289">
        <v>0</v>
      </c>
    </row>
    <row r="50" spans="1:11" ht="12.75">
      <c r="A50" s="182" t="s">
        <v>286</v>
      </c>
      <c r="B50" s="183"/>
      <c r="C50" s="183"/>
      <c r="D50" s="183"/>
      <c r="E50" s="183"/>
      <c r="F50" s="183"/>
      <c r="G50" s="183"/>
      <c r="H50" s="184"/>
      <c r="I50" s="4">
        <v>43</v>
      </c>
      <c r="J50" s="11">
        <f>SUM(J51:J56)</f>
        <v>41497769</v>
      </c>
      <c r="K50" s="11">
        <f>SUM(K51:K56)</f>
        <v>41239140</v>
      </c>
    </row>
    <row r="51" spans="1:11" ht="12.75">
      <c r="A51" s="182" t="s">
        <v>45</v>
      </c>
      <c r="B51" s="183"/>
      <c r="C51" s="183"/>
      <c r="D51" s="183"/>
      <c r="E51" s="183"/>
      <c r="F51" s="183"/>
      <c r="G51" s="183"/>
      <c r="H51" s="184"/>
      <c r="I51" s="4">
        <v>44</v>
      </c>
      <c r="J51" s="290">
        <v>325199</v>
      </c>
      <c r="K51" s="290">
        <v>264722</v>
      </c>
    </row>
    <row r="52" spans="1:11" ht="12.75">
      <c r="A52" s="182" t="s">
        <v>46</v>
      </c>
      <c r="B52" s="183"/>
      <c r="C52" s="183"/>
      <c r="D52" s="183"/>
      <c r="E52" s="183"/>
      <c r="F52" s="183"/>
      <c r="G52" s="183"/>
      <c r="H52" s="184"/>
      <c r="I52" s="4">
        <v>45</v>
      </c>
      <c r="J52" s="290">
        <v>24688373</v>
      </c>
      <c r="K52" s="290">
        <v>25265486</v>
      </c>
    </row>
    <row r="53" spans="1:11" ht="12.75">
      <c r="A53" s="182" t="s">
        <v>47</v>
      </c>
      <c r="B53" s="183"/>
      <c r="C53" s="183"/>
      <c r="D53" s="183"/>
      <c r="E53" s="183"/>
      <c r="F53" s="183"/>
      <c r="G53" s="183"/>
      <c r="H53" s="184"/>
      <c r="I53" s="4">
        <v>46</v>
      </c>
      <c r="J53" s="290">
        <v>0</v>
      </c>
      <c r="K53" s="290">
        <v>0</v>
      </c>
    </row>
    <row r="54" spans="1:11" ht="12.75">
      <c r="A54" s="182" t="s">
        <v>48</v>
      </c>
      <c r="B54" s="183"/>
      <c r="C54" s="183"/>
      <c r="D54" s="183"/>
      <c r="E54" s="183"/>
      <c r="F54" s="183"/>
      <c r="G54" s="183"/>
      <c r="H54" s="184"/>
      <c r="I54" s="4">
        <v>47</v>
      </c>
      <c r="J54" s="290">
        <v>2891</v>
      </c>
      <c r="K54" s="290">
        <v>6764</v>
      </c>
    </row>
    <row r="55" spans="1:11" ht="12.75">
      <c r="A55" s="182" t="s">
        <v>49</v>
      </c>
      <c r="B55" s="183"/>
      <c r="C55" s="183"/>
      <c r="D55" s="183"/>
      <c r="E55" s="183"/>
      <c r="F55" s="183"/>
      <c r="G55" s="183"/>
      <c r="H55" s="184"/>
      <c r="I55" s="4">
        <v>48</v>
      </c>
      <c r="J55" s="290">
        <v>16026122</v>
      </c>
      <c r="K55" s="290">
        <v>14900912</v>
      </c>
    </row>
    <row r="56" spans="1:11" ht="12.75">
      <c r="A56" s="182" t="s">
        <v>50</v>
      </c>
      <c r="B56" s="183"/>
      <c r="C56" s="183"/>
      <c r="D56" s="183"/>
      <c r="E56" s="183"/>
      <c r="F56" s="183"/>
      <c r="G56" s="183"/>
      <c r="H56" s="184"/>
      <c r="I56" s="4">
        <v>49</v>
      </c>
      <c r="J56" s="290">
        <v>455184</v>
      </c>
      <c r="K56" s="290">
        <v>801256</v>
      </c>
    </row>
    <row r="57" spans="1:11" ht="12.75">
      <c r="A57" s="182" t="s">
        <v>287</v>
      </c>
      <c r="B57" s="183"/>
      <c r="C57" s="183"/>
      <c r="D57" s="183"/>
      <c r="E57" s="183"/>
      <c r="F57" s="183"/>
      <c r="G57" s="183"/>
      <c r="H57" s="184"/>
      <c r="I57" s="4">
        <v>50</v>
      </c>
      <c r="J57" s="11">
        <f>SUM(J58:J64)</f>
        <v>182209855</v>
      </c>
      <c r="K57" s="11">
        <f>SUM(K58:K64)</f>
        <v>169068763</v>
      </c>
    </row>
    <row r="58" spans="1:11" ht="12.75">
      <c r="A58" s="182" t="s">
        <v>51</v>
      </c>
      <c r="B58" s="183"/>
      <c r="C58" s="183"/>
      <c r="D58" s="183"/>
      <c r="E58" s="183"/>
      <c r="F58" s="183"/>
      <c r="G58" s="183"/>
      <c r="H58" s="184"/>
      <c r="I58" s="4">
        <v>51</v>
      </c>
      <c r="J58" s="291">
        <v>0</v>
      </c>
      <c r="K58" s="291">
        <v>0</v>
      </c>
    </row>
    <row r="59" spans="1:11" ht="12.75">
      <c r="A59" s="182" t="s">
        <v>25</v>
      </c>
      <c r="B59" s="183"/>
      <c r="C59" s="183"/>
      <c r="D59" s="183"/>
      <c r="E59" s="183"/>
      <c r="F59" s="183"/>
      <c r="G59" s="183"/>
      <c r="H59" s="184"/>
      <c r="I59" s="4">
        <v>52</v>
      </c>
      <c r="J59" s="291">
        <v>0</v>
      </c>
      <c r="K59" s="291">
        <v>0</v>
      </c>
    </row>
    <row r="60" spans="1:11" ht="12.75">
      <c r="A60" s="182" t="s">
        <v>26</v>
      </c>
      <c r="B60" s="183"/>
      <c r="C60" s="183"/>
      <c r="D60" s="183"/>
      <c r="E60" s="183"/>
      <c r="F60" s="183"/>
      <c r="G60" s="183"/>
      <c r="H60" s="184"/>
      <c r="I60" s="4">
        <v>53</v>
      </c>
      <c r="J60" s="291">
        <v>0</v>
      </c>
      <c r="K60" s="291">
        <v>0</v>
      </c>
    </row>
    <row r="61" spans="1:11" ht="12.75">
      <c r="A61" s="182" t="s">
        <v>27</v>
      </c>
      <c r="B61" s="183"/>
      <c r="C61" s="183"/>
      <c r="D61" s="183"/>
      <c r="E61" s="183"/>
      <c r="F61" s="183"/>
      <c r="G61" s="183"/>
      <c r="H61" s="184"/>
      <c r="I61" s="4">
        <v>54</v>
      </c>
      <c r="J61" s="291">
        <v>0</v>
      </c>
      <c r="K61" s="291">
        <v>0</v>
      </c>
    </row>
    <row r="62" spans="1:11" ht="12.75">
      <c r="A62" s="182" t="s">
        <v>28</v>
      </c>
      <c r="B62" s="183"/>
      <c r="C62" s="183"/>
      <c r="D62" s="183"/>
      <c r="E62" s="183"/>
      <c r="F62" s="183"/>
      <c r="G62" s="183"/>
      <c r="H62" s="184"/>
      <c r="I62" s="4">
        <v>55</v>
      </c>
      <c r="J62" s="291">
        <v>0</v>
      </c>
      <c r="K62" s="291">
        <v>0</v>
      </c>
    </row>
    <row r="63" spans="1:11" ht="12.75">
      <c r="A63" s="182" t="s">
        <v>52</v>
      </c>
      <c r="B63" s="183"/>
      <c r="C63" s="183"/>
      <c r="D63" s="183"/>
      <c r="E63" s="183"/>
      <c r="F63" s="183"/>
      <c r="G63" s="183"/>
      <c r="H63" s="184"/>
      <c r="I63" s="4">
        <v>56</v>
      </c>
      <c r="J63" s="291">
        <v>182209855</v>
      </c>
      <c r="K63" s="291">
        <v>169068763</v>
      </c>
    </row>
    <row r="64" spans="1:11" ht="12.75">
      <c r="A64" s="182" t="s">
        <v>53</v>
      </c>
      <c r="B64" s="183"/>
      <c r="C64" s="183"/>
      <c r="D64" s="183"/>
      <c r="E64" s="183"/>
      <c r="F64" s="183"/>
      <c r="G64" s="183"/>
      <c r="H64" s="184"/>
      <c r="I64" s="4">
        <v>57</v>
      </c>
      <c r="J64" s="291">
        <v>0</v>
      </c>
      <c r="K64" s="291">
        <v>0</v>
      </c>
    </row>
    <row r="65" spans="1:11" ht="12.75">
      <c r="A65" s="182" t="s">
        <v>54</v>
      </c>
      <c r="B65" s="183"/>
      <c r="C65" s="183"/>
      <c r="D65" s="183"/>
      <c r="E65" s="183"/>
      <c r="F65" s="183"/>
      <c r="G65" s="183"/>
      <c r="H65" s="184"/>
      <c r="I65" s="4">
        <v>58</v>
      </c>
      <c r="J65" s="291">
        <v>3398829</v>
      </c>
      <c r="K65" s="291">
        <v>2261048</v>
      </c>
    </row>
    <row r="66" spans="1:11" ht="12.75">
      <c r="A66" s="198" t="s">
        <v>55</v>
      </c>
      <c r="B66" s="199"/>
      <c r="C66" s="199"/>
      <c r="D66" s="199"/>
      <c r="E66" s="199"/>
      <c r="F66" s="199"/>
      <c r="G66" s="199"/>
      <c r="H66" s="200"/>
      <c r="I66" s="4">
        <v>59</v>
      </c>
      <c r="J66" s="291">
        <v>680665</v>
      </c>
      <c r="K66" s="291">
        <v>2731973</v>
      </c>
    </row>
    <row r="67" spans="1:11" ht="12.75">
      <c r="A67" s="198" t="s">
        <v>56</v>
      </c>
      <c r="B67" s="199"/>
      <c r="C67" s="199"/>
      <c r="D67" s="199"/>
      <c r="E67" s="199"/>
      <c r="F67" s="199"/>
      <c r="G67" s="199"/>
      <c r="H67" s="200"/>
      <c r="I67" s="5">
        <v>60</v>
      </c>
      <c r="J67" s="11">
        <f>J8+J9+J41+J66</f>
        <v>737013179</v>
      </c>
      <c r="K67" s="11">
        <f>K8+K9+K41+K66</f>
        <v>732222898</v>
      </c>
    </row>
    <row r="68" spans="1:11" ht="12.75">
      <c r="A68" s="204" t="s">
        <v>57</v>
      </c>
      <c r="B68" s="205"/>
      <c r="C68" s="205"/>
      <c r="D68" s="205"/>
      <c r="E68" s="205"/>
      <c r="F68" s="205"/>
      <c r="G68" s="205"/>
      <c r="H68" s="206"/>
      <c r="I68" s="124">
        <v>61</v>
      </c>
      <c r="J68" s="13">
        <v>804016</v>
      </c>
      <c r="K68" s="13">
        <v>804016</v>
      </c>
    </row>
    <row r="69" spans="1:11" ht="12.75">
      <c r="A69" s="207" t="s">
        <v>271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95" t="s">
        <v>272</v>
      </c>
      <c r="B70" s="196"/>
      <c r="C70" s="196"/>
      <c r="D70" s="196"/>
      <c r="E70" s="196"/>
      <c r="F70" s="196"/>
      <c r="G70" s="196"/>
      <c r="H70" s="197"/>
      <c r="I70" s="6">
        <v>62</v>
      </c>
      <c r="J70" s="16">
        <f>J71+J72+J73+J79+J80+J83+J86</f>
        <v>616020188</v>
      </c>
      <c r="K70" s="16">
        <f>K71+K72+K73+K79+K80+K83+K86</f>
        <v>617289373</v>
      </c>
    </row>
    <row r="71" spans="1:11" ht="12.75">
      <c r="A71" s="182" t="s">
        <v>58</v>
      </c>
      <c r="B71" s="183"/>
      <c r="C71" s="183"/>
      <c r="D71" s="183"/>
      <c r="E71" s="183"/>
      <c r="F71" s="183"/>
      <c r="G71" s="183"/>
      <c r="H71" s="184"/>
      <c r="I71" s="4">
        <v>63</v>
      </c>
      <c r="J71" s="292">
        <v>539219000</v>
      </c>
      <c r="K71" s="292">
        <v>539219000</v>
      </c>
    </row>
    <row r="72" spans="1:11" ht="12.75">
      <c r="A72" s="182" t="s">
        <v>59</v>
      </c>
      <c r="B72" s="183"/>
      <c r="C72" s="183"/>
      <c r="D72" s="183"/>
      <c r="E72" s="183"/>
      <c r="F72" s="183"/>
      <c r="G72" s="183"/>
      <c r="H72" s="184"/>
      <c r="I72" s="4">
        <v>64</v>
      </c>
      <c r="J72" s="292">
        <v>38623828</v>
      </c>
      <c r="K72" s="292">
        <v>38623828</v>
      </c>
    </row>
    <row r="73" spans="1:11" ht="12.75">
      <c r="A73" s="182" t="s">
        <v>60</v>
      </c>
      <c r="B73" s="183"/>
      <c r="C73" s="183"/>
      <c r="D73" s="183"/>
      <c r="E73" s="183"/>
      <c r="F73" s="183"/>
      <c r="G73" s="183"/>
      <c r="H73" s="184"/>
      <c r="I73" s="4">
        <v>65</v>
      </c>
      <c r="J73" s="11">
        <f>J74+J75-J76+J77+J78</f>
        <v>0</v>
      </c>
      <c r="K73" s="11">
        <f>K74+K75-K76+K77+K78</f>
        <v>0</v>
      </c>
    </row>
    <row r="74" spans="1:11" ht="12.75">
      <c r="A74" s="182" t="s">
        <v>269</v>
      </c>
      <c r="B74" s="183"/>
      <c r="C74" s="183"/>
      <c r="D74" s="183"/>
      <c r="E74" s="183"/>
      <c r="F74" s="183"/>
      <c r="G74" s="183"/>
      <c r="H74" s="184"/>
      <c r="I74" s="4">
        <v>66</v>
      </c>
      <c r="J74" s="12">
        <v>0</v>
      </c>
      <c r="K74" s="12">
        <v>0</v>
      </c>
    </row>
    <row r="75" spans="1:11" ht="12.75">
      <c r="A75" s="182" t="s">
        <v>61</v>
      </c>
      <c r="B75" s="183"/>
      <c r="C75" s="183"/>
      <c r="D75" s="183"/>
      <c r="E75" s="183"/>
      <c r="F75" s="183"/>
      <c r="G75" s="183"/>
      <c r="H75" s="184"/>
      <c r="I75" s="4">
        <v>67</v>
      </c>
      <c r="J75" s="12">
        <v>0</v>
      </c>
      <c r="K75" s="12">
        <v>0</v>
      </c>
    </row>
    <row r="76" spans="1:11" ht="12.75">
      <c r="A76" s="182" t="s">
        <v>62</v>
      </c>
      <c r="B76" s="183"/>
      <c r="C76" s="183"/>
      <c r="D76" s="183"/>
      <c r="E76" s="183"/>
      <c r="F76" s="183"/>
      <c r="G76" s="183"/>
      <c r="H76" s="184"/>
      <c r="I76" s="4">
        <v>68</v>
      </c>
      <c r="J76" s="12">
        <v>0</v>
      </c>
      <c r="K76" s="12">
        <v>0</v>
      </c>
    </row>
    <row r="77" spans="1:11" ht="12.75">
      <c r="A77" s="182" t="s">
        <v>63</v>
      </c>
      <c r="B77" s="183"/>
      <c r="C77" s="183"/>
      <c r="D77" s="183"/>
      <c r="E77" s="183"/>
      <c r="F77" s="183"/>
      <c r="G77" s="183"/>
      <c r="H77" s="184"/>
      <c r="I77" s="4">
        <v>69</v>
      </c>
      <c r="J77" s="12">
        <v>0</v>
      </c>
      <c r="K77" s="12">
        <v>0</v>
      </c>
    </row>
    <row r="78" spans="1:11" ht="12.75">
      <c r="A78" s="182" t="s">
        <v>64</v>
      </c>
      <c r="B78" s="183"/>
      <c r="C78" s="183"/>
      <c r="D78" s="183"/>
      <c r="E78" s="183"/>
      <c r="F78" s="183"/>
      <c r="G78" s="183"/>
      <c r="H78" s="184"/>
      <c r="I78" s="4">
        <v>70</v>
      </c>
      <c r="J78" s="12">
        <v>0</v>
      </c>
      <c r="K78" s="12">
        <v>0</v>
      </c>
    </row>
    <row r="79" spans="1:11" ht="12.75">
      <c r="A79" s="182" t="s">
        <v>65</v>
      </c>
      <c r="B79" s="183"/>
      <c r="C79" s="183"/>
      <c r="D79" s="183"/>
      <c r="E79" s="183"/>
      <c r="F79" s="183"/>
      <c r="G79" s="183"/>
      <c r="H79" s="184"/>
      <c r="I79" s="4">
        <v>71</v>
      </c>
      <c r="J79" s="293">
        <v>36669177</v>
      </c>
      <c r="K79" s="293">
        <v>36669177</v>
      </c>
    </row>
    <row r="80" spans="1:11" ht="12.75">
      <c r="A80" s="182" t="s">
        <v>66</v>
      </c>
      <c r="B80" s="183"/>
      <c r="C80" s="183"/>
      <c r="D80" s="183"/>
      <c r="E80" s="183"/>
      <c r="F80" s="183"/>
      <c r="G80" s="183"/>
      <c r="H80" s="184"/>
      <c r="I80" s="4">
        <v>72</v>
      </c>
      <c r="J80" s="11">
        <f>J81-J82</f>
        <v>1265202</v>
      </c>
      <c r="K80" s="11">
        <f>K81-K82</f>
        <v>1508183</v>
      </c>
    </row>
    <row r="81" spans="1:11" ht="12.75">
      <c r="A81" s="201" t="s">
        <v>67</v>
      </c>
      <c r="B81" s="202"/>
      <c r="C81" s="202"/>
      <c r="D81" s="202"/>
      <c r="E81" s="202"/>
      <c r="F81" s="202"/>
      <c r="G81" s="202"/>
      <c r="H81" s="203"/>
      <c r="I81" s="4">
        <v>73</v>
      </c>
      <c r="J81" s="294">
        <v>1265202</v>
      </c>
      <c r="K81" s="294">
        <v>1508183</v>
      </c>
    </row>
    <row r="82" spans="1:11" ht="12.75">
      <c r="A82" s="201" t="s">
        <v>68</v>
      </c>
      <c r="B82" s="202"/>
      <c r="C82" s="202"/>
      <c r="D82" s="202"/>
      <c r="E82" s="202"/>
      <c r="F82" s="202"/>
      <c r="G82" s="202"/>
      <c r="H82" s="203"/>
      <c r="I82" s="4">
        <v>74</v>
      </c>
      <c r="J82" s="294">
        <v>0</v>
      </c>
      <c r="K82" s="294">
        <v>0</v>
      </c>
    </row>
    <row r="83" spans="1:11" ht="12.75">
      <c r="A83" s="182" t="s">
        <v>69</v>
      </c>
      <c r="B83" s="183"/>
      <c r="C83" s="183"/>
      <c r="D83" s="183"/>
      <c r="E83" s="183"/>
      <c r="F83" s="183"/>
      <c r="G83" s="183"/>
      <c r="H83" s="184"/>
      <c r="I83" s="4">
        <v>75</v>
      </c>
      <c r="J83" s="11">
        <f>J84-J85</f>
        <v>242981</v>
      </c>
      <c r="K83" s="11">
        <f>K84-K85</f>
        <v>1269185</v>
      </c>
    </row>
    <row r="84" spans="1:11" ht="12.75">
      <c r="A84" s="201" t="s">
        <v>70</v>
      </c>
      <c r="B84" s="202"/>
      <c r="C84" s="202"/>
      <c r="D84" s="202"/>
      <c r="E84" s="202"/>
      <c r="F84" s="202"/>
      <c r="G84" s="202"/>
      <c r="H84" s="203"/>
      <c r="I84" s="4">
        <v>76</v>
      </c>
      <c r="J84" s="295">
        <v>242981</v>
      </c>
      <c r="K84" s="295">
        <v>1269185</v>
      </c>
    </row>
    <row r="85" spans="1:11" ht="12.75">
      <c r="A85" s="201" t="s">
        <v>71</v>
      </c>
      <c r="B85" s="202"/>
      <c r="C85" s="202"/>
      <c r="D85" s="202"/>
      <c r="E85" s="202"/>
      <c r="F85" s="202"/>
      <c r="G85" s="202"/>
      <c r="H85" s="203"/>
      <c r="I85" s="4">
        <v>77</v>
      </c>
      <c r="J85" s="295">
        <v>0</v>
      </c>
      <c r="K85" s="295">
        <v>0</v>
      </c>
    </row>
    <row r="86" spans="1:11" ht="12.75">
      <c r="A86" s="182" t="s">
        <v>72</v>
      </c>
      <c r="B86" s="183"/>
      <c r="C86" s="183"/>
      <c r="D86" s="183"/>
      <c r="E86" s="183"/>
      <c r="F86" s="183"/>
      <c r="G86" s="183"/>
      <c r="H86" s="184"/>
      <c r="I86" s="4">
        <v>78</v>
      </c>
      <c r="J86" s="295">
        <v>0</v>
      </c>
      <c r="K86" s="295">
        <v>0</v>
      </c>
    </row>
    <row r="87" spans="1:11" ht="12.75">
      <c r="A87" s="198" t="s">
        <v>288</v>
      </c>
      <c r="B87" s="199"/>
      <c r="C87" s="199"/>
      <c r="D87" s="199"/>
      <c r="E87" s="199"/>
      <c r="F87" s="199"/>
      <c r="G87" s="199"/>
      <c r="H87" s="200"/>
      <c r="I87" s="4">
        <v>79</v>
      </c>
      <c r="J87" s="11">
        <f>SUM(J88:J90)</f>
        <v>10565286</v>
      </c>
      <c r="K87" s="11">
        <f>SUM(K88:K90)</f>
        <v>10492505</v>
      </c>
    </row>
    <row r="88" spans="1:11" ht="12.75">
      <c r="A88" s="182" t="s">
        <v>74</v>
      </c>
      <c r="B88" s="183"/>
      <c r="C88" s="183"/>
      <c r="D88" s="183"/>
      <c r="E88" s="183"/>
      <c r="F88" s="183"/>
      <c r="G88" s="183"/>
      <c r="H88" s="184"/>
      <c r="I88" s="4">
        <v>80</v>
      </c>
      <c r="J88" s="296">
        <v>3201648</v>
      </c>
      <c r="K88" s="296">
        <v>3128867</v>
      </c>
    </row>
    <row r="89" spans="1:11" ht="12.75">
      <c r="A89" s="182" t="s">
        <v>75</v>
      </c>
      <c r="B89" s="183"/>
      <c r="C89" s="183"/>
      <c r="D89" s="183"/>
      <c r="E89" s="183"/>
      <c r="F89" s="183"/>
      <c r="G89" s="183"/>
      <c r="H89" s="184"/>
      <c r="I89" s="4">
        <v>81</v>
      </c>
      <c r="J89" s="296">
        <v>0</v>
      </c>
      <c r="K89" s="296">
        <v>0</v>
      </c>
    </row>
    <row r="90" spans="1:11" ht="12.75">
      <c r="A90" s="182" t="s">
        <v>73</v>
      </c>
      <c r="B90" s="183"/>
      <c r="C90" s="183"/>
      <c r="D90" s="183"/>
      <c r="E90" s="183"/>
      <c r="F90" s="183"/>
      <c r="G90" s="183"/>
      <c r="H90" s="184"/>
      <c r="I90" s="4">
        <v>82</v>
      </c>
      <c r="J90" s="296">
        <v>7363638</v>
      </c>
      <c r="K90" s="296">
        <v>7363638</v>
      </c>
    </row>
    <row r="91" spans="1:11" ht="12.75">
      <c r="A91" s="198" t="s">
        <v>289</v>
      </c>
      <c r="B91" s="199"/>
      <c r="C91" s="199"/>
      <c r="D91" s="199"/>
      <c r="E91" s="199"/>
      <c r="F91" s="199"/>
      <c r="G91" s="199"/>
      <c r="H91" s="200"/>
      <c r="I91" s="4">
        <v>83</v>
      </c>
      <c r="J91" s="11">
        <f>SUM(J92:J100)</f>
        <v>49266034</v>
      </c>
      <c r="K91" s="11">
        <f>SUM(K92:K100)</f>
        <v>49266034</v>
      </c>
    </row>
    <row r="92" spans="1:11" ht="12.75">
      <c r="A92" s="182" t="s">
        <v>76</v>
      </c>
      <c r="B92" s="183"/>
      <c r="C92" s="183"/>
      <c r="D92" s="183"/>
      <c r="E92" s="183"/>
      <c r="F92" s="183"/>
      <c r="G92" s="183"/>
      <c r="H92" s="184"/>
      <c r="I92" s="4">
        <v>84</v>
      </c>
      <c r="J92" s="297">
        <v>0</v>
      </c>
      <c r="K92" s="297">
        <v>0</v>
      </c>
    </row>
    <row r="93" spans="1:11" ht="12.75">
      <c r="A93" s="182" t="s">
        <v>77</v>
      </c>
      <c r="B93" s="183"/>
      <c r="C93" s="183"/>
      <c r="D93" s="183"/>
      <c r="E93" s="183"/>
      <c r="F93" s="183"/>
      <c r="G93" s="183"/>
      <c r="H93" s="184"/>
      <c r="I93" s="4">
        <v>85</v>
      </c>
      <c r="J93" s="297">
        <v>3104021</v>
      </c>
      <c r="K93" s="297">
        <v>3104021</v>
      </c>
    </row>
    <row r="94" spans="1:11" ht="12.75">
      <c r="A94" s="182" t="s">
        <v>78</v>
      </c>
      <c r="B94" s="183"/>
      <c r="C94" s="183"/>
      <c r="D94" s="183"/>
      <c r="E94" s="183"/>
      <c r="F94" s="183"/>
      <c r="G94" s="183"/>
      <c r="H94" s="184"/>
      <c r="I94" s="4">
        <v>86</v>
      </c>
      <c r="J94" s="297">
        <v>26047030</v>
      </c>
      <c r="K94" s="297">
        <v>26047030</v>
      </c>
    </row>
    <row r="95" spans="1:11" ht="12.75">
      <c r="A95" s="182" t="s">
        <v>79</v>
      </c>
      <c r="B95" s="183"/>
      <c r="C95" s="183"/>
      <c r="D95" s="183"/>
      <c r="E95" s="183"/>
      <c r="F95" s="183"/>
      <c r="G95" s="183"/>
      <c r="H95" s="184"/>
      <c r="I95" s="4">
        <v>87</v>
      </c>
      <c r="J95" s="297">
        <v>0</v>
      </c>
      <c r="K95" s="297">
        <v>0</v>
      </c>
    </row>
    <row r="96" spans="1:11" ht="12.75">
      <c r="A96" s="182" t="s">
        <v>80</v>
      </c>
      <c r="B96" s="183"/>
      <c r="C96" s="183"/>
      <c r="D96" s="183"/>
      <c r="E96" s="183"/>
      <c r="F96" s="183"/>
      <c r="G96" s="183"/>
      <c r="H96" s="184"/>
      <c r="I96" s="4">
        <v>88</v>
      </c>
      <c r="J96" s="297">
        <v>12073361</v>
      </c>
      <c r="K96" s="297">
        <v>12073361</v>
      </c>
    </row>
    <row r="97" spans="1:11" ht="12.75">
      <c r="A97" s="182" t="s">
        <v>81</v>
      </c>
      <c r="B97" s="183"/>
      <c r="C97" s="183"/>
      <c r="D97" s="183"/>
      <c r="E97" s="183"/>
      <c r="F97" s="183"/>
      <c r="G97" s="183"/>
      <c r="H97" s="184"/>
      <c r="I97" s="4">
        <v>89</v>
      </c>
      <c r="J97" s="297">
        <v>0</v>
      </c>
      <c r="K97" s="297">
        <v>0</v>
      </c>
    </row>
    <row r="98" spans="1:11" ht="12.75">
      <c r="A98" s="182" t="s">
        <v>82</v>
      </c>
      <c r="B98" s="183"/>
      <c r="C98" s="183"/>
      <c r="D98" s="183"/>
      <c r="E98" s="183"/>
      <c r="F98" s="183"/>
      <c r="G98" s="183"/>
      <c r="H98" s="184"/>
      <c r="I98" s="4">
        <v>90</v>
      </c>
      <c r="J98" s="297">
        <v>0</v>
      </c>
      <c r="K98" s="297">
        <v>0</v>
      </c>
    </row>
    <row r="99" spans="1:11" ht="12.75">
      <c r="A99" s="182" t="s">
        <v>83</v>
      </c>
      <c r="B99" s="183"/>
      <c r="C99" s="183"/>
      <c r="D99" s="183"/>
      <c r="E99" s="183"/>
      <c r="F99" s="183"/>
      <c r="G99" s="183"/>
      <c r="H99" s="184"/>
      <c r="I99" s="4">
        <v>91</v>
      </c>
      <c r="J99" s="297">
        <v>0</v>
      </c>
      <c r="K99" s="297">
        <v>0</v>
      </c>
    </row>
    <row r="100" spans="1:11" ht="12.75">
      <c r="A100" s="182" t="s">
        <v>84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297">
        <v>8041622</v>
      </c>
      <c r="K100" s="297">
        <v>8041622</v>
      </c>
    </row>
    <row r="101" spans="1:11" ht="12.75">
      <c r="A101" s="198" t="s">
        <v>290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1">
        <f>SUM(J102:J113)</f>
        <v>58413688</v>
      </c>
      <c r="K101" s="11">
        <f>SUM(K102:K113)</f>
        <v>51819370</v>
      </c>
    </row>
    <row r="102" spans="1:11" ht="12.75">
      <c r="A102" s="182" t="s">
        <v>76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298">
        <v>632951</v>
      </c>
      <c r="K102" s="298">
        <v>1280637</v>
      </c>
    </row>
    <row r="103" spans="1:11" ht="12.75">
      <c r="A103" s="182" t="s">
        <v>77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298">
        <v>10738248</v>
      </c>
      <c r="K103" s="298">
        <v>10738248</v>
      </c>
    </row>
    <row r="104" spans="1:11" ht="12.75">
      <c r="A104" s="182" t="s">
        <v>78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298">
        <v>6857917</v>
      </c>
      <c r="K104" s="298">
        <v>5147772</v>
      </c>
    </row>
    <row r="105" spans="1:11" ht="12.75">
      <c r="A105" s="182" t="s">
        <v>79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298">
        <v>0</v>
      </c>
      <c r="K105" s="298">
        <v>0</v>
      </c>
    </row>
    <row r="106" spans="1:11" ht="12.75">
      <c r="A106" s="182" t="s">
        <v>80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298">
        <v>26124912</v>
      </c>
      <c r="K106" s="298">
        <v>22510321</v>
      </c>
    </row>
    <row r="107" spans="1:11" ht="12.75">
      <c r="A107" s="182" t="s">
        <v>81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298">
        <v>0</v>
      </c>
      <c r="K107" s="298">
        <v>0</v>
      </c>
    </row>
    <row r="108" spans="1:11" ht="12.75">
      <c r="A108" s="182" t="s">
        <v>82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298">
        <v>0</v>
      </c>
      <c r="K108" s="298">
        <v>0</v>
      </c>
    </row>
    <row r="109" spans="1:11" ht="12.75">
      <c r="A109" s="182" t="s">
        <v>85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298">
        <v>3586459</v>
      </c>
      <c r="K109" s="298">
        <v>3534179</v>
      </c>
    </row>
    <row r="110" spans="1:11" ht="12.75">
      <c r="A110" s="182" t="s">
        <v>86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298">
        <v>4754918</v>
      </c>
      <c r="K110" s="298">
        <v>2936931</v>
      </c>
    </row>
    <row r="111" spans="1:11" ht="12.75">
      <c r="A111" s="182" t="s">
        <v>87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298">
        <v>0</v>
      </c>
      <c r="K111" s="298">
        <v>0</v>
      </c>
    </row>
    <row r="112" spans="1:11" ht="12.75">
      <c r="A112" s="182" t="s">
        <v>88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298">
        <v>0</v>
      </c>
      <c r="K112" s="298">
        <v>0</v>
      </c>
    </row>
    <row r="113" spans="1:11" ht="12.75">
      <c r="A113" s="182" t="s">
        <v>89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298">
        <v>5718283</v>
      </c>
      <c r="K113" s="298">
        <v>5671282</v>
      </c>
    </row>
    <row r="114" spans="1:11" ht="27" customHeight="1">
      <c r="A114" s="198" t="s">
        <v>90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298">
        <v>2747983</v>
      </c>
      <c r="K114" s="298">
        <v>3355616</v>
      </c>
    </row>
    <row r="115" spans="1:11" ht="12.75">
      <c r="A115" s="198" t="s">
        <v>91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1">
        <f>J70+J87+J91+J101+J114</f>
        <v>737013179</v>
      </c>
      <c r="K115" s="11">
        <f>K70+K87+K91+K101+K114</f>
        <v>732222898</v>
      </c>
    </row>
    <row r="116" spans="1:11" ht="12.75">
      <c r="A116" s="212" t="s">
        <v>92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3">
        <v>804016</v>
      </c>
      <c r="K116" s="13">
        <v>804016</v>
      </c>
    </row>
    <row r="117" spans="1:11" ht="12.75">
      <c r="A117" s="207" t="s">
        <v>96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93</v>
      </c>
      <c r="B118" s="219"/>
      <c r="C118" s="219"/>
      <c r="D118" s="219"/>
      <c r="E118" s="219"/>
      <c r="F118" s="219"/>
      <c r="G118" s="219"/>
      <c r="H118" s="219"/>
      <c r="I118" s="220"/>
      <c r="J118" s="220"/>
      <c r="K118" s="221"/>
    </row>
    <row r="119" spans="1:11" ht="12.75">
      <c r="A119" s="222" t="s">
        <v>94</v>
      </c>
      <c r="B119" s="223"/>
      <c r="C119" s="223"/>
      <c r="D119" s="223"/>
      <c r="E119" s="223"/>
      <c r="F119" s="223"/>
      <c r="G119" s="223"/>
      <c r="H119" s="224"/>
      <c r="I119" s="99">
        <v>109</v>
      </c>
      <c r="J119" s="100">
        <v>0</v>
      </c>
      <c r="K119" s="102">
        <v>0</v>
      </c>
    </row>
    <row r="120" spans="1:11" ht="15" customHeight="1">
      <c r="A120" s="227" t="s">
        <v>95</v>
      </c>
      <c r="B120" s="228"/>
      <c r="C120" s="228"/>
      <c r="D120" s="228"/>
      <c r="E120" s="228"/>
      <c r="F120" s="228"/>
      <c r="G120" s="228"/>
      <c r="H120" s="229"/>
      <c r="I120" s="98">
        <v>110</v>
      </c>
      <c r="J120" s="101">
        <v>0</v>
      </c>
      <c r="K120" s="101">
        <v>0</v>
      </c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96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2"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1">
      <selection activeCell="N63" sqref="N63"/>
    </sheetView>
  </sheetViews>
  <sheetFormatPr defaultColWidth="9.140625" defaultRowHeight="12.75"/>
  <cols>
    <col min="1" max="8" width="7.28125" style="0" customWidth="1"/>
    <col min="9" max="9" width="5.57421875" style="0" customWidth="1"/>
    <col min="10" max="10" width="9.7109375" style="0" customWidth="1"/>
    <col min="11" max="11" width="9.00390625" style="0" customWidth="1"/>
    <col min="12" max="12" width="9.57421875" style="0" customWidth="1"/>
    <col min="13" max="13" width="9.00390625" style="0" customWidth="1"/>
  </cols>
  <sheetData>
    <row r="1" spans="1:13" ht="12.75" customHeight="1">
      <c r="A1" s="225" t="s">
        <v>98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26" t="s">
        <v>308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2.7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4"/>
    </row>
    <row r="4" spans="1:13" ht="12.75">
      <c r="A4" s="230" t="s">
        <v>158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2"/>
    </row>
    <row r="5" spans="1:13" ht="33.75">
      <c r="A5" s="233" t="s">
        <v>6</v>
      </c>
      <c r="B5" s="233"/>
      <c r="C5" s="233"/>
      <c r="D5" s="233"/>
      <c r="E5" s="233"/>
      <c r="F5" s="233"/>
      <c r="G5" s="233"/>
      <c r="H5" s="233"/>
      <c r="I5" s="121" t="s">
        <v>7</v>
      </c>
      <c r="J5" s="122" t="s">
        <v>276</v>
      </c>
      <c r="K5" s="122" t="s">
        <v>277</v>
      </c>
      <c r="L5" s="122" t="s">
        <v>278</v>
      </c>
      <c r="M5" s="122" t="s">
        <v>279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123">
        <v>2</v>
      </c>
      <c r="J6" s="120">
        <v>3</v>
      </c>
      <c r="K6" s="120">
        <v>4</v>
      </c>
      <c r="L6" s="120">
        <v>5</v>
      </c>
      <c r="M6" s="120">
        <v>6</v>
      </c>
    </row>
    <row r="7" spans="1:13" ht="12.75">
      <c r="A7" s="195" t="s">
        <v>101</v>
      </c>
      <c r="B7" s="196"/>
      <c r="C7" s="196"/>
      <c r="D7" s="196"/>
      <c r="E7" s="196"/>
      <c r="F7" s="196"/>
      <c r="G7" s="196"/>
      <c r="H7" s="197"/>
      <c r="I7" s="6">
        <v>111</v>
      </c>
      <c r="J7" s="16">
        <f>SUM(J8:J9)</f>
        <v>33498002</v>
      </c>
      <c r="K7" s="16">
        <f>SUM(K8:K9)</f>
        <v>33498002</v>
      </c>
      <c r="L7" s="16">
        <f>SUM(L8:L9)</f>
        <v>41286271</v>
      </c>
      <c r="M7" s="16">
        <f>SUM(M8:M9)</f>
        <v>41286271</v>
      </c>
    </row>
    <row r="8" spans="1:13" ht="12.75">
      <c r="A8" s="198" t="s">
        <v>102</v>
      </c>
      <c r="B8" s="199"/>
      <c r="C8" s="199"/>
      <c r="D8" s="199"/>
      <c r="E8" s="199"/>
      <c r="F8" s="199"/>
      <c r="G8" s="199"/>
      <c r="H8" s="200"/>
      <c r="I8" s="4">
        <v>112</v>
      </c>
      <c r="J8" s="299">
        <v>30332292</v>
      </c>
      <c r="K8" s="299">
        <v>30332292</v>
      </c>
      <c r="L8" s="299">
        <v>38162810</v>
      </c>
      <c r="M8" s="299">
        <v>38162810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4">
        <v>113</v>
      </c>
      <c r="J9" s="299">
        <v>3165710</v>
      </c>
      <c r="K9" s="299">
        <v>3165710</v>
      </c>
      <c r="L9" s="299">
        <v>3123461</v>
      </c>
      <c r="M9" s="299">
        <v>3123461</v>
      </c>
    </row>
    <row r="10" spans="1:13" ht="12.75">
      <c r="A10" s="198" t="s">
        <v>104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1">
        <f>J11+J12+J16+J20+J21+J22+J25+J26</f>
        <v>38827429</v>
      </c>
      <c r="K10" s="11">
        <f>K11+K12+K16+K20+K21+K22+K25+K26</f>
        <v>38827429</v>
      </c>
      <c r="L10" s="11">
        <f>L11+L12+L16+L20+L21+L22+L25+L26</f>
        <v>40162268</v>
      </c>
      <c r="M10" s="11">
        <f>M11+M12+M16+M20+M21+M22+M25+M26</f>
        <v>40162268</v>
      </c>
    </row>
    <row r="11" spans="1:13" ht="12.75">
      <c r="A11" s="198" t="s">
        <v>105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2">
        <v>0</v>
      </c>
      <c r="K11" s="12">
        <v>0</v>
      </c>
      <c r="L11" s="12">
        <v>0</v>
      </c>
      <c r="M11" s="12">
        <v>0</v>
      </c>
    </row>
    <row r="12" spans="1:13" ht="12.75">
      <c r="A12" s="198" t="s">
        <v>291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1">
        <f>SUM(J13:J15)</f>
        <v>13534631</v>
      </c>
      <c r="K12" s="11">
        <f>SUM(K13:K15)</f>
        <v>13534631</v>
      </c>
      <c r="L12" s="11">
        <f>SUM(L13:L15)</f>
        <v>16001908</v>
      </c>
      <c r="M12" s="11">
        <f>SUM(M13:M15)</f>
        <v>16001908</v>
      </c>
    </row>
    <row r="13" spans="1:13" ht="12.75">
      <c r="A13" s="182" t="s">
        <v>106</v>
      </c>
      <c r="B13" s="183"/>
      <c r="C13" s="183"/>
      <c r="D13" s="183"/>
      <c r="E13" s="183"/>
      <c r="F13" s="183"/>
      <c r="G13" s="183"/>
      <c r="H13" s="184"/>
      <c r="I13" s="4">
        <v>117</v>
      </c>
      <c r="J13" s="300">
        <v>4487334</v>
      </c>
      <c r="K13" s="300">
        <v>4487334</v>
      </c>
      <c r="L13" s="300">
        <v>4698419</v>
      </c>
      <c r="M13" s="300">
        <v>4698419</v>
      </c>
    </row>
    <row r="14" spans="1:13" ht="12.75">
      <c r="A14" s="182" t="s">
        <v>107</v>
      </c>
      <c r="B14" s="183"/>
      <c r="C14" s="183"/>
      <c r="D14" s="183"/>
      <c r="E14" s="183"/>
      <c r="F14" s="183"/>
      <c r="G14" s="183"/>
      <c r="H14" s="184"/>
      <c r="I14" s="4">
        <v>118</v>
      </c>
      <c r="J14" s="300">
        <v>0</v>
      </c>
      <c r="K14" s="300">
        <v>0</v>
      </c>
      <c r="L14" s="300">
        <v>0</v>
      </c>
      <c r="M14" s="300">
        <v>0</v>
      </c>
    </row>
    <row r="15" spans="1:13" ht="12.75">
      <c r="A15" s="182" t="s">
        <v>108</v>
      </c>
      <c r="B15" s="183"/>
      <c r="C15" s="183"/>
      <c r="D15" s="183"/>
      <c r="E15" s="183"/>
      <c r="F15" s="183"/>
      <c r="G15" s="183"/>
      <c r="H15" s="184"/>
      <c r="I15" s="4">
        <v>119</v>
      </c>
      <c r="J15" s="300">
        <v>9047297</v>
      </c>
      <c r="K15" s="300">
        <v>9047297</v>
      </c>
      <c r="L15" s="300">
        <v>11303489</v>
      </c>
      <c r="M15" s="300">
        <v>11303489</v>
      </c>
    </row>
    <row r="16" spans="1:13" ht="12.75">
      <c r="A16" s="198" t="s">
        <v>292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1">
        <f>SUM(J17:J19)</f>
        <v>16836261</v>
      </c>
      <c r="K16" s="11">
        <f>SUM(K17:K19)</f>
        <v>16836261</v>
      </c>
      <c r="L16" s="11">
        <f>SUM(L17:L19)</f>
        <v>16333402</v>
      </c>
      <c r="M16" s="11">
        <f>SUM(M17:M19)</f>
        <v>16333402</v>
      </c>
    </row>
    <row r="17" spans="1:13" ht="12.75">
      <c r="A17" s="182" t="s">
        <v>109</v>
      </c>
      <c r="B17" s="183"/>
      <c r="C17" s="183"/>
      <c r="D17" s="183"/>
      <c r="E17" s="183"/>
      <c r="F17" s="183"/>
      <c r="G17" s="183"/>
      <c r="H17" s="184"/>
      <c r="I17" s="4">
        <v>121</v>
      </c>
      <c r="J17" s="301">
        <v>10465249</v>
      </c>
      <c r="K17" s="301">
        <v>10465249</v>
      </c>
      <c r="L17" s="301">
        <v>10254467</v>
      </c>
      <c r="M17" s="301">
        <v>10254467</v>
      </c>
    </row>
    <row r="18" spans="1:13" ht="12.75">
      <c r="A18" s="182" t="s">
        <v>110</v>
      </c>
      <c r="B18" s="183"/>
      <c r="C18" s="183"/>
      <c r="D18" s="183"/>
      <c r="E18" s="183"/>
      <c r="F18" s="183"/>
      <c r="G18" s="183"/>
      <c r="H18" s="184"/>
      <c r="I18" s="4">
        <v>122</v>
      </c>
      <c r="J18" s="301">
        <v>3899992</v>
      </c>
      <c r="K18" s="301">
        <v>3899992</v>
      </c>
      <c r="L18" s="301">
        <v>3684835</v>
      </c>
      <c r="M18" s="301">
        <v>3684835</v>
      </c>
    </row>
    <row r="19" spans="1:13" ht="12.75">
      <c r="A19" s="182" t="s">
        <v>111</v>
      </c>
      <c r="B19" s="183"/>
      <c r="C19" s="183"/>
      <c r="D19" s="183"/>
      <c r="E19" s="183"/>
      <c r="F19" s="183"/>
      <c r="G19" s="183"/>
      <c r="H19" s="184"/>
      <c r="I19" s="4">
        <v>123</v>
      </c>
      <c r="J19" s="301">
        <v>2471020</v>
      </c>
      <c r="K19" s="301">
        <v>2471020</v>
      </c>
      <c r="L19" s="301">
        <v>2394100</v>
      </c>
      <c r="M19" s="301">
        <v>2394100</v>
      </c>
    </row>
    <row r="20" spans="1:13" ht="12.75">
      <c r="A20" s="198" t="s">
        <v>112</v>
      </c>
      <c r="B20" s="199"/>
      <c r="C20" s="199"/>
      <c r="D20" s="199"/>
      <c r="E20" s="199"/>
      <c r="F20" s="199"/>
      <c r="G20" s="199"/>
      <c r="H20" s="200"/>
      <c r="I20" s="4">
        <v>124</v>
      </c>
      <c r="J20" s="301">
        <v>2644629</v>
      </c>
      <c r="K20" s="301">
        <v>2644629</v>
      </c>
      <c r="L20" s="301">
        <v>2606795</v>
      </c>
      <c r="M20" s="301">
        <v>2606795</v>
      </c>
    </row>
    <row r="21" spans="1:13" ht="12.75">
      <c r="A21" s="198" t="s">
        <v>113</v>
      </c>
      <c r="B21" s="199"/>
      <c r="C21" s="199"/>
      <c r="D21" s="199"/>
      <c r="E21" s="199"/>
      <c r="F21" s="199"/>
      <c r="G21" s="199"/>
      <c r="H21" s="200"/>
      <c r="I21" s="4">
        <v>125</v>
      </c>
      <c r="J21" s="301">
        <v>5396768</v>
      </c>
      <c r="K21" s="301">
        <v>5396768</v>
      </c>
      <c r="L21" s="301">
        <v>4850801</v>
      </c>
      <c r="M21" s="301">
        <v>4850801</v>
      </c>
    </row>
    <row r="22" spans="1:13" ht="12.75">
      <c r="A22" s="198" t="s">
        <v>114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1">
        <f>SUM(J23:J24)</f>
        <v>0</v>
      </c>
      <c r="K22" s="11">
        <f>SUM(K23:K24)</f>
        <v>0</v>
      </c>
      <c r="L22" s="11">
        <f>SUM(L23:L24)</f>
        <v>0</v>
      </c>
      <c r="M22" s="11">
        <f>SUM(M23:M24)</f>
        <v>0</v>
      </c>
    </row>
    <row r="23" spans="1:13" ht="12.75">
      <c r="A23" s="182" t="s">
        <v>115</v>
      </c>
      <c r="B23" s="183"/>
      <c r="C23" s="183"/>
      <c r="D23" s="183"/>
      <c r="E23" s="183"/>
      <c r="F23" s="183"/>
      <c r="G23" s="183"/>
      <c r="H23" s="184"/>
      <c r="I23" s="4">
        <v>127</v>
      </c>
      <c r="J23" s="302">
        <v>0</v>
      </c>
      <c r="K23" s="302">
        <v>0</v>
      </c>
      <c r="L23" s="302">
        <v>0</v>
      </c>
      <c r="M23" s="302">
        <v>0</v>
      </c>
    </row>
    <row r="24" spans="1:13" ht="12.75">
      <c r="A24" s="182" t="s">
        <v>116</v>
      </c>
      <c r="B24" s="183"/>
      <c r="C24" s="183"/>
      <c r="D24" s="183"/>
      <c r="E24" s="183"/>
      <c r="F24" s="183"/>
      <c r="G24" s="183"/>
      <c r="H24" s="184"/>
      <c r="I24" s="4">
        <v>128</v>
      </c>
      <c r="J24" s="302">
        <v>0</v>
      </c>
      <c r="K24" s="302">
        <v>0</v>
      </c>
      <c r="L24" s="302">
        <v>0</v>
      </c>
      <c r="M24" s="302">
        <v>0</v>
      </c>
    </row>
    <row r="25" spans="1:13" ht="12.75">
      <c r="A25" s="198" t="s">
        <v>117</v>
      </c>
      <c r="B25" s="199"/>
      <c r="C25" s="199"/>
      <c r="D25" s="199"/>
      <c r="E25" s="199"/>
      <c r="F25" s="199"/>
      <c r="G25" s="199"/>
      <c r="H25" s="200"/>
      <c r="I25" s="4">
        <v>129</v>
      </c>
      <c r="J25" s="302">
        <v>0</v>
      </c>
      <c r="K25" s="302">
        <v>0</v>
      </c>
      <c r="L25" s="302">
        <v>0</v>
      </c>
      <c r="M25" s="302">
        <v>0</v>
      </c>
    </row>
    <row r="26" spans="1:13" ht="12.75">
      <c r="A26" s="198" t="s">
        <v>118</v>
      </c>
      <c r="B26" s="199"/>
      <c r="C26" s="199"/>
      <c r="D26" s="199"/>
      <c r="E26" s="199"/>
      <c r="F26" s="199"/>
      <c r="G26" s="199"/>
      <c r="H26" s="200"/>
      <c r="I26" s="4">
        <v>130</v>
      </c>
      <c r="J26" s="302">
        <v>415140</v>
      </c>
      <c r="K26" s="302">
        <v>415140</v>
      </c>
      <c r="L26" s="302">
        <v>369362</v>
      </c>
      <c r="M26" s="302">
        <v>369362</v>
      </c>
    </row>
    <row r="27" spans="1:13" ht="12.75">
      <c r="A27" s="198" t="s">
        <v>293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1">
        <f>SUM(J28:J32)</f>
        <v>1061213</v>
      </c>
      <c r="K27" s="11">
        <f>SUM(K28:K32)</f>
        <v>1061213</v>
      </c>
      <c r="L27" s="11">
        <f>SUM(L28:L32)</f>
        <v>488025</v>
      </c>
      <c r="M27" s="11">
        <f>SUM(M28:M32)</f>
        <v>488025</v>
      </c>
    </row>
    <row r="28" spans="1:13" ht="22.5" customHeight="1">
      <c r="A28" s="198" t="s">
        <v>119</v>
      </c>
      <c r="B28" s="199"/>
      <c r="C28" s="199"/>
      <c r="D28" s="199"/>
      <c r="E28" s="199"/>
      <c r="F28" s="199"/>
      <c r="G28" s="199"/>
      <c r="H28" s="200"/>
      <c r="I28" s="4">
        <v>132</v>
      </c>
      <c r="J28" s="303">
        <v>0</v>
      </c>
      <c r="K28" s="303">
        <v>0</v>
      </c>
      <c r="L28" s="303">
        <v>0</v>
      </c>
      <c r="M28" s="303">
        <v>0</v>
      </c>
    </row>
    <row r="29" spans="1:13" ht="21" customHeight="1">
      <c r="A29" s="198" t="s">
        <v>120</v>
      </c>
      <c r="B29" s="199"/>
      <c r="C29" s="199"/>
      <c r="D29" s="199"/>
      <c r="E29" s="199"/>
      <c r="F29" s="199"/>
      <c r="G29" s="199"/>
      <c r="H29" s="200"/>
      <c r="I29" s="4">
        <v>133</v>
      </c>
      <c r="J29" s="303">
        <v>1061213</v>
      </c>
      <c r="K29" s="303">
        <v>1061213</v>
      </c>
      <c r="L29" s="303">
        <v>488025</v>
      </c>
      <c r="M29" s="303">
        <v>488025</v>
      </c>
    </row>
    <row r="30" spans="1:13" ht="12.75">
      <c r="A30" s="198" t="s">
        <v>121</v>
      </c>
      <c r="B30" s="199"/>
      <c r="C30" s="199"/>
      <c r="D30" s="199"/>
      <c r="E30" s="199"/>
      <c r="F30" s="199"/>
      <c r="G30" s="199"/>
      <c r="H30" s="200"/>
      <c r="I30" s="4">
        <v>134</v>
      </c>
      <c r="J30" s="303">
        <v>0</v>
      </c>
      <c r="K30" s="303">
        <v>0</v>
      </c>
      <c r="L30" s="303">
        <v>0</v>
      </c>
      <c r="M30" s="303">
        <v>0</v>
      </c>
    </row>
    <row r="31" spans="1:13" ht="12.75">
      <c r="A31" s="198" t="s">
        <v>122</v>
      </c>
      <c r="B31" s="199"/>
      <c r="C31" s="199"/>
      <c r="D31" s="199"/>
      <c r="E31" s="199"/>
      <c r="F31" s="199"/>
      <c r="G31" s="199"/>
      <c r="H31" s="200"/>
      <c r="I31" s="4">
        <v>135</v>
      </c>
      <c r="J31" s="303">
        <v>0</v>
      </c>
      <c r="K31" s="303">
        <v>0</v>
      </c>
      <c r="L31" s="303">
        <v>0</v>
      </c>
      <c r="M31" s="303">
        <v>0</v>
      </c>
    </row>
    <row r="32" spans="1:13" ht="12.75">
      <c r="A32" s="198" t="s">
        <v>123</v>
      </c>
      <c r="B32" s="199"/>
      <c r="C32" s="199"/>
      <c r="D32" s="199"/>
      <c r="E32" s="199"/>
      <c r="F32" s="199"/>
      <c r="G32" s="199"/>
      <c r="H32" s="200"/>
      <c r="I32" s="4">
        <v>136</v>
      </c>
      <c r="J32" s="303">
        <v>0</v>
      </c>
      <c r="K32" s="303">
        <v>0</v>
      </c>
      <c r="L32" s="303">
        <v>0</v>
      </c>
      <c r="M32" s="303">
        <v>0</v>
      </c>
    </row>
    <row r="33" spans="1:13" ht="12.75">
      <c r="A33" s="198" t="s">
        <v>294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1">
        <f>SUM(J34:J37)</f>
        <v>646471</v>
      </c>
      <c r="K33" s="11">
        <f>SUM(K34:K37)</f>
        <v>646471</v>
      </c>
      <c r="L33" s="11">
        <f>SUM(L34:L37)</f>
        <v>342843</v>
      </c>
      <c r="M33" s="11">
        <f>SUM(M34:M37)</f>
        <v>342843</v>
      </c>
    </row>
    <row r="34" spans="1:13" ht="22.5" customHeight="1">
      <c r="A34" s="198" t="s">
        <v>124</v>
      </c>
      <c r="B34" s="199"/>
      <c r="C34" s="199"/>
      <c r="D34" s="199"/>
      <c r="E34" s="199"/>
      <c r="F34" s="199"/>
      <c r="G34" s="199"/>
      <c r="H34" s="200"/>
      <c r="I34" s="4">
        <v>138</v>
      </c>
      <c r="J34" s="304">
        <v>0</v>
      </c>
      <c r="K34" s="304">
        <v>0</v>
      </c>
      <c r="L34" s="304">
        <v>0</v>
      </c>
      <c r="M34" s="304">
        <v>0</v>
      </c>
    </row>
    <row r="35" spans="1:13" ht="22.5" customHeight="1">
      <c r="A35" s="198" t="s">
        <v>125</v>
      </c>
      <c r="B35" s="199"/>
      <c r="C35" s="199"/>
      <c r="D35" s="199"/>
      <c r="E35" s="199"/>
      <c r="F35" s="199"/>
      <c r="G35" s="199"/>
      <c r="H35" s="200"/>
      <c r="I35" s="4">
        <v>139</v>
      </c>
      <c r="J35" s="304">
        <v>646471</v>
      </c>
      <c r="K35" s="304">
        <v>646471</v>
      </c>
      <c r="L35" s="304">
        <v>342843</v>
      </c>
      <c r="M35" s="304">
        <v>342843</v>
      </c>
    </row>
    <row r="36" spans="1:13" ht="14.25" customHeight="1">
      <c r="A36" s="198" t="s">
        <v>126</v>
      </c>
      <c r="B36" s="199"/>
      <c r="C36" s="199"/>
      <c r="D36" s="199"/>
      <c r="E36" s="199"/>
      <c r="F36" s="199"/>
      <c r="G36" s="199"/>
      <c r="H36" s="200"/>
      <c r="I36" s="4">
        <v>140</v>
      </c>
      <c r="J36" s="304">
        <v>0</v>
      </c>
      <c r="K36" s="304">
        <v>0</v>
      </c>
      <c r="L36" s="304">
        <v>0</v>
      </c>
      <c r="M36" s="304">
        <v>0</v>
      </c>
    </row>
    <row r="37" spans="1:13" ht="12.75">
      <c r="A37" s="198" t="s">
        <v>127</v>
      </c>
      <c r="B37" s="199"/>
      <c r="C37" s="199"/>
      <c r="D37" s="199"/>
      <c r="E37" s="199"/>
      <c r="F37" s="199"/>
      <c r="G37" s="199"/>
      <c r="H37" s="200"/>
      <c r="I37" s="4">
        <v>141</v>
      </c>
      <c r="J37" s="304">
        <v>0</v>
      </c>
      <c r="K37" s="304">
        <v>0</v>
      </c>
      <c r="L37" s="304">
        <v>0</v>
      </c>
      <c r="M37" s="304">
        <v>0</v>
      </c>
    </row>
    <row r="38" spans="1:13" ht="12.75">
      <c r="A38" s="198" t="s">
        <v>128</v>
      </c>
      <c r="B38" s="199"/>
      <c r="C38" s="199"/>
      <c r="D38" s="199"/>
      <c r="E38" s="199"/>
      <c r="F38" s="199"/>
      <c r="G38" s="199"/>
      <c r="H38" s="200"/>
      <c r="I38" s="4">
        <v>142</v>
      </c>
      <c r="J38" s="304">
        <v>0</v>
      </c>
      <c r="K38" s="304">
        <v>0</v>
      </c>
      <c r="L38" s="304">
        <v>0</v>
      </c>
      <c r="M38" s="304">
        <v>0</v>
      </c>
    </row>
    <row r="39" spans="1:13" ht="12.75">
      <c r="A39" s="198" t="s">
        <v>129</v>
      </c>
      <c r="B39" s="199"/>
      <c r="C39" s="199"/>
      <c r="D39" s="199"/>
      <c r="E39" s="199"/>
      <c r="F39" s="199"/>
      <c r="G39" s="199"/>
      <c r="H39" s="200"/>
      <c r="I39" s="4">
        <v>143</v>
      </c>
      <c r="J39" s="304">
        <v>0</v>
      </c>
      <c r="K39" s="304">
        <v>0</v>
      </c>
      <c r="L39" s="304">
        <v>0</v>
      </c>
      <c r="M39" s="304">
        <v>0</v>
      </c>
    </row>
    <row r="40" spans="1:13" ht="12.75">
      <c r="A40" s="198" t="s">
        <v>130</v>
      </c>
      <c r="B40" s="199"/>
      <c r="C40" s="199"/>
      <c r="D40" s="199"/>
      <c r="E40" s="199"/>
      <c r="F40" s="199"/>
      <c r="G40" s="199"/>
      <c r="H40" s="200"/>
      <c r="I40" s="4">
        <v>144</v>
      </c>
      <c r="J40" s="304">
        <v>0</v>
      </c>
      <c r="K40" s="304">
        <v>0</v>
      </c>
      <c r="L40" s="304">
        <v>0</v>
      </c>
      <c r="M40" s="304">
        <v>0</v>
      </c>
    </row>
    <row r="41" spans="1:13" ht="12.75">
      <c r="A41" s="198" t="s">
        <v>131</v>
      </c>
      <c r="B41" s="199"/>
      <c r="C41" s="199"/>
      <c r="D41" s="199"/>
      <c r="E41" s="199"/>
      <c r="F41" s="199"/>
      <c r="G41" s="199"/>
      <c r="H41" s="200"/>
      <c r="I41" s="4">
        <v>145</v>
      </c>
      <c r="J41" s="304">
        <v>0</v>
      </c>
      <c r="K41" s="304">
        <v>0</v>
      </c>
      <c r="L41" s="304">
        <v>0</v>
      </c>
      <c r="M41" s="304">
        <v>0</v>
      </c>
    </row>
    <row r="42" spans="1:13" ht="12.75">
      <c r="A42" s="198" t="s">
        <v>132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1">
        <f>J7+J27+J38+J40</f>
        <v>34559215</v>
      </c>
      <c r="K42" s="11">
        <f>K7+K27+K38+K40</f>
        <v>34559215</v>
      </c>
      <c r="L42" s="11">
        <f>L7+L27+L38+L40</f>
        <v>41774296</v>
      </c>
      <c r="M42" s="11">
        <f>M7+M27+M38+M40</f>
        <v>41774296</v>
      </c>
    </row>
    <row r="43" spans="1:13" ht="12.75">
      <c r="A43" s="198" t="s">
        <v>133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1">
        <f>J10+J33+J39+J41</f>
        <v>39473900</v>
      </c>
      <c r="K43" s="11">
        <f>K10+K33+K39+K41</f>
        <v>39473900</v>
      </c>
      <c r="L43" s="11">
        <f>L10+L33+L39+L41</f>
        <v>40505111</v>
      </c>
      <c r="M43" s="11">
        <f>M10+M33+M39+M41</f>
        <v>40505111</v>
      </c>
    </row>
    <row r="44" spans="1:13" ht="12.75">
      <c r="A44" s="198" t="s">
        <v>134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1">
        <f>J42-J43</f>
        <v>-4914685</v>
      </c>
      <c r="K44" s="11">
        <f>K42-K43</f>
        <v>-4914685</v>
      </c>
      <c r="L44" s="11">
        <f>L42-L43</f>
        <v>1269185</v>
      </c>
      <c r="M44" s="11">
        <f>M42-M43</f>
        <v>1269185</v>
      </c>
    </row>
    <row r="45" spans="1:13" ht="12.75">
      <c r="A45" s="201" t="s">
        <v>135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1">
        <f>IF(J42&gt;J43,J42-J43,0)</f>
        <v>0</v>
      </c>
      <c r="K45" s="11">
        <f>IF(K42&gt;K43,K42-K43,0)</f>
        <v>0</v>
      </c>
      <c r="L45" s="11">
        <f>IF(L42&gt;L43,L42-L43,0)</f>
        <v>1269185</v>
      </c>
      <c r="M45" s="11">
        <f>IF(M42&gt;M43,M42-M43,0)</f>
        <v>1269185</v>
      </c>
    </row>
    <row r="46" spans="1:13" ht="12.75">
      <c r="A46" s="201" t="s">
        <v>136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1">
        <f>IF(J43&gt;J42,J43-J42,0)</f>
        <v>4914685</v>
      </c>
      <c r="K46" s="11">
        <f>IF(K43&gt;K42,K43-K42,0)</f>
        <v>4914685</v>
      </c>
      <c r="L46" s="11">
        <f>IF(L43&gt;L42,L43-L42,0)</f>
        <v>0</v>
      </c>
      <c r="M46" s="11">
        <f>IF(M43&gt;M42,M43-M42,0)</f>
        <v>0</v>
      </c>
    </row>
    <row r="47" spans="1:13" ht="12.75">
      <c r="A47" s="198" t="s">
        <v>137</v>
      </c>
      <c r="B47" s="199"/>
      <c r="C47" s="199"/>
      <c r="D47" s="199"/>
      <c r="E47" s="199"/>
      <c r="F47" s="199"/>
      <c r="G47" s="199"/>
      <c r="H47" s="200"/>
      <c r="I47" s="4">
        <v>151</v>
      </c>
      <c r="J47" s="305">
        <v>0</v>
      </c>
      <c r="K47" s="305">
        <v>0</v>
      </c>
      <c r="L47" s="305">
        <v>0</v>
      </c>
      <c r="M47" s="305">
        <v>0</v>
      </c>
    </row>
    <row r="48" spans="1:13" ht="12.75">
      <c r="A48" s="198" t="s">
        <v>138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1">
        <f>J44-J47</f>
        <v>-4914685</v>
      </c>
      <c r="K48" s="11">
        <f>K44-K47</f>
        <v>-4914685</v>
      </c>
      <c r="L48" s="11">
        <f>L44-L47</f>
        <v>1269185</v>
      </c>
      <c r="M48" s="11">
        <f>M44-M47</f>
        <v>1269185</v>
      </c>
    </row>
    <row r="49" spans="1:13" ht="12.75">
      <c r="A49" s="201" t="s">
        <v>139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1">
        <f>IF(J48&gt;0,J48,0)</f>
        <v>0</v>
      </c>
      <c r="K49" s="11">
        <f>IF(K48&gt;0,K48,0)</f>
        <v>0</v>
      </c>
      <c r="L49" s="11">
        <f>IF(L48&gt;0,L48,0)</f>
        <v>1269185</v>
      </c>
      <c r="M49" s="11">
        <f>IF(M48&gt;0,M48,0)</f>
        <v>1269185</v>
      </c>
    </row>
    <row r="50" spans="1:13" ht="12" customHeight="1">
      <c r="A50" s="235" t="s">
        <v>140</v>
      </c>
      <c r="B50" s="236"/>
      <c r="C50" s="236"/>
      <c r="D50" s="236"/>
      <c r="E50" s="236"/>
      <c r="F50" s="236"/>
      <c r="G50" s="236"/>
      <c r="H50" s="237"/>
      <c r="I50" s="5">
        <v>154</v>
      </c>
      <c r="J50" s="103">
        <f>IF(J48&lt;0,-J48,0)</f>
        <v>4914685</v>
      </c>
      <c r="K50" s="103">
        <f>IF(K48&lt;0,-K48,0)</f>
        <v>4914685</v>
      </c>
      <c r="L50" s="103">
        <f>IF(L48&lt;0,-L48,0)</f>
        <v>0</v>
      </c>
      <c r="M50" s="103">
        <f>IF(M48&lt;0,-M48,0)</f>
        <v>0</v>
      </c>
    </row>
    <row r="51" spans="1:13" ht="12" customHeight="1">
      <c r="A51" s="105"/>
      <c r="B51" s="105"/>
      <c r="C51" s="105"/>
      <c r="D51" s="105"/>
      <c r="E51" s="105"/>
      <c r="F51" s="105"/>
      <c r="G51" s="105"/>
      <c r="H51" s="105"/>
      <c r="I51" s="106"/>
      <c r="J51" s="104"/>
      <c r="K51" s="104"/>
      <c r="L51" s="104"/>
      <c r="M51" s="104"/>
    </row>
    <row r="52" spans="1:13" ht="12.75">
      <c r="A52" s="192" t="s">
        <v>141</v>
      </c>
      <c r="B52" s="238"/>
      <c r="C52" s="238"/>
      <c r="D52" s="238"/>
      <c r="E52" s="238"/>
      <c r="F52" s="238"/>
      <c r="G52" s="238"/>
      <c r="H52" s="238"/>
      <c r="I52" s="239"/>
      <c r="J52" s="239"/>
      <c r="K52" s="239"/>
      <c r="L52" s="239"/>
      <c r="M52" s="240"/>
    </row>
    <row r="53" spans="1:13" ht="12.75">
      <c r="A53" s="195" t="s">
        <v>142</v>
      </c>
      <c r="B53" s="196"/>
      <c r="C53" s="196"/>
      <c r="D53" s="196"/>
      <c r="E53" s="196"/>
      <c r="F53" s="196"/>
      <c r="G53" s="196"/>
      <c r="H53" s="196"/>
      <c r="I53" s="241"/>
      <c r="J53" s="241"/>
      <c r="K53" s="241"/>
      <c r="L53" s="241"/>
      <c r="M53" s="242"/>
    </row>
    <row r="54" spans="1:13" ht="12.75">
      <c r="A54" s="243" t="s">
        <v>143</v>
      </c>
      <c r="B54" s="244"/>
      <c r="C54" s="244"/>
      <c r="D54" s="244"/>
      <c r="E54" s="244"/>
      <c r="F54" s="244"/>
      <c r="G54" s="244"/>
      <c r="H54" s="245"/>
      <c r="I54" s="4">
        <v>155</v>
      </c>
      <c r="J54" s="12">
        <v>0</v>
      </c>
      <c r="K54" s="12">
        <v>0</v>
      </c>
      <c r="L54" s="12">
        <v>0</v>
      </c>
      <c r="M54" s="12">
        <v>0</v>
      </c>
    </row>
    <row r="55" spans="1:13" ht="12.75">
      <c r="A55" s="243" t="s">
        <v>95</v>
      </c>
      <c r="B55" s="244"/>
      <c r="C55" s="244"/>
      <c r="D55" s="244"/>
      <c r="E55" s="244"/>
      <c r="F55" s="244"/>
      <c r="G55" s="244"/>
      <c r="H55" s="245"/>
      <c r="I55" s="4">
        <v>156</v>
      </c>
      <c r="J55" s="13">
        <v>0</v>
      </c>
      <c r="K55" s="13">
        <v>0</v>
      </c>
      <c r="L55" s="13">
        <v>0</v>
      </c>
      <c r="M55" s="13">
        <v>0</v>
      </c>
    </row>
    <row r="56" spans="1:13" ht="12.75">
      <c r="A56" s="207" t="s">
        <v>144</v>
      </c>
      <c r="B56" s="215"/>
      <c r="C56" s="215"/>
      <c r="D56" s="215"/>
      <c r="E56" s="215"/>
      <c r="F56" s="215"/>
      <c r="G56" s="215"/>
      <c r="H56" s="215"/>
      <c r="I56" s="246"/>
      <c r="J56" s="246"/>
      <c r="K56" s="246"/>
      <c r="L56" s="246"/>
      <c r="M56" s="247"/>
    </row>
    <row r="57" spans="1:13" ht="12.75">
      <c r="A57" s="195" t="s">
        <v>145</v>
      </c>
      <c r="B57" s="196"/>
      <c r="C57" s="196"/>
      <c r="D57" s="196"/>
      <c r="E57" s="196"/>
      <c r="F57" s="196"/>
      <c r="G57" s="196"/>
      <c r="H57" s="197"/>
      <c r="I57" s="17">
        <v>157</v>
      </c>
      <c r="J57" s="306">
        <v>-4914685</v>
      </c>
      <c r="K57" s="306">
        <v>-4914685</v>
      </c>
      <c r="L57" s="306">
        <v>1269185</v>
      </c>
      <c r="M57" s="306">
        <v>1269185</v>
      </c>
    </row>
    <row r="58" spans="1:13" ht="12.75">
      <c r="A58" s="198" t="s">
        <v>295</v>
      </c>
      <c r="B58" s="199"/>
      <c r="C58" s="199"/>
      <c r="D58" s="199"/>
      <c r="E58" s="199"/>
      <c r="F58" s="199"/>
      <c r="G58" s="199"/>
      <c r="H58" s="200"/>
      <c r="I58" s="4">
        <v>158</v>
      </c>
      <c r="J58" s="11">
        <f>SUM(J59:J65)</f>
        <v>0</v>
      </c>
      <c r="K58" s="11">
        <f>SUM(K59:K65)</f>
        <v>0</v>
      </c>
      <c r="L58" s="11">
        <f>SUM(L59:L65)</f>
        <v>0</v>
      </c>
      <c r="M58" s="11">
        <f>SUM(M59:M65)</f>
        <v>0</v>
      </c>
    </row>
    <row r="59" spans="1:13" ht="12.75">
      <c r="A59" s="198" t="s">
        <v>146</v>
      </c>
      <c r="B59" s="199"/>
      <c r="C59" s="199"/>
      <c r="D59" s="199"/>
      <c r="E59" s="199"/>
      <c r="F59" s="199"/>
      <c r="G59" s="199"/>
      <c r="H59" s="200"/>
      <c r="I59" s="4">
        <v>159</v>
      </c>
      <c r="J59" s="12">
        <v>0</v>
      </c>
      <c r="K59" s="12">
        <v>0</v>
      </c>
      <c r="L59" s="12">
        <v>0</v>
      </c>
      <c r="M59" s="12">
        <v>0</v>
      </c>
    </row>
    <row r="60" spans="1:13" ht="24" customHeight="1">
      <c r="A60" s="198" t="s">
        <v>147</v>
      </c>
      <c r="B60" s="199"/>
      <c r="C60" s="199"/>
      <c r="D60" s="199"/>
      <c r="E60" s="199"/>
      <c r="F60" s="199"/>
      <c r="G60" s="199"/>
      <c r="H60" s="200"/>
      <c r="I60" s="4">
        <v>160</v>
      </c>
      <c r="J60" s="12">
        <v>0</v>
      </c>
      <c r="K60" s="12">
        <v>0</v>
      </c>
      <c r="L60" s="12">
        <v>0</v>
      </c>
      <c r="M60" s="12">
        <v>0</v>
      </c>
    </row>
    <row r="61" spans="1:13" ht="12.75">
      <c r="A61" s="198" t="s">
        <v>148</v>
      </c>
      <c r="B61" s="199"/>
      <c r="C61" s="199"/>
      <c r="D61" s="199"/>
      <c r="E61" s="199"/>
      <c r="F61" s="199"/>
      <c r="G61" s="199"/>
      <c r="H61" s="200"/>
      <c r="I61" s="4">
        <v>161</v>
      </c>
      <c r="J61" s="12">
        <v>0</v>
      </c>
      <c r="K61" s="12">
        <v>0</v>
      </c>
      <c r="L61" s="12">
        <v>0</v>
      </c>
      <c r="M61" s="12">
        <v>0</v>
      </c>
    </row>
    <row r="62" spans="1:13" ht="12.75">
      <c r="A62" s="198" t="s">
        <v>149</v>
      </c>
      <c r="B62" s="199"/>
      <c r="C62" s="199"/>
      <c r="D62" s="199"/>
      <c r="E62" s="199"/>
      <c r="F62" s="199"/>
      <c r="G62" s="199"/>
      <c r="H62" s="200"/>
      <c r="I62" s="4">
        <v>162</v>
      </c>
      <c r="J62" s="12">
        <v>0</v>
      </c>
      <c r="K62" s="12">
        <v>0</v>
      </c>
      <c r="L62" s="12">
        <v>0</v>
      </c>
      <c r="M62" s="12">
        <v>0</v>
      </c>
    </row>
    <row r="63" spans="1:13" ht="12.75">
      <c r="A63" s="198" t="s">
        <v>150</v>
      </c>
      <c r="B63" s="199"/>
      <c r="C63" s="199"/>
      <c r="D63" s="199"/>
      <c r="E63" s="199"/>
      <c r="F63" s="199"/>
      <c r="G63" s="199"/>
      <c r="H63" s="200"/>
      <c r="I63" s="4">
        <v>163</v>
      </c>
      <c r="J63" s="12">
        <v>0</v>
      </c>
      <c r="K63" s="12">
        <v>0</v>
      </c>
      <c r="L63" s="12">
        <v>0</v>
      </c>
      <c r="M63" s="12">
        <v>0</v>
      </c>
    </row>
    <row r="64" spans="1:13" ht="12.75">
      <c r="A64" s="198" t="s">
        <v>151</v>
      </c>
      <c r="B64" s="199"/>
      <c r="C64" s="199"/>
      <c r="D64" s="199"/>
      <c r="E64" s="199"/>
      <c r="F64" s="199"/>
      <c r="G64" s="199"/>
      <c r="H64" s="200"/>
      <c r="I64" s="4">
        <v>164</v>
      </c>
      <c r="J64" s="12">
        <v>0</v>
      </c>
      <c r="K64" s="12">
        <v>0</v>
      </c>
      <c r="L64" s="12">
        <v>0</v>
      </c>
      <c r="M64" s="12">
        <v>0</v>
      </c>
    </row>
    <row r="65" spans="1:13" ht="12.75">
      <c r="A65" s="198" t="s">
        <v>152</v>
      </c>
      <c r="B65" s="199"/>
      <c r="C65" s="199"/>
      <c r="D65" s="199"/>
      <c r="E65" s="199"/>
      <c r="F65" s="199"/>
      <c r="G65" s="199"/>
      <c r="H65" s="200"/>
      <c r="I65" s="4">
        <v>165</v>
      </c>
      <c r="J65" s="12">
        <v>0</v>
      </c>
      <c r="K65" s="12">
        <v>0</v>
      </c>
      <c r="L65" s="12">
        <v>0</v>
      </c>
      <c r="M65" s="12">
        <v>0</v>
      </c>
    </row>
    <row r="66" spans="1:13" ht="12.75">
      <c r="A66" s="198" t="s">
        <v>153</v>
      </c>
      <c r="B66" s="199"/>
      <c r="C66" s="199"/>
      <c r="D66" s="199"/>
      <c r="E66" s="199"/>
      <c r="F66" s="199"/>
      <c r="G66" s="199"/>
      <c r="H66" s="200"/>
      <c r="I66" s="4">
        <v>166</v>
      </c>
      <c r="J66" s="12">
        <v>0</v>
      </c>
      <c r="K66" s="12">
        <v>0</v>
      </c>
      <c r="L66" s="12">
        <v>0</v>
      </c>
      <c r="M66" s="12">
        <v>0</v>
      </c>
    </row>
    <row r="67" spans="1:13" ht="12.75">
      <c r="A67" s="198" t="s">
        <v>154</v>
      </c>
      <c r="B67" s="199"/>
      <c r="C67" s="199"/>
      <c r="D67" s="199"/>
      <c r="E67" s="199"/>
      <c r="F67" s="199"/>
      <c r="G67" s="199"/>
      <c r="H67" s="200"/>
      <c r="I67" s="4">
        <v>167</v>
      </c>
      <c r="J67" s="11">
        <f>J58-J66</f>
        <v>0</v>
      </c>
      <c r="K67" s="11">
        <f>K58-K66</f>
        <v>0</v>
      </c>
      <c r="L67" s="11">
        <f>L58-L66</f>
        <v>0</v>
      </c>
      <c r="M67" s="11">
        <f>M58-M66</f>
        <v>0</v>
      </c>
    </row>
    <row r="68" spans="1:13" ht="12.75">
      <c r="A68" s="198" t="s">
        <v>155</v>
      </c>
      <c r="B68" s="199"/>
      <c r="C68" s="199"/>
      <c r="D68" s="199"/>
      <c r="E68" s="199"/>
      <c r="F68" s="199"/>
      <c r="G68" s="199"/>
      <c r="H68" s="200"/>
      <c r="I68" s="4">
        <v>168</v>
      </c>
      <c r="J68" s="15">
        <f>J57+J67</f>
        <v>-4914685</v>
      </c>
      <c r="K68" s="15">
        <f>K57+K67</f>
        <v>-4914685</v>
      </c>
      <c r="L68" s="15">
        <f>L57+L67</f>
        <v>1269185</v>
      </c>
      <c r="M68" s="15">
        <f>M57+M67</f>
        <v>1269185</v>
      </c>
    </row>
    <row r="69" spans="1:13" ht="27.75" customHeight="1">
      <c r="A69" s="207" t="s">
        <v>156</v>
      </c>
      <c r="B69" s="215"/>
      <c r="C69" s="215"/>
      <c r="D69" s="215"/>
      <c r="E69" s="215"/>
      <c r="F69" s="215"/>
      <c r="G69" s="215"/>
      <c r="H69" s="215"/>
      <c r="I69" s="246"/>
      <c r="J69" s="246"/>
      <c r="K69" s="246"/>
      <c r="L69" s="246"/>
      <c r="M69" s="247"/>
    </row>
    <row r="70" spans="1:13" ht="12.75">
      <c r="A70" s="195" t="s">
        <v>157</v>
      </c>
      <c r="B70" s="196"/>
      <c r="C70" s="196"/>
      <c r="D70" s="196"/>
      <c r="E70" s="196"/>
      <c r="F70" s="196"/>
      <c r="G70" s="196"/>
      <c r="H70" s="196"/>
      <c r="I70" s="241"/>
      <c r="J70" s="241"/>
      <c r="K70" s="241"/>
      <c r="L70" s="241"/>
      <c r="M70" s="242"/>
    </row>
    <row r="71" spans="1:13" ht="12.75">
      <c r="A71" s="243" t="s">
        <v>143</v>
      </c>
      <c r="B71" s="244"/>
      <c r="C71" s="244"/>
      <c r="D71" s="244"/>
      <c r="E71" s="244"/>
      <c r="F71" s="244"/>
      <c r="G71" s="244"/>
      <c r="H71" s="245"/>
      <c r="I71" s="4">
        <v>169</v>
      </c>
      <c r="J71" s="12">
        <v>0</v>
      </c>
      <c r="K71" s="12">
        <v>0</v>
      </c>
      <c r="L71" s="12">
        <v>0</v>
      </c>
      <c r="M71" s="12">
        <v>0</v>
      </c>
    </row>
    <row r="72" spans="1:13" ht="13.5" customHeight="1">
      <c r="A72" s="248" t="s">
        <v>95</v>
      </c>
      <c r="B72" s="249"/>
      <c r="C72" s="249"/>
      <c r="D72" s="249"/>
      <c r="E72" s="249"/>
      <c r="F72" s="249"/>
      <c r="G72" s="249"/>
      <c r="H72" s="250"/>
      <c r="I72" s="7">
        <v>170</v>
      </c>
      <c r="J72" s="13">
        <v>0</v>
      </c>
      <c r="K72" s="13">
        <v>0</v>
      </c>
      <c r="L72" s="13">
        <v>0</v>
      </c>
      <c r="M72" s="13">
        <v>0</v>
      </c>
    </row>
  </sheetData>
  <sheetProtection/>
  <mergeCells count="70">
    <mergeCell ref="A72:H72"/>
    <mergeCell ref="A66:H66"/>
    <mergeCell ref="A67:H67"/>
    <mergeCell ref="A68:H68"/>
    <mergeCell ref="A69:M69"/>
    <mergeCell ref="A58:H58"/>
    <mergeCell ref="A63:H63"/>
    <mergeCell ref="A64:H64"/>
    <mergeCell ref="A1:M1"/>
    <mergeCell ref="A2:M2"/>
    <mergeCell ref="A70:M70"/>
    <mergeCell ref="A71:H71"/>
    <mergeCell ref="A56:M56"/>
    <mergeCell ref="A57:H57"/>
    <mergeCell ref="A59:H59"/>
    <mergeCell ref="A60:H60"/>
    <mergeCell ref="A61:H61"/>
    <mergeCell ref="A62:H62"/>
    <mergeCell ref="A44:H44"/>
    <mergeCell ref="A45:H45"/>
    <mergeCell ref="A46:H46"/>
    <mergeCell ref="A65:H65"/>
    <mergeCell ref="A49:H49"/>
    <mergeCell ref="A50:H50"/>
    <mergeCell ref="A52:M52"/>
    <mergeCell ref="A53:M53"/>
    <mergeCell ref="A54:H54"/>
    <mergeCell ref="A55:H55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15:H15"/>
    <mergeCell ref="A16:H16"/>
    <mergeCell ref="A4:M4"/>
    <mergeCell ref="A5:H5"/>
    <mergeCell ref="A6:H6"/>
    <mergeCell ref="A7:H7"/>
    <mergeCell ref="A8:H8"/>
    <mergeCell ref="A9:H9"/>
    <mergeCell ref="A10:H10"/>
    <mergeCell ref="A11:H11"/>
  </mergeCells>
  <dataValidations count="4">
    <dataValidation type="whole" operator="notEqual" allowBlank="1" showInputMessage="1" showErrorMessage="1" errorTitle="Pogrešan unos" error="Mogu se unijeti samo cjelobrojne vrijednosti." sqref="J47:M47 J71:M72 J54:M55 J57:M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L46 M12:M31 M33:M46">
      <formula1>0</formula1>
    </dataValidation>
    <dataValidation operator="greaterThanOrEqual" allowBlank="1" showInputMessage="1" showErrorMessage="1" errorTitle="Pogrešan unos" error="Mogu se unijeti samo cjelobrojne pozitivne vrijednosti." sqref="M32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O7" sqref="O7"/>
    </sheetView>
  </sheetViews>
  <sheetFormatPr defaultColWidth="9.140625" defaultRowHeight="12.75"/>
  <cols>
    <col min="1" max="8" width="8.8515625" style="0" customWidth="1"/>
    <col min="10" max="11" width="9.57421875" style="0" bestFit="1" customWidth="1"/>
  </cols>
  <sheetData>
    <row r="1" spans="1:11" ht="12.75" customHeight="1">
      <c r="A1" s="260" t="s">
        <v>159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>
      <c r="A4" s="251" t="s">
        <v>275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.75" thickBot="1">
      <c r="A5" s="254" t="s">
        <v>6</v>
      </c>
      <c r="B5" s="254"/>
      <c r="C5" s="254"/>
      <c r="D5" s="254"/>
      <c r="E5" s="254"/>
      <c r="F5" s="254"/>
      <c r="G5" s="254"/>
      <c r="H5" s="254"/>
      <c r="I5" s="112" t="s">
        <v>7</v>
      </c>
      <c r="J5" s="113" t="s">
        <v>99</v>
      </c>
      <c r="K5" s="113" t="s">
        <v>100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114">
        <v>2</v>
      </c>
      <c r="J6" s="115" t="s">
        <v>4</v>
      </c>
      <c r="K6" s="115" t="s">
        <v>5</v>
      </c>
    </row>
    <row r="7" spans="1:11" ht="12.75">
      <c r="A7" s="256" t="s">
        <v>160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1" ht="12.75">
      <c r="A8" s="182" t="s">
        <v>161</v>
      </c>
      <c r="B8" s="183"/>
      <c r="C8" s="183"/>
      <c r="D8" s="183"/>
      <c r="E8" s="183"/>
      <c r="F8" s="183"/>
      <c r="G8" s="183"/>
      <c r="H8" s="183"/>
      <c r="I8" s="4">
        <v>1</v>
      </c>
      <c r="J8" s="307">
        <v>-4914685</v>
      </c>
      <c r="K8" s="308">
        <v>1269185</v>
      </c>
    </row>
    <row r="9" spans="1:11" ht="12.75">
      <c r="A9" s="182" t="s">
        <v>162</v>
      </c>
      <c r="B9" s="183"/>
      <c r="C9" s="183"/>
      <c r="D9" s="183"/>
      <c r="E9" s="183"/>
      <c r="F9" s="183"/>
      <c r="G9" s="183"/>
      <c r="H9" s="183"/>
      <c r="I9" s="4">
        <v>2</v>
      </c>
      <c r="J9" s="307">
        <v>2644629</v>
      </c>
      <c r="K9" s="308">
        <v>2606795</v>
      </c>
    </row>
    <row r="10" spans="1:11" ht="12.75">
      <c r="A10" s="182" t="s">
        <v>163</v>
      </c>
      <c r="B10" s="183"/>
      <c r="C10" s="183"/>
      <c r="D10" s="183"/>
      <c r="E10" s="183"/>
      <c r="F10" s="183"/>
      <c r="G10" s="183"/>
      <c r="H10" s="183"/>
      <c r="I10" s="4">
        <v>3</v>
      </c>
      <c r="J10" s="307">
        <v>0</v>
      </c>
      <c r="K10" s="308">
        <v>0</v>
      </c>
    </row>
    <row r="11" spans="1:11" ht="12.75">
      <c r="A11" s="182" t="s">
        <v>164</v>
      </c>
      <c r="B11" s="183"/>
      <c r="C11" s="183"/>
      <c r="D11" s="183"/>
      <c r="E11" s="183"/>
      <c r="F11" s="183"/>
      <c r="G11" s="183"/>
      <c r="H11" s="183"/>
      <c r="I11" s="4">
        <v>4</v>
      </c>
      <c r="J11" s="307">
        <v>4451787</v>
      </c>
      <c r="K11" s="308">
        <v>258629</v>
      </c>
    </row>
    <row r="12" spans="1:11" ht="12.75">
      <c r="A12" s="182" t="s">
        <v>165</v>
      </c>
      <c r="B12" s="183"/>
      <c r="C12" s="183"/>
      <c r="D12" s="183"/>
      <c r="E12" s="183"/>
      <c r="F12" s="183"/>
      <c r="G12" s="183"/>
      <c r="H12" s="183"/>
      <c r="I12" s="4">
        <v>5</v>
      </c>
      <c r="J12" s="307">
        <v>20463</v>
      </c>
      <c r="K12" s="308">
        <v>148533</v>
      </c>
    </row>
    <row r="13" spans="1:11" ht="12.75">
      <c r="A13" s="182" t="s">
        <v>166</v>
      </c>
      <c r="B13" s="183"/>
      <c r="C13" s="183"/>
      <c r="D13" s="183"/>
      <c r="E13" s="183"/>
      <c r="F13" s="183"/>
      <c r="G13" s="183"/>
      <c r="H13" s="183"/>
      <c r="I13" s="4">
        <v>6</v>
      </c>
      <c r="J13" s="307">
        <v>4567928</v>
      </c>
      <c r="K13" s="308"/>
    </row>
    <row r="14" spans="1:11" ht="12.75">
      <c r="A14" s="198" t="s">
        <v>296</v>
      </c>
      <c r="B14" s="199"/>
      <c r="C14" s="199"/>
      <c r="D14" s="199"/>
      <c r="E14" s="199"/>
      <c r="F14" s="199"/>
      <c r="G14" s="199"/>
      <c r="H14" s="199"/>
      <c r="I14" s="4">
        <v>7</v>
      </c>
      <c r="J14" s="8">
        <f>SUM(J8:J13)</f>
        <v>6770122</v>
      </c>
      <c r="K14" s="11">
        <f>SUM(K8:K13)</f>
        <v>4283142</v>
      </c>
    </row>
    <row r="15" spans="1:11" ht="12.75">
      <c r="A15" s="182" t="s">
        <v>167</v>
      </c>
      <c r="B15" s="183"/>
      <c r="C15" s="183"/>
      <c r="D15" s="183"/>
      <c r="E15" s="183"/>
      <c r="F15" s="183"/>
      <c r="G15" s="183"/>
      <c r="H15" s="183"/>
      <c r="I15" s="4">
        <v>8</v>
      </c>
      <c r="J15" s="309">
        <v>4183510</v>
      </c>
      <c r="K15" s="310">
        <v>4884173</v>
      </c>
    </row>
    <row r="16" spans="1:11" ht="12.75">
      <c r="A16" s="182" t="s">
        <v>168</v>
      </c>
      <c r="B16" s="183"/>
      <c r="C16" s="183"/>
      <c r="D16" s="183"/>
      <c r="E16" s="183"/>
      <c r="F16" s="183"/>
      <c r="G16" s="183"/>
      <c r="H16" s="183"/>
      <c r="I16" s="4">
        <v>9</v>
      </c>
      <c r="J16" s="309">
        <v>0</v>
      </c>
      <c r="K16" s="310"/>
    </row>
    <row r="17" spans="1:11" ht="12.75">
      <c r="A17" s="182" t="s">
        <v>169</v>
      </c>
      <c r="B17" s="183"/>
      <c r="C17" s="183"/>
      <c r="D17" s="183"/>
      <c r="E17" s="183"/>
      <c r="F17" s="183"/>
      <c r="G17" s="183"/>
      <c r="H17" s="183"/>
      <c r="I17" s="4">
        <v>10</v>
      </c>
      <c r="J17" s="309">
        <v>0</v>
      </c>
      <c r="K17" s="310"/>
    </row>
    <row r="18" spans="1:11" ht="12.75">
      <c r="A18" s="182" t="s">
        <v>170</v>
      </c>
      <c r="B18" s="183"/>
      <c r="C18" s="183"/>
      <c r="D18" s="183"/>
      <c r="E18" s="183"/>
      <c r="F18" s="183"/>
      <c r="G18" s="183"/>
      <c r="H18" s="183"/>
      <c r="I18" s="4">
        <v>11</v>
      </c>
      <c r="J18" s="309">
        <v>2808613</v>
      </c>
      <c r="K18" s="310">
        <v>973870</v>
      </c>
    </row>
    <row r="19" spans="1:11" ht="12.75">
      <c r="A19" s="198" t="s">
        <v>297</v>
      </c>
      <c r="B19" s="199"/>
      <c r="C19" s="199"/>
      <c r="D19" s="199"/>
      <c r="E19" s="199"/>
      <c r="F19" s="199"/>
      <c r="G19" s="199"/>
      <c r="H19" s="199"/>
      <c r="I19" s="4">
        <v>12</v>
      </c>
      <c r="J19" s="8">
        <f>SUM(J15:J18)</f>
        <v>6992123</v>
      </c>
      <c r="K19" s="11">
        <f>SUM(K15:K18)</f>
        <v>5858043</v>
      </c>
    </row>
    <row r="20" spans="1:11" ht="12.75">
      <c r="A20" s="198" t="s">
        <v>171</v>
      </c>
      <c r="B20" s="199"/>
      <c r="C20" s="199"/>
      <c r="D20" s="199"/>
      <c r="E20" s="199"/>
      <c r="F20" s="199"/>
      <c r="G20" s="199"/>
      <c r="H20" s="199"/>
      <c r="I20" s="4">
        <v>13</v>
      </c>
      <c r="J20" s="8">
        <f>IF(J14&gt;J19,J14-J19,0)</f>
        <v>0</v>
      </c>
      <c r="K20" s="11">
        <f>IF(K14&gt;K19,K14-K19,0)</f>
        <v>0</v>
      </c>
    </row>
    <row r="21" spans="1:11" ht="12.75">
      <c r="A21" s="198" t="s">
        <v>172</v>
      </c>
      <c r="B21" s="199"/>
      <c r="C21" s="199"/>
      <c r="D21" s="199"/>
      <c r="E21" s="199"/>
      <c r="F21" s="199"/>
      <c r="G21" s="199"/>
      <c r="H21" s="199"/>
      <c r="I21" s="4">
        <v>14</v>
      </c>
      <c r="J21" s="8">
        <f>IF(J19&gt;J14,J19-J14,0)</f>
        <v>222001</v>
      </c>
      <c r="K21" s="11">
        <f>IF(K19&gt;K14,K19-K14,0)</f>
        <v>1574901</v>
      </c>
    </row>
    <row r="22" spans="1:11" ht="12.75">
      <c r="A22" s="256" t="s">
        <v>173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182" t="s">
        <v>174</v>
      </c>
      <c r="B23" s="183"/>
      <c r="C23" s="183"/>
      <c r="D23" s="183"/>
      <c r="E23" s="183"/>
      <c r="F23" s="183"/>
      <c r="G23" s="183"/>
      <c r="H23" s="183"/>
      <c r="I23" s="4">
        <v>15</v>
      </c>
      <c r="J23" s="311">
        <v>0</v>
      </c>
      <c r="K23" s="312">
        <v>0</v>
      </c>
    </row>
    <row r="24" spans="1:11" ht="12.75">
      <c r="A24" s="182" t="s">
        <v>175</v>
      </c>
      <c r="B24" s="183"/>
      <c r="C24" s="183"/>
      <c r="D24" s="183"/>
      <c r="E24" s="183"/>
      <c r="F24" s="183"/>
      <c r="G24" s="183"/>
      <c r="H24" s="183"/>
      <c r="I24" s="4">
        <v>16</v>
      </c>
      <c r="J24" s="311">
        <v>0</v>
      </c>
      <c r="K24" s="312">
        <v>0</v>
      </c>
    </row>
    <row r="25" spans="1:11" ht="12.75">
      <c r="A25" s="182" t="s">
        <v>176</v>
      </c>
      <c r="B25" s="183"/>
      <c r="C25" s="183"/>
      <c r="D25" s="183"/>
      <c r="E25" s="183"/>
      <c r="F25" s="183"/>
      <c r="G25" s="183"/>
      <c r="H25" s="183"/>
      <c r="I25" s="4">
        <v>17</v>
      </c>
      <c r="J25" s="311">
        <v>1040801</v>
      </c>
      <c r="K25" s="312">
        <v>628379</v>
      </c>
    </row>
    <row r="26" spans="1:11" ht="12.75">
      <c r="A26" s="182" t="s">
        <v>177</v>
      </c>
      <c r="B26" s="183"/>
      <c r="C26" s="183"/>
      <c r="D26" s="183"/>
      <c r="E26" s="183"/>
      <c r="F26" s="183"/>
      <c r="G26" s="183"/>
      <c r="H26" s="183"/>
      <c r="I26" s="4">
        <v>18</v>
      </c>
      <c r="J26" s="311">
        <v>0</v>
      </c>
      <c r="K26" s="312">
        <v>0</v>
      </c>
    </row>
    <row r="27" spans="1:11" ht="12.75">
      <c r="A27" s="182" t="s">
        <v>178</v>
      </c>
      <c r="B27" s="183"/>
      <c r="C27" s="183"/>
      <c r="D27" s="183"/>
      <c r="E27" s="183"/>
      <c r="F27" s="183"/>
      <c r="G27" s="183"/>
      <c r="H27" s="183"/>
      <c r="I27" s="4">
        <v>19</v>
      </c>
      <c r="J27" s="311">
        <v>576176</v>
      </c>
      <c r="K27" s="312">
        <v>689714</v>
      </c>
    </row>
    <row r="28" spans="1:11" ht="12.75">
      <c r="A28" s="198" t="s">
        <v>298</v>
      </c>
      <c r="B28" s="199"/>
      <c r="C28" s="199"/>
      <c r="D28" s="199"/>
      <c r="E28" s="199"/>
      <c r="F28" s="199"/>
      <c r="G28" s="199"/>
      <c r="H28" s="199"/>
      <c r="I28" s="4">
        <v>20</v>
      </c>
      <c r="J28" s="8">
        <f>SUM(J23:J27)</f>
        <v>1616977</v>
      </c>
      <c r="K28" s="11">
        <f>SUM(K23:K27)</f>
        <v>1318093</v>
      </c>
    </row>
    <row r="29" spans="1:11" ht="12.75">
      <c r="A29" s="182" t="s">
        <v>179</v>
      </c>
      <c r="B29" s="183"/>
      <c r="C29" s="183"/>
      <c r="D29" s="183"/>
      <c r="E29" s="183"/>
      <c r="F29" s="183"/>
      <c r="G29" s="183"/>
      <c r="H29" s="183"/>
      <c r="I29" s="4">
        <v>21</v>
      </c>
      <c r="J29" s="313">
        <v>1915035</v>
      </c>
      <c r="K29" s="314">
        <v>12237637</v>
      </c>
    </row>
    <row r="30" spans="1:11" ht="12.75">
      <c r="A30" s="182" t="s">
        <v>180</v>
      </c>
      <c r="B30" s="183"/>
      <c r="C30" s="183"/>
      <c r="D30" s="183"/>
      <c r="E30" s="183"/>
      <c r="F30" s="183"/>
      <c r="G30" s="183"/>
      <c r="H30" s="183"/>
      <c r="I30" s="4">
        <v>22</v>
      </c>
      <c r="J30" s="313">
        <v>0</v>
      </c>
      <c r="K30" s="314">
        <v>0</v>
      </c>
    </row>
    <row r="31" spans="1:11" ht="12.75">
      <c r="A31" s="182" t="s">
        <v>181</v>
      </c>
      <c r="B31" s="183"/>
      <c r="C31" s="183"/>
      <c r="D31" s="183"/>
      <c r="E31" s="183"/>
      <c r="F31" s="183"/>
      <c r="G31" s="183"/>
      <c r="H31" s="183"/>
      <c r="I31" s="4">
        <v>23</v>
      </c>
      <c r="J31" s="313">
        <v>0</v>
      </c>
      <c r="K31" s="314">
        <v>0</v>
      </c>
    </row>
    <row r="32" spans="1:11" ht="12.75">
      <c r="A32" s="198" t="s">
        <v>299</v>
      </c>
      <c r="B32" s="199"/>
      <c r="C32" s="199"/>
      <c r="D32" s="199"/>
      <c r="E32" s="199"/>
      <c r="F32" s="199"/>
      <c r="G32" s="199"/>
      <c r="H32" s="199"/>
      <c r="I32" s="4">
        <v>24</v>
      </c>
      <c r="J32" s="8">
        <f>SUM(J29:J31)</f>
        <v>1915035</v>
      </c>
      <c r="K32" s="11">
        <f>SUM(K29:K31)</f>
        <v>12237637</v>
      </c>
    </row>
    <row r="33" spans="1:11" ht="12.75">
      <c r="A33" s="198" t="s">
        <v>182</v>
      </c>
      <c r="B33" s="199"/>
      <c r="C33" s="199"/>
      <c r="D33" s="199"/>
      <c r="E33" s="199"/>
      <c r="F33" s="199"/>
      <c r="G33" s="199"/>
      <c r="H33" s="199"/>
      <c r="I33" s="4">
        <v>25</v>
      </c>
      <c r="J33" s="8">
        <f>IF(J28&gt;J32,J28-J32,0)</f>
        <v>0</v>
      </c>
      <c r="K33" s="11">
        <f>IF(K28&gt;K32,K28-K32,0)</f>
        <v>0</v>
      </c>
    </row>
    <row r="34" spans="1:11" ht="12.75">
      <c r="A34" s="198" t="s">
        <v>183</v>
      </c>
      <c r="B34" s="199"/>
      <c r="C34" s="199"/>
      <c r="D34" s="199"/>
      <c r="E34" s="199"/>
      <c r="F34" s="199"/>
      <c r="G34" s="199"/>
      <c r="H34" s="199"/>
      <c r="I34" s="4">
        <v>26</v>
      </c>
      <c r="J34" s="8">
        <f>IF(J32&gt;J28,J32-J28,0)</f>
        <v>298058</v>
      </c>
      <c r="K34" s="11">
        <f>IF(K32&gt;K28,K32-K28,0)</f>
        <v>10919544</v>
      </c>
    </row>
    <row r="35" spans="1:11" ht="12.75">
      <c r="A35" s="256" t="s">
        <v>184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</row>
    <row r="36" spans="1:11" ht="12.75">
      <c r="A36" s="182" t="s">
        <v>185</v>
      </c>
      <c r="B36" s="183"/>
      <c r="C36" s="183"/>
      <c r="D36" s="183"/>
      <c r="E36" s="183"/>
      <c r="F36" s="183"/>
      <c r="G36" s="183"/>
      <c r="H36" s="183"/>
      <c r="I36" s="4">
        <v>27</v>
      </c>
      <c r="J36" s="315">
        <v>0</v>
      </c>
      <c r="K36" s="316">
        <v>0</v>
      </c>
    </row>
    <row r="37" spans="1:11" ht="12.75">
      <c r="A37" s="182" t="s">
        <v>186</v>
      </c>
      <c r="B37" s="183"/>
      <c r="C37" s="183"/>
      <c r="D37" s="183"/>
      <c r="E37" s="183"/>
      <c r="F37" s="183"/>
      <c r="G37" s="183"/>
      <c r="H37" s="183"/>
      <c r="I37" s="4">
        <v>28</v>
      </c>
      <c r="J37" s="315">
        <v>0</v>
      </c>
      <c r="K37" s="316">
        <v>0</v>
      </c>
    </row>
    <row r="38" spans="1:11" ht="12.75">
      <c r="A38" s="182" t="s">
        <v>187</v>
      </c>
      <c r="B38" s="183"/>
      <c r="C38" s="183"/>
      <c r="D38" s="183"/>
      <c r="E38" s="183"/>
      <c r="F38" s="183"/>
      <c r="G38" s="183"/>
      <c r="H38" s="183"/>
      <c r="I38" s="4">
        <v>29</v>
      </c>
      <c r="J38" s="315">
        <v>0</v>
      </c>
      <c r="K38" s="316">
        <v>13000000</v>
      </c>
    </row>
    <row r="39" spans="1:11" ht="12.75">
      <c r="A39" s="198" t="s">
        <v>300</v>
      </c>
      <c r="B39" s="199"/>
      <c r="C39" s="199"/>
      <c r="D39" s="199"/>
      <c r="E39" s="199"/>
      <c r="F39" s="199"/>
      <c r="G39" s="199"/>
      <c r="H39" s="199"/>
      <c r="I39" s="4">
        <v>30</v>
      </c>
      <c r="J39" s="8">
        <f>SUM(J36:J38)</f>
        <v>0</v>
      </c>
      <c r="K39" s="11">
        <f>SUM(K36:K38)</f>
        <v>13000000</v>
      </c>
    </row>
    <row r="40" spans="1:11" ht="12.75">
      <c r="A40" s="182" t="s">
        <v>188</v>
      </c>
      <c r="B40" s="183"/>
      <c r="C40" s="183"/>
      <c r="D40" s="183"/>
      <c r="E40" s="183"/>
      <c r="F40" s="183"/>
      <c r="G40" s="183"/>
      <c r="H40" s="183"/>
      <c r="I40" s="4">
        <v>31</v>
      </c>
      <c r="J40" s="317">
        <v>1780574</v>
      </c>
      <c r="K40" s="318">
        <v>1643336</v>
      </c>
    </row>
    <row r="41" spans="1:11" ht="12.75">
      <c r="A41" s="182" t="s">
        <v>189</v>
      </c>
      <c r="B41" s="183"/>
      <c r="C41" s="183"/>
      <c r="D41" s="183"/>
      <c r="E41" s="183"/>
      <c r="F41" s="183"/>
      <c r="G41" s="183"/>
      <c r="H41" s="183"/>
      <c r="I41" s="4">
        <v>32</v>
      </c>
      <c r="J41" s="317">
        <v>0</v>
      </c>
      <c r="K41" s="318">
        <v>0</v>
      </c>
    </row>
    <row r="42" spans="1:11" ht="12.75">
      <c r="A42" s="182" t="s">
        <v>190</v>
      </c>
      <c r="B42" s="183"/>
      <c r="C42" s="183"/>
      <c r="D42" s="183"/>
      <c r="E42" s="183"/>
      <c r="F42" s="183"/>
      <c r="G42" s="183"/>
      <c r="H42" s="183"/>
      <c r="I42" s="4">
        <v>33</v>
      </c>
      <c r="J42" s="317">
        <v>66985</v>
      </c>
      <c r="K42" s="318">
        <v>0</v>
      </c>
    </row>
    <row r="43" spans="1:11" ht="12.75">
      <c r="A43" s="182" t="s">
        <v>191</v>
      </c>
      <c r="B43" s="183"/>
      <c r="C43" s="183"/>
      <c r="D43" s="183"/>
      <c r="E43" s="183"/>
      <c r="F43" s="183"/>
      <c r="G43" s="183"/>
      <c r="H43" s="183"/>
      <c r="I43" s="4">
        <v>34</v>
      </c>
      <c r="J43" s="317">
        <v>0</v>
      </c>
      <c r="K43" s="318">
        <v>0</v>
      </c>
    </row>
    <row r="44" spans="1:11" ht="12.75">
      <c r="A44" s="182" t="s">
        <v>192</v>
      </c>
      <c r="B44" s="183"/>
      <c r="C44" s="183"/>
      <c r="D44" s="183"/>
      <c r="E44" s="183"/>
      <c r="F44" s="183"/>
      <c r="G44" s="183"/>
      <c r="H44" s="183"/>
      <c r="I44" s="4">
        <v>35</v>
      </c>
      <c r="J44" s="317">
        <v>0</v>
      </c>
      <c r="K44" s="318">
        <v>0</v>
      </c>
    </row>
    <row r="45" spans="1:11" ht="12.75">
      <c r="A45" s="198" t="s">
        <v>301</v>
      </c>
      <c r="B45" s="199"/>
      <c r="C45" s="199"/>
      <c r="D45" s="199"/>
      <c r="E45" s="199"/>
      <c r="F45" s="199"/>
      <c r="G45" s="199"/>
      <c r="H45" s="199"/>
      <c r="I45" s="4">
        <v>36</v>
      </c>
      <c r="J45" s="8">
        <f>SUM(J40:J44)</f>
        <v>1847559</v>
      </c>
      <c r="K45" s="11">
        <f>SUM(K40:K44)</f>
        <v>1643336</v>
      </c>
    </row>
    <row r="46" spans="1:11" ht="12.75">
      <c r="A46" s="198" t="s">
        <v>193</v>
      </c>
      <c r="B46" s="199"/>
      <c r="C46" s="199"/>
      <c r="D46" s="199"/>
      <c r="E46" s="199"/>
      <c r="F46" s="199"/>
      <c r="G46" s="199"/>
      <c r="H46" s="199"/>
      <c r="I46" s="4">
        <v>37</v>
      </c>
      <c r="J46" s="8">
        <f>IF(J39&gt;J45,J39-J45,0)</f>
        <v>0</v>
      </c>
      <c r="K46" s="11">
        <f>IF(K39&gt;K45,K39-K45,0)</f>
        <v>11356664</v>
      </c>
    </row>
    <row r="47" spans="1:11" ht="12.75">
      <c r="A47" s="198" t="s">
        <v>194</v>
      </c>
      <c r="B47" s="199"/>
      <c r="C47" s="199"/>
      <c r="D47" s="199"/>
      <c r="E47" s="199"/>
      <c r="F47" s="199"/>
      <c r="G47" s="199"/>
      <c r="H47" s="199"/>
      <c r="I47" s="4">
        <v>38</v>
      </c>
      <c r="J47" s="8">
        <f>IF(J45&gt;J39,J45-J39,0)</f>
        <v>1847559</v>
      </c>
      <c r="K47" s="11">
        <f>IF(K45&gt;K39,K45-K39,0)</f>
        <v>0</v>
      </c>
    </row>
    <row r="48" spans="1:11" ht="12.75">
      <c r="A48" s="182" t="s">
        <v>195</v>
      </c>
      <c r="B48" s="183"/>
      <c r="C48" s="183"/>
      <c r="D48" s="183"/>
      <c r="E48" s="183"/>
      <c r="F48" s="183"/>
      <c r="G48" s="183"/>
      <c r="H48" s="183"/>
      <c r="I48" s="4">
        <v>39</v>
      </c>
      <c r="J48" s="8">
        <f>IF(J20-J21+J33-J34+J46-J47&gt;0,J20-J21+J33-J34+J46-J47,0)</f>
        <v>0</v>
      </c>
      <c r="K48" s="11">
        <f>IF(K20-K21+K33-K34+K46-K47&gt;0,K20-K21+K33-K34+K46-K47,0)</f>
        <v>0</v>
      </c>
    </row>
    <row r="49" spans="1:11" ht="12.75">
      <c r="A49" s="182" t="s">
        <v>196</v>
      </c>
      <c r="B49" s="183"/>
      <c r="C49" s="183"/>
      <c r="D49" s="183"/>
      <c r="E49" s="183"/>
      <c r="F49" s="183"/>
      <c r="G49" s="183"/>
      <c r="H49" s="183"/>
      <c r="I49" s="4">
        <v>40</v>
      </c>
      <c r="J49" s="8">
        <f>IF(J21-J20+J34-J33+J47-J46&gt;0,J21-J20+J34-J33+J47-J46,0)</f>
        <v>2367618</v>
      </c>
      <c r="K49" s="11">
        <f>IF(K21-K20+K34-K33+K47-K46&gt;0,K21-K20+K34-K33+K47-K46,0)</f>
        <v>1137781</v>
      </c>
    </row>
    <row r="50" spans="1:11" ht="12.75">
      <c r="A50" s="182" t="s">
        <v>197</v>
      </c>
      <c r="B50" s="183"/>
      <c r="C50" s="183"/>
      <c r="D50" s="183"/>
      <c r="E50" s="183"/>
      <c r="F50" s="183"/>
      <c r="G50" s="183"/>
      <c r="H50" s="183"/>
      <c r="I50" s="4">
        <v>41</v>
      </c>
      <c r="J50" s="319">
        <v>2583384</v>
      </c>
      <c r="K50" s="320">
        <v>3398829</v>
      </c>
    </row>
    <row r="51" spans="1:11" ht="12.75">
      <c r="A51" s="182" t="s">
        <v>198</v>
      </c>
      <c r="B51" s="183"/>
      <c r="C51" s="183"/>
      <c r="D51" s="183"/>
      <c r="E51" s="183"/>
      <c r="F51" s="183"/>
      <c r="G51" s="183"/>
      <c r="H51" s="183"/>
      <c r="I51" s="4">
        <v>42</v>
      </c>
      <c r="J51" s="319">
        <v>0</v>
      </c>
      <c r="K51" s="320">
        <v>0</v>
      </c>
    </row>
    <row r="52" spans="1:11" ht="12.75">
      <c r="A52" s="182" t="s">
        <v>199</v>
      </c>
      <c r="B52" s="183"/>
      <c r="C52" s="183"/>
      <c r="D52" s="183"/>
      <c r="E52" s="183"/>
      <c r="F52" s="183"/>
      <c r="G52" s="183"/>
      <c r="H52" s="183"/>
      <c r="I52" s="4">
        <v>43</v>
      </c>
      <c r="J52" s="319">
        <v>2367618</v>
      </c>
      <c r="K52" s="320">
        <v>1137781</v>
      </c>
    </row>
    <row r="53" spans="1:11" ht="12.75">
      <c r="A53" s="262" t="s">
        <v>200</v>
      </c>
      <c r="B53" s="263"/>
      <c r="C53" s="263"/>
      <c r="D53" s="263"/>
      <c r="E53" s="263"/>
      <c r="F53" s="263"/>
      <c r="G53" s="263"/>
      <c r="H53" s="263"/>
      <c r="I53" s="7">
        <v>44</v>
      </c>
      <c r="J53" s="9">
        <f>J50+J51-J52</f>
        <v>215766</v>
      </c>
      <c r="K53" s="15">
        <f>K50+K51-K52</f>
        <v>2261048</v>
      </c>
    </row>
  </sheetData>
  <sheetProtection/>
  <mergeCells count="52"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33:H33"/>
    <mergeCell ref="A34:H34"/>
    <mergeCell ref="A35:K35"/>
    <mergeCell ref="A36:H3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11:H11"/>
    <mergeCell ref="A12:H12"/>
    <mergeCell ref="A4:K4"/>
    <mergeCell ref="A5:H5"/>
    <mergeCell ref="A6:H6"/>
    <mergeCell ref="A7:K7"/>
    <mergeCell ref="A8:H8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50:K52 J8:K13 J15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P6" sqref="P6"/>
    </sheetView>
  </sheetViews>
  <sheetFormatPr defaultColWidth="9.140625" defaultRowHeight="12.75"/>
  <cols>
    <col min="1" max="4" width="9.140625" style="80" customWidth="1"/>
    <col min="5" max="5" width="10.140625" style="80" bestFit="1" customWidth="1"/>
    <col min="6" max="9" width="9.140625" style="80" customWidth="1"/>
    <col min="10" max="10" width="10.140625" style="80" bestFit="1" customWidth="1"/>
    <col min="11" max="11" width="9.57421875" style="80" bestFit="1" customWidth="1"/>
    <col min="12" max="16384" width="9.140625" style="80" customWidth="1"/>
  </cols>
  <sheetData>
    <row r="1" spans="1:12" ht="12.75">
      <c r="A1" s="266" t="s">
        <v>201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79"/>
    </row>
    <row r="2" spans="1:12" ht="15.75">
      <c r="A2" s="77"/>
      <c r="B2" s="78"/>
      <c r="C2" s="280" t="s">
        <v>202</v>
      </c>
      <c r="D2" s="280"/>
      <c r="E2" s="82">
        <v>42736</v>
      </c>
      <c r="F2" s="81" t="s">
        <v>203</v>
      </c>
      <c r="G2" s="281">
        <v>42825</v>
      </c>
      <c r="H2" s="282"/>
      <c r="I2" s="78"/>
      <c r="J2" s="78"/>
      <c r="K2" s="78"/>
      <c r="L2" s="83"/>
    </row>
    <row r="3" spans="1:11" ht="24.75" thickBot="1">
      <c r="A3" s="283" t="s">
        <v>6</v>
      </c>
      <c r="B3" s="283"/>
      <c r="C3" s="283"/>
      <c r="D3" s="283"/>
      <c r="E3" s="283"/>
      <c r="F3" s="283"/>
      <c r="G3" s="283"/>
      <c r="H3" s="283"/>
      <c r="I3" s="118" t="s">
        <v>7</v>
      </c>
      <c r="J3" s="119" t="s">
        <v>99</v>
      </c>
      <c r="K3" s="119" t="s">
        <v>204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116">
        <v>2</v>
      </c>
      <c r="J4" s="117" t="s">
        <v>4</v>
      </c>
      <c r="K4" s="117" t="s">
        <v>5</v>
      </c>
    </row>
    <row r="5" spans="1:11" ht="12.75">
      <c r="A5" s="268" t="s">
        <v>205</v>
      </c>
      <c r="B5" s="269"/>
      <c r="C5" s="269"/>
      <c r="D5" s="269"/>
      <c r="E5" s="269"/>
      <c r="F5" s="269"/>
      <c r="G5" s="269"/>
      <c r="H5" s="269"/>
      <c r="I5" s="84">
        <v>1</v>
      </c>
      <c r="J5" s="321">
        <v>539219000</v>
      </c>
      <c r="K5" s="321">
        <v>539219000</v>
      </c>
    </row>
    <row r="6" spans="1:11" ht="12.75">
      <c r="A6" s="268" t="s">
        <v>206</v>
      </c>
      <c r="B6" s="269"/>
      <c r="C6" s="269"/>
      <c r="D6" s="269"/>
      <c r="E6" s="269"/>
      <c r="F6" s="269"/>
      <c r="G6" s="269"/>
      <c r="H6" s="269"/>
      <c r="I6" s="84">
        <v>2</v>
      </c>
      <c r="J6" s="322">
        <v>38623828</v>
      </c>
      <c r="K6" s="322">
        <v>38623828</v>
      </c>
    </row>
    <row r="7" spans="1:11" ht="12.75">
      <c r="A7" s="268" t="s">
        <v>207</v>
      </c>
      <c r="B7" s="269"/>
      <c r="C7" s="269"/>
      <c r="D7" s="269"/>
      <c r="E7" s="269"/>
      <c r="F7" s="269"/>
      <c r="G7" s="269"/>
      <c r="H7" s="269"/>
      <c r="I7" s="84">
        <v>3</v>
      </c>
      <c r="J7" s="322">
        <v>0</v>
      </c>
      <c r="K7" s="322">
        <v>0</v>
      </c>
    </row>
    <row r="8" spans="1:11" ht="12.75">
      <c r="A8" s="268" t="s">
        <v>208</v>
      </c>
      <c r="B8" s="269"/>
      <c r="C8" s="269"/>
      <c r="D8" s="269"/>
      <c r="E8" s="269"/>
      <c r="F8" s="269"/>
      <c r="G8" s="269"/>
      <c r="H8" s="269"/>
      <c r="I8" s="84">
        <v>4</v>
      </c>
      <c r="J8" s="322">
        <v>1265202</v>
      </c>
      <c r="K8" s="322">
        <v>1508183</v>
      </c>
    </row>
    <row r="9" spans="1:11" ht="12.75">
      <c r="A9" s="268" t="s">
        <v>209</v>
      </c>
      <c r="B9" s="269"/>
      <c r="C9" s="269"/>
      <c r="D9" s="269"/>
      <c r="E9" s="269"/>
      <c r="F9" s="269"/>
      <c r="G9" s="269"/>
      <c r="H9" s="269"/>
      <c r="I9" s="84">
        <v>5</v>
      </c>
      <c r="J9" s="322">
        <v>-4914685</v>
      </c>
      <c r="K9" s="322">
        <v>1269185</v>
      </c>
    </row>
    <row r="10" spans="1:11" ht="12.75">
      <c r="A10" s="268" t="s">
        <v>210</v>
      </c>
      <c r="B10" s="269"/>
      <c r="C10" s="269"/>
      <c r="D10" s="269"/>
      <c r="E10" s="269"/>
      <c r="F10" s="269"/>
      <c r="G10" s="269"/>
      <c r="H10" s="269"/>
      <c r="I10" s="84">
        <v>6</v>
      </c>
      <c r="J10" s="322">
        <v>35740542</v>
      </c>
      <c r="K10" s="322">
        <v>36634056</v>
      </c>
    </row>
    <row r="11" spans="1:11" ht="12.75">
      <c r="A11" s="268" t="s">
        <v>211</v>
      </c>
      <c r="B11" s="269"/>
      <c r="C11" s="269"/>
      <c r="D11" s="269"/>
      <c r="E11" s="269"/>
      <c r="F11" s="269"/>
      <c r="G11" s="269"/>
      <c r="H11" s="269"/>
      <c r="I11" s="84">
        <v>7</v>
      </c>
      <c r="J11" s="322">
        <v>0</v>
      </c>
      <c r="K11" s="322">
        <v>0</v>
      </c>
    </row>
    <row r="12" spans="1:11" ht="12.75">
      <c r="A12" s="268" t="s">
        <v>212</v>
      </c>
      <c r="B12" s="269"/>
      <c r="C12" s="269"/>
      <c r="D12" s="269"/>
      <c r="E12" s="269"/>
      <c r="F12" s="269"/>
      <c r="G12" s="269"/>
      <c r="H12" s="269"/>
      <c r="I12" s="84">
        <v>8</v>
      </c>
      <c r="J12" s="322">
        <v>27017</v>
      </c>
      <c r="K12" s="322">
        <v>35121</v>
      </c>
    </row>
    <row r="13" spans="1:11" ht="12.75">
      <c r="A13" s="268" t="s">
        <v>213</v>
      </c>
      <c r="B13" s="269"/>
      <c r="C13" s="269"/>
      <c r="D13" s="269"/>
      <c r="E13" s="269"/>
      <c r="F13" s="269"/>
      <c r="G13" s="269"/>
      <c r="H13" s="269"/>
      <c r="I13" s="84">
        <v>9</v>
      </c>
      <c r="J13" s="322">
        <v>0</v>
      </c>
      <c r="K13" s="322">
        <v>0</v>
      </c>
    </row>
    <row r="14" spans="1:11" ht="12.75">
      <c r="A14" s="270" t="s">
        <v>302</v>
      </c>
      <c r="B14" s="271"/>
      <c r="C14" s="271"/>
      <c r="D14" s="271"/>
      <c r="E14" s="271"/>
      <c r="F14" s="271"/>
      <c r="G14" s="271"/>
      <c r="H14" s="271"/>
      <c r="I14" s="84">
        <v>10</v>
      </c>
      <c r="J14" s="87">
        <f>SUM(J5:J13)</f>
        <v>609960904</v>
      </c>
      <c r="K14" s="87">
        <f>SUM(K5:K13)</f>
        <v>617289373</v>
      </c>
    </row>
    <row r="15" spans="1:11" ht="12.75">
      <c r="A15" s="268" t="s">
        <v>214</v>
      </c>
      <c r="B15" s="269"/>
      <c r="C15" s="269"/>
      <c r="D15" s="269"/>
      <c r="E15" s="269"/>
      <c r="F15" s="269"/>
      <c r="G15" s="269"/>
      <c r="H15" s="269"/>
      <c r="I15" s="84">
        <v>11</v>
      </c>
      <c r="J15" s="86">
        <v>0</v>
      </c>
      <c r="K15" s="86">
        <v>0</v>
      </c>
    </row>
    <row r="16" spans="1:11" ht="12.75">
      <c r="A16" s="268" t="s">
        <v>215</v>
      </c>
      <c r="B16" s="269"/>
      <c r="C16" s="269"/>
      <c r="D16" s="269"/>
      <c r="E16" s="269"/>
      <c r="F16" s="269"/>
      <c r="G16" s="269"/>
      <c r="H16" s="269"/>
      <c r="I16" s="84">
        <v>12</v>
      </c>
      <c r="J16" s="86">
        <v>0</v>
      </c>
      <c r="K16" s="86">
        <v>0</v>
      </c>
    </row>
    <row r="17" spans="1:11" ht="12.75">
      <c r="A17" s="268" t="s">
        <v>216</v>
      </c>
      <c r="B17" s="269"/>
      <c r="C17" s="269"/>
      <c r="D17" s="269"/>
      <c r="E17" s="269"/>
      <c r="F17" s="269"/>
      <c r="G17" s="269"/>
      <c r="H17" s="269"/>
      <c r="I17" s="84">
        <v>13</v>
      </c>
      <c r="J17" s="86">
        <v>0</v>
      </c>
      <c r="K17" s="86">
        <v>0</v>
      </c>
    </row>
    <row r="18" spans="1:11" ht="12.75">
      <c r="A18" s="268" t="s">
        <v>217</v>
      </c>
      <c r="B18" s="269"/>
      <c r="C18" s="269"/>
      <c r="D18" s="269"/>
      <c r="E18" s="269"/>
      <c r="F18" s="269"/>
      <c r="G18" s="269"/>
      <c r="H18" s="269"/>
      <c r="I18" s="84">
        <v>14</v>
      </c>
      <c r="J18" s="86">
        <v>0</v>
      </c>
      <c r="K18" s="86">
        <v>0</v>
      </c>
    </row>
    <row r="19" spans="1:11" ht="12.75">
      <c r="A19" s="268" t="s">
        <v>218</v>
      </c>
      <c r="B19" s="269"/>
      <c r="C19" s="269"/>
      <c r="D19" s="269"/>
      <c r="E19" s="269"/>
      <c r="F19" s="269"/>
      <c r="G19" s="269"/>
      <c r="H19" s="269"/>
      <c r="I19" s="84">
        <v>15</v>
      </c>
      <c r="J19" s="86">
        <v>0</v>
      </c>
      <c r="K19" s="86">
        <v>0</v>
      </c>
    </row>
    <row r="20" spans="1:11" ht="12.75">
      <c r="A20" s="268" t="s">
        <v>219</v>
      </c>
      <c r="B20" s="269"/>
      <c r="C20" s="269"/>
      <c r="D20" s="269"/>
      <c r="E20" s="269"/>
      <c r="F20" s="269"/>
      <c r="G20" s="269"/>
      <c r="H20" s="269"/>
      <c r="I20" s="84">
        <v>16</v>
      </c>
      <c r="J20" s="86">
        <v>0</v>
      </c>
      <c r="K20" s="86">
        <v>0</v>
      </c>
    </row>
    <row r="21" spans="1:11" ht="12.75">
      <c r="A21" s="270" t="s">
        <v>303</v>
      </c>
      <c r="B21" s="271"/>
      <c r="C21" s="271"/>
      <c r="D21" s="271"/>
      <c r="E21" s="271"/>
      <c r="F21" s="271"/>
      <c r="G21" s="271"/>
      <c r="H21" s="271"/>
      <c r="I21" s="84">
        <v>17</v>
      </c>
      <c r="J21" s="88">
        <f>SUM(J15:J20)</f>
        <v>0</v>
      </c>
      <c r="K21" s="88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76" t="s">
        <v>220</v>
      </c>
      <c r="B23" s="277"/>
      <c r="C23" s="277"/>
      <c r="D23" s="277"/>
      <c r="E23" s="277"/>
      <c r="F23" s="277"/>
      <c r="G23" s="277"/>
      <c r="H23" s="277"/>
      <c r="I23" s="89">
        <v>18</v>
      </c>
      <c r="J23" s="85">
        <v>0</v>
      </c>
      <c r="K23" s="85">
        <v>0</v>
      </c>
    </row>
    <row r="24" spans="1:11" ht="23.25" customHeight="1">
      <c r="A24" s="278" t="s">
        <v>221</v>
      </c>
      <c r="B24" s="279"/>
      <c r="C24" s="279"/>
      <c r="D24" s="279"/>
      <c r="E24" s="279"/>
      <c r="F24" s="279"/>
      <c r="G24" s="279"/>
      <c r="H24" s="279"/>
      <c r="I24" s="90">
        <v>19</v>
      </c>
      <c r="J24" s="88">
        <v>0</v>
      </c>
      <c r="K24" s="88">
        <v>0</v>
      </c>
    </row>
    <row r="25" spans="1:11" ht="30" customHeight="1">
      <c r="A25" s="264" t="s">
        <v>273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Toni Martić</cp:lastModifiedBy>
  <cp:lastPrinted>2017-02-14T13:03:01Z</cp:lastPrinted>
  <dcterms:created xsi:type="dcterms:W3CDTF">2008-10-17T11:51:54Z</dcterms:created>
  <dcterms:modified xsi:type="dcterms:W3CDTF">2017-04-20T10:28:53Z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