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56" activeTab="3"/>
  </bookViews>
  <sheets>
    <sheet name="General data" sheetId="1" r:id="rId1"/>
    <sheet name="Balance sheet" sheetId="2" r:id="rId2"/>
    <sheet name="P&amp;L account" sheetId="3" r:id="rId3"/>
    <sheet name="Cash flow" sheetId="4" r:id="rId4"/>
    <sheet name="Changes in equity" sheetId="5" r:id="rId5"/>
  </sheets>
  <definedNames>
    <definedName name="_xlnm.Print_Area" localSheetId="0">'General data'!$A$1:$K$66</definedName>
  </definedNames>
  <calcPr fullCalcOnLoad="1"/>
</workbook>
</file>

<file path=xl/sharedStrings.xml><?xml version="1.0" encoding="utf-8"?>
<sst xmlns="http://schemas.openxmlformats.org/spreadsheetml/2006/main" count="336" uniqueCount="310">
  <si>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</si>
  <si>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</si>
  <si>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</si>
  <si>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</si>
  <si>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</si>
  <si>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</si>
  <si>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</si>
  <si>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</si>
  <si>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</si>
  <si>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</rPr>
      <t>(003+010+020+029+033)</t>
    </r>
  </si>
  <si>
    <t>I. INTANGIBLE ASSETS (004 do 009)</t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</si>
  <si>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</si>
  <si>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</si>
  <si>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</si>
  <si>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</si>
  <si>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</si>
  <si>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</si>
  <si>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</si>
  <si>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</si>
  <si>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</si>
  <si>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</si>
  <si>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</si>
  <si>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</si>
  <si>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</si>
  <si>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</si>
  <si>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</si>
  <si>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</si>
  <si>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</si>
  <si>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</si>
  <si>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</si>
  <si>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</si>
  <si>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</si>
  <si>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</si>
  <si>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</si>
  <si>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</si>
  <si>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>IV. RECEIVABLES (030 do 032)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</si>
  <si>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</si>
  <si>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</si>
  <si>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</si>
  <si>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</si>
  <si>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</si>
  <si>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</si>
  <si>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</si>
  <si>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</si>
  <si>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</si>
  <si>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</si>
  <si>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</si>
  <si>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</si>
  <si>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</si>
  <si>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>II. RECEIVABLES (044 do 049)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</si>
  <si>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</si>
  <si>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</si>
  <si>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</si>
  <si>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</si>
  <si>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</si>
  <si>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</si>
  <si>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>III. SHORT TERM FINANCIAL ASSETS (051 do 057)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</si>
  <si>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</si>
  <si>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</si>
  <si>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</si>
  <si>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</si>
  <si>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</si>
  <si>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</si>
  <si>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</si>
  <si>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</si>
  <si>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</si>
  <si>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</si>
  <si>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</si>
  <si>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</si>
  <si>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</si>
  <si>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</si>
  <si>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</si>
  <si>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</si>
  <si>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</si>
  <si>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</si>
  <si>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</si>
  <si>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</si>
  <si>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</si>
  <si>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</si>
  <si>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</si>
  <si>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3. Other reserves</t>
  </si>
  <si>
    <r>
      <t xml:space="preserve">C)  LONG - TERM LIABILITIES  </t>
    </r>
    <r>
      <rPr>
        <sz val="9"/>
        <rFont val="Arial"/>
        <family val="2"/>
      </rPr>
      <t>(084 do 092)</t>
    </r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</si>
  <si>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</si>
  <si>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</si>
  <si>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</si>
  <si>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</si>
  <si>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</si>
  <si>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</si>
  <si>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</si>
  <si>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</si>
  <si>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</si>
  <si>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</si>
  <si>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</si>
  <si>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r>
      <t xml:space="preserve">D)  SHORT-TERM LIABILITIES </t>
    </r>
    <r>
      <rPr>
        <sz val="9"/>
        <rFont val="Arial"/>
        <family val="2"/>
      </rPr>
      <t>(094 do 105)</t>
    </r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</si>
  <si>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</si>
  <si>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</si>
  <si>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</si>
  <si>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</si>
  <si>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</si>
  <si>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</si>
  <si>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</si>
  <si>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</si>
  <si>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</si>
  <si>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</si>
  <si>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</si>
  <si>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</si>
  <si>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</si>
  <si>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</si>
  <si>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</si>
  <si>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</si>
  <si>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</si>
  <si>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</si>
  <si>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</si>
  <si>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</si>
  <si>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</si>
  <si>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r>
      <t xml:space="preserve">    2. Material costs  </t>
    </r>
    <r>
      <rPr>
        <sz val="9"/>
        <rFont val="Arial"/>
        <family val="2"/>
      </rPr>
      <t>(117 do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</si>
  <si>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</si>
  <si>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</si>
  <si>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</si>
  <si>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Satff costs </t>
    </r>
    <r>
      <rPr>
        <sz val="9"/>
        <rFont val="Arial"/>
        <family val="2"/>
      </rPr>
      <t>(121 do 123)</t>
    </r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</si>
  <si>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</si>
  <si>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</si>
  <si>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</si>
  <si>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</si>
  <si>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</si>
  <si>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</si>
  <si>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</si>
  <si>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</si>
  <si>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</si>
  <si>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</si>
  <si>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</si>
  <si>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</si>
  <si>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</si>
  <si>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</si>
  <si>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</si>
  <si>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</si>
  <si>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</si>
  <si>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</si>
  <si>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</si>
  <si>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</si>
  <si>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</si>
  <si>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</si>
  <si>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</si>
  <si>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</si>
  <si>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</si>
  <si>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</si>
  <si>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</si>
  <si>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</si>
  <si>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</si>
  <si>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</si>
  <si>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</si>
  <si>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</si>
  <si>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</si>
  <si>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</si>
  <si>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</si>
  <si>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</si>
  <si>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</si>
  <si>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</si>
  <si>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</si>
  <si>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r>
      <t xml:space="preserve">II. OTHER COMPREHENSIVE INCOME /LOSS BEFORE TAX  </t>
    </r>
    <r>
      <rPr>
        <sz val="9"/>
        <rFont val="Arial"/>
        <family val="2"/>
      </rPr>
      <t>(159 do 165)</t>
    </r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</si>
  <si>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</si>
  <si>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</si>
  <si>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</si>
  <si>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</si>
  <si>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</si>
  <si>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</si>
  <si>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</si>
  <si>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</si>
  <si>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</si>
  <si>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</si>
  <si>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</si>
  <si>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</si>
  <si>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</si>
  <si>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</si>
  <si>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</si>
  <si>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</si>
  <si>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</si>
  <si>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</si>
  <si>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</si>
  <si>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</si>
  <si>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</si>
  <si>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>I. Total increase in cash flow operating activities  (001 do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</si>
  <si>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</si>
  <si>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</si>
  <si>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</si>
  <si>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</si>
  <si>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(008 do 011)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</si>
  <si>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</si>
  <si>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</si>
  <si>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</si>
  <si>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</si>
  <si>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</si>
  <si>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</si>
  <si>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</si>
  <si>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</si>
  <si>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 (015 do 019)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</si>
  <si>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</si>
  <si>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</si>
  <si>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</si>
  <si>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</si>
  <si>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</si>
  <si>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</si>
  <si>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</si>
  <si>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</si>
  <si>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</si>
  <si>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</si>
  <si>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>V. Total cash inflows from financial activities (027 do 029)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</si>
  <si>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</si>
  <si>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</si>
  <si>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</si>
  <si>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</si>
  <si>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</si>
  <si>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VI. Total cash outflow for financial activities  (031 do 035)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</si>
  <si>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</si>
  <si>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</si>
  <si>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</si>
  <si>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</si>
  <si>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</si>
  <si>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</si>
  <si>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</si>
  <si>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</si>
  <si>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</si>
  <si>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</si>
  <si>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</si>
  <si>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</si>
  <si>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</si>
  <si>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</si>
  <si>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</si>
  <si>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</si>
  <si>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</si>
  <si>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</si>
  <si>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</si>
  <si>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</si>
  <si>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</si>
  <si>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resrves  (AOP 001 do 009)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</si>
  <si>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</si>
  <si>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</si>
  <si>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</si>
  <si>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</si>
  <si>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</si>
  <si>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</si>
  <si>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</si>
  <si>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</si>
  <si>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</si>
  <si>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</si>
  <si>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</si>
  <si>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</si>
  <si>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</si>
  <si>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</si>
  <si>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</si>
  <si>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</si>
  <si>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</si>
  <si>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</si>
  <si>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</si>
  <si>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</si>
  <si>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</si>
  <si>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</si>
  <si>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</si>
  <si>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</si>
  <si>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</si>
  <si>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</si>
  <si>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</si>
  <si>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</si>
  <si>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</si>
  <si>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</si>
  <si>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</si>
  <si>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</si>
  <si>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</si>
  <si>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</si>
  <si>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</si>
  <si>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</si>
  <si>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</si>
  <si>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Port of Rijeka j.s.c.</t>
  </si>
  <si>
    <t>RIJEKA</t>
  </si>
  <si>
    <t>Riva 1</t>
  </si>
  <si>
    <t>uprava@lukarijeka.hr</t>
  </si>
  <si>
    <t>www.lukarijeka.hr</t>
  </si>
  <si>
    <t>Code and name of town:</t>
  </si>
  <si>
    <t>Rijeka</t>
  </si>
  <si>
    <t>PRIMORSKO-GORANSKA</t>
  </si>
  <si>
    <t>Number of employees:</t>
  </si>
  <si>
    <t>(at the end of the year)</t>
  </si>
  <si>
    <t>NKD/NWC code:</t>
  </si>
  <si>
    <t>5224</t>
  </si>
  <si>
    <t>NO</t>
  </si>
  <si>
    <t>Janja Reljac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</si>
  <si>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</si>
  <si>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</si>
  <si>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</si>
  <si>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</si>
  <si>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</si>
  <si>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</si>
  <si>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</si>
  <si>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</si>
  <si>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</si>
  <si>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</si>
  <si>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</si>
  <si>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</si>
  <si>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Port of Rijeka j.s.c._____________________________________________________________              In Kunas</t>
  </si>
  <si>
    <t>Previous period cumulative</t>
  </si>
  <si>
    <t>Previous period quarter</t>
  </si>
  <si>
    <t>Current period cumulative</t>
  </si>
  <si>
    <t>Current period quarter</t>
  </si>
  <si>
    <t>01.01.2016.</t>
  </si>
  <si>
    <t>QUARTERLY FINANCIAL REPORT OF ENTREPRENEUR</t>
  </si>
  <si>
    <t>from 01.01.2016. until 31.03.2016.</t>
  </si>
  <si>
    <t>from 01.01.2016.until 31.03.2016.</t>
  </si>
  <si>
    <t>31.03.2016.</t>
  </si>
  <si>
    <t>BALANCE SHEET</t>
  </si>
  <si>
    <t xml:space="preserve"> as of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</si>
</sst>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vertical="center" wrapText="1" indent="1"/>
    </xf>
    <xf numFmtId="167" fontId="2" fillId="0" borderId="20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8" xfId="52" applyFont="1" applyFill="1" applyBorder="1" applyAlignment="1" applyProtection="1">
      <alignment horizontal="left" vertical="center" wrapText="1"/>
      <protection hidden="1"/>
    </xf>
    <xf numFmtId="0" fontId="15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8" xfId="52" applyFont="1" applyBorder="1" applyAlignment="1" applyProtection="1">
      <alignment horizontal="right"/>
      <protection hidden="1"/>
    </xf>
    <xf numFmtId="49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8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33" borderId="29" xfId="52" applyFont="1" applyFill="1" applyBorder="1" applyAlignment="1" applyProtection="1">
      <alignment horizontal="left" vertical="center"/>
      <protection hidden="1" locked="0"/>
    </xf>
    <xf numFmtId="0" fontId="3" fillId="0" borderId="22" xfId="52" applyFont="1" applyBorder="1" applyAlignment="1">
      <alignment horizontal="left" vertical="center"/>
      <protection/>
    </xf>
    <xf numFmtId="0" fontId="3" fillId="0" borderId="30" xfId="52" applyFont="1" applyBorder="1" applyAlignment="1">
      <alignment horizontal="left" vertical="center"/>
      <protection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2" applyFont="1" applyBorder="1" applyAlignment="1">
      <alignment horizontal="left"/>
      <protection/>
    </xf>
    <xf numFmtId="0" fontId="3" fillId="0" borderId="30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4" fillId="33" borderId="29" xfId="35" applyFill="1" applyBorder="1" applyAlignment="1" applyProtection="1">
      <alignment/>
      <protection hidden="1" locked="0"/>
    </xf>
    <xf numFmtId="0" fontId="2" fillId="0" borderId="22" xfId="52" applyFont="1" applyBorder="1" applyAlignment="1" applyProtection="1">
      <alignment/>
      <protection hidden="1" locked="0"/>
    </xf>
    <xf numFmtId="0" fontId="2" fillId="0" borderId="30" xfId="52" applyFont="1" applyBorder="1" applyAlignment="1" applyProtection="1">
      <alignment/>
      <protection hidden="1" locked="0"/>
    </xf>
    <xf numFmtId="0" fontId="2" fillId="33" borderId="29" xfId="52" applyFont="1" applyFill="1" applyBorder="1" applyAlignment="1" applyProtection="1">
      <alignment horizontal="right" vertical="center"/>
      <protection hidden="1" locked="0"/>
    </xf>
    <xf numFmtId="0" fontId="3" fillId="0" borderId="22" xfId="52" applyFont="1" applyBorder="1" applyAlignment="1">
      <alignment/>
      <protection/>
    </xf>
    <xf numFmtId="0" fontId="3" fillId="0" borderId="30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2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8" xfId="52" applyFont="1" applyBorder="1" applyAlignment="1" applyProtection="1">
      <alignment horizontal="right" wrapText="1"/>
      <protection hidden="1"/>
    </xf>
    <xf numFmtId="49" fontId="2" fillId="33" borderId="29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2" applyNumberFormat="1" applyFont="1" applyBorder="1" applyAlignment="1" applyProtection="1">
      <alignment horizontal="left" vertical="center"/>
      <protection hidden="1" locked="0"/>
    </xf>
    <xf numFmtId="49" fontId="2" fillId="0" borderId="30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9" xfId="35" applyNumberFormat="1" applyFill="1" applyBorder="1" applyAlignment="1" applyProtection="1">
      <alignment horizontal="left" vertical="center"/>
      <protection hidden="1" locked="0"/>
    </xf>
    <xf numFmtId="0" fontId="14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30" xfId="0" applyFont="1" applyFill="1" applyBorder="1" applyAlignment="1">
      <alignment vertical="center" wrapText="1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10" workbookViewId="0" topLeftCell="A1">
      <selection activeCell="A5" sqref="A5:I5"/>
    </sheetView>
  </sheetViews>
  <sheetFormatPr defaultColWidth="9.140625" defaultRowHeight="12.75"/>
  <cols>
    <col min="1" max="1" width="11.8515625" style="20" customWidth="1"/>
    <col min="2" max="2" width="13.00390625" style="20" customWidth="1"/>
    <col min="3" max="6" width="9.140625" style="20" customWidth="1"/>
    <col min="7" max="7" width="18.71093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69" t="s">
        <v>266</v>
      </c>
      <c r="B1" s="169"/>
      <c r="C1" s="16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25" t="s">
        <v>267</v>
      </c>
      <c r="B2" s="125"/>
      <c r="C2" s="125"/>
      <c r="D2" s="126"/>
      <c r="E2" s="21" t="s">
        <v>303</v>
      </c>
      <c r="F2" s="22"/>
      <c r="G2" s="23" t="s">
        <v>223</v>
      </c>
      <c r="H2" s="21" t="s">
        <v>307</v>
      </c>
      <c r="I2" s="24"/>
      <c r="J2" s="19"/>
      <c r="K2" s="19"/>
      <c r="L2" s="19"/>
    </row>
    <row r="3" spans="1:12" ht="12.75">
      <c r="A3" s="97"/>
      <c r="B3" s="97"/>
      <c r="C3" s="97"/>
      <c r="D3"/>
      <c r="E3"/>
      <c r="F3"/>
      <c r="G3"/>
      <c r="H3"/>
      <c r="I3" s="24"/>
      <c r="J3" s="19"/>
      <c r="K3" s="19"/>
      <c r="L3" s="19"/>
    </row>
    <row r="4" spans="1:12" ht="12.75">
      <c r="A4" s="25"/>
      <c r="B4" s="25"/>
      <c r="C4" s="25"/>
      <c r="D4" s="25"/>
      <c r="E4" s="26"/>
      <c r="F4" s="26"/>
      <c r="G4" s="25"/>
      <c r="H4" s="25"/>
      <c r="I4" s="27"/>
      <c r="J4" s="19"/>
      <c r="K4" s="19"/>
      <c r="L4" s="19"/>
    </row>
    <row r="5" spans="1:12" ht="17.25">
      <c r="A5" s="127" t="s">
        <v>304</v>
      </c>
      <c r="B5" s="127"/>
      <c r="C5" s="127"/>
      <c r="D5" s="127"/>
      <c r="E5" s="127"/>
      <c r="F5" s="127"/>
      <c r="G5" s="127"/>
      <c r="H5" s="127"/>
      <c r="I5" s="127"/>
      <c r="J5" s="19"/>
      <c r="K5" s="19"/>
      <c r="L5" s="19"/>
    </row>
    <row r="6" spans="1:12" ht="15">
      <c r="A6" s="98"/>
      <c r="B6" s="98"/>
      <c r="C6" s="98"/>
      <c r="D6" s="98"/>
      <c r="E6" s="98"/>
      <c r="F6" s="98"/>
      <c r="G6" s="98"/>
      <c r="H6" s="98"/>
      <c r="I6" s="98"/>
      <c r="J6" s="19"/>
      <c r="K6" s="19"/>
      <c r="L6" s="19"/>
    </row>
    <row r="7" spans="1:12" ht="12.75">
      <c r="A7" s="28"/>
      <c r="B7" s="28"/>
      <c r="C7" s="28"/>
      <c r="D7" s="29"/>
      <c r="E7" s="30"/>
      <c r="F7" s="31"/>
      <c r="G7" s="32"/>
      <c r="H7" s="33"/>
      <c r="I7" s="34"/>
      <c r="J7" s="19"/>
      <c r="K7" s="19"/>
      <c r="L7" s="19"/>
    </row>
    <row r="8" spans="1:12" ht="12.75">
      <c r="A8" s="128" t="s">
        <v>244</v>
      </c>
      <c r="B8" s="129"/>
      <c r="C8" s="130" t="s">
        <v>268</v>
      </c>
      <c r="D8" s="131"/>
      <c r="E8" s="132"/>
      <c r="F8" s="132"/>
      <c r="G8" s="132"/>
      <c r="H8" s="132"/>
      <c r="I8" s="36"/>
      <c r="J8" s="19"/>
      <c r="K8" s="19"/>
      <c r="L8" s="19"/>
    </row>
    <row r="9" spans="1:12" ht="12.75">
      <c r="A9" s="37"/>
      <c r="B9" s="37"/>
      <c r="C9" s="28"/>
      <c r="D9" s="28"/>
      <c r="E9" s="132"/>
      <c r="F9" s="132"/>
      <c r="G9" s="132"/>
      <c r="H9" s="132"/>
      <c r="I9" s="36"/>
      <c r="J9" s="19"/>
      <c r="K9" s="19"/>
      <c r="L9" s="19"/>
    </row>
    <row r="10" spans="1:12" ht="26.25" customHeight="1">
      <c r="A10" s="133" t="s">
        <v>245</v>
      </c>
      <c r="B10" s="134"/>
      <c r="C10" s="130" t="s">
        <v>269</v>
      </c>
      <c r="D10" s="131"/>
      <c r="E10" s="132"/>
      <c r="F10" s="132"/>
      <c r="G10" s="132"/>
      <c r="H10" s="132"/>
      <c r="I10" s="29"/>
      <c r="J10" s="19"/>
      <c r="K10" s="19"/>
      <c r="L10" s="19"/>
    </row>
    <row r="11" spans="1:12" ht="12.75" customHeight="1">
      <c r="A11" s="38"/>
      <c r="B11" s="38"/>
      <c r="C11" s="39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5" t="s">
        <v>246</v>
      </c>
      <c r="B12" s="136"/>
      <c r="C12" s="130" t="s">
        <v>270</v>
      </c>
      <c r="D12" s="131"/>
      <c r="E12" s="28"/>
      <c r="F12" s="28"/>
      <c r="G12" s="28"/>
      <c r="H12" s="28"/>
      <c r="I12" s="28"/>
      <c r="J12" s="19"/>
      <c r="K12" s="19"/>
      <c r="L12" s="19"/>
    </row>
    <row r="13" spans="1:12" ht="12.75">
      <c r="A13" s="137"/>
      <c r="B13" s="137"/>
      <c r="C13" s="2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8" t="s">
        <v>271</v>
      </c>
      <c r="B14" s="129"/>
      <c r="C14" s="138" t="s">
        <v>272</v>
      </c>
      <c r="D14" s="139"/>
      <c r="E14" s="139"/>
      <c r="F14" s="139"/>
      <c r="G14" s="139"/>
      <c r="H14" s="139"/>
      <c r="I14" s="140"/>
      <c r="J14" s="19"/>
      <c r="K14" s="19"/>
      <c r="L14" s="19"/>
    </row>
    <row r="15" spans="1:12" ht="12.75">
      <c r="A15" s="37"/>
      <c r="B15" s="37"/>
      <c r="C15" s="40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8" t="s">
        <v>247</v>
      </c>
      <c r="B16" s="129"/>
      <c r="C16" s="141">
        <v>51000</v>
      </c>
      <c r="D16" s="142"/>
      <c r="E16" s="28"/>
      <c r="F16" s="138" t="s">
        <v>273</v>
      </c>
      <c r="G16" s="139"/>
      <c r="H16" s="139"/>
      <c r="I16" s="140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8" t="s">
        <v>248</v>
      </c>
      <c r="B18" s="129"/>
      <c r="C18" s="138" t="s">
        <v>274</v>
      </c>
      <c r="D18" s="139"/>
      <c r="E18" s="139"/>
      <c r="F18" s="139"/>
      <c r="G18" s="139"/>
      <c r="H18" s="139"/>
      <c r="I18" s="140"/>
      <c r="J18" s="19"/>
      <c r="K18" s="19"/>
      <c r="L18" s="19"/>
    </row>
    <row r="19" spans="1:12" ht="12.75">
      <c r="A19" s="37"/>
      <c r="B19" s="37"/>
      <c r="C19" s="2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8" t="s">
        <v>249</v>
      </c>
      <c r="B20" s="129"/>
      <c r="C20" s="147" t="s">
        <v>275</v>
      </c>
      <c r="D20" s="148"/>
      <c r="E20" s="148"/>
      <c r="F20" s="148"/>
      <c r="G20" s="148"/>
      <c r="H20" s="148"/>
      <c r="I20" s="149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8" t="s">
        <v>1</v>
      </c>
      <c r="B22" s="129"/>
      <c r="C22" s="147" t="s">
        <v>276</v>
      </c>
      <c r="D22" s="148"/>
      <c r="E22" s="148"/>
      <c r="F22" s="148"/>
      <c r="G22" s="148"/>
      <c r="H22" s="148"/>
      <c r="I22" s="149"/>
      <c r="J22" s="19"/>
      <c r="K22" s="19"/>
      <c r="L22" s="19"/>
    </row>
    <row r="23" spans="1:12" ht="12.75">
      <c r="A23" s="37"/>
      <c r="B23" s="37"/>
      <c r="C23" s="40"/>
      <c r="D23" s="28"/>
      <c r="E23" s="28"/>
      <c r="F23" s="28"/>
      <c r="G23" s="28"/>
      <c r="H23" s="28"/>
      <c r="I23" s="28"/>
      <c r="J23" s="19"/>
      <c r="K23" s="19"/>
      <c r="L23" s="19"/>
    </row>
    <row r="24" spans="1:12" ht="12.75">
      <c r="A24" s="128" t="s">
        <v>277</v>
      </c>
      <c r="B24" s="129"/>
      <c r="C24" s="41">
        <v>373</v>
      </c>
      <c r="D24" s="138" t="s">
        <v>278</v>
      </c>
      <c r="E24" s="143"/>
      <c r="F24" s="144"/>
      <c r="G24" s="145"/>
      <c r="H24" s="146"/>
      <c r="I24" s="43"/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44"/>
      <c r="H25" s="28"/>
      <c r="I25" s="29"/>
      <c r="J25" s="19"/>
      <c r="K25" s="19"/>
      <c r="L25" s="19"/>
    </row>
    <row r="26" spans="1:12" ht="12.75">
      <c r="A26" s="128" t="s">
        <v>250</v>
      </c>
      <c r="B26" s="129"/>
      <c r="C26" s="41">
        <v>8</v>
      </c>
      <c r="D26" s="138" t="s">
        <v>279</v>
      </c>
      <c r="E26" s="143"/>
      <c r="F26" s="143"/>
      <c r="G26" s="144"/>
      <c r="H26" s="35" t="s">
        <v>280</v>
      </c>
      <c r="I26" s="45">
        <v>665</v>
      </c>
      <c r="J26" s="19"/>
      <c r="K26" s="19"/>
      <c r="L26" s="19"/>
    </row>
    <row r="27" spans="1:12" ht="12.75">
      <c r="A27" s="37"/>
      <c r="B27" s="37"/>
      <c r="C27" s="28"/>
      <c r="D27" s="44"/>
      <c r="E27" s="44"/>
      <c r="F27" s="44"/>
      <c r="G27" s="37"/>
      <c r="H27" s="37" t="s">
        <v>281</v>
      </c>
      <c r="I27" s="40"/>
      <c r="J27" s="19"/>
      <c r="K27" s="19"/>
      <c r="L27" s="19"/>
    </row>
    <row r="28" spans="1:12" ht="12.75">
      <c r="A28" s="128" t="s">
        <v>251</v>
      </c>
      <c r="B28" s="129"/>
      <c r="C28" s="46" t="s">
        <v>284</v>
      </c>
      <c r="D28" s="47"/>
      <c r="E28" s="19"/>
      <c r="F28" s="48"/>
      <c r="G28" s="128" t="s">
        <v>282</v>
      </c>
      <c r="H28" s="129"/>
      <c r="I28" s="49" t="s">
        <v>283</v>
      </c>
      <c r="J28" s="19"/>
      <c r="K28" s="19"/>
      <c r="L28" s="19"/>
    </row>
    <row r="29" spans="1:12" ht="12.75">
      <c r="A29" s="37"/>
      <c r="B29" s="37"/>
      <c r="C29" s="28"/>
      <c r="D29" s="48"/>
      <c r="E29" s="48"/>
      <c r="F29" s="48"/>
      <c r="G29" s="48"/>
      <c r="H29" s="28"/>
      <c r="I29" s="50"/>
      <c r="J29" s="19"/>
      <c r="K29" s="19"/>
      <c r="L29" s="19"/>
    </row>
    <row r="30" spans="1:12" ht="12.75">
      <c r="A30" s="153" t="s">
        <v>252</v>
      </c>
      <c r="B30" s="154"/>
      <c r="C30" s="155"/>
      <c r="D30" s="155"/>
      <c r="E30" s="156" t="s">
        <v>253</v>
      </c>
      <c r="F30" s="157"/>
      <c r="G30" s="157"/>
      <c r="H30" s="158" t="s">
        <v>254</v>
      </c>
      <c r="I30" s="158"/>
      <c r="J30" s="19"/>
      <c r="K30" s="19"/>
      <c r="L30" s="19"/>
    </row>
    <row r="31" spans="1:12" ht="12.75">
      <c r="A31" s="19"/>
      <c r="B31" s="19"/>
      <c r="C31" s="19"/>
      <c r="D31" s="34"/>
      <c r="E31" s="28"/>
      <c r="F31" s="28"/>
      <c r="G31" s="28"/>
      <c r="H31" s="51"/>
      <c r="I31" s="50"/>
      <c r="J31" s="19"/>
      <c r="K31" s="19"/>
      <c r="L31" s="19"/>
    </row>
    <row r="32" spans="1:12" ht="12.75">
      <c r="A32" s="150"/>
      <c r="B32" s="151"/>
      <c r="C32" s="151"/>
      <c r="D32" s="152"/>
      <c r="E32" s="150"/>
      <c r="F32" s="151"/>
      <c r="G32" s="151"/>
      <c r="H32" s="130"/>
      <c r="I32" s="131"/>
      <c r="J32" s="19"/>
      <c r="K32" s="19"/>
      <c r="L32" s="19"/>
    </row>
    <row r="33" spans="1:12" ht="12.75">
      <c r="A33" s="42"/>
      <c r="B33" s="42"/>
      <c r="C33" s="40"/>
      <c r="D33" s="159"/>
      <c r="E33" s="159"/>
      <c r="F33" s="159"/>
      <c r="G33" s="160"/>
      <c r="H33" s="28"/>
      <c r="I33" s="54"/>
      <c r="J33" s="19"/>
      <c r="K33" s="19"/>
      <c r="L33" s="19"/>
    </row>
    <row r="34" spans="1:12" ht="12.75">
      <c r="A34" s="150"/>
      <c r="B34" s="151"/>
      <c r="C34" s="151"/>
      <c r="D34" s="152"/>
      <c r="E34" s="150"/>
      <c r="F34" s="151"/>
      <c r="G34" s="151"/>
      <c r="H34" s="130"/>
      <c r="I34" s="131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50"/>
      <c r="B36" s="151"/>
      <c r="C36" s="151"/>
      <c r="D36" s="152"/>
      <c r="E36" s="150"/>
      <c r="F36" s="151"/>
      <c r="G36" s="151"/>
      <c r="H36" s="130"/>
      <c r="I36" s="131"/>
      <c r="J36" s="19"/>
      <c r="K36" s="19"/>
      <c r="L36" s="19"/>
    </row>
    <row r="37" spans="1:12" ht="12.75">
      <c r="A37" s="42"/>
      <c r="B37" s="42"/>
      <c r="C37" s="40"/>
      <c r="D37" s="52"/>
      <c r="E37" s="52"/>
      <c r="F37" s="52"/>
      <c r="G37" s="53"/>
      <c r="H37" s="28"/>
      <c r="I37" s="55"/>
      <c r="J37" s="19"/>
      <c r="K37" s="19"/>
      <c r="L37" s="19"/>
    </row>
    <row r="38" spans="1:12" ht="12.75">
      <c r="A38" s="150"/>
      <c r="B38" s="151"/>
      <c r="C38" s="151"/>
      <c r="D38" s="152"/>
      <c r="E38" s="150"/>
      <c r="F38" s="151"/>
      <c r="G38" s="151"/>
      <c r="H38" s="130"/>
      <c r="I38" s="131"/>
      <c r="J38" s="19"/>
      <c r="K38" s="19"/>
      <c r="L38" s="19"/>
    </row>
    <row r="39" spans="1:12" ht="12.75">
      <c r="A39" s="56"/>
      <c r="B39" s="56"/>
      <c r="C39" s="162"/>
      <c r="D39" s="163"/>
      <c r="E39" s="28"/>
      <c r="F39" s="162"/>
      <c r="G39" s="163"/>
      <c r="H39" s="28"/>
      <c r="I39" s="28"/>
      <c r="J39" s="19"/>
      <c r="K39" s="19"/>
      <c r="L39" s="19"/>
    </row>
    <row r="40" spans="1:12" ht="12.75">
      <c r="A40" s="150"/>
      <c r="B40" s="151"/>
      <c r="C40" s="151"/>
      <c r="D40" s="152"/>
      <c r="E40" s="150"/>
      <c r="F40" s="151"/>
      <c r="G40" s="151"/>
      <c r="H40" s="130"/>
      <c r="I40" s="131"/>
      <c r="J40" s="19"/>
      <c r="K40" s="19"/>
      <c r="L40" s="19"/>
    </row>
    <row r="41" spans="1:12" ht="12.75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 ht="12.75">
      <c r="A42" s="150"/>
      <c r="B42" s="151"/>
      <c r="C42" s="151"/>
      <c r="D42" s="152"/>
      <c r="E42" s="150"/>
      <c r="F42" s="151"/>
      <c r="G42" s="151"/>
      <c r="H42" s="130"/>
      <c r="I42" s="131"/>
      <c r="J42" s="19"/>
      <c r="K42" s="19"/>
      <c r="L42" s="19"/>
    </row>
    <row r="43" spans="1:12" ht="12.75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 ht="12.75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 ht="12.75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 ht="12.75">
      <c r="A46" s="164" t="s">
        <v>255</v>
      </c>
      <c r="B46" s="165"/>
      <c r="C46" s="130"/>
      <c r="D46" s="131"/>
      <c r="E46" s="29"/>
      <c r="F46" s="138"/>
      <c r="G46" s="151"/>
      <c r="H46" s="151"/>
      <c r="I46" s="152"/>
      <c r="J46" s="19"/>
      <c r="K46" s="19"/>
      <c r="L46" s="19"/>
    </row>
    <row r="47" spans="1:12" ht="12.75">
      <c r="A47" s="56"/>
      <c r="B47" s="56"/>
      <c r="C47" s="162"/>
      <c r="D47" s="163"/>
      <c r="E47" s="28"/>
      <c r="F47" s="162"/>
      <c r="G47" s="170"/>
      <c r="H47" s="64"/>
      <c r="I47" s="64"/>
      <c r="J47" s="19"/>
      <c r="K47" s="19"/>
      <c r="L47" s="19"/>
    </row>
    <row r="48" spans="1:12" ht="12.75">
      <c r="A48" s="164" t="s">
        <v>256</v>
      </c>
      <c r="B48" s="165"/>
      <c r="C48" s="138" t="s">
        <v>285</v>
      </c>
      <c r="D48" s="161"/>
      <c r="E48" s="161"/>
      <c r="F48" s="161"/>
      <c r="G48" s="161"/>
      <c r="H48" s="161"/>
      <c r="I48" s="161"/>
      <c r="J48" s="19"/>
      <c r="K48" s="19"/>
      <c r="L48" s="19"/>
    </row>
    <row r="49" spans="1:12" ht="12.75">
      <c r="A49" s="37"/>
      <c r="B49" s="37"/>
      <c r="C49" s="65" t="s">
        <v>258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64" t="s">
        <v>257</v>
      </c>
      <c r="B50" s="165"/>
      <c r="C50" s="166" t="s">
        <v>286</v>
      </c>
      <c r="D50" s="167"/>
      <c r="E50" s="168"/>
      <c r="F50" s="29"/>
      <c r="G50" s="35" t="s">
        <v>261</v>
      </c>
      <c r="H50" s="166" t="s">
        <v>287</v>
      </c>
      <c r="I50" s="168"/>
      <c r="J50" s="19"/>
      <c r="K50" s="19"/>
      <c r="L50" s="19"/>
    </row>
    <row r="51" spans="1:12" ht="12.75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64" t="s">
        <v>249</v>
      </c>
      <c r="B52" s="165"/>
      <c r="C52" s="173" t="s">
        <v>288</v>
      </c>
      <c r="D52" s="167"/>
      <c r="E52" s="167"/>
      <c r="F52" s="167"/>
      <c r="G52" s="167"/>
      <c r="H52" s="167"/>
      <c r="I52" s="168"/>
      <c r="J52" s="19"/>
      <c r="K52" s="19"/>
      <c r="L52" s="19"/>
    </row>
    <row r="53" spans="1:12" ht="12.75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>
      <c r="A54" s="128" t="s">
        <v>259</v>
      </c>
      <c r="B54" s="129"/>
      <c r="C54" s="166" t="s">
        <v>289</v>
      </c>
      <c r="D54" s="167"/>
      <c r="E54" s="167"/>
      <c r="F54" s="167"/>
      <c r="G54" s="167"/>
      <c r="H54" s="167"/>
      <c r="I54" s="140"/>
      <c r="J54" s="19"/>
      <c r="K54" s="19"/>
      <c r="L54" s="19"/>
    </row>
    <row r="55" spans="1:12" ht="12.75">
      <c r="A55" s="66"/>
      <c r="B55" s="66"/>
      <c r="C55" s="176" t="s">
        <v>260</v>
      </c>
      <c r="D55" s="176"/>
      <c r="E55" s="176"/>
      <c r="F55" s="176"/>
      <c r="G55" s="176"/>
      <c r="H55" s="176"/>
      <c r="I55" s="68"/>
      <c r="J55" s="19"/>
      <c r="K55" s="19"/>
      <c r="L55" s="19"/>
    </row>
    <row r="56" spans="1:12" ht="12.75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 ht="12.75">
      <c r="A57" s="66"/>
      <c r="B57" s="174" t="s">
        <v>262</v>
      </c>
      <c r="C57" s="175"/>
      <c r="D57" s="175"/>
      <c r="E57" s="175"/>
      <c r="F57" s="92"/>
      <c r="G57" s="92"/>
      <c r="H57" s="93"/>
      <c r="I57" s="93"/>
      <c r="J57" s="19"/>
      <c r="K57" s="19"/>
      <c r="L57" s="19"/>
    </row>
    <row r="58" spans="1:12" ht="12.75">
      <c r="A58" s="66"/>
      <c r="B58" s="94" t="s">
        <v>263</v>
      </c>
      <c r="C58" s="95"/>
      <c r="D58" s="95"/>
      <c r="E58" s="95"/>
      <c r="F58" s="95"/>
      <c r="G58" s="95"/>
      <c r="H58" s="180"/>
      <c r="I58" s="180"/>
      <c r="J58" s="19"/>
      <c r="K58" s="19"/>
      <c r="L58" s="19"/>
    </row>
    <row r="59" spans="1:12" ht="12.75">
      <c r="A59" s="66"/>
      <c r="B59" s="94" t="s">
        <v>264</v>
      </c>
      <c r="C59" s="95"/>
      <c r="D59" s="95"/>
      <c r="E59" s="95"/>
      <c r="F59" s="95"/>
      <c r="G59" s="95"/>
      <c r="H59" s="180"/>
      <c r="I59" s="180"/>
      <c r="J59" s="19"/>
      <c r="K59" s="19"/>
      <c r="L59" s="19"/>
    </row>
    <row r="60" spans="1:12" ht="12.75">
      <c r="A60" s="66"/>
      <c r="B60" s="94" t="s">
        <v>297</v>
      </c>
      <c r="C60" s="95"/>
      <c r="D60" s="95"/>
      <c r="E60" s="95"/>
      <c r="F60" s="95"/>
      <c r="G60" s="95"/>
      <c r="H60" s="180"/>
      <c r="I60" s="180"/>
      <c r="J60" s="19"/>
      <c r="K60" s="19"/>
      <c r="L60" s="19"/>
    </row>
    <row r="61" spans="1:12" ht="12.75">
      <c r="A61" s="66"/>
      <c r="B61" s="94"/>
      <c r="C61" s="96"/>
      <c r="D61" s="96"/>
      <c r="E61" s="96"/>
      <c r="F61" s="96"/>
      <c r="G61" s="96"/>
      <c r="H61" s="180"/>
      <c r="I61" s="180"/>
      <c r="J61" s="19"/>
      <c r="K61" s="19"/>
      <c r="L61" s="19"/>
    </row>
    <row r="62" spans="1:12" ht="12.75">
      <c r="A62" s="66"/>
      <c r="B62" s="94"/>
      <c r="C62" s="96"/>
      <c r="D62" s="96"/>
      <c r="E62" s="96"/>
      <c r="F62" s="96"/>
      <c r="G62" s="96"/>
      <c r="H62" s="180"/>
      <c r="I62" s="180"/>
      <c r="J62" s="19"/>
      <c r="K62" s="19"/>
      <c r="L62" s="19"/>
    </row>
    <row r="63" spans="1:12" ht="12.75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5" thickBot="1">
      <c r="A64" s="69" t="s">
        <v>2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 ht="12.75">
      <c r="A65" s="29"/>
      <c r="B65" s="29"/>
      <c r="C65" s="29"/>
      <c r="D65" s="29"/>
      <c r="E65" s="66" t="s">
        <v>3</v>
      </c>
      <c r="F65" s="19"/>
      <c r="G65" s="177" t="s">
        <v>265</v>
      </c>
      <c r="H65" s="178"/>
      <c r="I65" s="179"/>
      <c r="J65" s="19"/>
      <c r="K65" s="19"/>
      <c r="L65" s="19"/>
    </row>
    <row r="66" spans="1:12" ht="12.75">
      <c r="A66" s="72"/>
      <c r="B66" s="72"/>
      <c r="C66" s="34"/>
      <c r="D66" s="34"/>
      <c r="E66" s="34"/>
      <c r="F66" s="34"/>
      <c r="G66" s="171"/>
      <c r="H66" s="172"/>
      <c r="I66" s="34"/>
      <c r="J66" s="19"/>
      <c r="K66" s="19"/>
      <c r="L66" s="19"/>
    </row>
  </sheetData>
  <sheetProtection/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E32:G32"/>
    <mergeCell ref="H32:I32"/>
    <mergeCell ref="D33:G33"/>
    <mergeCell ref="A36:D36"/>
    <mergeCell ref="E36:G36"/>
    <mergeCell ref="H36:I36"/>
    <mergeCell ref="A34:D34"/>
    <mergeCell ref="E34:G34"/>
    <mergeCell ref="H34:I34"/>
    <mergeCell ref="A26:B26"/>
    <mergeCell ref="D26:G26"/>
    <mergeCell ref="A38:D38"/>
    <mergeCell ref="E38:G38"/>
    <mergeCell ref="H38:I38"/>
    <mergeCell ref="G28:H28"/>
    <mergeCell ref="A30:D30"/>
    <mergeCell ref="E30:G30"/>
    <mergeCell ref="H30:I30"/>
    <mergeCell ref="A32:D32"/>
    <mergeCell ref="A28:B28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A12:B13"/>
    <mergeCell ref="C12:D12"/>
    <mergeCell ref="A14:B14"/>
    <mergeCell ref="C14:I14"/>
    <mergeCell ref="A16:B16"/>
    <mergeCell ref="C16:D16"/>
    <mergeCell ref="F16:I16"/>
    <mergeCell ref="A2:D2"/>
    <mergeCell ref="A5:I5"/>
    <mergeCell ref="A8:B8"/>
    <mergeCell ref="C8:D8"/>
    <mergeCell ref="E8:H10"/>
    <mergeCell ref="A10:B10"/>
    <mergeCell ref="C10:D10"/>
  </mergeCells>
  <conditionalFormatting sqref="H31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L8" sqref="L8"/>
    </sheetView>
  </sheetViews>
  <sheetFormatPr defaultColWidth="9.140625" defaultRowHeight="12.75"/>
  <cols>
    <col min="1" max="1" width="9.421875" style="0" customWidth="1"/>
    <col min="9" max="9" width="7.7109375" style="0" customWidth="1"/>
    <col min="10" max="10" width="10.00390625" style="0" customWidth="1"/>
    <col min="11" max="11" width="9.57421875" style="0" bestFit="1" customWidth="1"/>
  </cols>
  <sheetData>
    <row r="1" spans="1:11" ht="12.75" customHeight="1">
      <c r="A1" s="192" t="s">
        <v>308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>
      <c r="A2" s="193" t="s">
        <v>309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 t="s">
        <v>106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30.75" thickBot="1">
      <c r="A5" s="223" t="s">
        <v>6</v>
      </c>
      <c r="B5" s="224"/>
      <c r="C5" s="224"/>
      <c r="D5" s="224"/>
      <c r="E5" s="224"/>
      <c r="F5" s="224"/>
      <c r="G5" s="224"/>
      <c r="H5" s="225"/>
      <c r="I5" s="108" t="s">
        <v>7</v>
      </c>
      <c r="J5" s="112" t="s">
        <v>290</v>
      </c>
      <c r="K5" s="109" t="s">
        <v>291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110">
        <v>2</v>
      </c>
      <c r="J6" s="111">
        <v>3</v>
      </c>
      <c r="K6" s="111">
        <v>4</v>
      </c>
    </row>
    <row r="7" spans="1:11" ht="12.75">
      <c r="A7" s="227" t="s">
        <v>293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216" t="s">
        <v>8</v>
      </c>
      <c r="B8" s="217"/>
      <c r="C8" s="217"/>
      <c r="D8" s="217"/>
      <c r="E8" s="217"/>
      <c r="F8" s="217"/>
      <c r="G8" s="217"/>
      <c r="H8" s="218"/>
      <c r="I8" s="6">
        <v>1</v>
      </c>
      <c r="J8" s="11">
        <v>0</v>
      </c>
      <c r="K8" s="11">
        <v>0</v>
      </c>
    </row>
    <row r="9" spans="1:11" ht="12.75">
      <c r="A9" s="186" t="s">
        <v>9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470289258</v>
      </c>
      <c r="K9" s="12">
        <f>K10+K17+K27+K36+K40</f>
        <v>469375972</v>
      </c>
    </row>
    <row r="10" spans="1:11" ht="12.75">
      <c r="A10" s="189" t="s">
        <v>10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840967</v>
      </c>
      <c r="K10" s="12">
        <f>SUM(K11:K16)</f>
        <v>723158</v>
      </c>
    </row>
    <row r="11" spans="1:11" ht="12.75">
      <c r="A11" s="189" t="s">
        <v>11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>
        <v>0</v>
      </c>
      <c r="K11" s="13">
        <v>0</v>
      </c>
    </row>
    <row r="12" spans="1:11" ht="12.75">
      <c r="A12" s="189" t="s">
        <v>12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840967</v>
      </c>
      <c r="K12" s="13">
        <v>723158</v>
      </c>
    </row>
    <row r="13" spans="1:11" ht="12.75">
      <c r="A13" s="189" t="s">
        <v>0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0</v>
      </c>
      <c r="K13" s="13">
        <v>0</v>
      </c>
    </row>
    <row r="14" spans="1:11" ht="12.75">
      <c r="A14" s="189" t="s">
        <v>13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>
        <v>0</v>
      </c>
      <c r="K14" s="13">
        <v>0</v>
      </c>
    </row>
    <row r="15" spans="1:11" ht="12.75">
      <c r="A15" s="189" t="s">
        <v>14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>
        <v>0</v>
      </c>
      <c r="K15" s="13">
        <v>0</v>
      </c>
    </row>
    <row r="16" spans="1:11" ht="12.75">
      <c r="A16" s="189" t="s">
        <v>15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>
        <v>0</v>
      </c>
      <c r="K16" s="13">
        <v>0</v>
      </c>
    </row>
    <row r="17" spans="1:11" ht="12.75">
      <c r="A17" s="189" t="s">
        <v>16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431382509</v>
      </c>
      <c r="K17" s="12">
        <f>SUM(K18:K26)</f>
        <v>430772032</v>
      </c>
    </row>
    <row r="18" spans="1:11" ht="12.75">
      <c r="A18" s="189" t="s">
        <v>17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229075870</v>
      </c>
      <c r="K18" s="13">
        <v>229075870</v>
      </c>
    </row>
    <row r="19" spans="1:11" ht="12.75">
      <c r="A19" s="189" t="s">
        <v>18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109732216</v>
      </c>
      <c r="K19" s="13">
        <v>109014394</v>
      </c>
    </row>
    <row r="20" spans="1:11" ht="12.75">
      <c r="A20" s="189" t="s">
        <v>19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1808887</v>
      </c>
      <c r="K20" s="13">
        <v>1714064</v>
      </c>
    </row>
    <row r="21" spans="1:11" ht="12.75">
      <c r="A21" s="189" t="s">
        <v>20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57557446</v>
      </c>
      <c r="K21" s="13">
        <v>55958673</v>
      </c>
    </row>
    <row r="22" spans="1:11" ht="12.75">
      <c r="A22" s="189" t="s">
        <v>21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>
        <v>0</v>
      </c>
      <c r="K22" s="13">
        <v>0</v>
      </c>
    </row>
    <row r="23" spans="1:11" ht="12.75">
      <c r="A23" s="189" t="s">
        <v>22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3895</v>
      </c>
      <c r="K23" s="13">
        <v>0</v>
      </c>
    </row>
    <row r="24" spans="1:11" ht="12.75">
      <c r="A24" s="189" t="s">
        <v>23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25862591</v>
      </c>
      <c r="K24" s="13">
        <v>27700417</v>
      </c>
    </row>
    <row r="25" spans="1:11" ht="12.75">
      <c r="A25" s="189" t="s">
        <v>24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325736</v>
      </c>
      <c r="K25" s="13">
        <v>325736</v>
      </c>
    </row>
    <row r="26" spans="1:11" ht="12.75">
      <c r="A26" s="189" t="s">
        <v>25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7015868</v>
      </c>
      <c r="K26" s="13">
        <v>6982878</v>
      </c>
    </row>
    <row r="27" spans="1:11" ht="12.75">
      <c r="A27" s="189" t="s">
        <v>26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12018267</v>
      </c>
      <c r="K27" s="12">
        <f>SUM(K28:K35)</f>
        <v>12018267</v>
      </c>
    </row>
    <row r="28" spans="1:11" ht="12.75">
      <c r="A28" s="189" t="s">
        <v>27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11769079</v>
      </c>
      <c r="K28" s="13">
        <v>11769079</v>
      </c>
    </row>
    <row r="29" spans="1:11" ht="12.75">
      <c r="A29" s="189" t="s">
        <v>28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>
        <v>0</v>
      </c>
      <c r="K29" s="13">
        <v>0</v>
      </c>
    </row>
    <row r="30" spans="1:11" ht="12.75">
      <c r="A30" s="189" t="s">
        <v>29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40000</v>
      </c>
      <c r="K30" s="13">
        <v>40000</v>
      </c>
    </row>
    <row r="31" spans="1:11" ht="12.75">
      <c r="A31" s="189" t="s">
        <v>30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>
        <v>0</v>
      </c>
      <c r="K31" s="13">
        <v>0</v>
      </c>
    </row>
    <row r="32" spans="1:11" ht="12.75">
      <c r="A32" s="189" t="s">
        <v>31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209188</v>
      </c>
      <c r="K32" s="13">
        <v>209188</v>
      </c>
    </row>
    <row r="33" spans="1:11" ht="12.75">
      <c r="A33" s="189" t="s">
        <v>32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0</v>
      </c>
      <c r="K33" s="13">
        <v>0</v>
      </c>
    </row>
    <row r="34" spans="1:11" ht="12.75">
      <c r="A34" s="189" t="s">
        <v>33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>
        <v>0</v>
      </c>
      <c r="K34" s="13">
        <v>0</v>
      </c>
    </row>
    <row r="35" spans="1:11" ht="12.75">
      <c r="A35" s="189" t="s">
        <v>34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>
        <v>0</v>
      </c>
      <c r="K35" s="13">
        <v>0</v>
      </c>
    </row>
    <row r="36" spans="1:11" ht="12.75">
      <c r="A36" s="189" t="s">
        <v>35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7244268</v>
      </c>
      <c r="K36" s="12">
        <f>SUM(K37:K39)</f>
        <v>7059268</v>
      </c>
    </row>
    <row r="37" spans="1:11" ht="12.75">
      <c r="A37" s="189" t="s">
        <v>36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>
        <v>0</v>
      </c>
      <c r="K37" s="13">
        <v>0</v>
      </c>
    </row>
    <row r="38" spans="1:11" ht="12.75">
      <c r="A38" s="189" t="s">
        <v>37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7244268</v>
      </c>
      <c r="K38" s="13">
        <v>7059268</v>
      </c>
    </row>
    <row r="39" spans="1:11" ht="12.75">
      <c r="A39" s="189" t="s">
        <v>38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0</v>
      </c>
      <c r="K39" s="13">
        <v>0</v>
      </c>
    </row>
    <row r="40" spans="1:11" ht="12.75">
      <c r="A40" s="189" t="s">
        <v>39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18803247</v>
      </c>
      <c r="K40" s="13">
        <v>18803247</v>
      </c>
    </row>
    <row r="41" spans="1:11" ht="12.75">
      <c r="A41" s="186" t="s">
        <v>40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274602358</v>
      </c>
      <c r="K41" s="12">
        <f>K42+K50+K57+K65</f>
        <v>264223965</v>
      </c>
    </row>
    <row r="42" spans="1:11" ht="12.75">
      <c r="A42" s="189" t="s">
        <v>41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1062990</v>
      </c>
      <c r="K42" s="12">
        <f>SUM(K43:K49)</f>
        <v>1042527</v>
      </c>
    </row>
    <row r="43" spans="1:11" ht="12.75">
      <c r="A43" s="189" t="s">
        <v>42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1062990</v>
      </c>
      <c r="K43" s="13">
        <v>1042527</v>
      </c>
    </row>
    <row r="44" spans="1:11" ht="12.75">
      <c r="A44" s="189" t="s">
        <v>43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0</v>
      </c>
      <c r="K44" s="13">
        <v>0</v>
      </c>
    </row>
    <row r="45" spans="1:11" ht="12.75">
      <c r="A45" s="189" t="s">
        <v>44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0</v>
      </c>
      <c r="K45" s="13">
        <v>0</v>
      </c>
    </row>
    <row r="46" spans="1:11" ht="12.75">
      <c r="A46" s="189" t="s">
        <v>45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0</v>
      </c>
      <c r="K46" s="13">
        <v>0</v>
      </c>
    </row>
    <row r="47" spans="1:11" ht="12.75">
      <c r="A47" s="189" t="s">
        <v>46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>
        <v>0</v>
      </c>
      <c r="K47" s="13">
        <v>0</v>
      </c>
    </row>
    <row r="48" spans="1:11" ht="12.75">
      <c r="A48" s="189" t="s">
        <v>47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0</v>
      </c>
      <c r="K48" s="13">
        <v>0</v>
      </c>
    </row>
    <row r="49" spans="1:11" ht="12.75">
      <c r="A49" s="189" t="s">
        <v>48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>
        <v>0</v>
      </c>
      <c r="K49" s="13">
        <v>0</v>
      </c>
    </row>
    <row r="50" spans="1:11" ht="12.75">
      <c r="A50" s="189" t="s">
        <v>49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28834553</v>
      </c>
      <c r="K50" s="12">
        <f>SUM(K51:K56)</f>
        <v>24382766</v>
      </c>
    </row>
    <row r="51" spans="1:11" ht="12.75">
      <c r="A51" s="189" t="s">
        <v>50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356151</v>
      </c>
      <c r="K51" s="13">
        <v>226104</v>
      </c>
    </row>
    <row r="52" spans="1:11" ht="12.75">
      <c r="A52" s="189" t="s">
        <v>51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26311279</v>
      </c>
      <c r="K52" s="13">
        <v>22696228</v>
      </c>
    </row>
    <row r="53" spans="1:11" ht="12.75">
      <c r="A53" s="189" t="s">
        <v>52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>
        <v>0</v>
      </c>
      <c r="K53" s="13">
        <v>0</v>
      </c>
    </row>
    <row r="54" spans="1:11" ht="12.75">
      <c r="A54" s="189" t="s">
        <v>53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2984</v>
      </c>
      <c r="K54" s="13">
        <v>4400</v>
      </c>
    </row>
    <row r="55" spans="1:11" ht="12.75">
      <c r="A55" s="189" t="s">
        <v>54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1100669</v>
      </c>
      <c r="K55" s="13">
        <v>942820</v>
      </c>
    </row>
    <row r="56" spans="1:11" ht="12.75">
      <c r="A56" s="189" t="s">
        <v>55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1063470</v>
      </c>
      <c r="K56" s="13">
        <v>513214</v>
      </c>
    </row>
    <row r="57" spans="1:11" ht="12.75">
      <c r="A57" s="189" t="s">
        <v>56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242121431</v>
      </c>
      <c r="K57" s="12">
        <f>SUM(K58:K64)</f>
        <v>238582906</v>
      </c>
    </row>
    <row r="58" spans="1:11" ht="12.75">
      <c r="A58" s="189" t="s">
        <v>57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>
        <v>0</v>
      </c>
      <c r="K58" s="13">
        <v>0</v>
      </c>
    </row>
    <row r="59" spans="1:11" ht="12.75">
      <c r="A59" s="189" t="s">
        <v>28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0</v>
      </c>
      <c r="K59" s="13">
        <v>0</v>
      </c>
    </row>
    <row r="60" spans="1:11" ht="12.75">
      <c r="A60" s="189" t="s">
        <v>29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>
        <v>0</v>
      </c>
      <c r="K60" s="13">
        <v>0</v>
      </c>
    </row>
    <row r="61" spans="1:11" ht="12.75">
      <c r="A61" s="189" t="s">
        <v>30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>
        <v>0</v>
      </c>
      <c r="K61" s="13">
        <v>0</v>
      </c>
    </row>
    <row r="62" spans="1:11" ht="12.75">
      <c r="A62" s="189" t="s">
        <v>31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>
        <v>0</v>
      </c>
      <c r="K62" s="13">
        <v>0</v>
      </c>
    </row>
    <row r="63" spans="1:11" ht="12.75">
      <c r="A63" s="189" t="s">
        <v>58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242121431</v>
      </c>
      <c r="K63" s="13">
        <v>238582906</v>
      </c>
    </row>
    <row r="64" spans="1:11" ht="12.75">
      <c r="A64" s="189" t="s">
        <v>59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0</v>
      </c>
      <c r="K64" s="13">
        <v>0</v>
      </c>
    </row>
    <row r="65" spans="1:11" ht="12.75">
      <c r="A65" s="189" t="s">
        <v>60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2583384</v>
      </c>
      <c r="K65" s="13">
        <v>215766</v>
      </c>
    </row>
    <row r="66" spans="1:11" ht="12.75">
      <c r="A66" s="186" t="s">
        <v>61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>
        <v>2384061</v>
      </c>
      <c r="K66" s="13">
        <v>3166357</v>
      </c>
    </row>
    <row r="67" spans="1:11" ht="12.75">
      <c r="A67" s="186" t="s">
        <v>62</v>
      </c>
      <c r="B67" s="187"/>
      <c r="C67" s="187"/>
      <c r="D67" s="187"/>
      <c r="E67" s="187"/>
      <c r="F67" s="187"/>
      <c r="G67" s="187"/>
      <c r="H67" s="188"/>
      <c r="I67" s="5">
        <v>60</v>
      </c>
      <c r="J67" s="12">
        <f>J8+J9+J41+J66</f>
        <v>747275677</v>
      </c>
      <c r="K67" s="12">
        <f>K8+K9+K41+K66</f>
        <v>736766294</v>
      </c>
    </row>
    <row r="68" spans="1:11" ht="12.75">
      <c r="A68" s="211" t="s">
        <v>63</v>
      </c>
      <c r="B68" s="212"/>
      <c r="C68" s="212"/>
      <c r="D68" s="212"/>
      <c r="E68" s="212"/>
      <c r="F68" s="212"/>
      <c r="G68" s="212"/>
      <c r="H68" s="213"/>
      <c r="I68" s="99">
        <v>61</v>
      </c>
      <c r="J68" s="14">
        <v>804016</v>
      </c>
      <c r="K68" s="14">
        <v>804016</v>
      </c>
    </row>
    <row r="69" spans="1:11" ht="12.75">
      <c r="A69" s="197" t="s">
        <v>294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1" ht="12.75">
      <c r="A70" s="216" t="s">
        <v>295</v>
      </c>
      <c r="B70" s="217"/>
      <c r="C70" s="217"/>
      <c r="D70" s="217"/>
      <c r="E70" s="217"/>
      <c r="F70" s="217"/>
      <c r="G70" s="217"/>
      <c r="H70" s="218"/>
      <c r="I70" s="6">
        <v>62</v>
      </c>
      <c r="J70" s="17">
        <f>J71+J72+J73+J79+J80+J83+J86</f>
        <v>614875109</v>
      </c>
      <c r="K70" s="17">
        <f>K71+K72+K73+K79+K80+K83+K86</f>
        <v>609960904</v>
      </c>
    </row>
    <row r="71" spans="1:11" ht="12.75">
      <c r="A71" s="189" t="s">
        <v>64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539219000</v>
      </c>
      <c r="K71" s="13">
        <v>539219000</v>
      </c>
    </row>
    <row r="72" spans="1:11" ht="12.75">
      <c r="A72" s="189" t="s">
        <v>65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38623828</v>
      </c>
      <c r="K72" s="13">
        <v>38623828</v>
      </c>
    </row>
    <row r="73" spans="1:11" ht="12.75">
      <c r="A73" s="189" t="s">
        <v>66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9" t="s">
        <v>292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0</v>
      </c>
      <c r="K74" s="13">
        <v>0</v>
      </c>
    </row>
    <row r="75" spans="1:11" ht="12.75">
      <c r="A75" s="189" t="s">
        <v>67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0</v>
      </c>
      <c r="K75" s="13">
        <v>0</v>
      </c>
    </row>
    <row r="76" spans="1:11" ht="12.75">
      <c r="A76" s="189" t="s">
        <v>68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0</v>
      </c>
      <c r="K76" s="13">
        <v>0</v>
      </c>
    </row>
    <row r="77" spans="1:11" ht="12.75">
      <c r="A77" s="189" t="s">
        <v>69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>
        <v>0</v>
      </c>
      <c r="K77" s="13">
        <v>0</v>
      </c>
    </row>
    <row r="78" spans="1:11" ht="12.75">
      <c r="A78" s="189" t="s">
        <v>70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0</v>
      </c>
      <c r="K78" s="13">
        <v>0</v>
      </c>
    </row>
    <row r="79" spans="1:11" ht="12.75">
      <c r="A79" s="189" t="s">
        <v>71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35767079</v>
      </c>
      <c r="K79" s="13">
        <v>35767559</v>
      </c>
    </row>
    <row r="80" spans="1:11" ht="12.75">
      <c r="A80" s="189" t="s">
        <v>72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0</v>
      </c>
      <c r="K80" s="12">
        <f>K81-K82</f>
        <v>1265202</v>
      </c>
    </row>
    <row r="81" spans="1:11" ht="12.75">
      <c r="A81" s="208" t="s">
        <v>73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>
        <v>0</v>
      </c>
      <c r="K81" s="13">
        <v>1265202</v>
      </c>
    </row>
    <row r="82" spans="1:11" ht="12.75">
      <c r="A82" s="208" t="s">
        <v>74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0</v>
      </c>
      <c r="K82" s="13">
        <v>0</v>
      </c>
    </row>
    <row r="83" spans="1:11" ht="12.75">
      <c r="A83" s="189" t="s">
        <v>75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1265202</v>
      </c>
      <c r="K83" s="12">
        <f>K84-K85</f>
        <v>-4914685</v>
      </c>
    </row>
    <row r="84" spans="1:11" ht="12.75">
      <c r="A84" s="208" t="s">
        <v>76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>
        <v>1265202</v>
      </c>
      <c r="K84" s="13"/>
    </row>
    <row r="85" spans="1:11" ht="12.75">
      <c r="A85" s="208" t="s">
        <v>77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/>
      <c r="K85" s="13">
        <v>4914685</v>
      </c>
    </row>
    <row r="86" spans="1:11" ht="12.75">
      <c r="A86" s="189" t="s">
        <v>78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>
        <v>0</v>
      </c>
      <c r="K86" s="13">
        <v>0</v>
      </c>
    </row>
    <row r="87" spans="1:11" ht="12.75">
      <c r="A87" s="186" t="s">
        <v>79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11362693</v>
      </c>
      <c r="K87" s="12">
        <f>SUM(K88:K90)</f>
        <v>11192193</v>
      </c>
    </row>
    <row r="88" spans="1:11" ht="12.75">
      <c r="A88" s="189" t="s">
        <v>82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>
        <v>3999055</v>
      </c>
      <c r="K88" s="13">
        <v>3828555</v>
      </c>
    </row>
    <row r="89" spans="1:11" ht="12.75">
      <c r="A89" s="189" t="s">
        <v>83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>
        <v>0</v>
      </c>
      <c r="K89" s="13">
        <v>0</v>
      </c>
    </row>
    <row r="90" spans="1:11" ht="12.75">
      <c r="A90" s="189" t="s">
        <v>80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7363638</v>
      </c>
      <c r="K90" s="13">
        <v>7363638</v>
      </c>
    </row>
    <row r="91" spans="1:11" ht="12.75">
      <c r="A91" s="186" t="s">
        <v>81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65832305</v>
      </c>
      <c r="K91" s="12">
        <f>SUM(K92:K100)</f>
        <v>65831826</v>
      </c>
    </row>
    <row r="92" spans="1:11" ht="12.75">
      <c r="A92" s="189" t="s">
        <v>84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0</v>
      </c>
      <c r="K92" s="13">
        <v>0</v>
      </c>
    </row>
    <row r="93" spans="1:11" ht="12.75">
      <c r="A93" s="189" t="s">
        <v>85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>
        <v>9086548</v>
      </c>
      <c r="K93" s="13">
        <v>9086548</v>
      </c>
    </row>
    <row r="94" spans="1:11" ht="12.75">
      <c r="A94" s="189" t="s">
        <v>86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33040847</v>
      </c>
      <c r="K94" s="13">
        <v>33040847</v>
      </c>
    </row>
    <row r="95" spans="1:11" ht="12.75">
      <c r="A95" s="189" t="s">
        <v>87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>
        <v>0</v>
      </c>
      <c r="K95" s="13">
        <v>0</v>
      </c>
    </row>
    <row r="96" spans="1:11" ht="12.75">
      <c r="A96" s="189" t="s">
        <v>88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>
        <v>14769295</v>
      </c>
      <c r="K96" s="13">
        <v>14769295</v>
      </c>
    </row>
    <row r="97" spans="1:11" ht="12.75">
      <c r="A97" s="189" t="s">
        <v>89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>
        <v>0</v>
      </c>
      <c r="K97" s="13">
        <v>0</v>
      </c>
    </row>
    <row r="98" spans="1:11" ht="12.75">
      <c r="A98" s="189" t="s">
        <v>90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>
        <v>0</v>
      </c>
      <c r="K98" s="13">
        <v>0</v>
      </c>
    </row>
    <row r="99" spans="1:11" ht="12.75">
      <c r="A99" s="189" t="s">
        <v>91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0</v>
      </c>
      <c r="K99" s="13">
        <v>0</v>
      </c>
    </row>
    <row r="100" spans="1:11" ht="12.75">
      <c r="A100" s="189" t="s">
        <v>92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8935615</v>
      </c>
      <c r="K100" s="13">
        <v>8935136</v>
      </c>
    </row>
    <row r="101" spans="1:11" ht="12.75">
      <c r="A101" s="186" t="s">
        <v>93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54810933</v>
      </c>
      <c r="K101" s="12">
        <f>SUM(K102:K113)</f>
        <v>49773917</v>
      </c>
    </row>
    <row r="102" spans="1:11" ht="12.75">
      <c r="A102" s="189" t="s">
        <v>84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283432</v>
      </c>
      <c r="K102" s="13">
        <v>839780</v>
      </c>
    </row>
    <row r="103" spans="1:11" ht="12.75">
      <c r="A103" s="189" t="s">
        <v>85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10592206</v>
      </c>
      <c r="K103" s="13">
        <v>10592206</v>
      </c>
    </row>
    <row r="104" spans="1:11" ht="12.75">
      <c r="A104" s="189" t="s">
        <v>86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7745927</v>
      </c>
      <c r="K104" s="13">
        <v>5863018</v>
      </c>
    </row>
    <row r="105" spans="1:11" ht="12.75">
      <c r="A105" s="189" t="s">
        <v>87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0</v>
      </c>
      <c r="K105" s="13">
        <v>0</v>
      </c>
    </row>
    <row r="106" spans="1:11" ht="12.75">
      <c r="A106" s="189" t="s">
        <v>88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24921268</v>
      </c>
      <c r="K106" s="13">
        <v>20181410</v>
      </c>
    </row>
    <row r="107" spans="1:11" ht="12.75">
      <c r="A107" s="189" t="s">
        <v>89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0</v>
      </c>
      <c r="K107" s="13">
        <v>0</v>
      </c>
    </row>
    <row r="108" spans="1:11" ht="12.75">
      <c r="A108" s="189" t="s">
        <v>90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>
        <v>0</v>
      </c>
      <c r="K108" s="13">
        <v>0</v>
      </c>
    </row>
    <row r="109" spans="1:11" ht="12.75">
      <c r="A109" s="189" t="s">
        <v>94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3691451</v>
      </c>
      <c r="K109" s="13">
        <v>3742929</v>
      </c>
    </row>
    <row r="110" spans="1:11" ht="12.75">
      <c r="A110" s="189" t="s">
        <v>95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3773826</v>
      </c>
      <c r="K110" s="13">
        <v>4756035</v>
      </c>
    </row>
    <row r="111" spans="1:11" ht="12.75">
      <c r="A111" s="189" t="s">
        <v>96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0</v>
      </c>
      <c r="K111" s="13">
        <v>0</v>
      </c>
    </row>
    <row r="112" spans="1:11" ht="12.75">
      <c r="A112" s="189" t="s">
        <v>97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>
        <v>0</v>
      </c>
      <c r="K112" s="13">
        <v>0</v>
      </c>
    </row>
    <row r="113" spans="1:11" ht="12.75">
      <c r="A113" s="189" t="s">
        <v>98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3802823</v>
      </c>
      <c r="K113" s="13">
        <v>3798539</v>
      </c>
    </row>
    <row r="114" spans="1:11" ht="27" customHeight="1">
      <c r="A114" s="186" t="s">
        <v>99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394637</v>
      </c>
      <c r="K114" s="13">
        <v>7454</v>
      </c>
    </row>
    <row r="115" spans="1:11" ht="12.75">
      <c r="A115" s="186" t="s">
        <v>100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747275677</v>
      </c>
      <c r="K115" s="12">
        <f>K70+K87+K91+K101+K114</f>
        <v>736766294</v>
      </c>
    </row>
    <row r="116" spans="1:11" ht="12.75">
      <c r="A116" s="194" t="s">
        <v>101</v>
      </c>
      <c r="B116" s="195"/>
      <c r="C116" s="195"/>
      <c r="D116" s="195"/>
      <c r="E116" s="195"/>
      <c r="F116" s="195"/>
      <c r="G116" s="195"/>
      <c r="H116" s="196"/>
      <c r="I116" s="5">
        <v>108</v>
      </c>
      <c r="J116" s="14">
        <v>804016</v>
      </c>
      <c r="K116" s="14">
        <v>804016</v>
      </c>
    </row>
    <row r="117" spans="1:11" ht="12.75">
      <c r="A117" s="197" t="s">
        <v>105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102</v>
      </c>
      <c r="B118" s="202"/>
      <c r="C118" s="202"/>
      <c r="D118" s="202"/>
      <c r="E118" s="202"/>
      <c r="F118" s="202"/>
      <c r="G118" s="202"/>
      <c r="H118" s="202"/>
      <c r="I118" s="203"/>
      <c r="J118" s="203"/>
      <c r="K118" s="204"/>
    </row>
    <row r="119" spans="1:11" ht="12.75">
      <c r="A119" s="205" t="s">
        <v>103</v>
      </c>
      <c r="B119" s="206"/>
      <c r="C119" s="206"/>
      <c r="D119" s="206"/>
      <c r="E119" s="206"/>
      <c r="F119" s="206"/>
      <c r="G119" s="206"/>
      <c r="H119" s="207"/>
      <c r="I119" s="100">
        <v>109</v>
      </c>
      <c r="J119" s="101"/>
      <c r="K119" s="103"/>
    </row>
    <row r="120" spans="1:11" ht="15" customHeight="1">
      <c r="A120" s="181" t="s">
        <v>104</v>
      </c>
      <c r="B120" s="182"/>
      <c r="C120" s="182"/>
      <c r="D120" s="182"/>
      <c r="E120" s="182"/>
      <c r="F120" s="182"/>
      <c r="G120" s="182"/>
      <c r="H120" s="183"/>
      <c r="I120" s="99">
        <v>110</v>
      </c>
      <c r="J120" s="102"/>
      <c r="K120" s="102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4" t="s">
        <v>105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</sheetData>
  <sheetProtection/>
  <mergeCells count="122"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101:H101"/>
    <mergeCell ref="A102:H102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123:K123"/>
    <mergeCell ref="A116:H116"/>
    <mergeCell ref="A117:K117"/>
    <mergeCell ref="A118:K118"/>
    <mergeCell ref="A119:H119"/>
    <mergeCell ref="A104:H104"/>
    <mergeCell ref="A105:H105"/>
    <mergeCell ref="A111:H111"/>
    <mergeCell ref="A112:H112"/>
    <mergeCell ref="A1:K1"/>
    <mergeCell ref="A2:K2"/>
    <mergeCell ref="A100:H100"/>
    <mergeCell ref="A103:H103"/>
    <mergeCell ref="A94:H94"/>
    <mergeCell ref="A95:H95"/>
    <mergeCell ref="A96:H96"/>
    <mergeCell ref="A97:H97"/>
    <mergeCell ref="A120:H120"/>
    <mergeCell ref="A122:K122"/>
    <mergeCell ref="A114:H114"/>
    <mergeCell ref="A115:H115"/>
    <mergeCell ref="A113:H113"/>
    <mergeCell ref="A106:H106"/>
    <mergeCell ref="A107:H107"/>
    <mergeCell ref="A108:H108"/>
    <mergeCell ref="A109:H109"/>
    <mergeCell ref="A110:H11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P17" sqref="P17"/>
    </sheetView>
  </sheetViews>
  <sheetFormatPr defaultColWidth="9.140625" defaultRowHeight="12.75"/>
  <cols>
    <col min="1" max="8" width="7.28125" style="0" customWidth="1"/>
    <col min="9" max="9" width="5.57421875" style="0" customWidth="1"/>
    <col min="10" max="13" width="9.00390625" style="0" customWidth="1"/>
  </cols>
  <sheetData>
    <row r="1" spans="1:13" ht="12.75" customHeight="1">
      <c r="A1" s="192" t="s">
        <v>107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3" t="s">
        <v>305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5"/>
    </row>
    <row r="4" spans="1:13" ht="12.75">
      <c r="A4" s="246" t="s">
        <v>172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8"/>
    </row>
    <row r="5" spans="1:13" ht="30">
      <c r="A5" s="249" t="s">
        <v>6</v>
      </c>
      <c r="B5" s="249"/>
      <c r="C5" s="249"/>
      <c r="D5" s="249"/>
      <c r="E5" s="249"/>
      <c r="F5" s="249"/>
      <c r="G5" s="249"/>
      <c r="H5" s="249"/>
      <c r="I5" s="122" t="s">
        <v>7</v>
      </c>
      <c r="J5" s="123" t="s">
        <v>299</v>
      </c>
      <c r="K5" s="123" t="s">
        <v>300</v>
      </c>
      <c r="L5" s="123" t="s">
        <v>301</v>
      </c>
      <c r="M5" s="123" t="s">
        <v>302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124">
        <v>2</v>
      </c>
      <c r="J6" s="121">
        <v>3</v>
      </c>
      <c r="K6" s="121">
        <v>4</v>
      </c>
      <c r="L6" s="121">
        <v>5</v>
      </c>
      <c r="M6" s="121">
        <v>6</v>
      </c>
    </row>
    <row r="7" spans="1:13" ht="12.75">
      <c r="A7" s="216" t="s">
        <v>110</v>
      </c>
      <c r="B7" s="217"/>
      <c r="C7" s="217"/>
      <c r="D7" s="217"/>
      <c r="E7" s="217"/>
      <c r="F7" s="217"/>
      <c r="G7" s="217"/>
      <c r="H7" s="218"/>
      <c r="I7" s="6">
        <v>111</v>
      </c>
      <c r="J7" s="17">
        <f>SUM(J8:J9)</f>
        <v>45344071</v>
      </c>
      <c r="K7" s="17">
        <f>SUM(K8:K9)</f>
        <v>45344071</v>
      </c>
      <c r="L7" s="17">
        <f>SUM(L8:L9)</f>
        <v>33498002</v>
      </c>
      <c r="M7" s="17">
        <f>SUM(M8:M9)</f>
        <v>33498002</v>
      </c>
    </row>
    <row r="8" spans="1:13" ht="12.75">
      <c r="A8" s="186" t="s">
        <v>111</v>
      </c>
      <c r="B8" s="187"/>
      <c r="C8" s="187"/>
      <c r="D8" s="187"/>
      <c r="E8" s="187"/>
      <c r="F8" s="187"/>
      <c r="G8" s="187"/>
      <c r="H8" s="188"/>
      <c r="I8" s="4">
        <v>112</v>
      </c>
      <c r="J8" s="13">
        <v>41906158</v>
      </c>
      <c r="K8" s="13">
        <v>41906158</v>
      </c>
      <c r="L8" s="13">
        <v>30332292</v>
      </c>
      <c r="M8" s="13">
        <v>30332292</v>
      </c>
    </row>
    <row r="9" spans="1:13" ht="12.75">
      <c r="A9" s="186" t="s">
        <v>112</v>
      </c>
      <c r="B9" s="187"/>
      <c r="C9" s="187"/>
      <c r="D9" s="187"/>
      <c r="E9" s="187"/>
      <c r="F9" s="187"/>
      <c r="G9" s="187"/>
      <c r="H9" s="188"/>
      <c r="I9" s="4">
        <v>113</v>
      </c>
      <c r="J9" s="13">
        <v>3437913</v>
      </c>
      <c r="K9" s="13">
        <v>3437913</v>
      </c>
      <c r="L9" s="13">
        <v>3165710</v>
      </c>
      <c r="M9" s="13">
        <v>3165710</v>
      </c>
    </row>
    <row r="10" spans="1:13" ht="12.75">
      <c r="A10" s="186" t="s">
        <v>113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43732079</v>
      </c>
      <c r="K10" s="12">
        <f>K11+K12+K16+K20+K21+K22+K25+K26</f>
        <v>43732079</v>
      </c>
      <c r="L10" s="12">
        <f>L11+L12+L16+L20+L21+L22+L25+L26</f>
        <v>38827429</v>
      </c>
      <c r="M10" s="12">
        <f>M11+M12+M16+M20+M21+M22+M25+M26</f>
        <v>38827429</v>
      </c>
    </row>
    <row r="11" spans="1:13" ht="12.75">
      <c r="A11" s="186" t="s">
        <v>114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>
        <v>0</v>
      </c>
      <c r="K11" s="13">
        <v>0</v>
      </c>
      <c r="L11" s="13">
        <v>0</v>
      </c>
      <c r="M11" s="13">
        <v>0</v>
      </c>
    </row>
    <row r="12" spans="1:13" ht="12.75">
      <c r="A12" s="186" t="s">
        <v>115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16418721</v>
      </c>
      <c r="K12" s="12">
        <f>SUM(K13:K15)</f>
        <v>16418721</v>
      </c>
      <c r="L12" s="12">
        <f>SUM(L13:L15)</f>
        <v>13534631</v>
      </c>
      <c r="M12" s="12">
        <f>SUM(M13:M15)</f>
        <v>13534631</v>
      </c>
    </row>
    <row r="13" spans="1:13" ht="12.75">
      <c r="A13" s="189" t="s">
        <v>116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5433920</v>
      </c>
      <c r="K13" s="13">
        <v>5433920</v>
      </c>
      <c r="L13" s="13">
        <v>4487334</v>
      </c>
      <c r="M13" s="13">
        <v>4487334</v>
      </c>
    </row>
    <row r="14" spans="1:13" ht="12.75">
      <c r="A14" s="189" t="s">
        <v>117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0</v>
      </c>
      <c r="K14" s="13">
        <v>0</v>
      </c>
      <c r="L14" s="13">
        <v>0</v>
      </c>
      <c r="M14" s="13">
        <v>0</v>
      </c>
    </row>
    <row r="15" spans="1:13" ht="12.75">
      <c r="A15" s="189" t="s">
        <v>118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10984801</v>
      </c>
      <c r="K15" s="13">
        <v>10984801</v>
      </c>
      <c r="L15" s="13">
        <v>9047297</v>
      </c>
      <c r="M15" s="13">
        <v>9047297</v>
      </c>
    </row>
    <row r="16" spans="1:13" ht="12.75">
      <c r="A16" s="186" t="s">
        <v>119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17895698</v>
      </c>
      <c r="K16" s="12">
        <f>SUM(K17:K19)</f>
        <v>17895698</v>
      </c>
      <c r="L16" s="12">
        <f>SUM(L17:L19)</f>
        <v>16836261</v>
      </c>
      <c r="M16" s="12">
        <f>SUM(M17:M19)</f>
        <v>16836261</v>
      </c>
    </row>
    <row r="17" spans="1:13" ht="12.75">
      <c r="A17" s="189" t="s">
        <v>120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11135921</v>
      </c>
      <c r="K17" s="13">
        <v>11135921</v>
      </c>
      <c r="L17" s="13">
        <v>10465249</v>
      </c>
      <c r="M17" s="13">
        <v>10465249</v>
      </c>
    </row>
    <row r="18" spans="1:13" ht="12.75">
      <c r="A18" s="189" t="s">
        <v>121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4132906</v>
      </c>
      <c r="K18" s="13">
        <v>4132906</v>
      </c>
      <c r="L18" s="13">
        <v>3899992</v>
      </c>
      <c r="M18" s="13">
        <v>3899992</v>
      </c>
    </row>
    <row r="19" spans="1:13" ht="12.75">
      <c r="A19" s="189" t="s">
        <v>122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2626871</v>
      </c>
      <c r="K19" s="13">
        <v>2626871</v>
      </c>
      <c r="L19" s="13">
        <v>2471020</v>
      </c>
      <c r="M19" s="13">
        <v>2471020</v>
      </c>
    </row>
    <row r="20" spans="1:13" ht="12.75">
      <c r="A20" s="186" t="s">
        <v>123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2555314</v>
      </c>
      <c r="K20" s="13">
        <v>2555314</v>
      </c>
      <c r="L20" s="13">
        <v>2644629</v>
      </c>
      <c r="M20" s="13">
        <v>2644629</v>
      </c>
    </row>
    <row r="21" spans="1:13" ht="12.75">
      <c r="A21" s="186" t="s">
        <v>124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5726444</v>
      </c>
      <c r="K21" s="13">
        <v>5726444</v>
      </c>
      <c r="L21" s="13">
        <v>5396768</v>
      </c>
      <c r="M21" s="13">
        <v>5396768</v>
      </c>
    </row>
    <row r="22" spans="1:13" ht="12.75">
      <c r="A22" s="186" t="s">
        <v>125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0</v>
      </c>
      <c r="K22" s="12">
        <f>SUM(K23:K24)</f>
        <v>0</v>
      </c>
      <c r="L22" s="12">
        <f>SUM(L23:L24)</f>
        <v>0</v>
      </c>
      <c r="M22" s="12">
        <f>SUM(M23:M24)</f>
        <v>0</v>
      </c>
    </row>
    <row r="23" spans="1:13" ht="12.75">
      <c r="A23" s="189" t="s">
        <v>126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>
        <v>0</v>
      </c>
      <c r="K23" s="13">
        <v>0</v>
      </c>
      <c r="L23" s="13">
        <v>0</v>
      </c>
      <c r="M23" s="13">
        <v>0</v>
      </c>
    </row>
    <row r="24" spans="1:13" ht="12.75">
      <c r="A24" s="189" t="s">
        <v>127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0</v>
      </c>
      <c r="K24" s="13">
        <v>0</v>
      </c>
      <c r="L24" s="13">
        <v>0</v>
      </c>
      <c r="M24" s="13">
        <v>0</v>
      </c>
    </row>
    <row r="25" spans="1:13" ht="12.75">
      <c r="A25" s="186" t="s">
        <v>128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>
        <v>0</v>
      </c>
      <c r="K25" s="13">
        <v>0</v>
      </c>
      <c r="L25" s="13">
        <v>0</v>
      </c>
      <c r="M25" s="13">
        <v>0</v>
      </c>
    </row>
    <row r="26" spans="1:13" ht="12.75">
      <c r="A26" s="186" t="s">
        <v>129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>
        <v>1135902</v>
      </c>
      <c r="K26" s="13">
        <v>1135902</v>
      </c>
      <c r="L26" s="13">
        <v>415140</v>
      </c>
      <c r="M26" s="13">
        <v>415140</v>
      </c>
    </row>
    <row r="27" spans="1:13" ht="12.75">
      <c r="A27" s="186" t="s">
        <v>130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555252</v>
      </c>
      <c r="K27" s="12">
        <f>SUM(K28:K32)</f>
        <v>555252</v>
      </c>
      <c r="L27" s="12">
        <f>SUM(L28:L32)</f>
        <v>1061213</v>
      </c>
      <c r="M27" s="12">
        <f>SUM(M28:M32)</f>
        <v>1061213</v>
      </c>
    </row>
    <row r="28" spans="1:13" ht="22.5" customHeight="1">
      <c r="A28" s="186" t="s">
        <v>131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>
        <v>0</v>
      </c>
      <c r="K28" s="13">
        <v>0</v>
      </c>
      <c r="L28" s="13">
        <v>0</v>
      </c>
      <c r="M28" s="13">
        <v>0</v>
      </c>
    </row>
    <row r="29" spans="1:13" ht="21" customHeight="1">
      <c r="A29" s="186" t="s">
        <v>132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102708</v>
      </c>
      <c r="K29" s="13">
        <v>102708</v>
      </c>
      <c r="L29" s="13">
        <v>1061213</v>
      </c>
      <c r="M29" s="13">
        <v>1061213</v>
      </c>
    </row>
    <row r="30" spans="1:13" ht="12.75">
      <c r="A30" s="186" t="s">
        <v>133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>
        <v>0</v>
      </c>
      <c r="K30" s="13">
        <v>0</v>
      </c>
      <c r="L30" s="13">
        <v>0</v>
      </c>
      <c r="M30" s="13">
        <v>0</v>
      </c>
    </row>
    <row r="31" spans="1:13" ht="12.75">
      <c r="A31" s="186" t="s">
        <v>134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>
        <v>0</v>
      </c>
      <c r="K31" s="13">
        <v>0</v>
      </c>
      <c r="L31" s="13">
        <v>0</v>
      </c>
      <c r="M31" s="13">
        <v>0</v>
      </c>
    </row>
    <row r="32" spans="1:13" ht="12.75">
      <c r="A32" s="186" t="s">
        <v>135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>
        <v>452544</v>
      </c>
      <c r="K32" s="13">
        <v>452544</v>
      </c>
      <c r="L32" s="13">
        <v>0</v>
      </c>
      <c r="M32" s="13">
        <v>0</v>
      </c>
    </row>
    <row r="33" spans="1:13" ht="12.75">
      <c r="A33" s="186" t="s">
        <v>136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1055397</v>
      </c>
      <c r="K33" s="12">
        <f>SUM(K34:K37)</f>
        <v>1055397</v>
      </c>
      <c r="L33" s="12">
        <f>SUM(L34:L37)</f>
        <v>646471</v>
      </c>
      <c r="M33" s="12">
        <f>SUM(M34:M37)</f>
        <v>646471</v>
      </c>
    </row>
    <row r="34" spans="1:13" ht="22.5" customHeight="1">
      <c r="A34" s="186" t="s">
        <v>137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>
        <v>0</v>
      </c>
      <c r="K34" s="13">
        <v>0</v>
      </c>
      <c r="L34" s="13">
        <v>0</v>
      </c>
      <c r="M34" s="13">
        <v>0</v>
      </c>
    </row>
    <row r="35" spans="1:13" ht="22.5" customHeight="1">
      <c r="A35" s="186" t="s">
        <v>138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1055397</v>
      </c>
      <c r="K35" s="13">
        <v>1055397</v>
      </c>
      <c r="L35" s="13">
        <v>646471</v>
      </c>
      <c r="M35" s="13">
        <v>646471</v>
      </c>
    </row>
    <row r="36" spans="1:13" ht="14.25" customHeight="1">
      <c r="A36" s="186" t="s">
        <v>139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>
        <v>0</v>
      </c>
      <c r="K36" s="13">
        <v>0</v>
      </c>
      <c r="L36" s="13">
        <v>0</v>
      </c>
      <c r="M36" s="13">
        <v>0</v>
      </c>
    </row>
    <row r="37" spans="1:13" ht="12.75">
      <c r="A37" s="186" t="s">
        <v>140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>
        <v>0</v>
      </c>
      <c r="K37" s="13">
        <v>0</v>
      </c>
      <c r="L37" s="13">
        <v>0</v>
      </c>
      <c r="M37" s="13"/>
    </row>
    <row r="38" spans="1:13" ht="12.75">
      <c r="A38" s="186" t="s">
        <v>141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>
        <v>0</v>
      </c>
      <c r="K38" s="13">
        <v>0</v>
      </c>
      <c r="L38" s="13">
        <v>0</v>
      </c>
      <c r="M38" s="13">
        <v>0</v>
      </c>
    </row>
    <row r="39" spans="1:13" ht="12.75">
      <c r="A39" s="186" t="s">
        <v>142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>
        <v>0</v>
      </c>
      <c r="K39" s="13">
        <v>0</v>
      </c>
      <c r="L39" s="13">
        <v>0</v>
      </c>
      <c r="M39" s="13">
        <v>0</v>
      </c>
    </row>
    <row r="40" spans="1:13" ht="12.75">
      <c r="A40" s="186" t="s">
        <v>143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>
        <v>0</v>
      </c>
      <c r="K40" s="13">
        <v>0</v>
      </c>
      <c r="L40" s="13">
        <v>0</v>
      </c>
      <c r="M40" s="13">
        <v>0</v>
      </c>
    </row>
    <row r="41" spans="1:13" ht="12.75">
      <c r="A41" s="186" t="s">
        <v>144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>
        <v>0</v>
      </c>
      <c r="K41" s="13">
        <v>0</v>
      </c>
      <c r="L41" s="13">
        <v>0</v>
      </c>
      <c r="M41" s="13">
        <v>0</v>
      </c>
    </row>
    <row r="42" spans="1:13" ht="12.75">
      <c r="A42" s="186" t="s">
        <v>145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45899323</v>
      </c>
      <c r="K42" s="12">
        <f>K7+K27+K38+K40</f>
        <v>45899323</v>
      </c>
      <c r="L42" s="12">
        <f>L7+L27+L38+L40</f>
        <v>34559215</v>
      </c>
      <c r="M42" s="12">
        <f>M7+M27+M38+M40</f>
        <v>34559215</v>
      </c>
    </row>
    <row r="43" spans="1:13" ht="12.75">
      <c r="A43" s="186" t="s">
        <v>146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44787476</v>
      </c>
      <c r="K43" s="12">
        <f>K10+K33+K39+K41</f>
        <v>44787476</v>
      </c>
      <c r="L43" s="12">
        <f>L10+L33+L39+L41</f>
        <v>39473900</v>
      </c>
      <c r="M43" s="12">
        <f>M10+M33+M39+M41</f>
        <v>39473900</v>
      </c>
    </row>
    <row r="44" spans="1:13" ht="12.75">
      <c r="A44" s="186" t="s">
        <v>147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1111847</v>
      </c>
      <c r="K44" s="12">
        <f>K42-K43</f>
        <v>1111847</v>
      </c>
      <c r="L44" s="12">
        <f>L42-L43</f>
        <v>-4914685</v>
      </c>
      <c r="M44" s="12">
        <f>M42-M43</f>
        <v>-4914685</v>
      </c>
    </row>
    <row r="45" spans="1:13" ht="12.75">
      <c r="A45" s="208" t="s">
        <v>148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1111847</v>
      </c>
      <c r="K45" s="12">
        <f>IF(K42&gt;K43,K42-K43,0)</f>
        <v>1111847</v>
      </c>
      <c r="L45" s="12">
        <f>IF(L42&gt;L43,L42-L43,0)</f>
        <v>0</v>
      </c>
      <c r="M45" s="12">
        <f>IF(M42&gt;M43,M42-M43,0)</f>
        <v>0</v>
      </c>
    </row>
    <row r="46" spans="1:13" ht="12.75">
      <c r="A46" s="208" t="s">
        <v>149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0</v>
      </c>
      <c r="K46" s="12">
        <f>IF(K43&gt;K42,K43-K42,0)</f>
        <v>0</v>
      </c>
      <c r="L46" s="12">
        <f>IF(L43&gt;L42,L43-L42,0)</f>
        <v>4914685</v>
      </c>
      <c r="M46" s="12">
        <f>IF(M43&gt;M42,M43-M42,0)</f>
        <v>4914685</v>
      </c>
    </row>
    <row r="47" spans="1:13" ht="12.75">
      <c r="A47" s="186" t="s">
        <v>150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>
        <v>0</v>
      </c>
      <c r="K47" s="13">
        <v>0</v>
      </c>
      <c r="L47" s="13">
        <v>0</v>
      </c>
      <c r="M47" s="13">
        <v>0</v>
      </c>
    </row>
    <row r="48" spans="1:13" ht="12.75">
      <c r="A48" s="186" t="s">
        <v>151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1111847</v>
      </c>
      <c r="K48" s="12">
        <f>K44-K47</f>
        <v>1111847</v>
      </c>
      <c r="L48" s="12">
        <f>L44-L47</f>
        <v>-4914685</v>
      </c>
      <c r="M48" s="12">
        <f>M44-M47</f>
        <v>-4914685</v>
      </c>
    </row>
    <row r="49" spans="1:13" ht="12.75">
      <c r="A49" s="208" t="s">
        <v>152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1111847</v>
      </c>
      <c r="K49" s="12">
        <f>IF(K48&gt;0,K48,0)</f>
        <v>1111847</v>
      </c>
      <c r="L49" s="12">
        <f>IF(L48&gt;0,L48,0)</f>
        <v>0</v>
      </c>
      <c r="M49" s="12">
        <f>IF(M48&gt;0,M48,0)</f>
        <v>0</v>
      </c>
    </row>
    <row r="50" spans="1:13" ht="12" customHeight="1">
      <c r="A50" s="240" t="s">
        <v>153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04">
        <f>IF(J48&lt;0,-J48,0)</f>
        <v>0</v>
      </c>
      <c r="K50" s="104">
        <f>IF(K48&lt;0,-K48,0)</f>
        <v>0</v>
      </c>
      <c r="L50" s="104">
        <f>IF(L48&lt;0,-L48,0)</f>
        <v>4914685</v>
      </c>
      <c r="M50" s="104">
        <f>IF(M48&lt;0,-M48,0)</f>
        <v>4914685</v>
      </c>
    </row>
    <row r="51" spans="1:13" ht="12" customHeight="1">
      <c r="A51" s="106"/>
      <c r="B51" s="106"/>
      <c r="C51" s="106"/>
      <c r="D51" s="106"/>
      <c r="E51" s="106"/>
      <c r="F51" s="106"/>
      <c r="G51" s="106"/>
      <c r="H51" s="106"/>
      <c r="I51" s="107"/>
      <c r="J51" s="105"/>
      <c r="K51" s="105"/>
      <c r="L51" s="105"/>
      <c r="M51" s="105"/>
    </row>
    <row r="52" spans="1:13" ht="12.75">
      <c r="A52" s="227" t="s">
        <v>154</v>
      </c>
      <c r="B52" s="243"/>
      <c r="C52" s="243"/>
      <c r="D52" s="243"/>
      <c r="E52" s="243"/>
      <c r="F52" s="243"/>
      <c r="G52" s="243"/>
      <c r="H52" s="243"/>
      <c r="I52" s="244"/>
      <c r="J52" s="244"/>
      <c r="K52" s="244"/>
      <c r="L52" s="244"/>
      <c r="M52" s="245"/>
    </row>
    <row r="53" spans="1:13" ht="12.75">
      <c r="A53" s="216" t="s">
        <v>155</v>
      </c>
      <c r="B53" s="217"/>
      <c r="C53" s="217"/>
      <c r="D53" s="217"/>
      <c r="E53" s="217"/>
      <c r="F53" s="217"/>
      <c r="G53" s="217"/>
      <c r="H53" s="217"/>
      <c r="I53" s="235"/>
      <c r="J53" s="235"/>
      <c r="K53" s="235"/>
      <c r="L53" s="235"/>
      <c r="M53" s="236"/>
    </row>
    <row r="54" spans="1:13" ht="12.75">
      <c r="A54" s="237" t="s">
        <v>156</v>
      </c>
      <c r="B54" s="238"/>
      <c r="C54" s="238"/>
      <c r="D54" s="238"/>
      <c r="E54" s="238"/>
      <c r="F54" s="238"/>
      <c r="G54" s="238"/>
      <c r="H54" s="239"/>
      <c r="I54" s="4">
        <v>155</v>
      </c>
      <c r="J54" s="13"/>
      <c r="K54" s="13"/>
      <c r="L54" s="13"/>
      <c r="M54" s="13"/>
    </row>
    <row r="55" spans="1:13" ht="12.75">
      <c r="A55" s="237" t="s">
        <v>104</v>
      </c>
      <c r="B55" s="238"/>
      <c r="C55" s="238"/>
      <c r="D55" s="238"/>
      <c r="E55" s="238"/>
      <c r="F55" s="238"/>
      <c r="G55" s="238"/>
      <c r="H55" s="239"/>
      <c r="I55" s="4">
        <v>156</v>
      </c>
      <c r="J55" s="14"/>
      <c r="K55" s="14"/>
      <c r="L55" s="14"/>
      <c r="M55" s="14"/>
    </row>
    <row r="56" spans="1:13" ht="12.75">
      <c r="A56" s="197" t="s">
        <v>157</v>
      </c>
      <c r="B56" s="198"/>
      <c r="C56" s="198"/>
      <c r="D56" s="198"/>
      <c r="E56" s="198"/>
      <c r="F56" s="198"/>
      <c r="G56" s="198"/>
      <c r="H56" s="198"/>
      <c r="I56" s="233"/>
      <c r="J56" s="233"/>
      <c r="K56" s="233"/>
      <c r="L56" s="233"/>
      <c r="M56" s="234"/>
    </row>
    <row r="57" spans="1:13" ht="12.75">
      <c r="A57" s="216" t="s">
        <v>158</v>
      </c>
      <c r="B57" s="217"/>
      <c r="C57" s="217"/>
      <c r="D57" s="217"/>
      <c r="E57" s="217"/>
      <c r="F57" s="217"/>
      <c r="G57" s="217"/>
      <c r="H57" s="218"/>
      <c r="I57" s="18">
        <v>157</v>
      </c>
      <c r="J57" s="11">
        <v>1111847</v>
      </c>
      <c r="K57" s="11">
        <v>1111847</v>
      </c>
      <c r="L57" s="11">
        <v>-4914685</v>
      </c>
      <c r="M57" s="11">
        <v>-4914685</v>
      </c>
    </row>
    <row r="58" spans="1:13" ht="12.75">
      <c r="A58" s="186" t="s">
        <v>159</v>
      </c>
      <c r="B58" s="187"/>
      <c r="C58" s="187"/>
      <c r="D58" s="187"/>
      <c r="E58" s="187"/>
      <c r="F58" s="187"/>
      <c r="G58" s="187"/>
      <c r="H58" s="188"/>
      <c r="I58" s="4">
        <v>158</v>
      </c>
      <c r="J58" s="12">
        <f>SUM(J59:J65)</f>
        <v>-422105</v>
      </c>
      <c r="K58" s="12">
        <f>SUM(K59:K65)</f>
        <v>-422105</v>
      </c>
      <c r="L58" s="12">
        <f>SUM(L59:L65)</f>
        <v>0</v>
      </c>
      <c r="M58" s="12">
        <f>SUM(M59:M65)</f>
        <v>0</v>
      </c>
    </row>
    <row r="59" spans="1:13" ht="12.75">
      <c r="A59" s="186" t="s">
        <v>160</v>
      </c>
      <c r="B59" s="187"/>
      <c r="C59" s="187"/>
      <c r="D59" s="187"/>
      <c r="E59" s="187"/>
      <c r="F59" s="187"/>
      <c r="G59" s="187"/>
      <c r="H59" s="188"/>
      <c r="I59" s="4">
        <v>159</v>
      </c>
      <c r="J59" s="13">
        <v>0</v>
      </c>
      <c r="K59" s="13">
        <v>0</v>
      </c>
      <c r="L59" s="13">
        <v>0</v>
      </c>
      <c r="M59" s="13">
        <v>0</v>
      </c>
    </row>
    <row r="60" spans="1:13" ht="24" customHeight="1">
      <c r="A60" s="186" t="s">
        <v>161</v>
      </c>
      <c r="B60" s="187"/>
      <c r="C60" s="187"/>
      <c r="D60" s="187"/>
      <c r="E60" s="187"/>
      <c r="F60" s="187"/>
      <c r="G60" s="187"/>
      <c r="H60" s="188"/>
      <c r="I60" s="4">
        <v>160</v>
      </c>
      <c r="J60" s="13">
        <v>0</v>
      </c>
      <c r="K60" s="13">
        <v>0</v>
      </c>
      <c r="L60" s="13">
        <v>0</v>
      </c>
      <c r="M60" s="13">
        <v>0</v>
      </c>
    </row>
    <row r="61" spans="1:13" ht="12.75">
      <c r="A61" s="186" t="s">
        <v>162</v>
      </c>
      <c r="B61" s="187"/>
      <c r="C61" s="187"/>
      <c r="D61" s="187"/>
      <c r="E61" s="187"/>
      <c r="F61" s="187"/>
      <c r="G61" s="187"/>
      <c r="H61" s="188"/>
      <c r="I61" s="4">
        <v>161</v>
      </c>
      <c r="J61" s="13">
        <v>-422105</v>
      </c>
      <c r="K61" s="13">
        <v>-422105</v>
      </c>
      <c r="L61" s="13">
        <v>0</v>
      </c>
      <c r="M61" s="13">
        <v>0</v>
      </c>
    </row>
    <row r="62" spans="1:13" ht="12.75">
      <c r="A62" s="186" t="s">
        <v>163</v>
      </c>
      <c r="B62" s="187"/>
      <c r="C62" s="187"/>
      <c r="D62" s="187"/>
      <c r="E62" s="187"/>
      <c r="F62" s="187"/>
      <c r="G62" s="187"/>
      <c r="H62" s="188"/>
      <c r="I62" s="4">
        <v>162</v>
      </c>
      <c r="J62" s="13">
        <v>0</v>
      </c>
      <c r="K62" s="13">
        <v>0</v>
      </c>
      <c r="L62" s="13">
        <v>0</v>
      </c>
      <c r="M62" s="13">
        <v>0</v>
      </c>
    </row>
    <row r="63" spans="1:13" ht="12.75">
      <c r="A63" s="186" t="s">
        <v>164</v>
      </c>
      <c r="B63" s="187"/>
      <c r="C63" s="187"/>
      <c r="D63" s="187"/>
      <c r="E63" s="187"/>
      <c r="F63" s="187"/>
      <c r="G63" s="187"/>
      <c r="H63" s="188"/>
      <c r="I63" s="4">
        <v>163</v>
      </c>
      <c r="J63" s="13">
        <v>0</v>
      </c>
      <c r="K63" s="13">
        <v>0</v>
      </c>
      <c r="L63" s="13">
        <v>0</v>
      </c>
      <c r="M63" s="13">
        <v>0</v>
      </c>
    </row>
    <row r="64" spans="1:13" ht="12.75">
      <c r="A64" s="186" t="s">
        <v>165</v>
      </c>
      <c r="B64" s="187"/>
      <c r="C64" s="187"/>
      <c r="D64" s="187"/>
      <c r="E64" s="187"/>
      <c r="F64" s="187"/>
      <c r="G64" s="187"/>
      <c r="H64" s="188"/>
      <c r="I64" s="4">
        <v>164</v>
      </c>
      <c r="J64" s="13">
        <v>0</v>
      </c>
      <c r="K64" s="13">
        <v>0</v>
      </c>
      <c r="L64" s="13">
        <v>0</v>
      </c>
      <c r="M64" s="13">
        <v>0</v>
      </c>
    </row>
    <row r="65" spans="1:13" ht="12.75">
      <c r="A65" s="186" t="s">
        <v>166</v>
      </c>
      <c r="B65" s="187"/>
      <c r="C65" s="187"/>
      <c r="D65" s="187"/>
      <c r="E65" s="187"/>
      <c r="F65" s="187"/>
      <c r="G65" s="187"/>
      <c r="H65" s="188"/>
      <c r="I65" s="4">
        <v>165</v>
      </c>
      <c r="J65" s="13">
        <v>0</v>
      </c>
      <c r="K65" s="13">
        <v>0</v>
      </c>
      <c r="L65" s="13">
        <v>0</v>
      </c>
      <c r="M65" s="13">
        <v>0</v>
      </c>
    </row>
    <row r="66" spans="1:13" ht="12.75">
      <c r="A66" s="186" t="s">
        <v>167</v>
      </c>
      <c r="B66" s="187"/>
      <c r="C66" s="187"/>
      <c r="D66" s="187"/>
      <c r="E66" s="187"/>
      <c r="F66" s="187"/>
      <c r="G66" s="187"/>
      <c r="H66" s="188"/>
      <c r="I66" s="4">
        <v>166</v>
      </c>
      <c r="J66" s="13">
        <v>-63316</v>
      </c>
      <c r="K66" s="13">
        <v>-63316</v>
      </c>
      <c r="L66" s="13">
        <v>0</v>
      </c>
      <c r="M66" s="13">
        <v>0</v>
      </c>
    </row>
    <row r="67" spans="1:13" ht="12.75">
      <c r="A67" s="186" t="s">
        <v>168</v>
      </c>
      <c r="B67" s="187"/>
      <c r="C67" s="187"/>
      <c r="D67" s="187"/>
      <c r="E67" s="187"/>
      <c r="F67" s="187"/>
      <c r="G67" s="187"/>
      <c r="H67" s="188"/>
      <c r="I67" s="4">
        <v>167</v>
      </c>
      <c r="J67" s="12">
        <f>J58-J66</f>
        <v>-358789</v>
      </c>
      <c r="K67" s="12">
        <f>K58-K66</f>
        <v>-358789</v>
      </c>
      <c r="L67" s="12">
        <f>L58-L66</f>
        <v>0</v>
      </c>
      <c r="M67" s="12">
        <f>M58-M66</f>
        <v>0</v>
      </c>
    </row>
    <row r="68" spans="1:13" ht="12.75">
      <c r="A68" s="186" t="s">
        <v>169</v>
      </c>
      <c r="B68" s="187"/>
      <c r="C68" s="187"/>
      <c r="D68" s="187"/>
      <c r="E68" s="187"/>
      <c r="F68" s="187"/>
      <c r="G68" s="187"/>
      <c r="H68" s="188"/>
      <c r="I68" s="4">
        <v>168</v>
      </c>
      <c r="J68" s="16">
        <f>J57+J67</f>
        <v>753058</v>
      </c>
      <c r="K68" s="16">
        <f>K57+K67</f>
        <v>753058</v>
      </c>
      <c r="L68" s="16">
        <f>L57+L67</f>
        <v>-4914685</v>
      </c>
      <c r="M68" s="16">
        <f>M57+M67</f>
        <v>-4914685</v>
      </c>
    </row>
    <row r="69" spans="1:13" ht="27.75" customHeight="1">
      <c r="A69" s="197" t="s">
        <v>170</v>
      </c>
      <c r="B69" s="198"/>
      <c r="C69" s="198"/>
      <c r="D69" s="198"/>
      <c r="E69" s="198"/>
      <c r="F69" s="198"/>
      <c r="G69" s="198"/>
      <c r="H69" s="198"/>
      <c r="I69" s="233"/>
      <c r="J69" s="233"/>
      <c r="K69" s="233"/>
      <c r="L69" s="233"/>
      <c r="M69" s="234"/>
    </row>
    <row r="70" spans="1:13" ht="12.75">
      <c r="A70" s="216" t="s">
        <v>171</v>
      </c>
      <c r="B70" s="217"/>
      <c r="C70" s="217"/>
      <c r="D70" s="217"/>
      <c r="E70" s="217"/>
      <c r="F70" s="217"/>
      <c r="G70" s="217"/>
      <c r="H70" s="217"/>
      <c r="I70" s="235"/>
      <c r="J70" s="235"/>
      <c r="K70" s="235"/>
      <c r="L70" s="235"/>
      <c r="M70" s="236"/>
    </row>
    <row r="71" spans="1:13" ht="12.75">
      <c r="A71" s="237" t="s">
        <v>156</v>
      </c>
      <c r="B71" s="238"/>
      <c r="C71" s="238"/>
      <c r="D71" s="238"/>
      <c r="E71" s="238"/>
      <c r="F71" s="238"/>
      <c r="G71" s="238"/>
      <c r="H71" s="239"/>
      <c r="I71" s="4">
        <v>169</v>
      </c>
      <c r="J71" s="13"/>
      <c r="K71" s="13"/>
      <c r="L71" s="13"/>
      <c r="M71" s="13"/>
    </row>
    <row r="72" spans="1:13" ht="13.5" customHeight="1">
      <c r="A72" s="230" t="s">
        <v>104</v>
      </c>
      <c r="B72" s="231"/>
      <c r="C72" s="231"/>
      <c r="D72" s="231"/>
      <c r="E72" s="231"/>
      <c r="F72" s="231"/>
      <c r="G72" s="231"/>
      <c r="H72" s="232"/>
      <c r="I72" s="7">
        <v>170</v>
      </c>
      <c r="J72" s="14"/>
      <c r="K72" s="14"/>
      <c r="L72" s="14"/>
      <c r="M72" s="14"/>
    </row>
  </sheetData>
  <sheetProtection/>
  <mergeCells count="70">
    <mergeCell ref="A15:H15"/>
    <mergeCell ref="A16:H16"/>
    <mergeCell ref="A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5:H65"/>
    <mergeCell ref="A49:H49"/>
    <mergeCell ref="A50:H50"/>
    <mergeCell ref="A52:M52"/>
    <mergeCell ref="A53:M53"/>
    <mergeCell ref="A54:H54"/>
    <mergeCell ref="A55:H55"/>
    <mergeCell ref="A1:M1"/>
    <mergeCell ref="A2:M2"/>
    <mergeCell ref="A70:M70"/>
    <mergeCell ref="A71:H71"/>
    <mergeCell ref="A56:M56"/>
    <mergeCell ref="A57:H57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58:H58"/>
    <mergeCell ref="A63:H63"/>
    <mergeCell ref="A64:H64"/>
  </mergeCells>
  <dataValidations count="3">
    <dataValidation type="whole" operator="notEqual" allowBlank="1" showInputMessage="1" showErrorMessage="1" errorTitle="Pogrešan unos" error="Mogu se unijeti samo cjelobrojne vrijednosti." sqref="J47:M47 J71:M72 J54:M55 J57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10" zoomScalePageLayoutView="0" workbookViewId="0" topLeftCell="A1">
      <selection activeCell="L13" sqref="L13"/>
    </sheetView>
  </sheetViews>
  <sheetFormatPr defaultColWidth="9.140625" defaultRowHeight="12.75"/>
  <cols>
    <col min="11" max="11" width="9.57421875" style="0" bestFit="1" customWidth="1"/>
  </cols>
  <sheetData>
    <row r="1" spans="1:11" ht="12.75" customHeight="1">
      <c r="A1" s="251" t="s">
        <v>173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 ht="12.75">
      <c r="A4" s="259" t="s">
        <v>298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24" thickBot="1">
      <c r="A5" s="262" t="s">
        <v>6</v>
      </c>
      <c r="B5" s="262"/>
      <c r="C5" s="262"/>
      <c r="D5" s="262"/>
      <c r="E5" s="262"/>
      <c r="F5" s="262"/>
      <c r="G5" s="262"/>
      <c r="H5" s="262"/>
      <c r="I5" s="113" t="s">
        <v>7</v>
      </c>
      <c r="J5" s="114" t="s">
        <v>108</v>
      </c>
      <c r="K5" s="114" t="s">
        <v>109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115">
        <v>2</v>
      </c>
      <c r="J6" s="116" t="s">
        <v>4</v>
      </c>
      <c r="K6" s="116" t="s">
        <v>5</v>
      </c>
    </row>
    <row r="7" spans="1:11" ht="12.75">
      <c r="A7" s="255" t="s">
        <v>174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189" t="s">
        <v>175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1111847</v>
      </c>
      <c r="K8" s="13">
        <v>-4914685</v>
      </c>
    </row>
    <row r="9" spans="1:11" ht="12.75">
      <c r="A9" s="189" t="s">
        <v>176</v>
      </c>
      <c r="B9" s="190"/>
      <c r="C9" s="190"/>
      <c r="D9" s="190"/>
      <c r="E9" s="190"/>
      <c r="F9" s="190"/>
      <c r="G9" s="190"/>
      <c r="H9" s="190"/>
      <c r="I9" s="4">
        <v>2</v>
      </c>
      <c r="J9" s="8">
        <v>2555314</v>
      </c>
      <c r="K9" s="13">
        <v>2644629</v>
      </c>
    </row>
    <row r="10" spans="1:11" ht="12.75">
      <c r="A10" s="189" t="s">
        <v>177</v>
      </c>
      <c r="B10" s="190"/>
      <c r="C10" s="190"/>
      <c r="D10" s="190"/>
      <c r="E10" s="190"/>
      <c r="F10" s="190"/>
      <c r="G10" s="190"/>
      <c r="H10" s="190"/>
      <c r="I10" s="4">
        <v>3</v>
      </c>
      <c r="J10" s="8">
        <v>0</v>
      </c>
      <c r="K10" s="13">
        <v>0</v>
      </c>
    </row>
    <row r="11" spans="1:11" ht="12.75">
      <c r="A11" s="189" t="s">
        <v>178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2310641</v>
      </c>
      <c r="K11" s="13">
        <v>4451787</v>
      </c>
    </row>
    <row r="12" spans="1:11" ht="12.75">
      <c r="A12" s="189" t="s">
        <v>179</v>
      </c>
      <c r="B12" s="190"/>
      <c r="C12" s="190"/>
      <c r="D12" s="190"/>
      <c r="E12" s="190"/>
      <c r="F12" s="190"/>
      <c r="G12" s="190"/>
      <c r="H12" s="190"/>
      <c r="I12" s="4">
        <v>5</v>
      </c>
      <c r="J12" s="8">
        <v>0</v>
      </c>
      <c r="K12" s="13">
        <v>20463</v>
      </c>
    </row>
    <row r="13" spans="1:11" ht="12.75">
      <c r="A13" s="189" t="s">
        <v>180</v>
      </c>
      <c r="B13" s="190"/>
      <c r="C13" s="190"/>
      <c r="D13" s="190"/>
      <c r="E13" s="190"/>
      <c r="F13" s="190"/>
      <c r="G13" s="190"/>
      <c r="H13" s="190"/>
      <c r="I13" s="4">
        <v>6</v>
      </c>
      <c r="J13" s="8">
        <v>6966797</v>
      </c>
      <c r="K13" s="13">
        <v>4567928</v>
      </c>
    </row>
    <row r="14" spans="1:11" ht="12.75">
      <c r="A14" s="186" t="s">
        <v>181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12944599</v>
      </c>
      <c r="K14" s="12">
        <f>SUM(K8:K13)</f>
        <v>6770122</v>
      </c>
    </row>
    <row r="15" spans="1:11" ht="12.75">
      <c r="A15" s="189" t="s">
        <v>182</v>
      </c>
      <c r="B15" s="190"/>
      <c r="C15" s="190"/>
      <c r="D15" s="190"/>
      <c r="E15" s="190"/>
      <c r="F15" s="190"/>
      <c r="G15" s="190"/>
      <c r="H15" s="190"/>
      <c r="I15" s="4">
        <v>8</v>
      </c>
      <c r="J15" s="8">
        <v>7256956</v>
      </c>
      <c r="K15" s="13">
        <v>4183510</v>
      </c>
    </row>
    <row r="16" spans="1:11" ht="12.75">
      <c r="A16" s="189" t="s">
        <v>183</v>
      </c>
      <c r="B16" s="190"/>
      <c r="C16" s="190"/>
      <c r="D16" s="190"/>
      <c r="E16" s="190"/>
      <c r="F16" s="190"/>
      <c r="G16" s="190"/>
      <c r="H16" s="190"/>
      <c r="I16" s="4">
        <v>9</v>
      </c>
      <c r="J16" s="8">
        <v>0</v>
      </c>
      <c r="K16" s="13">
        <v>0</v>
      </c>
    </row>
    <row r="17" spans="1:11" ht="12.75">
      <c r="A17" s="189" t="s">
        <v>184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>
        <v>262022</v>
      </c>
      <c r="K17" s="13">
        <v>0</v>
      </c>
    </row>
    <row r="18" spans="1:11" ht="12.75">
      <c r="A18" s="189" t="s">
        <v>185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>
        <v>0</v>
      </c>
      <c r="K18" s="13">
        <v>2808613</v>
      </c>
    </row>
    <row r="19" spans="1:11" ht="12.75">
      <c r="A19" s="186" t="s">
        <v>186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7518978</v>
      </c>
      <c r="K19" s="12">
        <f>SUM(K15:K18)</f>
        <v>6992123</v>
      </c>
    </row>
    <row r="20" spans="1:11" ht="12.75">
      <c r="A20" s="186" t="s">
        <v>187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5425621</v>
      </c>
      <c r="K20" s="12">
        <f>IF(K14&gt;K19,K14-K19,0)</f>
        <v>0</v>
      </c>
    </row>
    <row r="21" spans="1:11" ht="12.75">
      <c r="A21" s="186" t="s">
        <v>188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0</v>
      </c>
      <c r="K21" s="12">
        <f>IF(K19&gt;K14,K19-K14,0)</f>
        <v>222001</v>
      </c>
    </row>
    <row r="22" spans="1:11" ht="12.75">
      <c r="A22" s="255" t="s">
        <v>189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>
      <c r="A23" s="189" t="s">
        <v>190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>
        <v>0</v>
      </c>
      <c r="K23" s="13">
        <v>0</v>
      </c>
    </row>
    <row r="24" spans="1:11" ht="12.75">
      <c r="A24" s="189" t="s">
        <v>191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>
        <v>0</v>
      </c>
      <c r="K24" s="13">
        <v>0</v>
      </c>
    </row>
    <row r="25" spans="1:11" ht="12.75">
      <c r="A25" s="189" t="s">
        <v>192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>
        <v>1635</v>
      </c>
      <c r="K25" s="13">
        <v>1040801</v>
      </c>
    </row>
    <row r="26" spans="1:11" ht="12.75">
      <c r="A26" s="189" t="s">
        <v>193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>
        <v>0</v>
      </c>
      <c r="K26" s="13">
        <v>0</v>
      </c>
    </row>
    <row r="27" spans="1:11" ht="12.75">
      <c r="A27" s="189" t="s">
        <v>194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>
        <v>583799</v>
      </c>
      <c r="K27" s="13">
        <v>576176</v>
      </c>
    </row>
    <row r="28" spans="1:11" ht="12.75">
      <c r="A28" s="186" t="s">
        <v>195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585434</v>
      </c>
      <c r="K28" s="12">
        <f>SUM(K23:K27)</f>
        <v>1616977</v>
      </c>
    </row>
    <row r="29" spans="1:11" ht="12.75">
      <c r="A29" s="189" t="s">
        <v>196</v>
      </c>
      <c r="B29" s="190"/>
      <c r="C29" s="190"/>
      <c r="D29" s="190"/>
      <c r="E29" s="190"/>
      <c r="F29" s="190"/>
      <c r="G29" s="190"/>
      <c r="H29" s="190"/>
      <c r="I29" s="4">
        <v>21</v>
      </c>
      <c r="J29" s="8">
        <v>10630733</v>
      </c>
      <c r="K29" s="13">
        <v>1915035</v>
      </c>
    </row>
    <row r="30" spans="1:11" ht="12.75">
      <c r="A30" s="189" t="s">
        <v>197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>
        <v>0</v>
      </c>
      <c r="K30" s="13">
        <v>0</v>
      </c>
    </row>
    <row r="31" spans="1:11" ht="12.75">
      <c r="A31" s="189" t="s">
        <v>198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>
        <v>0</v>
      </c>
      <c r="K31" s="13">
        <v>0</v>
      </c>
    </row>
    <row r="32" spans="1:11" ht="12.75">
      <c r="A32" s="186" t="s">
        <v>199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10630733</v>
      </c>
      <c r="K32" s="12">
        <f>SUM(K29:K31)</f>
        <v>1915035</v>
      </c>
    </row>
    <row r="33" spans="1:11" ht="12.75">
      <c r="A33" s="186" t="s">
        <v>200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6" t="s">
        <v>201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10045299</v>
      </c>
      <c r="K34" s="12">
        <f>IF(K32&gt;K28,K32-K28,0)</f>
        <v>298058</v>
      </c>
    </row>
    <row r="35" spans="1:11" ht="12.75">
      <c r="A35" s="255" t="s">
        <v>202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ht="12.75">
      <c r="A36" s="189" t="s">
        <v>203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>
        <v>0</v>
      </c>
      <c r="K36" s="13">
        <v>0</v>
      </c>
    </row>
    <row r="37" spans="1:11" ht="12.75">
      <c r="A37" s="189" t="s">
        <v>204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>
        <v>6353506</v>
      </c>
      <c r="K37" s="13">
        <v>0</v>
      </c>
    </row>
    <row r="38" spans="1:11" ht="12.75">
      <c r="A38" s="189" t="s">
        <v>205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>
        <v>2063312</v>
      </c>
      <c r="K38" s="13">
        <v>0</v>
      </c>
    </row>
    <row r="39" spans="1:11" ht="12.75">
      <c r="A39" s="186" t="s">
        <v>206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8416818</v>
      </c>
      <c r="K39" s="12">
        <f>SUM(K36:K38)</f>
        <v>0</v>
      </c>
    </row>
    <row r="40" spans="1:11" ht="12.75">
      <c r="A40" s="189" t="s">
        <v>207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>
        <v>3829160</v>
      </c>
      <c r="K40" s="13">
        <v>1780574</v>
      </c>
    </row>
    <row r="41" spans="1:11" ht="12.75">
      <c r="A41" s="189" t="s">
        <v>208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>
        <v>0</v>
      </c>
      <c r="K41" s="13">
        <v>0</v>
      </c>
    </row>
    <row r="42" spans="1:11" ht="12.75">
      <c r="A42" s="189" t="s">
        <v>209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>
        <v>199910</v>
      </c>
      <c r="K42" s="13">
        <v>66985</v>
      </c>
    </row>
    <row r="43" spans="1:11" ht="12.75">
      <c r="A43" s="189" t="s">
        <v>210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>
        <v>0</v>
      </c>
      <c r="K43" s="13">
        <v>0</v>
      </c>
    </row>
    <row r="44" spans="1:11" ht="12.75">
      <c r="A44" s="189" t="s">
        <v>211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0</v>
      </c>
      <c r="K44" s="13">
        <v>0</v>
      </c>
    </row>
    <row r="45" spans="1:11" ht="12.75">
      <c r="A45" s="186" t="s">
        <v>212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4029070</v>
      </c>
      <c r="K45" s="12">
        <f>SUM(K40:K44)</f>
        <v>1847559</v>
      </c>
    </row>
    <row r="46" spans="1:11" ht="12.75">
      <c r="A46" s="186" t="s">
        <v>213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4387748</v>
      </c>
      <c r="K46" s="12">
        <f>IF(K39&gt;K45,K39-K45,0)</f>
        <v>0</v>
      </c>
    </row>
    <row r="47" spans="1:11" ht="12.75">
      <c r="A47" s="186" t="s">
        <v>214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0</v>
      </c>
      <c r="K47" s="12">
        <f>IF(K45&gt;K39,K45-K39,0)</f>
        <v>1847559</v>
      </c>
    </row>
    <row r="48" spans="1:11" ht="12.75">
      <c r="A48" s="189" t="s">
        <v>215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9" t="s">
        <v>216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231930</v>
      </c>
      <c r="K49" s="12">
        <f>IF(K21-K20+K34-K33+K47-K46&gt;0,K21-K20+K34-K33+K47-K46,0)</f>
        <v>2367618</v>
      </c>
    </row>
    <row r="50" spans="1:11" ht="12.75">
      <c r="A50" s="189" t="s">
        <v>217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698418</v>
      </c>
      <c r="K50" s="13">
        <v>2583384</v>
      </c>
    </row>
    <row r="51" spans="1:11" ht="12.75">
      <c r="A51" s="189" t="s">
        <v>218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>
        <v>0</v>
      </c>
      <c r="K51" s="13">
        <v>0</v>
      </c>
    </row>
    <row r="52" spans="1:11" ht="12.75">
      <c r="A52" s="189" t="s">
        <v>219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v>231930</v>
      </c>
      <c r="K52" s="13">
        <v>2367618</v>
      </c>
    </row>
    <row r="53" spans="1:11" ht="12.75">
      <c r="A53" s="253" t="s">
        <v>220</v>
      </c>
      <c r="B53" s="254"/>
      <c r="C53" s="254"/>
      <c r="D53" s="254"/>
      <c r="E53" s="254"/>
      <c r="F53" s="254"/>
      <c r="G53" s="254"/>
      <c r="H53" s="254"/>
      <c r="I53" s="7">
        <v>44</v>
      </c>
      <c r="J53" s="10">
        <f>J50+J51-J52</f>
        <v>466488</v>
      </c>
      <c r="K53" s="16">
        <f>K50+K51-K52</f>
        <v>215766</v>
      </c>
    </row>
  </sheetData>
  <sheetProtection/>
  <mergeCells count="52"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</mergeCells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9" width="9.140625" style="81" customWidth="1"/>
    <col min="10" max="10" width="10.140625" style="81" bestFit="1" customWidth="1"/>
    <col min="11" max="11" width="9.57421875" style="81" bestFit="1" customWidth="1"/>
    <col min="12" max="16384" width="9.140625" style="81" customWidth="1"/>
  </cols>
  <sheetData>
    <row r="1" spans="1:12" ht="12.75">
      <c r="A1" s="279" t="s">
        <v>221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80"/>
    </row>
    <row r="2" spans="1:12" ht="15">
      <c r="A2" s="78"/>
      <c r="B2" s="79"/>
      <c r="C2" s="266" t="s">
        <v>222</v>
      </c>
      <c r="D2" s="266"/>
      <c r="E2" s="83">
        <v>42370</v>
      </c>
      <c r="F2" s="82" t="s">
        <v>223</v>
      </c>
      <c r="G2" s="267">
        <v>42460</v>
      </c>
      <c r="H2" s="268"/>
      <c r="I2" s="79"/>
      <c r="J2" s="79"/>
      <c r="K2" s="79"/>
      <c r="L2" s="84"/>
    </row>
    <row r="3" spans="1:11" ht="24" thickBot="1">
      <c r="A3" s="269" t="s">
        <v>6</v>
      </c>
      <c r="B3" s="269"/>
      <c r="C3" s="269"/>
      <c r="D3" s="269"/>
      <c r="E3" s="269"/>
      <c r="F3" s="269"/>
      <c r="G3" s="269"/>
      <c r="H3" s="269"/>
      <c r="I3" s="119" t="s">
        <v>7</v>
      </c>
      <c r="J3" s="120" t="s">
        <v>108</v>
      </c>
      <c r="K3" s="120" t="s">
        <v>224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117">
        <v>2</v>
      </c>
      <c r="J4" s="118" t="s">
        <v>4</v>
      </c>
      <c r="K4" s="118" t="s">
        <v>5</v>
      </c>
    </row>
    <row r="5" spans="1:11" ht="12.75">
      <c r="A5" s="264" t="s">
        <v>225</v>
      </c>
      <c r="B5" s="265"/>
      <c r="C5" s="265"/>
      <c r="D5" s="265"/>
      <c r="E5" s="265"/>
      <c r="F5" s="265"/>
      <c r="G5" s="265"/>
      <c r="H5" s="265"/>
      <c r="I5" s="85">
        <v>1</v>
      </c>
      <c r="J5" s="86">
        <v>598047500</v>
      </c>
      <c r="K5" s="86">
        <v>539219000</v>
      </c>
    </row>
    <row r="6" spans="1:11" ht="12.75">
      <c r="A6" s="264" t="s">
        <v>226</v>
      </c>
      <c r="B6" s="265"/>
      <c r="C6" s="265"/>
      <c r="D6" s="265"/>
      <c r="E6" s="265"/>
      <c r="F6" s="265"/>
      <c r="G6" s="265"/>
      <c r="H6" s="265"/>
      <c r="I6" s="85">
        <v>2</v>
      </c>
      <c r="J6" s="87">
        <v>4967857</v>
      </c>
      <c r="K6" s="87">
        <v>38623828</v>
      </c>
    </row>
    <row r="7" spans="1:11" ht="12.75">
      <c r="A7" s="264" t="s">
        <v>227</v>
      </c>
      <c r="B7" s="265"/>
      <c r="C7" s="265"/>
      <c r="D7" s="265"/>
      <c r="E7" s="265"/>
      <c r="F7" s="265"/>
      <c r="G7" s="265"/>
      <c r="H7" s="265"/>
      <c r="I7" s="85">
        <v>3</v>
      </c>
      <c r="J7" s="87">
        <v>0</v>
      </c>
      <c r="K7" s="87">
        <v>0</v>
      </c>
    </row>
    <row r="8" spans="1:11" ht="12.75">
      <c r="A8" s="264" t="s">
        <v>228</v>
      </c>
      <c r="B8" s="265"/>
      <c r="C8" s="265"/>
      <c r="D8" s="265"/>
      <c r="E8" s="265"/>
      <c r="F8" s="265"/>
      <c r="G8" s="265"/>
      <c r="H8" s="265"/>
      <c r="I8" s="85">
        <v>4</v>
      </c>
      <c r="J8" s="87">
        <v>-323043785</v>
      </c>
      <c r="K8" s="87">
        <v>1265202</v>
      </c>
    </row>
    <row r="9" spans="1:11" ht="12.75">
      <c r="A9" s="264" t="s">
        <v>229</v>
      </c>
      <c r="B9" s="265"/>
      <c r="C9" s="265"/>
      <c r="D9" s="265"/>
      <c r="E9" s="265"/>
      <c r="F9" s="265"/>
      <c r="G9" s="265"/>
      <c r="H9" s="265"/>
      <c r="I9" s="85">
        <v>5</v>
      </c>
      <c r="J9" s="87">
        <v>1111847</v>
      </c>
      <c r="K9" s="87">
        <v>-4914685</v>
      </c>
    </row>
    <row r="10" spans="1:11" ht="12.75">
      <c r="A10" s="264" t="s">
        <v>230</v>
      </c>
      <c r="B10" s="265"/>
      <c r="C10" s="265"/>
      <c r="D10" s="265"/>
      <c r="E10" s="265"/>
      <c r="F10" s="265"/>
      <c r="G10" s="265"/>
      <c r="H10" s="265"/>
      <c r="I10" s="85">
        <v>6</v>
      </c>
      <c r="J10" s="87">
        <v>35752056</v>
      </c>
      <c r="K10" s="87">
        <v>35740542</v>
      </c>
    </row>
    <row r="11" spans="1:11" ht="12.75">
      <c r="A11" s="264" t="s">
        <v>231</v>
      </c>
      <c r="B11" s="265"/>
      <c r="C11" s="265"/>
      <c r="D11" s="265"/>
      <c r="E11" s="265"/>
      <c r="F11" s="265"/>
      <c r="G11" s="265"/>
      <c r="H11" s="265"/>
      <c r="I11" s="85">
        <v>7</v>
      </c>
      <c r="J11" s="87">
        <v>0</v>
      </c>
      <c r="K11" s="87">
        <v>0</v>
      </c>
    </row>
    <row r="12" spans="1:11" ht="12.75">
      <c r="A12" s="264" t="s">
        <v>232</v>
      </c>
      <c r="B12" s="265"/>
      <c r="C12" s="265"/>
      <c r="D12" s="265"/>
      <c r="E12" s="265"/>
      <c r="F12" s="265"/>
      <c r="G12" s="265"/>
      <c r="H12" s="265"/>
      <c r="I12" s="85">
        <v>8</v>
      </c>
      <c r="J12" s="87">
        <v>0</v>
      </c>
      <c r="K12" s="87">
        <v>27017</v>
      </c>
    </row>
    <row r="13" spans="1:11" ht="12.75">
      <c r="A13" s="264" t="s">
        <v>233</v>
      </c>
      <c r="B13" s="265"/>
      <c r="C13" s="265"/>
      <c r="D13" s="265"/>
      <c r="E13" s="265"/>
      <c r="F13" s="265"/>
      <c r="G13" s="265"/>
      <c r="H13" s="265"/>
      <c r="I13" s="85">
        <v>9</v>
      </c>
      <c r="J13" s="87">
        <v>0</v>
      </c>
      <c r="K13" s="87">
        <v>0</v>
      </c>
    </row>
    <row r="14" spans="1:11" ht="12.75">
      <c r="A14" s="275" t="s">
        <v>234</v>
      </c>
      <c r="B14" s="276"/>
      <c r="C14" s="276"/>
      <c r="D14" s="276"/>
      <c r="E14" s="276"/>
      <c r="F14" s="276"/>
      <c r="G14" s="276"/>
      <c r="H14" s="276"/>
      <c r="I14" s="85">
        <v>10</v>
      </c>
      <c r="J14" s="88">
        <f>SUM(J5:J13)</f>
        <v>316835475</v>
      </c>
      <c r="K14" s="88">
        <f>SUM(K5:K13)</f>
        <v>609960904</v>
      </c>
    </row>
    <row r="15" spans="1:11" ht="12.75">
      <c r="A15" s="264" t="s">
        <v>235</v>
      </c>
      <c r="B15" s="265"/>
      <c r="C15" s="265"/>
      <c r="D15" s="265"/>
      <c r="E15" s="265"/>
      <c r="F15" s="265"/>
      <c r="G15" s="265"/>
      <c r="H15" s="265"/>
      <c r="I15" s="85">
        <v>11</v>
      </c>
      <c r="J15" s="87">
        <v>0</v>
      </c>
      <c r="K15" s="87">
        <v>0</v>
      </c>
    </row>
    <row r="16" spans="1:11" ht="12.75">
      <c r="A16" s="264" t="s">
        <v>236</v>
      </c>
      <c r="B16" s="265"/>
      <c r="C16" s="265"/>
      <c r="D16" s="265"/>
      <c r="E16" s="265"/>
      <c r="F16" s="265"/>
      <c r="G16" s="265"/>
      <c r="H16" s="265"/>
      <c r="I16" s="85">
        <v>12</v>
      </c>
      <c r="J16" s="87">
        <v>0</v>
      </c>
      <c r="K16" s="87">
        <v>0</v>
      </c>
    </row>
    <row r="17" spans="1:11" ht="12.75">
      <c r="A17" s="264" t="s">
        <v>237</v>
      </c>
      <c r="B17" s="265"/>
      <c r="C17" s="265"/>
      <c r="D17" s="265"/>
      <c r="E17" s="265"/>
      <c r="F17" s="265"/>
      <c r="G17" s="265"/>
      <c r="H17" s="265"/>
      <c r="I17" s="85">
        <v>13</v>
      </c>
      <c r="J17" s="87">
        <v>0</v>
      </c>
      <c r="K17" s="87">
        <v>0</v>
      </c>
    </row>
    <row r="18" spans="1:11" ht="12.75">
      <c r="A18" s="264" t="s">
        <v>238</v>
      </c>
      <c r="B18" s="265"/>
      <c r="C18" s="265"/>
      <c r="D18" s="265"/>
      <c r="E18" s="265"/>
      <c r="F18" s="265"/>
      <c r="G18" s="265"/>
      <c r="H18" s="265"/>
      <c r="I18" s="85">
        <v>14</v>
      </c>
      <c r="J18" s="87">
        <v>0</v>
      </c>
      <c r="K18" s="87">
        <v>0</v>
      </c>
    </row>
    <row r="19" spans="1:11" ht="12.75">
      <c r="A19" s="264" t="s">
        <v>239</v>
      </c>
      <c r="B19" s="265"/>
      <c r="C19" s="265"/>
      <c r="D19" s="265"/>
      <c r="E19" s="265"/>
      <c r="F19" s="265"/>
      <c r="G19" s="265"/>
      <c r="H19" s="265"/>
      <c r="I19" s="85">
        <v>15</v>
      </c>
      <c r="J19" s="87">
        <v>0</v>
      </c>
      <c r="K19" s="87">
        <v>0</v>
      </c>
    </row>
    <row r="20" spans="1:11" ht="12.75">
      <c r="A20" s="264" t="s">
        <v>240</v>
      </c>
      <c r="B20" s="265"/>
      <c r="C20" s="265"/>
      <c r="D20" s="265"/>
      <c r="E20" s="265"/>
      <c r="F20" s="265"/>
      <c r="G20" s="265"/>
      <c r="H20" s="265"/>
      <c r="I20" s="85">
        <v>16</v>
      </c>
      <c r="J20" s="87">
        <v>0</v>
      </c>
      <c r="K20" s="87">
        <v>0</v>
      </c>
    </row>
    <row r="21" spans="1:11" ht="12.75">
      <c r="A21" s="275" t="s">
        <v>241</v>
      </c>
      <c r="B21" s="276"/>
      <c r="C21" s="276"/>
      <c r="D21" s="276"/>
      <c r="E21" s="276"/>
      <c r="F21" s="276"/>
      <c r="G21" s="276"/>
      <c r="H21" s="276"/>
      <c r="I21" s="85">
        <v>17</v>
      </c>
      <c r="J21" s="89">
        <f>SUM(J15:J20)</f>
        <v>0</v>
      </c>
      <c r="K21" s="89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1" t="s">
        <v>242</v>
      </c>
      <c r="B23" s="272"/>
      <c r="C23" s="272"/>
      <c r="D23" s="272"/>
      <c r="E23" s="272"/>
      <c r="F23" s="272"/>
      <c r="G23" s="272"/>
      <c r="H23" s="272"/>
      <c r="I23" s="90">
        <v>18</v>
      </c>
      <c r="J23" s="86">
        <v>0</v>
      </c>
      <c r="K23" s="86">
        <v>0</v>
      </c>
    </row>
    <row r="24" spans="1:11" ht="23.25" customHeight="1">
      <c r="A24" s="273" t="s">
        <v>243</v>
      </c>
      <c r="B24" s="274"/>
      <c r="C24" s="274"/>
      <c r="D24" s="274"/>
      <c r="E24" s="274"/>
      <c r="F24" s="274"/>
      <c r="G24" s="274"/>
      <c r="H24" s="274"/>
      <c r="I24" s="91">
        <v>19</v>
      </c>
      <c r="J24" s="89">
        <v>0</v>
      </c>
      <c r="K24" s="89">
        <v>0</v>
      </c>
    </row>
    <row r="25" spans="1:11" ht="30" customHeight="1">
      <c r="A25" s="277" t="s">
        <v>296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Janja Rljac</cp:lastModifiedBy>
  <cp:lastPrinted>2016-04-28T08:13:04Z</cp:lastPrinted>
  <dcterms:created xsi:type="dcterms:W3CDTF">2008-10-17T11:51:54Z</dcterms:created>
  <dcterms:modified xsi:type="dcterms:W3CDTF">2016-04-28T08:46:57Z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