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<sst xmlns="http://schemas.openxmlformats.org/spreadsheetml/2006/main" count="346" uniqueCount="311">
  <si>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</si>
  <si>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</si>
  <si>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</si>
  <si>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</si>
  <si>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</si>
  <si>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</si>
  <si>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</si>
  <si>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</si>
  <si>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</si>
  <si>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</si>
  <si>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</si>
  <si>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</si>
  <si>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</si>
  <si>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</si>
  <si>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</si>
  <si>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</si>
  <si>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</si>
  <si>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</si>
  <si>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</si>
  <si>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</si>
  <si>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</si>
  <si>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</si>
  <si>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</si>
  <si>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</si>
  <si>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</si>
  <si>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</si>
  <si>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</si>
  <si>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</si>
  <si>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</si>
  <si>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</si>
  <si>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</si>
  <si>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</si>
  <si>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</si>
  <si>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</si>
  <si>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</si>
  <si>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</si>
  <si>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</si>
  <si>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</si>
  <si>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</si>
  <si>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</si>
  <si>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</si>
  <si>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</si>
  <si>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</si>
  <si>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</si>
  <si>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</si>
  <si>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</si>
  <si>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</si>
  <si>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</si>
  <si>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</si>
  <si>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</si>
  <si>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</si>
  <si>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</si>
  <si>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</si>
  <si>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</si>
  <si>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</si>
  <si>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</si>
  <si>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</si>
  <si>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</si>
  <si>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</si>
  <si>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</si>
  <si>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</si>
  <si>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</si>
  <si>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</si>
  <si>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</si>
  <si>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</si>
  <si>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</si>
  <si>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</si>
  <si>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</si>
  <si>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</si>
  <si>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</si>
  <si>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</si>
  <si>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</si>
  <si>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</si>
  <si>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</si>
  <si>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</si>
  <si>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</si>
  <si>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</si>
  <si>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</si>
  <si>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</si>
  <si>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</si>
  <si>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</si>
  <si>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</si>
  <si>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</si>
  <si>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</si>
  <si>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</si>
  <si>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</si>
  <si>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</si>
  <si>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</si>
  <si>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</si>
  <si>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</si>
  <si>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</si>
  <si>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</si>
  <si>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</si>
  <si>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</si>
  <si>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</si>
  <si>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</si>
  <si>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</si>
  <si>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</si>
  <si>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</si>
  <si>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</si>
  <si>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</si>
  <si>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</si>
  <si>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</si>
  <si>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</si>
  <si>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</si>
  <si>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</si>
  <si>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</si>
  <si>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</si>
  <si>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</si>
  <si>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</si>
  <si>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</si>
  <si>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</si>
  <si>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</si>
  <si>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</si>
  <si>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</si>
  <si>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</si>
  <si>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</si>
  <si>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</si>
  <si>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</si>
  <si>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</si>
  <si>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</si>
  <si>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</si>
  <si>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</si>
  <si>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</si>
  <si>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</si>
  <si>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</si>
  <si>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</si>
  <si>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</si>
  <si>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</si>
  <si>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</si>
  <si>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</si>
  <si>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</si>
  <si>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</si>
  <si>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</si>
  <si>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</si>
  <si>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</si>
  <si>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</si>
  <si>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</si>
  <si>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</si>
  <si>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</si>
  <si>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</si>
  <si>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</si>
  <si>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</si>
  <si>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</si>
  <si>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</si>
  <si>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</si>
  <si>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</si>
  <si>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</si>
  <si>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</si>
  <si>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</si>
  <si>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</si>
  <si>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</si>
  <si>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</si>
  <si>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</si>
  <si>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</si>
  <si>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</si>
  <si>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</si>
  <si>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</si>
  <si>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</si>
  <si>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</si>
  <si>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</si>
  <si>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</si>
  <si>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</si>
  <si>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</si>
  <si>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</si>
  <si>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</si>
  <si>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</si>
  <si>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</si>
  <si>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</si>
  <si>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</si>
  <si>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</si>
  <si>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</si>
  <si>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</si>
  <si>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</si>
  <si>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</si>
  <si>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</si>
  <si>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</si>
  <si>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</si>
  <si>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</si>
  <si>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</si>
  <si>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</si>
  <si>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</si>
  <si>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</si>
  <si>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</si>
  <si>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</si>
  <si>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</si>
  <si>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</si>
  <si>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</si>
  <si>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</si>
  <si>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</si>
  <si>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</si>
  <si>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</si>
  <si>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</si>
  <si>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</si>
  <si>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</si>
  <si>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</si>
  <si>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</si>
  <si>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</si>
  <si>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</si>
  <si>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</si>
  <si>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</si>
  <si>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</si>
  <si>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</si>
  <si>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</si>
  <si>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</si>
  <si>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</si>
  <si>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</si>
  <si>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</si>
  <si>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</si>
  <si>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</si>
  <si>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</si>
  <si>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</si>
  <si>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</si>
  <si>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</si>
  <si>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</si>
  <si>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</si>
  <si>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</si>
  <si>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</si>
  <si>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</si>
  <si>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</si>
  <si>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</si>
  <si>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</si>
  <si>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</si>
  <si>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</si>
  <si>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</si>
  <si>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</si>
  <si>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</si>
  <si>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</si>
  <si>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</si>
  <si>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</si>
  <si>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</si>
  <si>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</si>
  <si>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</si>
  <si>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</si>
  <si>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</si>
  <si>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</si>
  <si>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</si>
  <si>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</si>
  <si>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</si>
  <si>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</si>
  <si>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</si>
  <si>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</si>
  <si>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</si>
  <si>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</si>
  <si>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</si>
  <si>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</si>
  <si>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</si>
  <si>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</si>
  <si>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</si>
  <si>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</si>
  <si>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</si>
  <si>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</si>
  <si>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</si>
  <si>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</si>
  <si>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</si>
  <si>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</si>
  <si>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</si>
  <si>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</si>
  <si>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</si>
  <si>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</si>
  <si>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</si>
  <si>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</si>
  <si>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</si>
  <si>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</si>
  <si>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</si>
  <si>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</si>
  <si>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</si>
  <si>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</si>
  <si>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</si>
  <si>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</si>
  <si>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</si>
  <si>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</si>
  <si>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</si>
  <si>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</si>
  <si>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</si>
  <si>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</si>
  <si>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</si>
  <si>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</si>
  <si>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</si>
  <si>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</si>
  <si>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</si>
  <si>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</si>
  <si>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</si>
  <si>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</si>
  <si>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</si>
  <si>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</si>
  <si>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</si>
  <si>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</si>
  <si>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</si>
  <si>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</si>
  <si>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</si>
  <si>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</si>
  <si>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</si>
  <si>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</si>
  <si>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Da</t>
  </si>
  <si>
    <t>5224</t>
  </si>
  <si>
    <t>LUKA PRIJEVOZ d.o.o.</t>
  </si>
  <si>
    <t>STANOVI d.o.o.</t>
  </si>
  <si>
    <t>ŠKRLJEVO</t>
  </si>
  <si>
    <t>01230000</t>
  </si>
  <si>
    <t>01230077</t>
  </si>
  <si>
    <t>Janja Reljac</t>
  </si>
  <si>
    <t>051/496-533</t>
  </si>
  <si>
    <t>051/496-008</t>
  </si>
  <si>
    <t>fin@lukarijeka.hr</t>
  </si>
  <si>
    <t>Vedran Devčić</t>
  </si>
  <si>
    <t>Obveznik: LUKA RIJEKA d.d.</t>
  </si>
  <si>
    <t>1.01.2014.</t>
  </si>
  <si>
    <t>30.06.2014.</t>
  </si>
  <si>
    <t>stanje na dan 30.06.2014.</t>
  </si>
  <si>
    <t>u razdoblju 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</si>
</sst>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Border="1" applyAlignment="1">
      <alignment/>
      <protection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3" fontId="2" fillId="33" borderId="24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vertical="top" indent="2"/>
      <protection hidden="1"/>
    </xf>
    <xf numFmtId="0" fontId="3" fillId="0" borderId="0" xfId="57" applyFont="1" applyBorder="1" applyAlignment="1" applyProtection="1">
      <alignment horizontal="left" vertical="top" wrapText="1" indent="2"/>
      <protection hidden="1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7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zoomScaleSheetLayoutView="110" workbookViewId="0" topLeftCell="A19">
      <selection activeCell="I27" sqref="I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8.00390625" style="11" customWidth="1"/>
    <col min="9" max="9" width="11.8515625" style="11" customWidth="1"/>
    <col min="10" max="16384" width="9.140625" style="11" customWidth="1"/>
  </cols>
  <sheetData>
    <row r="2" spans="1:9" ht="12.75">
      <c r="A2" s="88"/>
      <c r="B2" s="88"/>
      <c r="C2" s="88"/>
      <c r="D2" s="88"/>
      <c r="E2" s="88"/>
      <c r="F2" s="88"/>
      <c r="G2" s="88"/>
      <c r="H2" s="88"/>
      <c r="I2" s="88"/>
    </row>
    <row r="3" spans="1:12" ht="15.75">
      <c r="A3" s="145" t="s">
        <v>214</v>
      </c>
      <c r="B3" s="145"/>
      <c r="C3" s="145"/>
      <c r="D3" s="33"/>
      <c r="E3" s="33"/>
      <c r="F3" s="33"/>
      <c r="G3" s="33"/>
      <c r="H3" s="33"/>
      <c r="I3" s="33"/>
      <c r="J3" s="10"/>
      <c r="K3" s="10"/>
      <c r="L3" s="10"/>
    </row>
    <row r="4" spans="1:12" ht="12.75">
      <c r="A4" s="107" t="s">
        <v>215</v>
      </c>
      <c r="B4" s="107"/>
      <c r="C4" s="107"/>
      <c r="D4" s="108"/>
      <c r="E4" s="79" t="s">
        <v>307</v>
      </c>
      <c r="F4" s="12"/>
      <c r="G4" s="13" t="s">
        <v>216</v>
      </c>
      <c r="H4" s="79" t="s">
        <v>308</v>
      </c>
      <c r="I4" s="90"/>
      <c r="J4" s="10"/>
      <c r="K4" s="10"/>
      <c r="L4" s="10"/>
    </row>
    <row r="5" spans="1:12" ht="12.75">
      <c r="A5" s="14"/>
      <c r="B5" s="14"/>
      <c r="C5" s="14"/>
      <c r="D5" s="14"/>
      <c r="E5" s="15"/>
      <c r="F5" s="15"/>
      <c r="G5" s="14"/>
      <c r="H5" s="14"/>
      <c r="I5" s="91"/>
      <c r="J5" s="10"/>
      <c r="K5" s="10"/>
      <c r="L5" s="10"/>
    </row>
    <row r="6" spans="1:12" ht="15">
      <c r="A6" s="109" t="s">
        <v>281</v>
      </c>
      <c r="B6" s="109"/>
      <c r="C6" s="109"/>
      <c r="D6" s="109"/>
      <c r="E6" s="109"/>
      <c r="F6" s="109"/>
      <c r="G6" s="109"/>
      <c r="H6" s="109"/>
      <c r="I6" s="109"/>
      <c r="J6" s="10"/>
      <c r="K6" s="10"/>
      <c r="L6" s="10"/>
    </row>
    <row r="7" spans="1:12" ht="12.75">
      <c r="A7" s="16"/>
      <c r="B7" s="16"/>
      <c r="C7" s="16"/>
      <c r="D7" s="16"/>
      <c r="E7" s="17"/>
      <c r="F7" s="76"/>
      <c r="G7" s="18"/>
      <c r="H7" s="19"/>
      <c r="I7" s="26"/>
      <c r="J7" s="10"/>
      <c r="K7" s="10"/>
      <c r="L7" s="10"/>
    </row>
    <row r="8" spans="1:12" ht="12.75">
      <c r="A8" s="110" t="s">
        <v>217</v>
      </c>
      <c r="B8" s="111"/>
      <c r="C8" s="105" t="s">
        <v>285</v>
      </c>
      <c r="D8" s="106"/>
      <c r="E8" s="29"/>
      <c r="F8" s="29"/>
      <c r="G8" s="29"/>
      <c r="H8" s="29"/>
      <c r="I8" s="29"/>
      <c r="J8" s="10"/>
      <c r="K8" s="10"/>
      <c r="L8" s="10"/>
    </row>
    <row r="9" spans="1:12" ht="12.75">
      <c r="A9" s="22"/>
      <c r="B9" s="22"/>
      <c r="C9" s="16"/>
      <c r="D9" s="16"/>
      <c r="E9" s="29"/>
      <c r="F9" s="29"/>
      <c r="G9" s="29"/>
      <c r="H9" s="29"/>
      <c r="I9" s="29"/>
      <c r="J9" s="10"/>
      <c r="K9" s="10"/>
      <c r="L9" s="10"/>
    </row>
    <row r="10" spans="1:12" ht="12.75">
      <c r="A10" s="112" t="s">
        <v>218</v>
      </c>
      <c r="B10" s="113"/>
      <c r="C10" s="105" t="s">
        <v>286</v>
      </c>
      <c r="D10" s="106"/>
      <c r="E10" s="29"/>
      <c r="F10" s="29"/>
      <c r="G10" s="29"/>
      <c r="H10" s="29"/>
      <c r="I10" s="16"/>
      <c r="J10" s="10"/>
      <c r="K10" s="10"/>
      <c r="L10" s="10"/>
    </row>
    <row r="11" spans="1:12" ht="12.75">
      <c r="A11" s="47"/>
      <c r="B11" s="47"/>
      <c r="C11" s="20"/>
      <c r="D11" s="2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03" t="s">
        <v>219</v>
      </c>
      <c r="B12" s="104"/>
      <c r="C12" s="105" t="s">
        <v>287</v>
      </c>
      <c r="D12" s="106"/>
      <c r="E12" s="16"/>
      <c r="F12" s="16"/>
      <c r="G12" s="16"/>
      <c r="H12" s="16"/>
      <c r="I12" s="16"/>
      <c r="J12" s="10"/>
      <c r="K12" s="10"/>
      <c r="L12" s="10"/>
    </row>
    <row r="13" spans="1:12" ht="12.75">
      <c r="A13" s="104"/>
      <c r="B13" s="104"/>
      <c r="C13" s="16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10" t="s">
        <v>220</v>
      </c>
      <c r="B14" s="111"/>
      <c r="C14" s="114" t="s">
        <v>288</v>
      </c>
      <c r="D14" s="115"/>
      <c r="E14" s="115"/>
      <c r="F14" s="115"/>
      <c r="G14" s="115"/>
      <c r="H14" s="115"/>
      <c r="I14" s="115"/>
      <c r="J14" s="10"/>
      <c r="K14" s="10"/>
      <c r="L14" s="10"/>
    </row>
    <row r="15" spans="1:12" ht="12.75">
      <c r="A15" s="22"/>
      <c r="B15" s="22"/>
      <c r="C15" s="21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10" t="s">
        <v>221</v>
      </c>
      <c r="B16" s="111"/>
      <c r="C16" s="116">
        <v>51000</v>
      </c>
      <c r="D16" s="117"/>
      <c r="E16" s="16"/>
      <c r="F16" s="114" t="s">
        <v>289</v>
      </c>
      <c r="G16" s="115"/>
      <c r="H16" s="115"/>
      <c r="I16" s="115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10" t="s">
        <v>222</v>
      </c>
      <c r="B18" s="111"/>
      <c r="C18" s="114" t="s">
        <v>290</v>
      </c>
      <c r="D18" s="115"/>
      <c r="E18" s="115"/>
      <c r="F18" s="115"/>
      <c r="G18" s="115"/>
      <c r="H18" s="115"/>
      <c r="I18" s="115"/>
      <c r="J18" s="10"/>
      <c r="K18" s="10"/>
      <c r="L18" s="10"/>
    </row>
    <row r="19" spans="1:12" ht="12.75">
      <c r="A19" s="22"/>
      <c r="B19" s="22"/>
      <c r="C19" s="16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10" t="s">
        <v>223</v>
      </c>
      <c r="B20" s="111"/>
      <c r="C20" s="118" t="s">
        <v>291</v>
      </c>
      <c r="D20" s="119"/>
      <c r="E20" s="119"/>
      <c r="F20" s="119"/>
      <c r="G20" s="119"/>
      <c r="H20" s="119"/>
      <c r="I20" s="119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10" t="s">
        <v>224</v>
      </c>
      <c r="B22" s="111"/>
      <c r="C22" s="118" t="s">
        <v>292</v>
      </c>
      <c r="D22" s="119"/>
      <c r="E22" s="119"/>
      <c r="F22" s="119"/>
      <c r="G22" s="119"/>
      <c r="H22" s="119"/>
      <c r="I22" s="119"/>
      <c r="J22" s="10"/>
      <c r="K22" s="10"/>
      <c r="L22" s="10"/>
    </row>
    <row r="23" spans="1:12" ht="12.75">
      <c r="A23" s="22"/>
      <c r="B23" s="22"/>
      <c r="C23" s="21"/>
      <c r="D23" s="16"/>
      <c r="E23" s="16"/>
      <c r="F23" s="16"/>
      <c r="G23" s="16"/>
      <c r="H23" s="16"/>
      <c r="I23" s="16"/>
      <c r="J23" s="10"/>
      <c r="K23" s="10"/>
      <c r="L23" s="10"/>
    </row>
    <row r="24" spans="1:12" ht="12.75">
      <c r="A24" s="110" t="s">
        <v>225</v>
      </c>
      <c r="B24" s="111"/>
      <c r="C24" s="80">
        <v>373</v>
      </c>
      <c r="D24" s="114" t="s">
        <v>289</v>
      </c>
      <c r="E24" s="120"/>
      <c r="F24" s="121"/>
      <c r="G24" s="122"/>
      <c r="H24" s="123"/>
      <c r="I24" s="23"/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4"/>
      <c r="H25" s="16"/>
      <c r="I25" s="16"/>
      <c r="J25" s="10"/>
      <c r="K25" s="10"/>
      <c r="L25" s="10"/>
    </row>
    <row r="26" spans="1:12" ht="12.75">
      <c r="A26" s="110" t="s">
        <v>226</v>
      </c>
      <c r="B26" s="111"/>
      <c r="C26" s="80">
        <v>8</v>
      </c>
      <c r="D26" s="114" t="s">
        <v>293</v>
      </c>
      <c r="E26" s="120"/>
      <c r="F26" s="120"/>
      <c r="G26" s="121"/>
      <c r="H26" s="48" t="s">
        <v>227</v>
      </c>
      <c r="I26" s="92">
        <v>717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2"/>
      <c r="H27" s="22" t="s">
        <v>282</v>
      </c>
      <c r="I27" s="21"/>
      <c r="J27" s="10"/>
      <c r="K27" s="10"/>
      <c r="L27" s="10"/>
    </row>
    <row r="28" spans="1:12" ht="12.75">
      <c r="A28" s="110" t="s">
        <v>228</v>
      </c>
      <c r="B28" s="111"/>
      <c r="C28" s="81" t="s">
        <v>294</v>
      </c>
      <c r="D28" s="25"/>
      <c r="E28" s="33"/>
      <c r="F28" s="24"/>
      <c r="G28" s="110" t="s">
        <v>229</v>
      </c>
      <c r="H28" s="111"/>
      <c r="I28" s="93" t="s">
        <v>295</v>
      </c>
      <c r="J28" s="10"/>
      <c r="K28" s="10"/>
      <c r="L28" s="10"/>
    </row>
    <row r="29" spans="1:12" ht="12.75">
      <c r="A29" s="22"/>
      <c r="B29" s="22"/>
      <c r="C29" s="16"/>
      <c r="D29" s="24"/>
      <c r="E29" s="24"/>
      <c r="F29" s="24"/>
      <c r="G29" s="24"/>
      <c r="H29" s="16"/>
      <c r="I29" s="94"/>
      <c r="J29" s="10"/>
      <c r="K29" s="10"/>
      <c r="L29" s="10"/>
    </row>
    <row r="30" spans="1:12" ht="12.75">
      <c r="A30" s="124" t="s">
        <v>230</v>
      </c>
      <c r="B30" s="125"/>
      <c r="C30" s="126"/>
      <c r="D30" s="126"/>
      <c r="E30" s="127" t="s">
        <v>231</v>
      </c>
      <c r="F30" s="128"/>
      <c r="G30" s="128"/>
      <c r="H30" s="129" t="s">
        <v>232</v>
      </c>
      <c r="I30" s="129"/>
      <c r="J30" s="10"/>
      <c r="K30" s="10"/>
      <c r="L30" s="10"/>
    </row>
    <row r="31" spans="1:12" ht="12.75">
      <c r="A31" s="33"/>
      <c r="B31" s="33"/>
      <c r="C31" s="33"/>
      <c r="D31" s="26"/>
      <c r="E31" s="16"/>
      <c r="F31" s="16"/>
      <c r="G31" s="16"/>
      <c r="H31" s="27"/>
      <c r="I31" s="94"/>
      <c r="J31" s="10"/>
      <c r="K31" s="10"/>
      <c r="L31" s="10"/>
    </row>
    <row r="32" spans="1:12" ht="12.75">
      <c r="A32" s="130" t="s">
        <v>296</v>
      </c>
      <c r="B32" s="131"/>
      <c r="C32" s="131"/>
      <c r="D32" s="132"/>
      <c r="E32" s="133" t="s">
        <v>298</v>
      </c>
      <c r="F32" s="131"/>
      <c r="G32" s="131"/>
      <c r="H32" s="105" t="s">
        <v>299</v>
      </c>
      <c r="I32" s="134"/>
      <c r="J32" s="10"/>
      <c r="K32" s="10"/>
      <c r="L32" s="10"/>
    </row>
    <row r="33" spans="1:12" ht="12.75">
      <c r="A33" s="22"/>
      <c r="B33" s="22"/>
      <c r="C33" s="21"/>
      <c r="D33" s="135"/>
      <c r="E33" s="135"/>
      <c r="F33" s="135"/>
      <c r="G33" s="136"/>
      <c r="H33" s="16"/>
      <c r="I33" s="95"/>
      <c r="J33" s="10"/>
      <c r="K33" s="10"/>
      <c r="L33" s="10"/>
    </row>
    <row r="34" spans="1:12" ht="12.75">
      <c r="A34" s="130" t="s">
        <v>297</v>
      </c>
      <c r="B34" s="131"/>
      <c r="C34" s="131"/>
      <c r="D34" s="132"/>
      <c r="E34" s="133" t="s">
        <v>289</v>
      </c>
      <c r="F34" s="131"/>
      <c r="G34" s="131"/>
      <c r="H34" s="105" t="s">
        <v>300</v>
      </c>
      <c r="I34" s="134"/>
      <c r="J34" s="10"/>
      <c r="K34" s="10"/>
      <c r="L34" s="10"/>
    </row>
    <row r="35" spans="1:12" ht="12.75">
      <c r="A35" s="22"/>
      <c r="B35" s="22"/>
      <c r="C35" s="21"/>
      <c r="D35" s="28"/>
      <c r="E35" s="28"/>
      <c r="F35" s="28"/>
      <c r="G35" s="29"/>
      <c r="H35" s="16"/>
      <c r="I35" s="96"/>
      <c r="J35" s="10"/>
      <c r="K35" s="10"/>
      <c r="L35" s="10"/>
    </row>
    <row r="36" spans="1:12" ht="12.75">
      <c r="A36" s="130"/>
      <c r="B36" s="131"/>
      <c r="C36" s="131"/>
      <c r="D36" s="132"/>
      <c r="E36" s="133"/>
      <c r="F36" s="131"/>
      <c r="G36" s="131"/>
      <c r="H36" s="105"/>
      <c r="I36" s="134"/>
      <c r="J36" s="10"/>
      <c r="K36" s="10"/>
      <c r="L36" s="10"/>
    </row>
    <row r="37" spans="1:12" ht="12.75">
      <c r="A37" s="22"/>
      <c r="B37" s="22"/>
      <c r="C37" s="21"/>
      <c r="D37" s="28"/>
      <c r="E37" s="28"/>
      <c r="F37" s="28"/>
      <c r="G37" s="29"/>
      <c r="H37" s="16"/>
      <c r="I37" s="96"/>
      <c r="J37" s="10"/>
      <c r="K37" s="10"/>
      <c r="L37" s="10"/>
    </row>
    <row r="38" spans="1:12" ht="12.75">
      <c r="A38" s="130"/>
      <c r="B38" s="131"/>
      <c r="C38" s="131"/>
      <c r="D38" s="132"/>
      <c r="E38" s="133"/>
      <c r="F38" s="131"/>
      <c r="G38" s="131"/>
      <c r="H38" s="105"/>
      <c r="I38" s="134"/>
      <c r="J38" s="10"/>
      <c r="K38" s="10"/>
      <c r="L38" s="10"/>
    </row>
    <row r="39" spans="1:12" ht="12.75">
      <c r="A39" s="30"/>
      <c r="B39" s="30"/>
      <c r="C39" s="137"/>
      <c r="D39" s="138"/>
      <c r="E39" s="16"/>
      <c r="F39" s="137"/>
      <c r="G39" s="138"/>
      <c r="H39" s="16"/>
      <c r="I39" s="16"/>
      <c r="J39" s="10"/>
      <c r="K39" s="10"/>
      <c r="L39" s="10"/>
    </row>
    <row r="40" spans="1:12" ht="12.75">
      <c r="A40" s="130"/>
      <c r="B40" s="131"/>
      <c r="C40" s="131"/>
      <c r="D40" s="132"/>
      <c r="E40" s="133"/>
      <c r="F40" s="131"/>
      <c r="G40" s="131"/>
      <c r="H40" s="105"/>
      <c r="I40" s="134"/>
      <c r="J40" s="10"/>
      <c r="K40" s="10"/>
      <c r="L40" s="10"/>
    </row>
    <row r="41" spans="1:12" ht="12.75">
      <c r="A41" s="30"/>
      <c r="B41" s="30"/>
      <c r="C41" s="31"/>
      <c r="D41" s="32"/>
      <c r="E41" s="16"/>
      <c r="F41" s="31"/>
      <c r="G41" s="32"/>
      <c r="H41" s="16"/>
      <c r="I41" s="16"/>
      <c r="J41" s="10"/>
      <c r="K41" s="10"/>
      <c r="L41" s="10"/>
    </row>
    <row r="42" spans="1:12" ht="12.75">
      <c r="A42" s="130"/>
      <c r="B42" s="131"/>
      <c r="C42" s="131"/>
      <c r="D42" s="132"/>
      <c r="E42" s="133"/>
      <c r="F42" s="131"/>
      <c r="G42" s="131"/>
      <c r="H42" s="105"/>
      <c r="I42" s="134"/>
      <c r="J42" s="10"/>
      <c r="K42" s="10"/>
      <c r="L42" s="10"/>
    </row>
    <row r="43" spans="1:12" ht="12.75">
      <c r="A43" s="23"/>
      <c r="B43" s="33"/>
      <c r="C43" s="33"/>
      <c r="D43" s="33"/>
      <c r="E43" s="23"/>
      <c r="F43" s="82"/>
      <c r="G43" s="82"/>
      <c r="H43" s="83"/>
      <c r="I43" s="97"/>
      <c r="J43" s="10"/>
      <c r="K43" s="10"/>
      <c r="L43" s="10"/>
    </row>
    <row r="44" spans="1:12" ht="12.75">
      <c r="A44" s="30"/>
      <c r="B44" s="30"/>
      <c r="C44" s="31"/>
      <c r="D44" s="32"/>
      <c r="E44" s="16"/>
      <c r="F44" s="31"/>
      <c r="G44" s="32"/>
      <c r="H44" s="16"/>
      <c r="I44" s="16"/>
      <c r="J44" s="10"/>
      <c r="K44" s="10"/>
      <c r="L44" s="10"/>
    </row>
    <row r="45" spans="1:12" ht="12.75">
      <c r="A45" s="34"/>
      <c r="B45" s="34"/>
      <c r="C45" s="34"/>
      <c r="D45" s="20"/>
      <c r="E45" s="20"/>
      <c r="F45" s="34"/>
      <c r="G45" s="20"/>
      <c r="H45" s="20"/>
      <c r="I45" s="20"/>
      <c r="J45" s="10"/>
      <c r="K45" s="10"/>
      <c r="L45" s="10"/>
    </row>
    <row r="46" spans="1:12" ht="12.75">
      <c r="A46" s="103" t="s">
        <v>233</v>
      </c>
      <c r="B46" s="141"/>
      <c r="C46" s="105"/>
      <c r="D46" s="106"/>
      <c r="E46" s="26"/>
      <c r="F46" s="114"/>
      <c r="G46" s="131"/>
      <c r="H46" s="131"/>
      <c r="I46" s="131"/>
      <c r="J46" s="10"/>
      <c r="K46" s="10"/>
      <c r="L46" s="10"/>
    </row>
    <row r="47" spans="1:12" ht="12.75">
      <c r="A47" s="30"/>
      <c r="B47" s="30"/>
      <c r="C47" s="137"/>
      <c r="D47" s="138"/>
      <c r="E47" s="16"/>
      <c r="F47" s="137"/>
      <c r="G47" s="139"/>
      <c r="H47" s="35"/>
      <c r="I47" s="35"/>
      <c r="J47" s="10"/>
      <c r="K47" s="10"/>
      <c r="L47" s="10"/>
    </row>
    <row r="48" spans="1:12" ht="12.75">
      <c r="A48" s="103" t="s">
        <v>234</v>
      </c>
      <c r="B48" s="141"/>
      <c r="C48" s="114" t="s">
        <v>301</v>
      </c>
      <c r="D48" s="140"/>
      <c r="E48" s="140"/>
      <c r="F48" s="140"/>
      <c r="G48" s="140"/>
      <c r="H48" s="140"/>
      <c r="I48" s="140"/>
      <c r="J48" s="10"/>
      <c r="K48" s="10"/>
      <c r="L48" s="10"/>
    </row>
    <row r="49" spans="1:12" ht="12.75">
      <c r="A49" s="22"/>
      <c r="B49" s="22"/>
      <c r="C49" s="21" t="s">
        <v>235</v>
      </c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03" t="s">
        <v>236</v>
      </c>
      <c r="B50" s="141"/>
      <c r="C50" s="142" t="s">
        <v>302</v>
      </c>
      <c r="D50" s="143"/>
      <c r="E50" s="144"/>
      <c r="F50" s="16"/>
      <c r="G50" s="48" t="s">
        <v>237</v>
      </c>
      <c r="H50" s="142" t="s">
        <v>303</v>
      </c>
      <c r="I50" s="143"/>
      <c r="J50" s="10"/>
      <c r="K50" s="10"/>
      <c r="L50" s="10"/>
    </row>
    <row r="51" spans="1:12" ht="12.75">
      <c r="A51" s="22"/>
      <c r="B51" s="22"/>
      <c r="C51" s="21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03" t="s">
        <v>223</v>
      </c>
      <c r="B52" s="141"/>
      <c r="C52" s="152" t="s">
        <v>304</v>
      </c>
      <c r="D52" s="143"/>
      <c r="E52" s="143"/>
      <c r="F52" s="143"/>
      <c r="G52" s="143"/>
      <c r="H52" s="143"/>
      <c r="I52" s="143"/>
      <c r="J52" s="10"/>
      <c r="K52" s="10"/>
      <c r="L52" s="10"/>
    </row>
    <row r="53" spans="1:12" ht="12.75">
      <c r="A53" s="22"/>
      <c r="B53" s="22"/>
      <c r="C53" s="16"/>
      <c r="D53" s="16"/>
      <c r="E53" s="16"/>
      <c r="F53" s="16"/>
      <c r="G53" s="16"/>
      <c r="H53" s="16"/>
      <c r="I53" s="16"/>
      <c r="J53" s="10"/>
      <c r="K53" s="10"/>
      <c r="L53" s="10"/>
    </row>
    <row r="54" spans="1:12" ht="12.75">
      <c r="A54" s="110" t="s">
        <v>238</v>
      </c>
      <c r="B54" s="111"/>
      <c r="C54" s="142" t="s">
        <v>305</v>
      </c>
      <c r="D54" s="143"/>
      <c r="E54" s="143"/>
      <c r="F54" s="143"/>
      <c r="G54" s="143"/>
      <c r="H54" s="143"/>
      <c r="I54" s="115"/>
      <c r="J54" s="10"/>
      <c r="K54" s="10"/>
      <c r="L54" s="10"/>
    </row>
    <row r="55" spans="1:12" ht="13.5" customHeight="1">
      <c r="A55" s="20"/>
      <c r="B55" s="20"/>
      <c r="C55" s="146" t="s">
        <v>239</v>
      </c>
      <c r="D55" s="146"/>
      <c r="E55" s="146"/>
      <c r="F55" s="146"/>
      <c r="G55" s="146"/>
      <c r="H55" s="146"/>
      <c r="I55" s="98"/>
      <c r="J55" s="10"/>
      <c r="K55" s="10"/>
      <c r="L55" s="10"/>
    </row>
    <row r="56" spans="1:12" ht="13.5" customHeight="1">
      <c r="A56" s="20"/>
      <c r="B56" s="20"/>
      <c r="C56" s="36"/>
      <c r="D56" s="36"/>
      <c r="E56" s="36"/>
      <c r="F56" s="36"/>
      <c r="G56" s="36"/>
      <c r="H56" s="36"/>
      <c r="I56" s="98"/>
      <c r="J56" s="10"/>
      <c r="K56" s="10"/>
      <c r="L56" s="10"/>
    </row>
    <row r="57" spans="1:12" ht="13.5" customHeight="1">
      <c r="A57" s="20"/>
      <c r="B57" s="20"/>
      <c r="C57" s="36"/>
      <c r="D57" s="36"/>
      <c r="E57" s="36"/>
      <c r="F57" s="36"/>
      <c r="G57" s="36"/>
      <c r="H57" s="36"/>
      <c r="I57" s="98"/>
      <c r="J57" s="10"/>
      <c r="K57" s="10"/>
      <c r="L57" s="10"/>
    </row>
    <row r="58" spans="1:12" ht="12.75">
      <c r="A58" s="20"/>
      <c r="B58" s="20"/>
      <c r="C58" s="36"/>
      <c r="D58" s="36"/>
      <c r="E58" s="36"/>
      <c r="F58" s="36"/>
      <c r="G58" s="36"/>
      <c r="H58" s="36"/>
      <c r="I58" s="98"/>
      <c r="J58" s="10"/>
      <c r="K58" s="10"/>
      <c r="L58" s="10"/>
    </row>
    <row r="59" spans="1:12" ht="12.75">
      <c r="A59" s="20"/>
      <c r="B59" s="153" t="s">
        <v>240</v>
      </c>
      <c r="C59" s="154"/>
      <c r="D59" s="154"/>
      <c r="E59" s="154"/>
      <c r="F59" s="46"/>
      <c r="G59" s="46"/>
      <c r="H59" s="46"/>
      <c r="I59" s="99"/>
      <c r="J59" s="10"/>
      <c r="K59" s="10"/>
      <c r="L59" s="10"/>
    </row>
    <row r="60" spans="1:12" ht="12.75">
      <c r="A60" s="20"/>
      <c r="B60" s="155" t="s">
        <v>271</v>
      </c>
      <c r="C60" s="156"/>
      <c r="D60" s="156"/>
      <c r="E60" s="156"/>
      <c r="F60" s="156"/>
      <c r="G60" s="156"/>
      <c r="H60" s="156"/>
      <c r="I60" s="156"/>
      <c r="J60" s="10"/>
      <c r="K60" s="10"/>
      <c r="L60" s="10"/>
    </row>
    <row r="61" spans="1:12" ht="12.75">
      <c r="A61" s="20"/>
      <c r="B61" s="155" t="s">
        <v>272</v>
      </c>
      <c r="C61" s="156"/>
      <c r="D61" s="156"/>
      <c r="E61" s="156"/>
      <c r="F61" s="156"/>
      <c r="G61" s="156"/>
      <c r="H61" s="156"/>
      <c r="I61" s="99"/>
      <c r="J61" s="10"/>
      <c r="K61" s="10"/>
      <c r="L61" s="10"/>
    </row>
    <row r="62" spans="1:12" ht="12.75">
      <c r="A62" s="20"/>
      <c r="B62" s="155" t="s">
        <v>273</v>
      </c>
      <c r="C62" s="156"/>
      <c r="D62" s="156"/>
      <c r="E62" s="156"/>
      <c r="F62" s="156"/>
      <c r="G62" s="156"/>
      <c r="H62" s="156"/>
      <c r="I62" s="156"/>
      <c r="J62" s="10"/>
      <c r="K62" s="10"/>
      <c r="L62" s="10"/>
    </row>
    <row r="63" spans="1:12" ht="12.75">
      <c r="A63" s="20"/>
      <c r="B63" s="155" t="s">
        <v>274</v>
      </c>
      <c r="C63" s="156"/>
      <c r="D63" s="156"/>
      <c r="E63" s="156"/>
      <c r="F63" s="156"/>
      <c r="G63" s="156"/>
      <c r="H63" s="156"/>
      <c r="I63" s="156"/>
      <c r="J63" s="10"/>
      <c r="K63" s="10"/>
      <c r="L63" s="10"/>
    </row>
    <row r="64" spans="1:12" ht="12.75">
      <c r="A64" s="20"/>
      <c r="B64" s="77"/>
      <c r="C64" s="78"/>
      <c r="D64" s="78"/>
      <c r="E64" s="78"/>
      <c r="F64" s="78"/>
      <c r="G64" s="78"/>
      <c r="H64" s="78"/>
      <c r="I64" s="78"/>
      <c r="J64" s="10"/>
      <c r="K64" s="10"/>
      <c r="L64" s="10"/>
    </row>
    <row r="65" spans="1:12" ht="12.75">
      <c r="A65" s="20"/>
      <c r="B65" s="77"/>
      <c r="C65" s="78"/>
      <c r="D65" s="78"/>
      <c r="E65" s="78"/>
      <c r="F65" s="78"/>
      <c r="G65" s="78"/>
      <c r="H65" s="78"/>
      <c r="I65" s="78"/>
      <c r="J65" s="10"/>
      <c r="K65" s="10"/>
      <c r="L65" s="10"/>
    </row>
    <row r="66" spans="1:12" ht="12.75">
      <c r="A66" s="20"/>
      <c r="B66" s="77"/>
      <c r="C66" s="78"/>
      <c r="D66" s="78"/>
      <c r="E66" s="78"/>
      <c r="F66" s="78"/>
      <c r="G66" s="78"/>
      <c r="H66" s="78"/>
      <c r="I66" s="78"/>
      <c r="J66" s="10"/>
      <c r="K66" s="10"/>
      <c r="L66" s="10"/>
    </row>
    <row r="67" spans="1:12" ht="12.75">
      <c r="A67" s="20"/>
      <c r="B67" s="77"/>
      <c r="C67" s="78"/>
      <c r="D67" s="78"/>
      <c r="E67" s="78"/>
      <c r="F67" s="78"/>
      <c r="G67" s="78"/>
      <c r="H67" s="78"/>
      <c r="I67" s="78"/>
      <c r="J67" s="10"/>
      <c r="K67" s="10"/>
      <c r="L67" s="10"/>
    </row>
    <row r="68" spans="1:12" ht="13.5" thickBot="1">
      <c r="A68" s="89" t="s">
        <v>241</v>
      </c>
      <c r="B68" s="16"/>
      <c r="C68" s="16"/>
      <c r="D68" s="16"/>
      <c r="E68" s="16"/>
      <c r="F68" s="16"/>
      <c r="G68" s="37"/>
      <c r="H68" s="38"/>
      <c r="I68" s="37"/>
      <c r="J68" s="10"/>
      <c r="K68" s="10"/>
      <c r="L68" s="10"/>
    </row>
    <row r="69" spans="1:12" ht="12.75">
      <c r="A69" s="16"/>
      <c r="B69" s="16"/>
      <c r="C69" s="16"/>
      <c r="D69" s="16"/>
      <c r="E69" s="20" t="s">
        <v>242</v>
      </c>
      <c r="F69" s="33"/>
      <c r="G69" s="147" t="s">
        <v>243</v>
      </c>
      <c r="H69" s="148"/>
      <c r="I69" s="149"/>
      <c r="J69" s="10"/>
      <c r="K69" s="10"/>
      <c r="L69" s="10"/>
    </row>
    <row r="70" spans="1:12" ht="12.75">
      <c r="A70" s="87"/>
      <c r="B70" s="87"/>
      <c r="C70" s="26"/>
      <c r="D70" s="26"/>
      <c r="E70" s="26"/>
      <c r="F70" s="26"/>
      <c r="G70" s="150"/>
      <c r="H70" s="151"/>
      <c r="I70" s="26"/>
      <c r="J70" s="10"/>
      <c r="K70" s="10"/>
      <c r="L70" s="10"/>
    </row>
    <row r="71" spans="1:9" ht="12.75">
      <c r="A71" s="88"/>
      <c r="B71" s="88"/>
      <c r="C71" s="88"/>
      <c r="D71" s="88"/>
      <c r="E71" s="88"/>
      <c r="F71" s="88"/>
      <c r="G71" s="88"/>
      <c r="H71" s="88"/>
      <c r="I71" s="88"/>
    </row>
    <row r="72" spans="1:9" ht="12.75">
      <c r="A72" s="88"/>
      <c r="B72" s="88"/>
      <c r="C72" s="88"/>
      <c r="D72" s="88"/>
      <c r="E72" s="88"/>
      <c r="F72" s="88"/>
      <c r="G72" s="88"/>
      <c r="H72" s="88"/>
      <c r="I72" s="88"/>
    </row>
  </sheetData>
  <sheetProtection/>
  <protectedRanges>
    <protectedRange sqref="E4 H4 C8:D8 C10:D10 C12:D12 C14:I14 C16:D16 F16:I16 C18:I18 C20:I20 C22:I22 C26:G26 C24:F24 C28 I28 I26 A36:D36 A32:I32 A34:D34" name="Range1"/>
  </protectedRanges>
  <mergeCells count="73">
    <mergeCell ref="G70:H70"/>
    <mergeCell ref="A52:B52"/>
    <mergeCell ref="C52:I52"/>
    <mergeCell ref="A54:B54"/>
    <mergeCell ref="C54:I54"/>
    <mergeCell ref="B59:E59"/>
    <mergeCell ref="B60:I60"/>
    <mergeCell ref="B61:H61"/>
    <mergeCell ref="B62:I62"/>
    <mergeCell ref="B63:I63"/>
    <mergeCell ref="A50:B50"/>
    <mergeCell ref="C50:E50"/>
    <mergeCell ref="H50:I50"/>
    <mergeCell ref="A3:C3"/>
    <mergeCell ref="C55:H55"/>
    <mergeCell ref="G69:I69"/>
    <mergeCell ref="A48:B48"/>
    <mergeCell ref="A46:B46"/>
    <mergeCell ref="C46:D46"/>
    <mergeCell ref="F46:I46"/>
    <mergeCell ref="C47:D47"/>
    <mergeCell ref="F47:G47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D33:G33"/>
    <mergeCell ref="A34:D34"/>
    <mergeCell ref="E34:G34"/>
    <mergeCell ref="H34:I34"/>
    <mergeCell ref="A26:B26"/>
    <mergeCell ref="D26:G26"/>
    <mergeCell ref="A28:B28"/>
    <mergeCell ref="G28:H28"/>
    <mergeCell ref="A30:D30"/>
    <mergeCell ref="E30:G30"/>
    <mergeCell ref="H30:I30"/>
    <mergeCell ref="A20:B20"/>
    <mergeCell ref="C20:I20"/>
    <mergeCell ref="A22:B22"/>
    <mergeCell ref="C22:I22"/>
    <mergeCell ref="A24:B24"/>
    <mergeCell ref="D24:F24"/>
    <mergeCell ref="G24:H24"/>
    <mergeCell ref="A14:B14"/>
    <mergeCell ref="C14:I14"/>
    <mergeCell ref="A16:B16"/>
    <mergeCell ref="C16:D16"/>
    <mergeCell ref="F16:I16"/>
    <mergeCell ref="A18:B18"/>
    <mergeCell ref="C18:I18"/>
    <mergeCell ref="A12:B13"/>
    <mergeCell ref="C12:D12"/>
    <mergeCell ref="A4:D4"/>
    <mergeCell ref="A6:I6"/>
    <mergeCell ref="A8:B8"/>
    <mergeCell ref="C8:D8"/>
    <mergeCell ref="A10:B10"/>
    <mergeCell ref="C10:D10"/>
  </mergeCells>
  <conditionalFormatting sqref="H31">
    <cfRule type="cellIs" priority="1" dxfId="3" operator="equal" stopIfTrue="1">
      <formula>"DA"</formula>
    </cfRule>
  </conditionalFormatting>
  <conditionalFormatting sqref="H4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9464583333333333" right="0.6095833333333334" top="1.141732283464567" bottom="0.7480314960629921" header="0.31496062992125984" footer="0.31496062992125984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58">
      <selection activeCell="K119" sqref="K119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57421875" style="49" customWidth="1"/>
    <col min="12" max="16384" width="9.140625" style="49" customWidth="1"/>
  </cols>
  <sheetData>
    <row r="1" spans="1:11" ht="12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306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50</v>
      </c>
      <c r="B4" s="200"/>
      <c r="C4" s="200"/>
      <c r="D4" s="200"/>
      <c r="E4" s="200"/>
      <c r="F4" s="200"/>
      <c r="G4" s="200"/>
      <c r="H4" s="201"/>
      <c r="I4" s="55" t="s">
        <v>244</v>
      </c>
      <c r="J4" s="56" t="s">
        <v>283</v>
      </c>
      <c r="K4" s="57" t="s">
        <v>284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4">
        <v>2</v>
      </c>
      <c r="J5" s="53">
        <v>3</v>
      </c>
      <c r="K5" s="53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66" t="s">
        <v>51</v>
      </c>
      <c r="B7" s="167"/>
      <c r="C7" s="167"/>
      <c r="D7" s="167"/>
      <c r="E7" s="167"/>
      <c r="F7" s="167"/>
      <c r="G7" s="167"/>
      <c r="H7" s="184"/>
      <c r="I7" s="3">
        <v>1</v>
      </c>
      <c r="J7" s="6"/>
      <c r="K7" s="6"/>
    </row>
    <row r="8" spans="1:11" ht="12.75">
      <c r="A8" s="173" t="s">
        <v>8</v>
      </c>
      <c r="B8" s="174"/>
      <c r="C8" s="174"/>
      <c r="D8" s="174"/>
      <c r="E8" s="174"/>
      <c r="F8" s="174"/>
      <c r="G8" s="174"/>
      <c r="H8" s="175"/>
      <c r="I8" s="1">
        <v>2</v>
      </c>
      <c r="J8" s="50">
        <f>J9+J16+J26+J35+J39</f>
        <v>559268397</v>
      </c>
      <c r="K8" s="50">
        <f>K9+K16+K26+K35+K39</f>
        <v>551491915</v>
      </c>
    </row>
    <row r="9" spans="1:11" ht="12.75">
      <c r="A9" s="170" t="s">
        <v>171</v>
      </c>
      <c r="B9" s="171"/>
      <c r="C9" s="171"/>
      <c r="D9" s="171"/>
      <c r="E9" s="171"/>
      <c r="F9" s="171"/>
      <c r="G9" s="171"/>
      <c r="H9" s="172"/>
      <c r="I9" s="1">
        <v>3</v>
      </c>
      <c r="J9" s="50">
        <f>SUM(J10:J15)</f>
        <v>3292687</v>
      </c>
      <c r="K9" s="50">
        <f>SUM(K10:K15)</f>
        <v>956656</v>
      </c>
    </row>
    <row r="10" spans="1:11" ht="12.75">
      <c r="A10" s="170" t="s">
        <v>99</v>
      </c>
      <c r="B10" s="171"/>
      <c r="C10" s="171"/>
      <c r="D10" s="171"/>
      <c r="E10" s="171"/>
      <c r="F10" s="171"/>
      <c r="G10" s="171"/>
      <c r="H10" s="172"/>
      <c r="I10" s="1">
        <v>4</v>
      </c>
      <c r="J10" s="7">
        <v>0</v>
      </c>
      <c r="K10" s="7">
        <v>0</v>
      </c>
    </row>
    <row r="11" spans="1:11" ht="12.75">
      <c r="A11" s="170" t="s">
        <v>9</v>
      </c>
      <c r="B11" s="171"/>
      <c r="C11" s="171"/>
      <c r="D11" s="171"/>
      <c r="E11" s="171"/>
      <c r="F11" s="171"/>
      <c r="G11" s="171"/>
      <c r="H11" s="172"/>
      <c r="I11" s="1">
        <v>5</v>
      </c>
      <c r="J11" s="7">
        <v>3292687</v>
      </c>
      <c r="K11" s="7">
        <v>956656</v>
      </c>
    </row>
    <row r="12" spans="1:11" ht="12.75">
      <c r="A12" s="170" t="s">
        <v>100</v>
      </c>
      <c r="B12" s="171"/>
      <c r="C12" s="171"/>
      <c r="D12" s="171"/>
      <c r="E12" s="171"/>
      <c r="F12" s="171"/>
      <c r="G12" s="171"/>
      <c r="H12" s="172"/>
      <c r="I12" s="1">
        <v>6</v>
      </c>
      <c r="J12" s="7">
        <v>0</v>
      </c>
      <c r="K12" s="7">
        <v>0</v>
      </c>
    </row>
    <row r="13" spans="1:11" ht="12.75">
      <c r="A13" s="170" t="s">
        <v>174</v>
      </c>
      <c r="B13" s="171"/>
      <c r="C13" s="171"/>
      <c r="D13" s="171"/>
      <c r="E13" s="171"/>
      <c r="F13" s="171"/>
      <c r="G13" s="171"/>
      <c r="H13" s="172"/>
      <c r="I13" s="1">
        <v>7</v>
      </c>
      <c r="J13" s="7">
        <v>0</v>
      </c>
      <c r="K13" s="7">
        <v>0</v>
      </c>
    </row>
    <row r="14" spans="1:11" ht="12.75">
      <c r="A14" s="170" t="s">
        <v>175</v>
      </c>
      <c r="B14" s="171"/>
      <c r="C14" s="171"/>
      <c r="D14" s="171"/>
      <c r="E14" s="171"/>
      <c r="F14" s="171"/>
      <c r="G14" s="171"/>
      <c r="H14" s="172"/>
      <c r="I14" s="1">
        <v>8</v>
      </c>
      <c r="J14" s="7">
        <v>0</v>
      </c>
      <c r="K14" s="7">
        <v>0</v>
      </c>
    </row>
    <row r="15" spans="1:11" ht="12.75">
      <c r="A15" s="170" t="s">
        <v>176</v>
      </c>
      <c r="B15" s="171"/>
      <c r="C15" s="171"/>
      <c r="D15" s="171"/>
      <c r="E15" s="171"/>
      <c r="F15" s="171"/>
      <c r="G15" s="171"/>
      <c r="H15" s="172"/>
      <c r="I15" s="1">
        <v>9</v>
      </c>
      <c r="J15" s="7">
        <v>0</v>
      </c>
      <c r="K15" s="7">
        <v>0</v>
      </c>
    </row>
    <row r="16" spans="1:11" ht="12.75">
      <c r="A16" s="170" t="s">
        <v>172</v>
      </c>
      <c r="B16" s="171"/>
      <c r="C16" s="171"/>
      <c r="D16" s="171"/>
      <c r="E16" s="171"/>
      <c r="F16" s="171"/>
      <c r="G16" s="171"/>
      <c r="H16" s="172"/>
      <c r="I16" s="1">
        <v>10</v>
      </c>
      <c r="J16" s="50">
        <f>SUM(J17:J25)</f>
        <v>433772164</v>
      </c>
      <c r="K16" s="50">
        <f>SUM(K17:K25)</f>
        <v>431930769</v>
      </c>
    </row>
    <row r="17" spans="1:11" ht="12.75">
      <c r="A17" s="170" t="s">
        <v>177</v>
      </c>
      <c r="B17" s="171"/>
      <c r="C17" s="171"/>
      <c r="D17" s="171"/>
      <c r="E17" s="171"/>
      <c r="F17" s="171"/>
      <c r="G17" s="171"/>
      <c r="H17" s="172"/>
      <c r="I17" s="1">
        <v>11</v>
      </c>
      <c r="J17" s="7">
        <v>245256454</v>
      </c>
      <c r="K17" s="7">
        <v>245256454</v>
      </c>
    </row>
    <row r="18" spans="1:11" ht="12.75">
      <c r="A18" s="170" t="s">
        <v>213</v>
      </c>
      <c r="B18" s="171"/>
      <c r="C18" s="171"/>
      <c r="D18" s="171"/>
      <c r="E18" s="171"/>
      <c r="F18" s="171"/>
      <c r="G18" s="171"/>
      <c r="H18" s="172"/>
      <c r="I18" s="1">
        <v>12</v>
      </c>
      <c r="J18" s="7">
        <v>110303387</v>
      </c>
      <c r="K18" s="7">
        <v>111047241</v>
      </c>
    </row>
    <row r="19" spans="1:11" ht="12.75">
      <c r="A19" s="170" t="s">
        <v>178</v>
      </c>
      <c r="B19" s="171"/>
      <c r="C19" s="171"/>
      <c r="D19" s="171"/>
      <c r="E19" s="171"/>
      <c r="F19" s="171"/>
      <c r="G19" s="171"/>
      <c r="H19" s="172"/>
      <c r="I19" s="1">
        <v>13</v>
      </c>
      <c r="J19" s="7">
        <v>2223401</v>
      </c>
      <c r="K19" s="7">
        <v>2037709</v>
      </c>
    </row>
    <row r="20" spans="1:11" ht="12.75">
      <c r="A20" s="170" t="s">
        <v>21</v>
      </c>
      <c r="B20" s="171"/>
      <c r="C20" s="171"/>
      <c r="D20" s="171"/>
      <c r="E20" s="171"/>
      <c r="F20" s="171"/>
      <c r="G20" s="171"/>
      <c r="H20" s="172"/>
      <c r="I20" s="1">
        <v>14</v>
      </c>
      <c r="J20" s="7">
        <v>61265167</v>
      </c>
      <c r="K20" s="7">
        <v>57819920</v>
      </c>
    </row>
    <row r="21" spans="1:11" ht="12.75">
      <c r="A21" s="170" t="s">
        <v>22</v>
      </c>
      <c r="B21" s="171"/>
      <c r="C21" s="171"/>
      <c r="D21" s="171"/>
      <c r="E21" s="171"/>
      <c r="F21" s="171"/>
      <c r="G21" s="171"/>
      <c r="H21" s="172"/>
      <c r="I21" s="1">
        <v>15</v>
      </c>
      <c r="J21" s="7">
        <v>0</v>
      </c>
      <c r="K21" s="7">
        <v>0</v>
      </c>
    </row>
    <row r="22" spans="1:11" ht="12.75">
      <c r="A22" s="170" t="s">
        <v>63</v>
      </c>
      <c r="B22" s="171"/>
      <c r="C22" s="171"/>
      <c r="D22" s="171"/>
      <c r="E22" s="171"/>
      <c r="F22" s="171"/>
      <c r="G22" s="171"/>
      <c r="H22" s="172"/>
      <c r="I22" s="1">
        <v>16</v>
      </c>
      <c r="J22" s="7">
        <v>0</v>
      </c>
      <c r="K22" s="7">
        <v>0</v>
      </c>
    </row>
    <row r="23" spans="1:11" ht="12.75">
      <c r="A23" s="170" t="s">
        <v>64</v>
      </c>
      <c r="B23" s="171"/>
      <c r="C23" s="171"/>
      <c r="D23" s="171"/>
      <c r="E23" s="171"/>
      <c r="F23" s="171"/>
      <c r="G23" s="171"/>
      <c r="H23" s="172"/>
      <c r="I23" s="1">
        <v>17</v>
      </c>
      <c r="J23" s="7">
        <v>6592803</v>
      </c>
      <c r="K23" s="7">
        <v>7994231</v>
      </c>
    </row>
    <row r="24" spans="1:11" ht="12.75">
      <c r="A24" s="170" t="s">
        <v>65</v>
      </c>
      <c r="B24" s="171"/>
      <c r="C24" s="171"/>
      <c r="D24" s="171"/>
      <c r="E24" s="171"/>
      <c r="F24" s="171"/>
      <c r="G24" s="171"/>
      <c r="H24" s="172"/>
      <c r="I24" s="1">
        <v>18</v>
      </c>
      <c r="J24" s="7">
        <v>325736</v>
      </c>
      <c r="K24" s="7">
        <v>325736</v>
      </c>
    </row>
    <row r="25" spans="1:11" ht="12.75">
      <c r="A25" s="170" t="s">
        <v>66</v>
      </c>
      <c r="B25" s="171"/>
      <c r="C25" s="171"/>
      <c r="D25" s="171"/>
      <c r="E25" s="171"/>
      <c r="F25" s="171"/>
      <c r="G25" s="171"/>
      <c r="H25" s="172"/>
      <c r="I25" s="1">
        <v>19</v>
      </c>
      <c r="J25" s="7">
        <v>7805216</v>
      </c>
      <c r="K25" s="7">
        <v>7449478</v>
      </c>
    </row>
    <row r="26" spans="1:11" ht="12.75">
      <c r="A26" s="170" t="s">
        <v>159</v>
      </c>
      <c r="B26" s="171"/>
      <c r="C26" s="171"/>
      <c r="D26" s="171"/>
      <c r="E26" s="171"/>
      <c r="F26" s="171"/>
      <c r="G26" s="171"/>
      <c r="H26" s="172"/>
      <c r="I26" s="1">
        <v>20</v>
      </c>
      <c r="J26" s="50">
        <f>SUM(J27:J34)</f>
        <v>105834849</v>
      </c>
      <c r="K26" s="50">
        <f>SUM(K27:K34)</f>
        <v>102215616</v>
      </c>
    </row>
    <row r="27" spans="1:11" ht="12.75">
      <c r="A27" s="170" t="s">
        <v>67</v>
      </c>
      <c r="B27" s="171"/>
      <c r="C27" s="171"/>
      <c r="D27" s="171"/>
      <c r="E27" s="171"/>
      <c r="F27" s="171"/>
      <c r="G27" s="171"/>
      <c r="H27" s="172"/>
      <c r="I27" s="1">
        <v>21</v>
      </c>
      <c r="J27" s="7">
        <v>91553801</v>
      </c>
      <c r="K27" s="7">
        <v>88697215</v>
      </c>
    </row>
    <row r="28" spans="1:11" ht="12.75">
      <c r="A28" s="170" t="s">
        <v>68</v>
      </c>
      <c r="B28" s="171"/>
      <c r="C28" s="171"/>
      <c r="D28" s="171"/>
      <c r="E28" s="171"/>
      <c r="F28" s="171"/>
      <c r="G28" s="171"/>
      <c r="H28" s="172"/>
      <c r="I28" s="1">
        <v>22</v>
      </c>
      <c r="J28" s="7">
        <v>0</v>
      </c>
      <c r="K28" s="7">
        <v>0</v>
      </c>
    </row>
    <row r="29" spans="1:11" ht="12.75">
      <c r="A29" s="170" t="s">
        <v>69</v>
      </c>
      <c r="B29" s="171"/>
      <c r="C29" s="171"/>
      <c r="D29" s="171"/>
      <c r="E29" s="171"/>
      <c r="F29" s="171"/>
      <c r="G29" s="171"/>
      <c r="H29" s="172"/>
      <c r="I29" s="1">
        <v>23</v>
      </c>
      <c r="J29" s="7">
        <v>1840400</v>
      </c>
      <c r="K29" s="7">
        <v>1811000</v>
      </c>
    </row>
    <row r="30" spans="1:11" ht="12.75">
      <c r="A30" s="170" t="s">
        <v>74</v>
      </c>
      <c r="B30" s="171"/>
      <c r="C30" s="171"/>
      <c r="D30" s="171"/>
      <c r="E30" s="171"/>
      <c r="F30" s="171"/>
      <c r="G30" s="171"/>
      <c r="H30" s="172"/>
      <c r="I30" s="1">
        <v>24</v>
      </c>
      <c r="J30" s="7">
        <v>0</v>
      </c>
      <c r="K30" s="7">
        <v>0</v>
      </c>
    </row>
    <row r="31" spans="1:11" ht="12.75">
      <c r="A31" s="170" t="s">
        <v>75</v>
      </c>
      <c r="B31" s="171"/>
      <c r="C31" s="171"/>
      <c r="D31" s="171"/>
      <c r="E31" s="171"/>
      <c r="F31" s="171"/>
      <c r="G31" s="171"/>
      <c r="H31" s="172"/>
      <c r="I31" s="1">
        <v>25</v>
      </c>
      <c r="J31" s="7">
        <v>2542276</v>
      </c>
      <c r="K31" s="7">
        <v>1818459</v>
      </c>
    </row>
    <row r="32" spans="1:11" ht="12.75">
      <c r="A32" s="170" t="s">
        <v>76</v>
      </c>
      <c r="B32" s="171"/>
      <c r="C32" s="171"/>
      <c r="D32" s="171"/>
      <c r="E32" s="171"/>
      <c r="F32" s="171"/>
      <c r="G32" s="171"/>
      <c r="H32" s="172"/>
      <c r="I32" s="1">
        <v>26</v>
      </c>
      <c r="J32" s="7">
        <v>0</v>
      </c>
      <c r="K32" s="7">
        <v>0</v>
      </c>
    </row>
    <row r="33" spans="1:11" ht="12.75">
      <c r="A33" s="170" t="s">
        <v>70</v>
      </c>
      <c r="B33" s="171"/>
      <c r="C33" s="171"/>
      <c r="D33" s="171"/>
      <c r="E33" s="171"/>
      <c r="F33" s="171"/>
      <c r="G33" s="171"/>
      <c r="H33" s="172"/>
      <c r="I33" s="1">
        <v>27</v>
      </c>
      <c r="J33" s="7">
        <v>9898372</v>
      </c>
      <c r="K33" s="7">
        <v>9888942</v>
      </c>
    </row>
    <row r="34" spans="1:11" ht="12.75">
      <c r="A34" s="170" t="s">
        <v>152</v>
      </c>
      <c r="B34" s="171"/>
      <c r="C34" s="171"/>
      <c r="D34" s="171"/>
      <c r="E34" s="171"/>
      <c r="F34" s="171"/>
      <c r="G34" s="171"/>
      <c r="H34" s="172"/>
      <c r="I34" s="1">
        <v>28</v>
      </c>
      <c r="J34" s="7">
        <v>0</v>
      </c>
      <c r="K34" s="7">
        <v>0</v>
      </c>
    </row>
    <row r="35" spans="1:11" ht="12.75">
      <c r="A35" s="170" t="s">
        <v>153</v>
      </c>
      <c r="B35" s="171"/>
      <c r="C35" s="171"/>
      <c r="D35" s="171"/>
      <c r="E35" s="171"/>
      <c r="F35" s="171"/>
      <c r="G35" s="171"/>
      <c r="H35" s="172"/>
      <c r="I35" s="1">
        <v>29</v>
      </c>
      <c r="J35" s="50">
        <f>SUM(J36:J38)</f>
        <v>9850733</v>
      </c>
      <c r="K35" s="50">
        <f>SUM(K36:K38)</f>
        <v>9850733</v>
      </c>
    </row>
    <row r="36" spans="1:11" ht="12.75">
      <c r="A36" s="170" t="s">
        <v>71</v>
      </c>
      <c r="B36" s="171"/>
      <c r="C36" s="171"/>
      <c r="D36" s="171"/>
      <c r="E36" s="171"/>
      <c r="F36" s="171"/>
      <c r="G36" s="171"/>
      <c r="H36" s="172"/>
      <c r="I36" s="1">
        <v>30</v>
      </c>
      <c r="J36" s="7">
        <v>0</v>
      </c>
      <c r="K36" s="7">
        <v>0</v>
      </c>
    </row>
    <row r="37" spans="1:11" ht="12.75">
      <c r="A37" s="170" t="s">
        <v>72</v>
      </c>
      <c r="B37" s="171"/>
      <c r="C37" s="171"/>
      <c r="D37" s="171"/>
      <c r="E37" s="171"/>
      <c r="F37" s="171"/>
      <c r="G37" s="171"/>
      <c r="H37" s="172"/>
      <c r="I37" s="1">
        <v>31</v>
      </c>
      <c r="J37" s="7">
        <v>9697374</v>
      </c>
      <c r="K37" s="7">
        <v>9697374</v>
      </c>
    </row>
    <row r="38" spans="1:11" ht="12.75">
      <c r="A38" s="170" t="s">
        <v>73</v>
      </c>
      <c r="B38" s="171"/>
      <c r="C38" s="171"/>
      <c r="D38" s="171"/>
      <c r="E38" s="171"/>
      <c r="F38" s="171"/>
      <c r="G38" s="171"/>
      <c r="H38" s="172"/>
      <c r="I38" s="1">
        <v>32</v>
      </c>
      <c r="J38" s="7">
        <v>153359</v>
      </c>
      <c r="K38" s="7">
        <v>153359</v>
      </c>
    </row>
    <row r="39" spans="1:11" ht="12.75">
      <c r="A39" s="170" t="s">
        <v>154</v>
      </c>
      <c r="B39" s="171"/>
      <c r="C39" s="171"/>
      <c r="D39" s="171"/>
      <c r="E39" s="171"/>
      <c r="F39" s="171"/>
      <c r="G39" s="171"/>
      <c r="H39" s="172"/>
      <c r="I39" s="1">
        <v>33</v>
      </c>
      <c r="J39" s="7">
        <v>6517964</v>
      </c>
      <c r="K39" s="7">
        <v>6538141</v>
      </c>
    </row>
    <row r="40" spans="1:11" ht="12.75">
      <c r="A40" s="173" t="s">
        <v>206</v>
      </c>
      <c r="B40" s="174"/>
      <c r="C40" s="174"/>
      <c r="D40" s="174"/>
      <c r="E40" s="174"/>
      <c r="F40" s="174"/>
      <c r="G40" s="174"/>
      <c r="H40" s="175"/>
      <c r="I40" s="1">
        <v>34</v>
      </c>
      <c r="J40" s="50">
        <f>J41+J49+J56+J64</f>
        <v>72261918</v>
      </c>
      <c r="K40" s="50">
        <f>K41+K49+K56+K64</f>
        <v>64063078</v>
      </c>
    </row>
    <row r="41" spans="1:11" ht="12.75">
      <c r="A41" s="170" t="s">
        <v>91</v>
      </c>
      <c r="B41" s="171"/>
      <c r="C41" s="171"/>
      <c r="D41" s="171"/>
      <c r="E41" s="171"/>
      <c r="F41" s="171"/>
      <c r="G41" s="171"/>
      <c r="H41" s="172"/>
      <c r="I41" s="1">
        <v>35</v>
      </c>
      <c r="J41" s="50">
        <f>SUM(J42:J48)</f>
        <v>1364528</v>
      </c>
      <c r="K41" s="50">
        <f>SUM(K42:K48)</f>
        <v>1374794</v>
      </c>
    </row>
    <row r="42" spans="1:11" ht="12.75">
      <c r="A42" s="170" t="s">
        <v>103</v>
      </c>
      <c r="B42" s="171"/>
      <c r="C42" s="171"/>
      <c r="D42" s="171"/>
      <c r="E42" s="171"/>
      <c r="F42" s="171"/>
      <c r="G42" s="171"/>
      <c r="H42" s="172"/>
      <c r="I42" s="1">
        <v>36</v>
      </c>
      <c r="J42" s="7">
        <v>1364528</v>
      </c>
      <c r="K42" s="7">
        <v>1374794</v>
      </c>
    </row>
    <row r="43" spans="1:11" ht="12.75">
      <c r="A43" s="170" t="s">
        <v>104</v>
      </c>
      <c r="B43" s="171"/>
      <c r="C43" s="171"/>
      <c r="D43" s="171"/>
      <c r="E43" s="171"/>
      <c r="F43" s="171"/>
      <c r="G43" s="171"/>
      <c r="H43" s="172"/>
      <c r="I43" s="1">
        <v>37</v>
      </c>
      <c r="J43" s="7">
        <v>0</v>
      </c>
      <c r="K43" s="7">
        <v>0</v>
      </c>
    </row>
    <row r="44" spans="1:11" ht="12.75">
      <c r="A44" s="170" t="s">
        <v>77</v>
      </c>
      <c r="B44" s="171"/>
      <c r="C44" s="171"/>
      <c r="D44" s="171"/>
      <c r="E44" s="171"/>
      <c r="F44" s="171"/>
      <c r="G44" s="171"/>
      <c r="H44" s="172"/>
      <c r="I44" s="1">
        <v>38</v>
      </c>
      <c r="J44" s="7">
        <v>0</v>
      </c>
      <c r="K44" s="7">
        <v>0</v>
      </c>
    </row>
    <row r="45" spans="1:11" ht="12.75">
      <c r="A45" s="170" t="s">
        <v>78</v>
      </c>
      <c r="B45" s="171"/>
      <c r="C45" s="171"/>
      <c r="D45" s="171"/>
      <c r="E45" s="171"/>
      <c r="F45" s="171"/>
      <c r="G45" s="171"/>
      <c r="H45" s="172"/>
      <c r="I45" s="1">
        <v>39</v>
      </c>
      <c r="J45" s="7">
        <v>0</v>
      </c>
      <c r="K45" s="7">
        <v>0</v>
      </c>
    </row>
    <row r="46" spans="1:11" ht="12.75">
      <c r="A46" s="170" t="s">
        <v>79</v>
      </c>
      <c r="B46" s="171"/>
      <c r="C46" s="171"/>
      <c r="D46" s="171"/>
      <c r="E46" s="171"/>
      <c r="F46" s="171"/>
      <c r="G46" s="171"/>
      <c r="H46" s="172"/>
      <c r="I46" s="1">
        <v>40</v>
      </c>
      <c r="J46" s="7">
        <v>0</v>
      </c>
      <c r="K46" s="7">
        <v>0</v>
      </c>
    </row>
    <row r="47" spans="1:11" ht="12.75">
      <c r="A47" s="170" t="s">
        <v>80</v>
      </c>
      <c r="B47" s="171"/>
      <c r="C47" s="171"/>
      <c r="D47" s="171"/>
      <c r="E47" s="171"/>
      <c r="F47" s="171"/>
      <c r="G47" s="171"/>
      <c r="H47" s="172"/>
      <c r="I47" s="1">
        <v>41</v>
      </c>
      <c r="J47" s="7">
        <v>0</v>
      </c>
      <c r="K47" s="7">
        <v>0</v>
      </c>
    </row>
    <row r="48" spans="1:11" ht="12.75">
      <c r="A48" s="170" t="s">
        <v>81</v>
      </c>
      <c r="B48" s="171"/>
      <c r="C48" s="171"/>
      <c r="D48" s="171"/>
      <c r="E48" s="171"/>
      <c r="F48" s="171"/>
      <c r="G48" s="171"/>
      <c r="H48" s="172"/>
      <c r="I48" s="1">
        <v>42</v>
      </c>
      <c r="J48" s="7">
        <v>0</v>
      </c>
      <c r="K48" s="7">
        <v>0</v>
      </c>
    </row>
    <row r="49" spans="1:11" ht="12.75">
      <c r="A49" s="170" t="s">
        <v>92</v>
      </c>
      <c r="B49" s="171"/>
      <c r="C49" s="171"/>
      <c r="D49" s="171"/>
      <c r="E49" s="171"/>
      <c r="F49" s="171"/>
      <c r="G49" s="171"/>
      <c r="H49" s="172"/>
      <c r="I49" s="1">
        <v>43</v>
      </c>
      <c r="J49" s="50">
        <f>SUM(J50:J55)</f>
        <v>33752450</v>
      </c>
      <c r="K49" s="50">
        <f>SUM(K50:K55)</f>
        <v>36573916</v>
      </c>
    </row>
    <row r="50" spans="1:11" ht="12.75">
      <c r="A50" s="170" t="s">
        <v>166</v>
      </c>
      <c r="B50" s="171"/>
      <c r="C50" s="171"/>
      <c r="D50" s="171"/>
      <c r="E50" s="171"/>
      <c r="F50" s="171"/>
      <c r="G50" s="171"/>
      <c r="H50" s="172"/>
      <c r="I50" s="1">
        <v>44</v>
      </c>
      <c r="J50" s="7">
        <v>411579</v>
      </c>
      <c r="K50" s="7">
        <v>291658</v>
      </c>
    </row>
    <row r="51" spans="1:11" ht="12.75">
      <c r="A51" s="170" t="s">
        <v>167</v>
      </c>
      <c r="B51" s="171"/>
      <c r="C51" s="171"/>
      <c r="D51" s="171"/>
      <c r="E51" s="171"/>
      <c r="F51" s="171"/>
      <c r="G51" s="171"/>
      <c r="H51" s="172"/>
      <c r="I51" s="1">
        <v>45</v>
      </c>
      <c r="J51" s="7">
        <v>31503227</v>
      </c>
      <c r="K51" s="7">
        <v>34460197</v>
      </c>
    </row>
    <row r="52" spans="1:11" ht="12.75">
      <c r="A52" s="170" t="s">
        <v>168</v>
      </c>
      <c r="B52" s="171"/>
      <c r="C52" s="171"/>
      <c r="D52" s="171"/>
      <c r="E52" s="171"/>
      <c r="F52" s="171"/>
      <c r="G52" s="171"/>
      <c r="H52" s="172"/>
      <c r="I52" s="1">
        <v>46</v>
      </c>
      <c r="J52" s="7">
        <v>0</v>
      </c>
      <c r="K52" s="7">
        <v>0</v>
      </c>
    </row>
    <row r="53" spans="1:11" ht="12.75">
      <c r="A53" s="170" t="s">
        <v>169</v>
      </c>
      <c r="B53" s="171"/>
      <c r="C53" s="171"/>
      <c r="D53" s="171"/>
      <c r="E53" s="171"/>
      <c r="F53" s="171"/>
      <c r="G53" s="171"/>
      <c r="H53" s="172"/>
      <c r="I53" s="1">
        <v>47</v>
      </c>
      <c r="J53" s="7">
        <v>14461</v>
      </c>
      <c r="K53" s="7">
        <v>5585</v>
      </c>
    </row>
    <row r="54" spans="1:11" ht="12.75">
      <c r="A54" s="170" t="s">
        <v>5</v>
      </c>
      <c r="B54" s="171"/>
      <c r="C54" s="171"/>
      <c r="D54" s="171"/>
      <c r="E54" s="171"/>
      <c r="F54" s="171"/>
      <c r="G54" s="171"/>
      <c r="H54" s="172"/>
      <c r="I54" s="1">
        <v>48</v>
      </c>
      <c r="J54" s="7">
        <v>885677</v>
      </c>
      <c r="K54" s="7">
        <v>1546955</v>
      </c>
    </row>
    <row r="55" spans="1:11" ht="12.75">
      <c r="A55" s="170" t="s">
        <v>6</v>
      </c>
      <c r="B55" s="171"/>
      <c r="C55" s="171"/>
      <c r="D55" s="171"/>
      <c r="E55" s="171"/>
      <c r="F55" s="171"/>
      <c r="G55" s="171"/>
      <c r="H55" s="172"/>
      <c r="I55" s="1">
        <v>49</v>
      </c>
      <c r="J55" s="7">
        <v>937506</v>
      </c>
      <c r="K55" s="7">
        <v>269521</v>
      </c>
    </row>
    <row r="56" spans="1:11" ht="12.75">
      <c r="A56" s="170" t="s">
        <v>93</v>
      </c>
      <c r="B56" s="171"/>
      <c r="C56" s="171"/>
      <c r="D56" s="171"/>
      <c r="E56" s="171"/>
      <c r="F56" s="171"/>
      <c r="G56" s="171"/>
      <c r="H56" s="172"/>
      <c r="I56" s="1">
        <v>50</v>
      </c>
      <c r="J56" s="50">
        <f>SUM(J57:J63)</f>
        <v>34733088</v>
      </c>
      <c r="K56" s="50">
        <f>SUM(K57:K63)</f>
        <v>23807373</v>
      </c>
    </row>
    <row r="57" spans="1:11" ht="12.75">
      <c r="A57" s="170" t="s">
        <v>67</v>
      </c>
      <c r="B57" s="171"/>
      <c r="C57" s="171"/>
      <c r="D57" s="171"/>
      <c r="E57" s="171"/>
      <c r="F57" s="171"/>
      <c r="G57" s="171"/>
      <c r="H57" s="172"/>
      <c r="I57" s="1">
        <v>51</v>
      </c>
      <c r="J57" s="7">
        <v>0</v>
      </c>
      <c r="K57" s="7">
        <v>0</v>
      </c>
    </row>
    <row r="58" spans="1:11" ht="12.75">
      <c r="A58" s="170" t="s">
        <v>68</v>
      </c>
      <c r="B58" s="171"/>
      <c r="C58" s="171"/>
      <c r="D58" s="171"/>
      <c r="E58" s="171"/>
      <c r="F58" s="171"/>
      <c r="G58" s="171"/>
      <c r="H58" s="172"/>
      <c r="I58" s="1">
        <v>52</v>
      </c>
      <c r="J58" s="7">
        <v>0</v>
      </c>
      <c r="K58" s="7">
        <v>0</v>
      </c>
    </row>
    <row r="59" spans="1:11" ht="12.75">
      <c r="A59" s="170" t="s">
        <v>208</v>
      </c>
      <c r="B59" s="171"/>
      <c r="C59" s="171"/>
      <c r="D59" s="171"/>
      <c r="E59" s="171"/>
      <c r="F59" s="171"/>
      <c r="G59" s="171"/>
      <c r="H59" s="172"/>
      <c r="I59" s="1">
        <v>53</v>
      </c>
      <c r="J59" s="7">
        <v>0</v>
      </c>
      <c r="K59" s="7">
        <v>0</v>
      </c>
    </row>
    <row r="60" spans="1:11" ht="12.75">
      <c r="A60" s="170" t="s">
        <v>74</v>
      </c>
      <c r="B60" s="171"/>
      <c r="C60" s="171"/>
      <c r="D60" s="171"/>
      <c r="E60" s="171"/>
      <c r="F60" s="171"/>
      <c r="G60" s="171"/>
      <c r="H60" s="172"/>
      <c r="I60" s="1">
        <v>54</v>
      </c>
      <c r="J60" s="7">
        <v>0</v>
      </c>
      <c r="K60" s="7">
        <v>0</v>
      </c>
    </row>
    <row r="61" spans="1:11" ht="12.75">
      <c r="A61" s="170" t="s">
        <v>75</v>
      </c>
      <c r="B61" s="171"/>
      <c r="C61" s="171"/>
      <c r="D61" s="171"/>
      <c r="E61" s="171"/>
      <c r="F61" s="171"/>
      <c r="G61" s="171"/>
      <c r="H61" s="172"/>
      <c r="I61" s="1">
        <v>55</v>
      </c>
      <c r="J61" s="7">
        <v>0</v>
      </c>
      <c r="K61" s="7">
        <v>0</v>
      </c>
    </row>
    <row r="62" spans="1:11" ht="12.75">
      <c r="A62" s="170" t="s">
        <v>76</v>
      </c>
      <c r="B62" s="171"/>
      <c r="C62" s="171"/>
      <c r="D62" s="171"/>
      <c r="E62" s="171"/>
      <c r="F62" s="171"/>
      <c r="G62" s="171"/>
      <c r="H62" s="172"/>
      <c r="I62" s="1">
        <v>56</v>
      </c>
      <c r="J62" s="7">
        <v>34733088</v>
      </c>
      <c r="K62" s="7">
        <v>23807373</v>
      </c>
    </row>
    <row r="63" spans="1:11" ht="12.75">
      <c r="A63" s="170" t="s">
        <v>40</v>
      </c>
      <c r="B63" s="171"/>
      <c r="C63" s="171"/>
      <c r="D63" s="171"/>
      <c r="E63" s="171"/>
      <c r="F63" s="171"/>
      <c r="G63" s="171"/>
      <c r="H63" s="172"/>
      <c r="I63" s="1">
        <v>57</v>
      </c>
      <c r="J63" s="7">
        <v>0</v>
      </c>
      <c r="K63" s="7">
        <v>0</v>
      </c>
    </row>
    <row r="64" spans="1:11" ht="12.75">
      <c r="A64" s="170" t="s">
        <v>173</v>
      </c>
      <c r="B64" s="171"/>
      <c r="C64" s="171"/>
      <c r="D64" s="171"/>
      <c r="E64" s="171"/>
      <c r="F64" s="171"/>
      <c r="G64" s="171"/>
      <c r="H64" s="172"/>
      <c r="I64" s="1">
        <v>58</v>
      </c>
      <c r="J64" s="7">
        <v>2411852</v>
      </c>
      <c r="K64" s="7">
        <v>2306995</v>
      </c>
    </row>
    <row r="65" spans="1:11" ht="12.75">
      <c r="A65" s="173" t="s">
        <v>47</v>
      </c>
      <c r="B65" s="174"/>
      <c r="C65" s="174"/>
      <c r="D65" s="174"/>
      <c r="E65" s="174"/>
      <c r="F65" s="174"/>
      <c r="G65" s="174"/>
      <c r="H65" s="175"/>
      <c r="I65" s="1">
        <v>59</v>
      </c>
      <c r="J65" s="7">
        <v>1762801</v>
      </c>
      <c r="K65" s="7">
        <v>3027681</v>
      </c>
    </row>
    <row r="66" spans="1:11" ht="12.75">
      <c r="A66" s="173" t="s">
        <v>207</v>
      </c>
      <c r="B66" s="174"/>
      <c r="C66" s="174"/>
      <c r="D66" s="174"/>
      <c r="E66" s="174"/>
      <c r="F66" s="174"/>
      <c r="G66" s="174"/>
      <c r="H66" s="175"/>
      <c r="I66" s="1">
        <v>60</v>
      </c>
      <c r="J66" s="50">
        <f>J7+J8+J40+J65</f>
        <v>633293116</v>
      </c>
      <c r="K66" s="50">
        <f>K7+K8+K40+K65</f>
        <v>618582674</v>
      </c>
    </row>
    <row r="67" spans="1:11" ht="12.75">
      <c r="A67" s="185" t="s">
        <v>82</v>
      </c>
      <c r="B67" s="186"/>
      <c r="C67" s="186"/>
      <c r="D67" s="186"/>
      <c r="E67" s="186"/>
      <c r="F67" s="186"/>
      <c r="G67" s="186"/>
      <c r="H67" s="187"/>
      <c r="I67" s="4">
        <v>61</v>
      </c>
      <c r="J67" s="8">
        <v>804016</v>
      </c>
      <c r="K67" s="8">
        <v>804016</v>
      </c>
    </row>
    <row r="68" spans="1:11" ht="12.75">
      <c r="A68" s="162" t="s">
        <v>49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9"/>
    </row>
    <row r="69" spans="1:11" ht="12.75">
      <c r="A69" s="166" t="s">
        <v>160</v>
      </c>
      <c r="B69" s="167"/>
      <c r="C69" s="167"/>
      <c r="D69" s="167"/>
      <c r="E69" s="167"/>
      <c r="F69" s="167"/>
      <c r="G69" s="167"/>
      <c r="H69" s="184"/>
      <c r="I69" s="3">
        <v>62</v>
      </c>
      <c r="J69" s="51">
        <f>J70+J71+J72+J78+J79+J82+J85</f>
        <v>458972247</v>
      </c>
      <c r="K69" s="51">
        <f>K70+K71+K72+K78+K79+K82+K85</f>
        <v>441647472</v>
      </c>
    </row>
    <row r="70" spans="1:11" ht="12.75">
      <c r="A70" s="170" t="s">
        <v>117</v>
      </c>
      <c r="B70" s="171"/>
      <c r="C70" s="171"/>
      <c r="D70" s="171"/>
      <c r="E70" s="171"/>
      <c r="F70" s="171"/>
      <c r="G70" s="171"/>
      <c r="H70" s="172"/>
      <c r="I70" s="1">
        <v>63</v>
      </c>
      <c r="J70" s="7">
        <v>598047500</v>
      </c>
      <c r="K70" s="7">
        <v>598047500</v>
      </c>
    </row>
    <row r="71" spans="1:11" ht="12.75">
      <c r="A71" s="170" t="s">
        <v>118</v>
      </c>
      <c r="B71" s="171"/>
      <c r="C71" s="171"/>
      <c r="D71" s="171"/>
      <c r="E71" s="171"/>
      <c r="F71" s="171"/>
      <c r="G71" s="171"/>
      <c r="H71" s="172"/>
      <c r="I71" s="1">
        <v>64</v>
      </c>
      <c r="J71" s="7">
        <v>66</v>
      </c>
      <c r="K71" s="7">
        <v>66</v>
      </c>
    </row>
    <row r="72" spans="1:11" ht="12.75">
      <c r="A72" s="170" t="s">
        <v>119</v>
      </c>
      <c r="B72" s="171"/>
      <c r="C72" s="171"/>
      <c r="D72" s="171"/>
      <c r="E72" s="171"/>
      <c r="F72" s="171"/>
      <c r="G72" s="171"/>
      <c r="H72" s="172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170" t="s">
        <v>120</v>
      </c>
      <c r="B73" s="171"/>
      <c r="C73" s="171"/>
      <c r="D73" s="171"/>
      <c r="E73" s="171"/>
      <c r="F73" s="171"/>
      <c r="G73" s="171"/>
      <c r="H73" s="172"/>
      <c r="I73" s="1">
        <v>66</v>
      </c>
      <c r="J73" s="7">
        <v>0</v>
      </c>
      <c r="K73" s="7">
        <v>0</v>
      </c>
    </row>
    <row r="74" spans="1:11" ht="12.75">
      <c r="A74" s="170" t="s">
        <v>121</v>
      </c>
      <c r="B74" s="171"/>
      <c r="C74" s="171"/>
      <c r="D74" s="171"/>
      <c r="E74" s="171"/>
      <c r="F74" s="171"/>
      <c r="G74" s="171"/>
      <c r="H74" s="172"/>
      <c r="I74" s="1">
        <v>67</v>
      </c>
      <c r="J74" s="7">
        <v>0</v>
      </c>
      <c r="K74" s="7">
        <v>0</v>
      </c>
    </row>
    <row r="75" spans="1:11" ht="12.75">
      <c r="A75" s="170" t="s">
        <v>109</v>
      </c>
      <c r="B75" s="171"/>
      <c r="C75" s="171"/>
      <c r="D75" s="171"/>
      <c r="E75" s="171"/>
      <c r="F75" s="171"/>
      <c r="G75" s="171"/>
      <c r="H75" s="172"/>
      <c r="I75" s="1">
        <v>68</v>
      </c>
      <c r="J75" s="7">
        <v>0</v>
      </c>
      <c r="K75" s="7">
        <v>0</v>
      </c>
    </row>
    <row r="76" spans="1:11" ht="12.75">
      <c r="A76" s="170" t="s">
        <v>110</v>
      </c>
      <c r="B76" s="171"/>
      <c r="C76" s="171"/>
      <c r="D76" s="171"/>
      <c r="E76" s="171"/>
      <c r="F76" s="171"/>
      <c r="G76" s="171"/>
      <c r="H76" s="172"/>
      <c r="I76" s="1">
        <v>69</v>
      </c>
      <c r="J76" s="7">
        <v>0</v>
      </c>
      <c r="K76" s="7">
        <v>0</v>
      </c>
    </row>
    <row r="77" spans="1:11" ht="12.75">
      <c r="A77" s="170" t="s">
        <v>111</v>
      </c>
      <c r="B77" s="171"/>
      <c r="C77" s="171"/>
      <c r="D77" s="171"/>
      <c r="E77" s="171"/>
      <c r="F77" s="171"/>
      <c r="G77" s="171"/>
      <c r="H77" s="172"/>
      <c r="I77" s="1">
        <v>70</v>
      </c>
      <c r="J77" s="7">
        <v>0</v>
      </c>
      <c r="K77" s="7">
        <v>0</v>
      </c>
    </row>
    <row r="78" spans="1:11" ht="12.75">
      <c r="A78" s="170" t="s">
        <v>112</v>
      </c>
      <c r="B78" s="171"/>
      <c r="C78" s="171"/>
      <c r="D78" s="171"/>
      <c r="E78" s="171"/>
      <c r="F78" s="171"/>
      <c r="G78" s="171"/>
      <c r="H78" s="172"/>
      <c r="I78" s="1">
        <v>71</v>
      </c>
      <c r="J78" s="7">
        <v>34825356</v>
      </c>
      <c r="K78" s="7">
        <v>34711016</v>
      </c>
    </row>
    <row r="79" spans="1:11" ht="12.75">
      <c r="A79" s="170" t="s">
        <v>204</v>
      </c>
      <c r="B79" s="171"/>
      <c r="C79" s="171"/>
      <c r="D79" s="171"/>
      <c r="E79" s="171"/>
      <c r="F79" s="171"/>
      <c r="G79" s="171"/>
      <c r="H79" s="172"/>
      <c r="I79" s="1">
        <v>72</v>
      </c>
      <c r="J79" s="50">
        <f>J80-J81</f>
        <v>-178637954</v>
      </c>
      <c r="K79" s="50">
        <f>K80-K81</f>
        <v>-193303068</v>
      </c>
    </row>
    <row r="80" spans="1:11" ht="12.75">
      <c r="A80" s="181" t="s">
        <v>138</v>
      </c>
      <c r="B80" s="182"/>
      <c r="C80" s="182"/>
      <c r="D80" s="182"/>
      <c r="E80" s="182"/>
      <c r="F80" s="182"/>
      <c r="G80" s="182"/>
      <c r="H80" s="183"/>
      <c r="I80" s="1">
        <v>73</v>
      </c>
      <c r="J80" s="7">
        <v>86746601</v>
      </c>
      <c r="K80" s="7">
        <v>85862635</v>
      </c>
    </row>
    <row r="81" spans="1:11" ht="12.75">
      <c r="A81" s="181" t="s">
        <v>139</v>
      </c>
      <c r="B81" s="182"/>
      <c r="C81" s="182"/>
      <c r="D81" s="182"/>
      <c r="E81" s="182"/>
      <c r="F81" s="182"/>
      <c r="G81" s="182"/>
      <c r="H81" s="183"/>
      <c r="I81" s="1">
        <v>74</v>
      </c>
      <c r="J81" s="7">
        <v>265384555</v>
      </c>
      <c r="K81" s="7">
        <v>279165703</v>
      </c>
    </row>
    <row r="82" spans="1:11" ht="12.75">
      <c r="A82" s="170" t="s">
        <v>205</v>
      </c>
      <c r="B82" s="171"/>
      <c r="C82" s="171"/>
      <c r="D82" s="171"/>
      <c r="E82" s="171"/>
      <c r="F82" s="171"/>
      <c r="G82" s="171"/>
      <c r="H82" s="172"/>
      <c r="I82" s="1">
        <v>75</v>
      </c>
      <c r="J82" s="50">
        <f>J83-J84</f>
        <v>4737279</v>
      </c>
      <c r="K82" s="50">
        <f>K83-K84</f>
        <v>2191958</v>
      </c>
    </row>
    <row r="83" spans="1:11" ht="12.75">
      <c r="A83" s="181" t="s">
        <v>140</v>
      </c>
      <c r="B83" s="182"/>
      <c r="C83" s="182"/>
      <c r="D83" s="182"/>
      <c r="E83" s="182"/>
      <c r="F83" s="182"/>
      <c r="G83" s="182"/>
      <c r="H83" s="183"/>
      <c r="I83" s="1">
        <v>76</v>
      </c>
      <c r="J83" s="7">
        <v>4737279</v>
      </c>
      <c r="K83" s="7">
        <v>2191958</v>
      </c>
    </row>
    <row r="84" spans="1:11" ht="12.75">
      <c r="A84" s="181" t="s">
        <v>141</v>
      </c>
      <c r="B84" s="182"/>
      <c r="C84" s="182"/>
      <c r="D84" s="182"/>
      <c r="E84" s="182"/>
      <c r="F84" s="182"/>
      <c r="G84" s="182"/>
      <c r="H84" s="183"/>
      <c r="I84" s="1">
        <v>77</v>
      </c>
      <c r="J84" s="7">
        <v>0</v>
      </c>
      <c r="K84" s="7">
        <v>0</v>
      </c>
    </row>
    <row r="85" spans="1:11" ht="12.75">
      <c r="A85" s="170" t="s">
        <v>142</v>
      </c>
      <c r="B85" s="171"/>
      <c r="C85" s="171"/>
      <c r="D85" s="171"/>
      <c r="E85" s="171"/>
      <c r="F85" s="171"/>
      <c r="G85" s="171"/>
      <c r="H85" s="172"/>
      <c r="I85" s="1">
        <v>78</v>
      </c>
      <c r="J85" s="7">
        <v>0</v>
      </c>
      <c r="K85" s="7">
        <v>0</v>
      </c>
    </row>
    <row r="86" spans="1:11" ht="12.75">
      <c r="A86" s="173" t="s">
        <v>13</v>
      </c>
      <c r="B86" s="174"/>
      <c r="C86" s="174"/>
      <c r="D86" s="174"/>
      <c r="E86" s="174"/>
      <c r="F86" s="174"/>
      <c r="G86" s="174"/>
      <c r="H86" s="175"/>
      <c r="I86" s="1">
        <v>79</v>
      </c>
      <c r="J86" s="50">
        <f>SUM(J87:J89)</f>
        <v>16518112</v>
      </c>
      <c r="K86" s="50">
        <f>SUM(K87:K89)</f>
        <v>16185112</v>
      </c>
    </row>
    <row r="87" spans="1:11" ht="12.75">
      <c r="A87" s="170" t="s">
        <v>105</v>
      </c>
      <c r="B87" s="171"/>
      <c r="C87" s="171"/>
      <c r="D87" s="171"/>
      <c r="E87" s="171"/>
      <c r="F87" s="171"/>
      <c r="G87" s="171"/>
      <c r="H87" s="172"/>
      <c r="I87" s="1">
        <v>80</v>
      </c>
      <c r="J87" s="7">
        <v>5417055</v>
      </c>
      <c r="K87" s="7">
        <v>5084055</v>
      </c>
    </row>
    <row r="88" spans="1:11" ht="12.75">
      <c r="A88" s="170" t="s">
        <v>106</v>
      </c>
      <c r="B88" s="171"/>
      <c r="C88" s="171"/>
      <c r="D88" s="171"/>
      <c r="E88" s="171"/>
      <c r="F88" s="171"/>
      <c r="G88" s="171"/>
      <c r="H88" s="172"/>
      <c r="I88" s="1">
        <v>81</v>
      </c>
      <c r="J88" s="7">
        <v>0</v>
      </c>
      <c r="K88" s="7">
        <v>0</v>
      </c>
    </row>
    <row r="89" spans="1:11" ht="12.75">
      <c r="A89" s="170" t="s">
        <v>107</v>
      </c>
      <c r="B89" s="171"/>
      <c r="C89" s="171"/>
      <c r="D89" s="171"/>
      <c r="E89" s="171"/>
      <c r="F89" s="171"/>
      <c r="G89" s="171"/>
      <c r="H89" s="172"/>
      <c r="I89" s="1">
        <v>82</v>
      </c>
      <c r="J89" s="7">
        <v>11101057</v>
      </c>
      <c r="K89" s="7">
        <v>11101057</v>
      </c>
    </row>
    <row r="90" spans="1:11" ht="12.75">
      <c r="A90" s="173" t="s">
        <v>14</v>
      </c>
      <c r="B90" s="174"/>
      <c r="C90" s="174"/>
      <c r="D90" s="174"/>
      <c r="E90" s="174"/>
      <c r="F90" s="174"/>
      <c r="G90" s="174"/>
      <c r="H90" s="175"/>
      <c r="I90" s="1">
        <v>83</v>
      </c>
      <c r="J90" s="50">
        <f>SUM(J91:J99)</f>
        <v>82057542</v>
      </c>
      <c r="K90" s="50">
        <f>SUM(K91:K99)</f>
        <v>81818446</v>
      </c>
    </row>
    <row r="91" spans="1:11" ht="12.75">
      <c r="A91" s="170" t="s">
        <v>108</v>
      </c>
      <c r="B91" s="171"/>
      <c r="C91" s="171"/>
      <c r="D91" s="171"/>
      <c r="E91" s="171"/>
      <c r="F91" s="171"/>
      <c r="G91" s="171"/>
      <c r="H91" s="172"/>
      <c r="I91" s="1">
        <v>84</v>
      </c>
      <c r="J91" s="7">
        <v>0</v>
      </c>
      <c r="K91" s="7">
        <v>0</v>
      </c>
    </row>
    <row r="92" spans="1:11" ht="12.75">
      <c r="A92" s="170" t="s">
        <v>209</v>
      </c>
      <c r="B92" s="171"/>
      <c r="C92" s="171"/>
      <c r="D92" s="171"/>
      <c r="E92" s="171"/>
      <c r="F92" s="171"/>
      <c r="G92" s="171"/>
      <c r="H92" s="172"/>
      <c r="I92" s="1">
        <v>85</v>
      </c>
      <c r="J92" s="7">
        <v>21201120</v>
      </c>
      <c r="K92" s="7">
        <v>21376669</v>
      </c>
    </row>
    <row r="93" spans="1:11" ht="12.75">
      <c r="A93" s="170" t="s">
        <v>0</v>
      </c>
      <c r="B93" s="171"/>
      <c r="C93" s="171"/>
      <c r="D93" s="171"/>
      <c r="E93" s="171"/>
      <c r="F93" s="171"/>
      <c r="G93" s="171"/>
      <c r="H93" s="172"/>
      <c r="I93" s="1">
        <v>86</v>
      </c>
      <c r="J93" s="7">
        <v>43015571</v>
      </c>
      <c r="K93" s="7">
        <v>42600926</v>
      </c>
    </row>
    <row r="94" spans="1:11" ht="12.75">
      <c r="A94" s="170" t="s">
        <v>210</v>
      </c>
      <c r="B94" s="171"/>
      <c r="C94" s="171"/>
      <c r="D94" s="171"/>
      <c r="E94" s="171"/>
      <c r="F94" s="171"/>
      <c r="G94" s="171"/>
      <c r="H94" s="172"/>
      <c r="I94" s="1">
        <v>87</v>
      </c>
      <c r="J94" s="7">
        <v>0</v>
      </c>
      <c r="K94" s="7">
        <v>0</v>
      </c>
    </row>
    <row r="95" spans="1:11" ht="12.75">
      <c r="A95" s="170" t="s">
        <v>211</v>
      </c>
      <c r="B95" s="171"/>
      <c r="C95" s="171"/>
      <c r="D95" s="171"/>
      <c r="E95" s="171"/>
      <c r="F95" s="171"/>
      <c r="G95" s="171"/>
      <c r="H95" s="172"/>
      <c r="I95" s="1">
        <v>88</v>
      </c>
      <c r="J95" s="7">
        <v>0</v>
      </c>
      <c r="K95" s="7">
        <v>0</v>
      </c>
    </row>
    <row r="96" spans="1:11" ht="12.75">
      <c r="A96" s="170" t="s">
        <v>212</v>
      </c>
      <c r="B96" s="171"/>
      <c r="C96" s="171"/>
      <c r="D96" s="171"/>
      <c r="E96" s="171"/>
      <c r="F96" s="171"/>
      <c r="G96" s="171"/>
      <c r="H96" s="172"/>
      <c r="I96" s="1">
        <v>89</v>
      </c>
      <c r="J96" s="7">
        <v>0</v>
      </c>
      <c r="K96" s="7">
        <v>0</v>
      </c>
    </row>
    <row r="97" spans="1:11" ht="12.75">
      <c r="A97" s="170" t="s">
        <v>85</v>
      </c>
      <c r="B97" s="171"/>
      <c r="C97" s="171"/>
      <c r="D97" s="171"/>
      <c r="E97" s="171"/>
      <c r="F97" s="171"/>
      <c r="G97" s="171"/>
      <c r="H97" s="172"/>
      <c r="I97" s="1">
        <v>90</v>
      </c>
      <c r="J97" s="7">
        <v>0</v>
      </c>
      <c r="K97" s="7">
        <v>0</v>
      </c>
    </row>
    <row r="98" spans="1:11" ht="12.75">
      <c r="A98" s="170" t="s">
        <v>83</v>
      </c>
      <c r="B98" s="171"/>
      <c r="C98" s="171"/>
      <c r="D98" s="171"/>
      <c r="E98" s="171"/>
      <c r="F98" s="171"/>
      <c r="G98" s="171"/>
      <c r="H98" s="172"/>
      <c r="I98" s="1">
        <v>91</v>
      </c>
      <c r="J98" s="7">
        <v>0</v>
      </c>
      <c r="K98" s="7">
        <v>0</v>
      </c>
    </row>
    <row r="99" spans="1:11" ht="12.75">
      <c r="A99" s="170" t="s">
        <v>84</v>
      </c>
      <c r="B99" s="171"/>
      <c r="C99" s="171"/>
      <c r="D99" s="171"/>
      <c r="E99" s="171"/>
      <c r="F99" s="171"/>
      <c r="G99" s="171"/>
      <c r="H99" s="172"/>
      <c r="I99" s="1">
        <v>92</v>
      </c>
      <c r="J99" s="7">
        <v>17840851</v>
      </c>
      <c r="K99" s="7">
        <v>17840851</v>
      </c>
    </row>
    <row r="100" spans="1:11" ht="12.75">
      <c r="A100" s="173" t="s">
        <v>15</v>
      </c>
      <c r="B100" s="174"/>
      <c r="C100" s="174"/>
      <c r="D100" s="174"/>
      <c r="E100" s="174"/>
      <c r="F100" s="174"/>
      <c r="G100" s="174"/>
      <c r="H100" s="175"/>
      <c r="I100" s="1">
        <v>93</v>
      </c>
      <c r="J100" s="50">
        <f>SUM(J101:J112)</f>
        <v>73141949</v>
      </c>
      <c r="K100" s="50">
        <f>SUM(K101:K112)</f>
        <v>78865548</v>
      </c>
    </row>
    <row r="101" spans="1:11" ht="12.75">
      <c r="A101" s="170" t="s">
        <v>108</v>
      </c>
      <c r="B101" s="171"/>
      <c r="C101" s="171"/>
      <c r="D101" s="171"/>
      <c r="E101" s="171"/>
      <c r="F101" s="171"/>
      <c r="G101" s="171"/>
      <c r="H101" s="172"/>
      <c r="I101" s="1">
        <v>94</v>
      </c>
      <c r="J101" s="7">
        <v>0</v>
      </c>
      <c r="K101" s="7">
        <v>0</v>
      </c>
    </row>
    <row r="102" spans="1:11" ht="12.75">
      <c r="A102" s="170" t="s">
        <v>209</v>
      </c>
      <c r="B102" s="171"/>
      <c r="C102" s="171"/>
      <c r="D102" s="171"/>
      <c r="E102" s="171"/>
      <c r="F102" s="171"/>
      <c r="G102" s="171"/>
      <c r="H102" s="172"/>
      <c r="I102" s="1">
        <v>95</v>
      </c>
      <c r="J102" s="7">
        <v>21626427</v>
      </c>
      <c r="K102" s="7">
        <v>16079113</v>
      </c>
    </row>
    <row r="103" spans="1:11" ht="12.75">
      <c r="A103" s="170" t="s">
        <v>0</v>
      </c>
      <c r="B103" s="171"/>
      <c r="C103" s="171"/>
      <c r="D103" s="171"/>
      <c r="E103" s="171"/>
      <c r="F103" s="171"/>
      <c r="G103" s="171"/>
      <c r="H103" s="172"/>
      <c r="I103" s="1">
        <v>96</v>
      </c>
      <c r="J103" s="7">
        <v>19263479</v>
      </c>
      <c r="K103" s="7">
        <v>34888113</v>
      </c>
    </row>
    <row r="104" spans="1:11" ht="12.75">
      <c r="A104" s="170" t="s">
        <v>210</v>
      </c>
      <c r="B104" s="171"/>
      <c r="C104" s="171"/>
      <c r="D104" s="171"/>
      <c r="E104" s="171"/>
      <c r="F104" s="171"/>
      <c r="G104" s="171"/>
      <c r="H104" s="172"/>
      <c r="I104" s="1">
        <v>97</v>
      </c>
      <c r="J104" s="7">
        <v>0</v>
      </c>
      <c r="K104" s="7">
        <v>0</v>
      </c>
    </row>
    <row r="105" spans="1:11" ht="12.75">
      <c r="A105" s="170" t="s">
        <v>211</v>
      </c>
      <c r="B105" s="171"/>
      <c r="C105" s="171"/>
      <c r="D105" s="171"/>
      <c r="E105" s="171"/>
      <c r="F105" s="171"/>
      <c r="G105" s="171"/>
      <c r="H105" s="172"/>
      <c r="I105" s="1">
        <v>98</v>
      </c>
      <c r="J105" s="7">
        <v>19499771</v>
      </c>
      <c r="K105" s="7">
        <v>18897836</v>
      </c>
    </row>
    <row r="106" spans="1:11" ht="12.75">
      <c r="A106" s="170" t="s">
        <v>212</v>
      </c>
      <c r="B106" s="171"/>
      <c r="C106" s="171"/>
      <c r="D106" s="171"/>
      <c r="E106" s="171"/>
      <c r="F106" s="171"/>
      <c r="G106" s="171"/>
      <c r="H106" s="172"/>
      <c r="I106" s="1">
        <v>99</v>
      </c>
      <c r="J106" s="7">
        <v>0</v>
      </c>
      <c r="K106" s="7">
        <v>0</v>
      </c>
    </row>
    <row r="107" spans="1:11" ht="12.75">
      <c r="A107" s="170" t="s">
        <v>85</v>
      </c>
      <c r="B107" s="171"/>
      <c r="C107" s="171"/>
      <c r="D107" s="171"/>
      <c r="E107" s="171"/>
      <c r="F107" s="171"/>
      <c r="G107" s="171"/>
      <c r="H107" s="172"/>
      <c r="I107" s="1">
        <v>100</v>
      </c>
      <c r="J107" s="7">
        <v>0</v>
      </c>
      <c r="K107" s="7">
        <v>0</v>
      </c>
    </row>
    <row r="108" spans="1:11" ht="12.75">
      <c r="A108" s="170" t="s">
        <v>86</v>
      </c>
      <c r="B108" s="171"/>
      <c r="C108" s="171"/>
      <c r="D108" s="171"/>
      <c r="E108" s="171"/>
      <c r="F108" s="171"/>
      <c r="G108" s="171"/>
      <c r="H108" s="172"/>
      <c r="I108" s="1">
        <v>101</v>
      </c>
      <c r="J108" s="7">
        <v>3870266</v>
      </c>
      <c r="K108" s="7">
        <v>3845230</v>
      </c>
    </row>
    <row r="109" spans="1:11" ht="12.75">
      <c r="A109" s="170" t="s">
        <v>87</v>
      </c>
      <c r="B109" s="171"/>
      <c r="C109" s="171"/>
      <c r="D109" s="171"/>
      <c r="E109" s="171"/>
      <c r="F109" s="171"/>
      <c r="G109" s="171"/>
      <c r="H109" s="172"/>
      <c r="I109" s="1">
        <v>102</v>
      </c>
      <c r="J109" s="7">
        <v>2675324</v>
      </c>
      <c r="K109" s="7">
        <v>3001695</v>
      </c>
    </row>
    <row r="110" spans="1:11" ht="12.75">
      <c r="A110" s="170" t="s">
        <v>90</v>
      </c>
      <c r="B110" s="171"/>
      <c r="C110" s="171"/>
      <c r="D110" s="171"/>
      <c r="E110" s="171"/>
      <c r="F110" s="171"/>
      <c r="G110" s="171"/>
      <c r="H110" s="172"/>
      <c r="I110" s="1">
        <v>103</v>
      </c>
      <c r="J110" s="7">
        <v>0</v>
      </c>
      <c r="K110" s="7">
        <v>0</v>
      </c>
    </row>
    <row r="111" spans="1:11" ht="12.75">
      <c r="A111" s="170" t="s">
        <v>88</v>
      </c>
      <c r="B111" s="171"/>
      <c r="C111" s="171"/>
      <c r="D111" s="171"/>
      <c r="E111" s="171"/>
      <c r="F111" s="171"/>
      <c r="G111" s="171"/>
      <c r="H111" s="172"/>
      <c r="I111" s="1">
        <v>104</v>
      </c>
      <c r="J111" s="7">
        <v>0</v>
      </c>
      <c r="K111" s="7">
        <v>0</v>
      </c>
    </row>
    <row r="112" spans="1:11" ht="12.75">
      <c r="A112" s="170" t="s">
        <v>89</v>
      </c>
      <c r="B112" s="171"/>
      <c r="C112" s="171"/>
      <c r="D112" s="171"/>
      <c r="E112" s="171"/>
      <c r="F112" s="171"/>
      <c r="G112" s="171"/>
      <c r="H112" s="172"/>
      <c r="I112" s="1">
        <v>105</v>
      </c>
      <c r="J112" s="7">
        <v>6206682</v>
      </c>
      <c r="K112" s="7">
        <v>2153561</v>
      </c>
    </row>
    <row r="113" spans="1:11" ht="12.75">
      <c r="A113" s="173" t="s">
        <v>1</v>
      </c>
      <c r="B113" s="174"/>
      <c r="C113" s="174"/>
      <c r="D113" s="174"/>
      <c r="E113" s="174"/>
      <c r="F113" s="174"/>
      <c r="G113" s="174"/>
      <c r="H113" s="175"/>
      <c r="I113" s="1">
        <v>106</v>
      </c>
      <c r="J113" s="7">
        <v>2603266</v>
      </c>
      <c r="K113" s="7">
        <v>66096</v>
      </c>
    </row>
    <row r="114" spans="1:11" ht="12.75">
      <c r="A114" s="173" t="s">
        <v>19</v>
      </c>
      <c r="B114" s="174"/>
      <c r="C114" s="174"/>
      <c r="D114" s="174"/>
      <c r="E114" s="174"/>
      <c r="F114" s="174"/>
      <c r="G114" s="174"/>
      <c r="H114" s="175"/>
      <c r="I114" s="1">
        <v>107</v>
      </c>
      <c r="J114" s="50">
        <f>J69+J86+J90+J100+J113</f>
        <v>633293116</v>
      </c>
      <c r="K114" s="50">
        <f>K69+K86+K90+K100+K113</f>
        <v>618582674</v>
      </c>
    </row>
    <row r="115" spans="1:11" ht="12.75">
      <c r="A115" s="159" t="s">
        <v>48</v>
      </c>
      <c r="B115" s="160"/>
      <c r="C115" s="160"/>
      <c r="D115" s="160"/>
      <c r="E115" s="160"/>
      <c r="F115" s="160"/>
      <c r="G115" s="160"/>
      <c r="H115" s="161"/>
      <c r="I115" s="2">
        <v>108</v>
      </c>
      <c r="J115" s="8">
        <v>804016</v>
      </c>
      <c r="K115" s="8">
        <v>804016</v>
      </c>
    </row>
    <row r="116" spans="1:11" ht="12.75">
      <c r="A116" s="162" t="s">
        <v>275</v>
      </c>
      <c r="B116" s="163"/>
      <c r="C116" s="163"/>
      <c r="D116" s="163"/>
      <c r="E116" s="163"/>
      <c r="F116" s="163"/>
      <c r="G116" s="163"/>
      <c r="H116" s="163"/>
      <c r="I116" s="164"/>
      <c r="J116" s="164"/>
      <c r="K116" s="165"/>
    </row>
    <row r="117" spans="1:11" ht="12.75">
      <c r="A117" s="166" t="s">
        <v>155</v>
      </c>
      <c r="B117" s="167"/>
      <c r="C117" s="167"/>
      <c r="D117" s="167"/>
      <c r="E117" s="167"/>
      <c r="F117" s="167"/>
      <c r="G117" s="167"/>
      <c r="H117" s="167"/>
      <c r="I117" s="168"/>
      <c r="J117" s="168"/>
      <c r="K117" s="169"/>
    </row>
    <row r="118" spans="1:11" ht="12.75">
      <c r="A118" s="170" t="s">
        <v>3</v>
      </c>
      <c r="B118" s="171"/>
      <c r="C118" s="171"/>
      <c r="D118" s="171"/>
      <c r="E118" s="171"/>
      <c r="F118" s="171"/>
      <c r="G118" s="171"/>
      <c r="H118" s="172"/>
      <c r="I118" s="1">
        <v>109</v>
      </c>
      <c r="J118" s="7">
        <v>458972247</v>
      </c>
      <c r="K118" s="7">
        <v>441647472</v>
      </c>
    </row>
    <row r="119" spans="1:11" ht="12.75">
      <c r="A119" s="176" t="s">
        <v>4</v>
      </c>
      <c r="B119" s="177"/>
      <c r="C119" s="177"/>
      <c r="D119" s="177"/>
      <c r="E119" s="177"/>
      <c r="F119" s="177"/>
      <c r="G119" s="177"/>
      <c r="H119" s="178"/>
      <c r="I119" s="4">
        <v>110</v>
      </c>
      <c r="J119" s="8">
        <v>0</v>
      </c>
      <c r="K119" s="8">
        <v>0</v>
      </c>
    </row>
    <row r="120" spans="1:11" ht="12.75">
      <c r="A120" s="179" t="s">
        <v>276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2.75">
      <c r="A121" s="157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72"/>
  <sheetViews>
    <sheetView zoomScaleSheetLayoutView="110" zoomScalePageLayoutView="0" workbookViewId="0" topLeftCell="A1">
      <selection activeCell="R20" sqref="R2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4" width="10.140625" style="49" bestFit="1" customWidth="1"/>
    <col min="15" max="16384" width="9.140625" style="49" customWidth="1"/>
  </cols>
  <sheetData>
    <row r="2" spans="1:13" ht="12.75" customHeight="1">
      <c r="A2" s="194" t="s">
        <v>128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2.75" customHeight="1">
      <c r="A3" s="202" t="s">
        <v>310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 customHeight="1">
      <c r="A4" s="219" t="s">
        <v>306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23.25">
      <c r="A5" s="220" t="s">
        <v>50</v>
      </c>
      <c r="B5" s="220"/>
      <c r="C5" s="220"/>
      <c r="D5" s="220"/>
      <c r="E5" s="220"/>
      <c r="F5" s="220"/>
      <c r="G5" s="220"/>
      <c r="H5" s="220"/>
      <c r="I5" s="55" t="s">
        <v>245</v>
      </c>
      <c r="J5" s="221" t="s">
        <v>283</v>
      </c>
      <c r="K5" s="221"/>
      <c r="L5" s="221" t="s">
        <v>284</v>
      </c>
      <c r="M5" s="221"/>
    </row>
    <row r="6" spans="1:13" ht="22.5">
      <c r="A6" s="220"/>
      <c r="B6" s="220"/>
      <c r="C6" s="220"/>
      <c r="D6" s="220"/>
      <c r="E6" s="220"/>
      <c r="F6" s="220"/>
      <c r="G6" s="220"/>
      <c r="H6" s="220"/>
      <c r="I6" s="55"/>
      <c r="J6" s="57" t="s">
        <v>279</v>
      </c>
      <c r="K6" s="57" t="s">
        <v>280</v>
      </c>
      <c r="L6" s="57" t="s">
        <v>279</v>
      </c>
      <c r="M6" s="57" t="s">
        <v>280</v>
      </c>
    </row>
    <row r="7" spans="1:13" ht="12.75">
      <c r="A7" s="221">
        <v>1</v>
      </c>
      <c r="B7" s="221"/>
      <c r="C7" s="221"/>
      <c r="D7" s="221"/>
      <c r="E7" s="221"/>
      <c r="F7" s="221"/>
      <c r="G7" s="221"/>
      <c r="H7" s="221"/>
      <c r="I7" s="59">
        <v>2</v>
      </c>
      <c r="J7" s="57">
        <v>3</v>
      </c>
      <c r="K7" s="57">
        <v>4</v>
      </c>
      <c r="L7" s="57">
        <v>5</v>
      </c>
      <c r="M7" s="57">
        <v>6</v>
      </c>
    </row>
    <row r="8" spans="1:14" ht="12.75">
      <c r="A8" s="166" t="s">
        <v>20</v>
      </c>
      <c r="B8" s="167"/>
      <c r="C8" s="167"/>
      <c r="D8" s="167"/>
      <c r="E8" s="167"/>
      <c r="F8" s="167"/>
      <c r="G8" s="167"/>
      <c r="H8" s="184"/>
      <c r="I8" s="3">
        <v>111</v>
      </c>
      <c r="J8" s="51">
        <f>SUM(J9:J10)</f>
        <v>84347713</v>
      </c>
      <c r="K8" s="51">
        <f>SUM(K9:K10)</f>
        <v>42559407</v>
      </c>
      <c r="L8" s="51">
        <f>SUM(L9:L10)</f>
        <v>93584061</v>
      </c>
      <c r="M8" s="51">
        <f>SUM(M9:M10)</f>
        <v>47093344</v>
      </c>
      <c r="N8" s="84"/>
    </row>
    <row r="9" spans="1:14" ht="12.75">
      <c r="A9" s="173" t="s">
        <v>126</v>
      </c>
      <c r="B9" s="174"/>
      <c r="C9" s="174"/>
      <c r="D9" s="174"/>
      <c r="E9" s="174"/>
      <c r="F9" s="174"/>
      <c r="G9" s="174"/>
      <c r="H9" s="175"/>
      <c r="I9" s="1">
        <v>112</v>
      </c>
      <c r="J9" s="7">
        <v>71831161</v>
      </c>
      <c r="K9" s="7">
        <v>35773548</v>
      </c>
      <c r="L9" s="7">
        <v>83569711</v>
      </c>
      <c r="M9" s="7">
        <v>41917794</v>
      </c>
      <c r="N9" s="84"/>
    </row>
    <row r="10" spans="1:14" ht="12.75">
      <c r="A10" s="173" t="s">
        <v>94</v>
      </c>
      <c r="B10" s="174"/>
      <c r="C10" s="174"/>
      <c r="D10" s="174"/>
      <c r="E10" s="174"/>
      <c r="F10" s="174"/>
      <c r="G10" s="174"/>
      <c r="H10" s="175"/>
      <c r="I10" s="1">
        <v>113</v>
      </c>
      <c r="J10" s="7">
        <v>12516552</v>
      </c>
      <c r="K10" s="7">
        <v>6785859</v>
      </c>
      <c r="L10" s="7">
        <v>10014350</v>
      </c>
      <c r="M10" s="7">
        <v>5175550</v>
      </c>
      <c r="N10" s="84"/>
    </row>
    <row r="11" spans="1:14" ht="12.75">
      <c r="A11" s="173" t="s">
        <v>7</v>
      </c>
      <c r="B11" s="174"/>
      <c r="C11" s="174"/>
      <c r="D11" s="174"/>
      <c r="E11" s="174"/>
      <c r="F11" s="174"/>
      <c r="G11" s="174"/>
      <c r="H11" s="175"/>
      <c r="I11" s="1">
        <v>114</v>
      </c>
      <c r="J11" s="50">
        <f>J12+J13+J17+J21+J22+J23+J26+J27</f>
        <v>82642852</v>
      </c>
      <c r="K11" s="50">
        <f>K12+K13+K17+K21+K22+K23+K26+K27</f>
        <v>42376648</v>
      </c>
      <c r="L11" s="50">
        <f>L12+L13+L17+L21+L22+L23+L26+L27</f>
        <v>90096997</v>
      </c>
      <c r="M11" s="50">
        <f>M12+M13+M17+M21+M22+M23+M26+M27</f>
        <v>46099419</v>
      </c>
      <c r="N11" s="84"/>
    </row>
    <row r="12" spans="1:14" ht="12.75">
      <c r="A12" s="173" t="s">
        <v>95</v>
      </c>
      <c r="B12" s="174"/>
      <c r="C12" s="174"/>
      <c r="D12" s="174"/>
      <c r="E12" s="174"/>
      <c r="F12" s="174"/>
      <c r="G12" s="174"/>
      <c r="H12" s="175"/>
      <c r="I12" s="1">
        <v>115</v>
      </c>
      <c r="J12" s="7">
        <v>0</v>
      </c>
      <c r="K12" s="7">
        <v>0</v>
      </c>
      <c r="L12" s="7">
        <v>0</v>
      </c>
      <c r="M12" s="7">
        <v>0</v>
      </c>
      <c r="N12" s="84"/>
    </row>
    <row r="13" spans="1:14" ht="12.75">
      <c r="A13" s="173" t="s">
        <v>16</v>
      </c>
      <c r="B13" s="174"/>
      <c r="C13" s="174"/>
      <c r="D13" s="174"/>
      <c r="E13" s="174"/>
      <c r="F13" s="174"/>
      <c r="G13" s="174"/>
      <c r="H13" s="175"/>
      <c r="I13" s="1">
        <v>116</v>
      </c>
      <c r="J13" s="50">
        <f>SUM(J14:J16)</f>
        <v>27446554</v>
      </c>
      <c r="K13" s="50">
        <f>SUM(K14:K16)</f>
        <v>14128665</v>
      </c>
      <c r="L13" s="50">
        <f>SUM(L14:L16)</f>
        <v>33264957</v>
      </c>
      <c r="M13" s="50">
        <f>SUM(M14:M16)</f>
        <v>17371334</v>
      </c>
      <c r="N13" s="84"/>
    </row>
    <row r="14" spans="1:14" ht="12.75">
      <c r="A14" s="170" t="s">
        <v>122</v>
      </c>
      <c r="B14" s="171"/>
      <c r="C14" s="171"/>
      <c r="D14" s="171"/>
      <c r="E14" s="171"/>
      <c r="F14" s="171"/>
      <c r="G14" s="171"/>
      <c r="H14" s="172"/>
      <c r="I14" s="1">
        <v>117</v>
      </c>
      <c r="J14" s="7">
        <v>10103666</v>
      </c>
      <c r="K14" s="7">
        <v>4573828</v>
      </c>
      <c r="L14" s="7">
        <v>11144548</v>
      </c>
      <c r="M14" s="7">
        <v>5371318</v>
      </c>
      <c r="N14" s="84"/>
    </row>
    <row r="15" spans="1:14" ht="12.75">
      <c r="A15" s="170" t="s">
        <v>123</v>
      </c>
      <c r="B15" s="171"/>
      <c r="C15" s="171"/>
      <c r="D15" s="171"/>
      <c r="E15" s="171"/>
      <c r="F15" s="171"/>
      <c r="G15" s="171"/>
      <c r="H15" s="172"/>
      <c r="I15" s="1">
        <v>118</v>
      </c>
      <c r="J15" s="7">
        <v>0</v>
      </c>
      <c r="K15" s="7">
        <v>0</v>
      </c>
      <c r="L15" s="7">
        <v>0</v>
      </c>
      <c r="M15" s="7">
        <v>0</v>
      </c>
      <c r="N15" s="84"/>
    </row>
    <row r="16" spans="1:14" ht="12.75">
      <c r="A16" s="170" t="s">
        <v>52</v>
      </c>
      <c r="B16" s="171"/>
      <c r="C16" s="171"/>
      <c r="D16" s="171"/>
      <c r="E16" s="171"/>
      <c r="F16" s="171"/>
      <c r="G16" s="171"/>
      <c r="H16" s="172"/>
      <c r="I16" s="1">
        <v>119</v>
      </c>
      <c r="J16" s="7">
        <v>17342888</v>
      </c>
      <c r="K16" s="7">
        <v>9554837</v>
      </c>
      <c r="L16" s="7">
        <v>22120409</v>
      </c>
      <c r="M16" s="7">
        <v>12000016</v>
      </c>
      <c r="N16" s="84"/>
    </row>
    <row r="17" spans="1:14" ht="12.75">
      <c r="A17" s="173" t="s">
        <v>17</v>
      </c>
      <c r="B17" s="174"/>
      <c r="C17" s="174"/>
      <c r="D17" s="174"/>
      <c r="E17" s="174"/>
      <c r="F17" s="174"/>
      <c r="G17" s="174"/>
      <c r="H17" s="175"/>
      <c r="I17" s="1">
        <v>120</v>
      </c>
      <c r="J17" s="50">
        <f>SUM(J18:J20)</f>
        <v>36752693</v>
      </c>
      <c r="K17" s="50">
        <f>SUM(K18:K20)</f>
        <v>19104963</v>
      </c>
      <c r="L17" s="50">
        <f>SUM(L18:L20)</f>
        <v>37811180</v>
      </c>
      <c r="M17" s="50">
        <f>SUM(M18:M20)</f>
        <v>19388900</v>
      </c>
      <c r="N17" s="84"/>
    </row>
    <row r="18" spans="1:14" ht="12.75">
      <c r="A18" s="170" t="s">
        <v>53</v>
      </c>
      <c r="B18" s="171"/>
      <c r="C18" s="171"/>
      <c r="D18" s="171"/>
      <c r="E18" s="171"/>
      <c r="F18" s="171"/>
      <c r="G18" s="171"/>
      <c r="H18" s="172"/>
      <c r="I18" s="1">
        <v>121</v>
      </c>
      <c r="J18" s="7">
        <v>23046695</v>
      </c>
      <c r="K18" s="7">
        <v>11940370</v>
      </c>
      <c r="L18" s="7">
        <v>23233941</v>
      </c>
      <c r="M18" s="7">
        <v>11778356</v>
      </c>
      <c r="N18" s="84"/>
    </row>
    <row r="19" spans="1:14" ht="12.75">
      <c r="A19" s="170" t="s">
        <v>54</v>
      </c>
      <c r="B19" s="171"/>
      <c r="C19" s="171"/>
      <c r="D19" s="171"/>
      <c r="E19" s="171"/>
      <c r="F19" s="171"/>
      <c r="G19" s="171"/>
      <c r="H19" s="172"/>
      <c r="I19" s="1">
        <v>122</v>
      </c>
      <c r="J19" s="7">
        <v>8825640</v>
      </c>
      <c r="K19" s="7">
        <v>4607761</v>
      </c>
      <c r="L19" s="7">
        <v>9277203</v>
      </c>
      <c r="M19" s="7">
        <v>4753504</v>
      </c>
      <c r="N19" s="84"/>
    </row>
    <row r="20" spans="1:14" ht="12.75">
      <c r="A20" s="170" t="s">
        <v>55</v>
      </c>
      <c r="B20" s="171"/>
      <c r="C20" s="171"/>
      <c r="D20" s="171"/>
      <c r="E20" s="171"/>
      <c r="F20" s="171"/>
      <c r="G20" s="171"/>
      <c r="H20" s="172"/>
      <c r="I20" s="1">
        <v>123</v>
      </c>
      <c r="J20" s="7">
        <v>4880358</v>
      </c>
      <c r="K20" s="7">
        <v>2556832</v>
      </c>
      <c r="L20" s="7">
        <v>5300036</v>
      </c>
      <c r="M20" s="7">
        <v>2857040</v>
      </c>
      <c r="N20" s="84"/>
    </row>
    <row r="21" spans="1:14" ht="12.75">
      <c r="A21" s="173" t="s">
        <v>96</v>
      </c>
      <c r="B21" s="174"/>
      <c r="C21" s="174"/>
      <c r="D21" s="174"/>
      <c r="E21" s="174"/>
      <c r="F21" s="174"/>
      <c r="G21" s="174"/>
      <c r="H21" s="175"/>
      <c r="I21" s="1">
        <v>124</v>
      </c>
      <c r="J21" s="7">
        <v>4335813</v>
      </c>
      <c r="K21" s="7">
        <v>2162212</v>
      </c>
      <c r="L21" s="7">
        <v>5293905</v>
      </c>
      <c r="M21" s="7">
        <v>2741568</v>
      </c>
      <c r="N21" s="84"/>
    </row>
    <row r="22" spans="1:14" ht="12.75">
      <c r="A22" s="173" t="s">
        <v>97</v>
      </c>
      <c r="B22" s="174"/>
      <c r="C22" s="174"/>
      <c r="D22" s="174"/>
      <c r="E22" s="174"/>
      <c r="F22" s="174"/>
      <c r="G22" s="174"/>
      <c r="H22" s="175"/>
      <c r="I22" s="1">
        <v>125</v>
      </c>
      <c r="J22" s="7">
        <v>13306536</v>
      </c>
      <c r="K22" s="7">
        <v>6588373</v>
      </c>
      <c r="L22" s="7">
        <v>11043080</v>
      </c>
      <c r="M22" s="7">
        <v>4663474</v>
      </c>
      <c r="N22" s="84"/>
    </row>
    <row r="23" spans="1:14" ht="12.75">
      <c r="A23" s="173" t="s">
        <v>18</v>
      </c>
      <c r="B23" s="174"/>
      <c r="C23" s="174"/>
      <c r="D23" s="174"/>
      <c r="E23" s="174"/>
      <c r="F23" s="174"/>
      <c r="G23" s="174"/>
      <c r="H23" s="175"/>
      <c r="I23" s="1">
        <v>126</v>
      </c>
      <c r="J23" s="50">
        <f>SUM(J24:J25)</f>
        <v>0</v>
      </c>
      <c r="K23" s="50">
        <f>SUM(K24:K25)</f>
        <v>0</v>
      </c>
      <c r="L23" s="50">
        <f>SUM(L24:L25)</f>
        <v>1207732</v>
      </c>
      <c r="M23" s="50">
        <f>SUM(M24:M25)</f>
        <v>1008826</v>
      </c>
      <c r="N23" s="84"/>
    </row>
    <row r="24" spans="1:14" ht="12.75">
      <c r="A24" s="170" t="s">
        <v>113</v>
      </c>
      <c r="B24" s="171"/>
      <c r="C24" s="171"/>
      <c r="D24" s="171"/>
      <c r="E24" s="171"/>
      <c r="F24" s="171"/>
      <c r="G24" s="171"/>
      <c r="H24" s="172"/>
      <c r="I24" s="1">
        <v>127</v>
      </c>
      <c r="J24" s="7">
        <v>0</v>
      </c>
      <c r="K24" s="7">
        <v>0</v>
      </c>
      <c r="L24" s="7">
        <v>0</v>
      </c>
      <c r="M24" s="7">
        <v>0</v>
      </c>
      <c r="N24" s="84"/>
    </row>
    <row r="25" spans="1:14" ht="12.75">
      <c r="A25" s="170" t="s">
        <v>114</v>
      </c>
      <c r="B25" s="171"/>
      <c r="C25" s="171"/>
      <c r="D25" s="171"/>
      <c r="E25" s="171"/>
      <c r="F25" s="171"/>
      <c r="G25" s="171"/>
      <c r="H25" s="172"/>
      <c r="I25" s="1">
        <v>128</v>
      </c>
      <c r="J25" s="7">
        <v>0</v>
      </c>
      <c r="K25" s="7">
        <v>0</v>
      </c>
      <c r="L25" s="7">
        <v>1207732</v>
      </c>
      <c r="M25" s="7">
        <v>1008826</v>
      </c>
      <c r="N25" s="84"/>
    </row>
    <row r="26" spans="1:14" ht="12.75">
      <c r="A26" s="173" t="s">
        <v>98</v>
      </c>
      <c r="B26" s="174"/>
      <c r="C26" s="174"/>
      <c r="D26" s="174"/>
      <c r="E26" s="174"/>
      <c r="F26" s="174"/>
      <c r="G26" s="174"/>
      <c r="H26" s="175"/>
      <c r="I26" s="1">
        <v>129</v>
      </c>
      <c r="J26" s="7">
        <v>0</v>
      </c>
      <c r="K26" s="7">
        <v>0</v>
      </c>
      <c r="L26" s="7">
        <v>0</v>
      </c>
      <c r="M26" s="7">
        <v>0</v>
      </c>
      <c r="N26" s="84"/>
    </row>
    <row r="27" spans="1:14" ht="12.75">
      <c r="A27" s="173" t="s">
        <v>41</v>
      </c>
      <c r="B27" s="174"/>
      <c r="C27" s="174"/>
      <c r="D27" s="174"/>
      <c r="E27" s="174"/>
      <c r="F27" s="174"/>
      <c r="G27" s="174"/>
      <c r="H27" s="175"/>
      <c r="I27" s="1">
        <v>130</v>
      </c>
      <c r="J27" s="7">
        <v>801256</v>
      </c>
      <c r="K27" s="7">
        <v>392435</v>
      </c>
      <c r="L27" s="7">
        <v>1476143</v>
      </c>
      <c r="M27" s="7">
        <v>925317</v>
      </c>
      <c r="N27" s="84"/>
    </row>
    <row r="28" spans="1:14" ht="12.75">
      <c r="A28" s="173" t="s">
        <v>179</v>
      </c>
      <c r="B28" s="174"/>
      <c r="C28" s="174"/>
      <c r="D28" s="174"/>
      <c r="E28" s="174"/>
      <c r="F28" s="174"/>
      <c r="G28" s="174"/>
      <c r="H28" s="175"/>
      <c r="I28" s="1">
        <v>131</v>
      </c>
      <c r="J28" s="50">
        <f>SUM(J29:J33)</f>
        <v>1845255</v>
      </c>
      <c r="K28" s="50">
        <f>SUM(K29:K33)</f>
        <v>1254222</v>
      </c>
      <c r="L28" s="50">
        <f>SUM(L29:L33)</f>
        <v>1222832</v>
      </c>
      <c r="M28" s="50">
        <f>SUM(M29:M33)</f>
        <v>979770</v>
      </c>
      <c r="N28" s="84"/>
    </row>
    <row r="29" spans="1:14" ht="12.75">
      <c r="A29" s="173" t="s">
        <v>193</v>
      </c>
      <c r="B29" s="174"/>
      <c r="C29" s="174"/>
      <c r="D29" s="174"/>
      <c r="E29" s="174"/>
      <c r="F29" s="174"/>
      <c r="G29" s="174"/>
      <c r="H29" s="175"/>
      <c r="I29" s="1">
        <v>132</v>
      </c>
      <c r="J29" s="7">
        <v>0</v>
      </c>
      <c r="K29" s="7">
        <v>0</v>
      </c>
      <c r="L29" s="7">
        <v>0</v>
      </c>
      <c r="M29" s="7">
        <v>0</v>
      </c>
      <c r="N29" s="84"/>
    </row>
    <row r="30" spans="1:14" ht="24.75" customHeight="1">
      <c r="A30" s="173" t="s">
        <v>129</v>
      </c>
      <c r="B30" s="174"/>
      <c r="C30" s="174"/>
      <c r="D30" s="174"/>
      <c r="E30" s="174"/>
      <c r="F30" s="174"/>
      <c r="G30" s="174"/>
      <c r="H30" s="175"/>
      <c r="I30" s="1">
        <v>133</v>
      </c>
      <c r="J30" s="7">
        <v>1845255</v>
      </c>
      <c r="K30" s="7">
        <v>1254222</v>
      </c>
      <c r="L30" s="7">
        <v>1222832</v>
      </c>
      <c r="M30" s="7">
        <v>979770</v>
      </c>
      <c r="N30" s="84"/>
    </row>
    <row r="31" spans="1:14" ht="12.75">
      <c r="A31" s="173" t="s">
        <v>115</v>
      </c>
      <c r="B31" s="174"/>
      <c r="C31" s="174"/>
      <c r="D31" s="174"/>
      <c r="E31" s="174"/>
      <c r="F31" s="174"/>
      <c r="G31" s="174"/>
      <c r="H31" s="175"/>
      <c r="I31" s="1">
        <v>134</v>
      </c>
      <c r="J31" s="7">
        <v>0</v>
      </c>
      <c r="K31" s="7">
        <v>0</v>
      </c>
      <c r="L31" s="7">
        <v>0</v>
      </c>
      <c r="M31" s="7">
        <v>0</v>
      </c>
      <c r="N31" s="84"/>
    </row>
    <row r="32" spans="1:14" ht="12.75">
      <c r="A32" s="173" t="s">
        <v>189</v>
      </c>
      <c r="B32" s="174"/>
      <c r="C32" s="174"/>
      <c r="D32" s="174"/>
      <c r="E32" s="174"/>
      <c r="F32" s="174"/>
      <c r="G32" s="174"/>
      <c r="H32" s="175"/>
      <c r="I32" s="1">
        <v>135</v>
      </c>
      <c r="J32" s="7">
        <v>0</v>
      </c>
      <c r="K32" s="7">
        <v>0</v>
      </c>
      <c r="L32" s="7">
        <v>0</v>
      </c>
      <c r="M32" s="7">
        <v>0</v>
      </c>
      <c r="N32" s="84"/>
    </row>
    <row r="33" spans="1:14" ht="12.75">
      <c r="A33" s="173" t="s">
        <v>116</v>
      </c>
      <c r="B33" s="174"/>
      <c r="C33" s="174"/>
      <c r="D33" s="174"/>
      <c r="E33" s="174"/>
      <c r="F33" s="174"/>
      <c r="G33" s="174"/>
      <c r="H33" s="175"/>
      <c r="I33" s="1">
        <v>136</v>
      </c>
      <c r="J33" s="7">
        <v>0</v>
      </c>
      <c r="K33" s="7">
        <v>0</v>
      </c>
      <c r="L33" s="7">
        <v>0</v>
      </c>
      <c r="M33" s="7">
        <v>0</v>
      </c>
      <c r="N33" s="84"/>
    </row>
    <row r="34" spans="1:14" ht="12.75">
      <c r="A34" s="173" t="s">
        <v>180</v>
      </c>
      <c r="B34" s="174"/>
      <c r="C34" s="174"/>
      <c r="D34" s="174"/>
      <c r="E34" s="174"/>
      <c r="F34" s="174"/>
      <c r="G34" s="174"/>
      <c r="H34" s="175"/>
      <c r="I34" s="1">
        <v>137</v>
      </c>
      <c r="J34" s="50">
        <f>SUM(J35:J38)</f>
        <v>1872652</v>
      </c>
      <c r="K34" s="50">
        <f>SUM(K35:K38)</f>
        <v>1254102</v>
      </c>
      <c r="L34" s="50">
        <f>SUM(L35:L38)</f>
        <v>2517938</v>
      </c>
      <c r="M34" s="50">
        <f>SUM(M35:M38)</f>
        <v>1923005</v>
      </c>
      <c r="N34" s="84"/>
    </row>
    <row r="35" spans="1:14" ht="12.75">
      <c r="A35" s="173" t="s">
        <v>57</v>
      </c>
      <c r="B35" s="174"/>
      <c r="C35" s="174"/>
      <c r="D35" s="174"/>
      <c r="E35" s="174"/>
      <c r="F35" s="174"/>
      <c r="G35" s="174"/>
      <c r="H35" s="175"/>
      <c r="I35" s="1">
        <v>138</v>
      </c>
      <c r="J35" s="7">
        <v>0</v>
      </c>
      <c r="K35" s="7">
        <v>0</v>
      </c>
      <c r="L35" s="7">
        <v>0</v>
      </c>
      <c r="M35" s="7">
        <v>0</v>
      </c>
      <c r="N35" s="84"/>
    </row>
    <row r="36" spans="1:14" ht="24" customHeight="1">
      <c r="A36" s="173" t="s">
        <v>56</v>
      </c>
      <c r="B36" s="174"/>
      <c r="C36" s="174"/>
      <c r="D36" s="174"/>
      <c r="E36" s="174"/>
      <c r="F36" s="174"/>
      <c r="G36" s="174"/>
      <c r="H36" s="175"/>
      <c r="I36" s="1">
        <v>139</v>
      </c>
      <c r="J36" s="7">
        <v>1872652</v>
      </c>
      <c r="K36" s="7">
        <v>1254102</v>
      </c>
      <c r="L36" s="7">
        <v>2517938</v>
      </c>
      <c r="M36" s="7">
        <v>1923005</v>
      </c>
      <c r="N36" s="84"/>
    </row>
    <row r="37" spans="1:14" ht="12.75">
      <c r="A37" s="173" t="s">
        <v>190</v>
      </c>
      <c r="B37" s="174"/>
      <c r="C37" s="174"/>
      <c r="D37" s="174"/>
      <c r="E37" s="174"/>
      <c r="F37" s="174"/>
      <c r="G37" s="174"/>
      <c r="H37" s="175"/>
      <c r="I37" s="1">
        <v>140</v>
      </c>
      <c r="J37" s="7">
        <v>0</v>
      </c>
      <c r="K37" s="7">
        <v>0</v>
      </c>
      <c r="L37" s="7">
        <v>0</v>
      </c>
      <c r="M37" s="7">
        <v>0</v>
      </c>
      <c r="N37" s="84"/>
    </row>
    <row r="38" spans="1:14" ht="12.75">
      <c r="A38" s="173" t="s">
        <v>58</v>
      </c>
      <c r="B38" s="174"/>
      <c r="C38" s="174"/>
      <c r="D38" s="174"/>
      <c r="E38" s="174"/>
      <c r="F38" s="174"/>
      <c r="G38" s="174"/>
      <c r="H38" s="175"/>
      <c r="I38" s="1">
        <v>141</v>
      </c>
      <c r="J38" s="7">
        <v>0</v>
      </c>
      <c r="K38" s="7">
        <v>0</v>
      </c>
      <c r="L38" s="7">
        <v>0</v>
      </c>
      <c r="M38" s="7">
        <v>0</v>
      </c>
      <c r="N38" s="84"/>
    </row>
    <row r="39" spans="1:14" ht="12.75">
      <c r="A39" s="173" t="s">
        <v>164</v>
      </c>
      <c r="B39" s="174"/>
      <c r="C39" s="174"/>
      <c r="D39" s="174"/>
      <c r="E39" s="174"/>
      <c r="F39" s="174"/>
      <c r="G39" s="174"/>
      <c r="H39" s="175"/>
      <c r="I39" s="1">
        <v>142</v>
      </c>
      <c r="J39" s="7">
        <v>0</v>
      </c>
      <c r="K39" s="7">
        <v>0</v>
      </c>
      <c r="L39" s="7">
        <v>0</v>
      </c>
      <c r="M39" s="7">
        <v>0</v>
      </c>
      <c r="N39" s="84"/>
    </row>
    <row r="40" spans="1:14" ht="12.75">
      <c r="A40" s="173" t="s">
        <v>165</v>
      </c>
      <c r="B40" s="174"/>
      <c r="C40" s="174"/>
      <c r="D40" s="174"/>
      <c r="E40" s="174"/>
      <c r="F40" s="174"/>
      <c r="G40" s="174"/>
      <c r="H40" s="175"/>
      <c r="I40" s="1">
        <v>143</v>
      </c>
      <c r="J40" s="7">
        <v>0</v>
      </c>
      <c r="K40" s="7">
        <v>0</v>
      </c>
      <c r="L40" s="7">
        <v>0</v>
      </c>
      <c r="M40" s="7">
        <v>0</v>
      </c>
      <c r="N40" s="84"/>
    </row>
    <row r="41" spans="1:14" ht="12.75">
      <c r="A41" s="173" t="s">
        <v>191</v>
      </c>
      <c r="B41" s="174"/>
      <c r="C41" s="174"/>
      <c r="D41" s="174"/>
      <c r="E41" s="174"/>
      <c r="F41" s="174"/>
      <c r="G41" s="174"/>
      <c r="H41" s="175"/>
      <c r="I41" s="1">
        <v>144</v>
      </c>
      <c r="J41" s="7">
        <v>0</v>
      </c>
      <c r="K41" s="7">
        <v>0</v>
      </c>
      <c r="L41" s="7">
        <v>0</v>
      </c>
      <c r="M41" s="7">
        <v>0</v>
      </c>
      <c r="N41" s="84"/>
    </row>
    <row r="42" spans="1:14" ht="12.75">
      <c r="A42" s="173" t="s">
        <v>192</v>
      </c>
      <c r="B42" s="174"/>
      <c r="C42" s="174"/>
      <c r="D42" s="174"/>
      <c r="E42" s="174"/>
      <c r="F42" s="174"/>
      <c r="G42" s="174"/>
      <c r="H42" s="175"/>
      <c r="I42" s="1">
        <v>145</v>
      </c>
      <c r="J42" s="7">
        <v>0</v>
      </c>
      <c r="K42" s="7">
        <v>0</v>
      </c>
      <c r="L42" s="7">
        <v>0</v>
      </c>
      <c r="M42" s="7">
        <v>0</v>
      </c>
      <c r="N42" s="84"/>
    </row>
    <row r="43" spans="1:14" ht="12.75">
      <c r="A43" s="173" t="s">
        <v>181</v>
      </c>
      <c r="B43" s="174"/>
      <c r="C43" s="174"/>
      <c r="D43" s="174"/>
      <c r="E43" s="174"/>
      <c r="F43" s="174"/>
      <c r="G43" s="174"/>
      <c r="H43" s="175"/>
      <c r="I43" s="1">
        <v>146</v>
      </c>
      <c r="J43" s="50">
        <f>J8+J28+J39+J41</f>
        <v>86192968</v>
      </c>
      <c r="K43" s="50">
        <f>K8+K28+K39+K41</f>
        <v>43813629</v>
      </c>
      <c r="L43" s="50">
        <f>L8+L28+L39+L41</f>
        <v>94806893</v>
      </c>
      <c r="M43" s="50">
        <f>M8+M28+M39+M41</f>
        <v>48073114</v>
      </c>
      <c r="N43" s="84"/>
    </row>
    <row r="44" spans="1:14" ht="12.75">
      <c r="A44" s="173" t="s">
        <v>182</v>
      </c>
      <c r="B44" s="174"/>
      <c r="C44" s="174"/>
      <c r="D44" s="174"/>
      <c r="E44" s="174"/>
      <c r="F44" s="174"/>
      <c r="G44" s="174"/>
      <c r="H44" s="175"/>
      <c r="I44" s="1">
        <v>147</v>
      </c>
      <c r="J44" s="50">
        <f>J11+J34+J40+J42</f>
        <v>84515504</v>
      </c>
      <c r="K44" s="50">
        <f>K11+K34+K40+K42</f>
        <v>43630750</v>
      </c>
      <c r="L44" s="50">
        <f>L11+L34+L40+L42</f>
        <v>92614935</v>
      </c>
      <c r="M44" s="50">
        <f>M11+M34+M40+M42</f>
        <v>48022424</v>
      </c>
      <c r="N44" s="84"/>
    </row>
    <row r="45" spans="1:14" ht="12.75">
      <c r="A45" s="173" t="s">
        <v>202</v>
      </c>
      <c r="B45" s="174"/>
      <c r="C45" s="174"/>
      <c r="D45" s="174"/>
      <c r="E45" s="174"/>
      <c r="F45" s="174"/>
      <c r="G45" s="174"/>
      <c r="H45" s="175"/>
      <c r="I45" s="1">
        <v>148</v>
      </c>
      <c r="J45" s="50">
        <f>J43-J44</f>
        <v>1677464</v>
      </c>
      <c r="K45" s="50">
        <f>K43-K44</f>
        <v>182879</v>
      </c>
      <c r="L45" s="50">
        <f>L43-L44</f>
        <v>2191958</v>
      </c>
      <c r="M45" s="50">
        <f>M43-M44</f>
        <v>50690</v>
      </c>
      <c r="N45" s="84"/>
    </row>
    <row r="46" spans="1:14" ht="12.75">
      <c r="A46" s="181" t="s">
        <v>184</v>
      </c>
      <c r="B46" s="182"/>
      <c r="C46" s="182"/>
      <c r="D46" s="182"/>
      <c r="E46" s="182"/>
      <c r="F46" s="182"/>
      <c r="G46" s="182"/>
      <c r="H46" s="183"/>
      <c r="I46" s="1">
        <v>149</v>
      </c>
      <c r="J46" s="50">
        <f>IF(J43&gt;J44,J43-J44,0)</f>
        <v>1677464</v>
      </c>
      <c r="K46" s="50">
        <f>IF(K43&gt;K44,K43-K44,0)</f>
        <v>182879</v>
      </c>
      <c r="L46" s="50">
        <f>IF(L43&gt;L44,L43-L44,0)</f>
        <v>2191958</v>
      </c>
      <c r="M46" s="50">
        <f>IF(M43&gt;M44,M43-M44,0)</f>
        <v>50690</v>
      </c>
      <c r="N46" s="84"/>
    </row>
    <row r="47" spans="1:14" ht="12.75">
      <c r="A47" s="181" t="s">
        <v>185</v>
      </c>
      <c r="B47" s="182"/>
      <c r="C47" s="182"/>
      <c r="D47" s="182"/>
      <c r="E47" s="182"/>
      <c r="F47" s="182"/>
      <c r="G47" s="182"/>
      <c r="H47" s="183"/>
      <c r="I47" s="1">
        <v>150</v>
      </c>
      <c r="J47" s="50">
        <f>IF(J44&gt;J43,J44-J43,0)</f>
        <v>0</v>
      </c>
      <c r="K47" s="50">
        <f>IF(K44&gt;K43,K44-K43,0)</f>
        <v>0</v>
      </c>
      <c r="L47" s="50">
        <f>IF(L44&gt;L43,L44-L43,0)</f>
        <v>0</v>
      </c>
      <c r="M47" s="50">
        <f>IF(M44&gt;M43,M44-M43,0)</f>
        <v>0</v>
      </c>
      <c r="N47" s="84"/>
    </row>
    <row r="48" spans="1:14" ht="12.75">
      <c r="A48" s="173" t="s">
        <v>183</v>
      </c>
      <c r="B48" s="174"/>
      <c r="C48" s="174"/>
      <c r="D48" s="174"/>
      <c r="E48" s="174"/>
      <c r="F48" s="174"/>
      <c r="G48" s="174"/>
      <c r="H48" s="175"/>
      <c r="I48" s="1">
        <v>151</v>
      </c>
      <c r="J48" s="7">
        <v>0</v>
      </c>
      <c r="K48" s="7">
        <v>0</v>
      </c>
      <c r="L48" s="7">
        <v>0</v>
      </c>
      <c r="M48" s="7">
        <v>0</v>
      </c>
      <c r="N48" s="84"/>
    </row>
    <row r="49" spans="1:14" ht="12.75">
      <c r="A49" s="173" t="s">
        <v>203</v>
      </c>
      <c r="B49" s="174"/>
      <c r="C49" s="174"/>
      <c r="D49" s="174"/>
      <c r="E49" s="174"/>
      <c r="F49" s="174"/>
      <c r="G49" s="174"/>
      <c r="H49" s="175"/>
      <c r="I49" s="1">
        <v>152</v>
      </c>
      <c r="J49" s="50">
        <f>J45-J48</f>
        <v>1677464</v>
      </c>
      <c r="K49" s="50">
        <f>K45-K48</f>
        <v>182879</v>
      </c>
      <c r="L49" s="50">
        <f>L45-L48</f>
        <v>2191958</v>
      </c>
      <c r="M49" s="50">
        <f>M45-M48</f>
        <v>50690</v>
      </c>
      <c r="N49" s="84"/>
    </row>
    <row r="50" spans="1:14" ht="12.75">
      <c r="A50" s="181" t="s">
        <v>161</v>
      </c>
      <c r="B50" s="182"/>
      <c r="C50" s="182"/>
      <c r="D50" s="182"/>
      <c r="E50" s="182"/>
      <c r="F50" s="182"/>
      <c r="G50" s="182"/>
      <c r="H50" s="183"/>
      <c r="I50" s="1">
        <v>153</v>
      </c>
      <c r="J50" s="50">
        <f>IF(J49&gt;0,J49,0)</f>
        <v>1677464</v>
      </c>
      <c r="K50" s="50">
        <f>IF(K49&gt;0,K49,0)</f>
        <v>182879</v>
      </c>
      <c r="L50" s="50">
        <f>IF(L49&gt;0,L49,0)</f>
        <v>2191958</v>
      </c>
      <c r="M50" s="50">
        <f>IF(M49&gt;0,M49,0)</f>
        <v>50690</v>
      </c>
      <c r="N50" s="84"/>
    </row>
    <row r="51" spans="1:14" ht="12.75">
      <c r="A51" s="216" t="s">
        <v>186</v>
      </c>
      <c r="B51" s="217"/>
      <c r="C51" s="217"/>
      <c r="D51" s="217"/>
      <c r="E51" s="217"/>
      <c r="F51" s="217"/>
      <c r="G51" s="217"/>
      <c r="H51" s="218"/>
      <c r="I51" s="4">
        <v>154</v>
      </c>
      <c r="J51" s="58">
        <f>IF(J49&lt;0,-J49,0)</f>
        <v>0</v>
      </c>
      <c r="K51" s="58">
        <f>IF(K49&lt;0,-K49,0)</f>
        <v>0</v>
      </c>
      <c r="L51" s="58">
        <f>IF(L49&lt;0,-L49,0)</f>
        <v>0</v>
      </c>
      <c r="M51" s="58">
        <f>IF(M49&lt;0,-M49,0)</f>
        <v>0</v>
      </c>
      <c r="N51" s="84"/>
    </row>
    <row r="52" spans="1:14" ht="12.75" customHeight="1">
      <c r="A52" s="162" t="s">
        <v>277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215"/>
      <c r="N52" s="84"/>
    </row>
    <row r="53" spans="1:14" ht="12.75" customHeight="1">
      <c r="A53" s="166" t="s">
        <v>156</v>
      </c>
      <c r="B53" s="167"/>
      <c r="C53" s="167"/>
      <c r="D53" s="167"/>
      <c r="E53" s="167"/>
      <c r="F53" s="167"/>
      <c r="G53" s="167"/>
      <c r="H53" s="167"/>
      <c r="I53" s="52"/>
      <c r="J53" s="52"/>
      <c r="K53" s="52"/>
      <c r="L53" s="52"/>
      <c r="M53" s="101"/>
      <c r="N53" s="84"/>
    </row>
    <row r="54" spans="1:14" ht="12.75">
      <c r="A54" s="212" t="s">
        <v>200</v>
      </c>
      <c r="B54" s="213"/>
      <c r="C54" s="213"/>
      <c r="D54" s="213"/>
      <c r="E54" s="213"/>
      <c r="F54" s="213"/>
      <c r="G54" s="213"/>
      <c r="H54" s="214"/>
      <c r="I54" s="1">
        <v>155</v>
      </c>
      <c r="J54" s="7">
        <v>1677464</v>
      </c>
      <c r="K54" s="7">
        <v>182879</v>
      </c>
      <c r="L54" s="7">
        <v>2191958</v>
      </c>
      <c r="M54" s="7">
        <v>50690</v>
      </c>
      <c r="N54" s="84"/>
    </row>
    <row r="55" spans="1:14" ht="12.75">
      <c r="A55" s="212" t="s">
        <v>201</v>
      </c>
      <c r="B55" s="213"/>
      <c r="C55" s="213"/>
      <c r="D55" s="213"/>
      <c r="E55" s="213"/>
      <c r="F55" s="213"/>
      <c r="G55" s="213"/>
      <c r="H55" s="214"/>
      <c r="I55" s="1">
        <v>156</v>
      </c>
      <c r="J55" s="8">
        <v>0</v>
      </c>
      <c r="K55" s="8">
        <v>0</v>
      </c>
      <c r="L55" s="8">
        <v>0</v>
      </c>
      <c r="M55" s="8">
        <v>0</v>
      </c>
      <c r="N55" s="84"/>
    </row>
    <row r="56" spans="1:14" ht="12.75" customHeight="1">
      <c r="A56" s="162" t="s">
        <v>158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215"/>
      <c r="N56" s="84"/>
    </row>
    <row r="57" spans="1:14" ht="12.75">
      <c r="A57" s="166" t="s">
        <v>170</v>
      </c>
      <c r="B57" s="167"/>
      <c r="C57" s="167"/>
      <c r="D57" s="167"/>
      <c r="E57" s="167"/>
      <c r="F57" s="167"/>
      <c r="G57" s="167"/>
      <c r="H57" s="184"/>
      <c r="I57" s="9">
        <v>157</v>
      </c>
      <c r="J57" s="6">
        <v>1677464</v>
      </c>
      <c r="K57" s="6">
        <v>182879</v>
      </c>
      <c r="L57" s="6">
        <v>2191958</v>
      </c>
      <c r="M57" s="6">
        <v>50690</v>
      </c>
      <c r="N57" s="84"/>
    </row>
    <row r="58" spans="1:14" ht="12.75">
      <c r="A58" s="173" t="s">
        <v>187</v>
      </c>
      <c r="B58" s="174"/>
      <c r="C58" s="174"/>
      <c r="D58" s="174"/>
      <c r="E58" s="174"/>
      <c r="F58" s="174"/>
      <c r="G58" s="174"/>
      <c r="H58" s="175"/>
      <c r="I58" s="1">
        <v>158</v>
      </c>
      <c r="J58" s="50">
        <f>SUM(J59:J65)</f>
        <v>0</v>
      </c>
      <c r="K58" s="50">
        <f>SUM(K59:K65)</f>
        <v>0</v>
      </c>
      <c r="L58" s="50">
        <f>SUM(L59:L65)</f>
        <v>-134517</v>
      </c>
      <c r="M58" s="50">
        <f>SUM(M59:M65)</f>
        <v>-134517</v>
      </c>
      <c r="N58" s="84"/>
    </row>
    <row r="59" spans="1:14" ht="12.75">
      <c r="A59" s="173" t="s">
        <v>194</v>
      </c>
      <c r="B59" s="174"/>
      <c r="C59" s="174"/>
      <c r="D59" s="174"/>
      <c r="E59" s="174"/>
      <c r="F59" s="174"/>
      <c r="G59" s="174"/>
      <c r="H59" s="175"/>
      <c r="I59" s="1">
        <v>159</v>
      </c>
      <c r="J59" s="7">
        <v>0</v>
      </c>
      <c r="K59" s="7">
        <v>0</v>
      </c>
      <c r="L59" s="7">
        <v>0</v>
      </c>
      <c r="M59" s="7">
        <v>0</v>
      </c>
      <c r="N59" s="84"/>
    </row>
    <row r="60" spans="1:14" ht="12.75">
      <c r="A60" s="173" t="s">
        <v>195</v>
      </c>
      <c r="B60" s="174"/>
      <c r="C60" s="174"/>
      <c r="D60" s="174"/>
      <c r="E60" s="174"/>
      <c r="F60" s="174"/>
      <c r="G60" s="174"/>
      <c r="H60" s="175"/>
      <c r="I60" s="1">
        <v>160</v>
      </c>
      <c r="J60" s="7">
        <v>0</v>
      </c>
      <c r="K60" s="7">
        <v>0</v>
      </c>
      <c r="L60" s="7">
        <v>0</v>
      </c>
      <c r="M60" s="7">
        <v>0</v>
      </c>
      <c r="N60" s="84"/>
    </row>
    <row r="61" spans="1:14" ht="12.75">
      <c r="A61" s="173" t="s">
        <v>39</v>
      </c>
      <c r="B61" s="174"/>
      <c r="C61" s="174"/>
      <c r="D61" s="174"/>
      <c r="E61" s="174"/>
      <c r="F61" s="174"/>
      <c r="G61" s="174"/>
      <c r="H61" s="175"/>
      <c r="I61" s="1">
        <v>161</v>
      </c>
      <c r="J61" s="7">
        <v>0</v>
      </c>
      <c r="K61" s="7">
        <v>0</v>
      </c>
      <c r="L61" s="7">
        <v>-134517</v>
      </c>
      <c r="M61" s="7">
        <v>-134517</v>
      </c>
      <c r="N61" s="84"/>
    </row>
    <row r="62" spans="1:14" ht="12.75">
      <c r="A62" s="173" t="s">
        <v>196</v>
      </c>
      <c r="B62" s="174"/>
      <c r="C62" s="174"/>
      <c r="D62" s="174"/>
      <c r="E62" s="174"/>
      <c r="F62" s="174"/>
      <c r="G62" s="174"/>
      <c r="H62" s="175"/>
      <c r="I62" s="1">
        <v>162</v>
      </c>
      <c r="J62" s="7">
        <v>0</v>
      </c>
      <c r="K62" s="7">
        <v>0</v>
      </c>
      <c r="L62" s="7">
        <v>0</v>
      </c>
      <c r="M62" s="7">
        <v>0</v>
      </c>
      <c r="N62" s="84"/>
    </row>
    <row r="63" spans="1:14" ht="12.75">
      <c r="A63" s="173" t="s">
        <v>197</v>
      </c>
      <c r="B63" s="174"/>
      <c r="C63" s="174"/>
      <c r="D63" s="174"/>
      <c r="E63" s="174"/>
      <c r="F63" s="174"/>
      <c r="G63" s="174"/>
      <c r="H63" s="175"/>
      <c r="I63" s="1">
        <v>163</v>
      </c>
      <c r="J63" s="7">
        <v>0</v>
      </c>
      <c r="K63" s="7">
        <v>0</v>
      </c>
      <c r="L63" s="7">
        <v>0</v>
      </c>
      <c r="M63" s="7">
        <v>0</v>
      </c>
      <c r="N63" s="84"/>
    </row>
    <row r="64" spans="1:14" ht="12.75">
      <c r="A64" s="173" t="s">
        <v>198</v>
      </c>
      <c r="B64" s="174"/>
      <c r="C64" s="174"/>
      <c r="D64" s="174"/>
      <c r="E64" s="174"/>
      <c r="F64" s="174"/>
      <c r="G64" s="174"/>
      <c r="H64" s="175"/>
      <c r="I64" s="1">
        <v>164</v>
      </c>
      <c r="J64" s="7">
        <v>0</v>
      </c>
      <c r="K64" s="7">
        <v>0</v>
      </c>
      <c r="L64" s="7">
        <v>0</v>
      </c>
      <c r="M64" s="7">
        <v>0</v>
      </c>
      <c r="N64" s="84"/>
    </row>
    <row r="65" spans="1:14" ht="12.75">
      <c r="A65" s="173" t="s">
        <v>199</v>
      </c>
      <c r="B65" s="174"/>
      <c r="C65" s="174"/>
      <c r="D65" s="174"/>
      <c r="E65" s="174"/>
      <c r="F65" s="174"/>
      <c r="G65" s="174"/>
      <c r="H65" s="175"/>
      <c r="I65" s="1">
        <v>165</v>
      </c>
      <c r="J65" s="7">
        <v>0</v>
      </c>
      <c r="K65" s="7">
        <v>0</v>
      </c>
      <c r="L65" s="7">
        <v>0</v>
      </c>
      <c r="M65" s="7">
        <v>0</v>
      </c>
      <c r="N65" s="84"/>
    </row>
    <row r="66" spans="1:14" ht="12.75">
      <c r="A66" s="173" t="s">
        <v>188</v>
      </c>
      <c r="B66" s="174"/>
      <c r="C66" s="174"/>
      <c r="D66" s="174"/>
      <c r="E66" s="174"/>
      <c r="F66" s="174"/>
      <c r="G66" s="174"/>
      <c r="H66" s="175"/>
      <c r="I66" s="1">
        <v>166</v>
      </c>
      <c r="J66" s="7">
        <v>0</v>
      </c>
      <c r="K66" s="7">
        <v>0</v>
      </c>
      <c r="L66" s="7">
        <v>-20177</v>
      </c>
      <c r="M66" s="7">
        <v>-20177</v>
      </c>
      <c r="N66" s="84"/>
    </row>
    <row r="67" spans="1:14" ht="12.75">
      <c r="A67" s="173" t="s">
        <v>162</v>
      </c>
      <c r="B67" s="174"/>
      <c r="C67" s="174"/>
      <c r="D67" s="174"/>
      <c r="E67" s="174"/>
      <c r="F67" s="174"/>
      <c r="G67" s="174"/>
      <c r="H67" s="175"/>
      <c r="I67" s="1">
        <v>167</v>
      </c>
      <c r="J67" s="50">
        <f>J58-J66</f>
        <v>0</v>
      </c>
      <c r="K67" s="50">
        <f>K58-K66</f>
        <v>0</v>
      </c>
      <c r="L67" s="50">
        <f>L58-L66</f>
        <v>-114340</v>
      </c>
      <c r="M67" s="50">
        <f>M58-M66</f>
        <v>-114340</v>
      </c>
      <c r="N67" s="84"/>
    </row>
    <row r="68" spans="1:14" ht="12.75">
      <c r="A68" s="173" t="s">
        <v>163</v>
      </c>
      <c r="B68" s="174"/>
      <c r="C68" s="174"/>
      <c r="D68" s="174"/>
      <c r="E68" s="174"/>
      <c r="F68" s="174"/>
      <c r="G68" s="174"/>
      <c r="H68" s="175"/>
      <c r="I68" s="1">
        <v>168</v>
      </c>
      <c r="J68" s="58">
        <f>J57+J67</f>
        <v>1677464</v>
      </c>
      <c r="K68" s="58">
        <f>K57+K67</f>
        <v>182879</v>
      </c>
      <c r="L68" s="58">
        <f>L57+L67</f>
        <v>2077618</v>
      </c>
      <c r="M68" s="58">
        <f>M57+M67</f>
        <v>-63650</v>
      </c>
      <c r="N68" s="84"/>
    </row>
    <row r="69" spans="1:14" ht="12.75" customHeight="1">
      <c r="A69" s="206" t="s">
        <v>278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8"/>
      <c r="N69" s="84"/>
    </row>
    <row r="70" spans="1:14" ht="12.75" customHeight="1">
      <c r="A70" s="209" t="s">
        <v>157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1"/>
      <c r="N70" s="84"/>
    </row>
    <row r="71" spans="1:14" ht="12.75">
      <c r="A71" s="212" t="s">
        <v>200</v>
      </c>
      <c r="B71" s="213"/>
      <c r="C71" s="213"/>
      <c r="D71" s="213"/>
      <c r="E71" s="213"/>
      <c r="F71" s="213"/>
      <c r="G71" s="213"/>
      <c r="H71" s="214"/>
      <c r="I71" s="1">
        <v>169</v>
      </c>
      <c r="J71" s="7">
        <v>1677464</v>
      </c>
      <c r="K71" s="7">
        <v>182879</v>
      </c>
      <c r="L71" s="7">
        <v>2077618</v>
      </c>
      <c r="M71" s="7">
        <v>-63650</v>
      </c>
      <c r="N71" s="84"/>
    </row>
    <row r="72" spans="1:14" ht="12.75">
      <c r="A72" s="203" t="s">
        <v>201</v>
      </c>
      <c r="B72" s="204"/>
      <c r="C72" s="204"/>
      <c r="D72" s="204"/>
      <c r="E72" s="204"/>
      <c r="F72" s="204"/>
      <c r="G72" s="204"/>
      <c r="H72" s="205"/>
      <c r="I72" s="4">
        <v>170</v>
      </c>
      <c r="J72" s="8">
        <v>0</v>
      </c>
      <c r="K72" s="8">
        <v>0</v>
      </c>
      <c r="L72" s="8">
        <v>0</v>
      </c>
      <c r="M72" s="8">
        <v>0</v>
      </c>
      <c r="N72" s="84"/>
    </row>
  </sheetData>
  <sheetProtection/>
  <mergeCells count="73">
    <mergeCell ref="A4:M4"/>
    <mergeCell ref="A5:H5"/>
    <mergeCell ref="A7:H7"/>
    <mergeCell ref="A8:H8"/>
    <mergeCell ref="A9:H9"/>
    <mergeCell ref="A10:H10"/>
    <mergeCell ref="J5:K5"/>
    <mergeCell ref="L5:M5"/>
    <mergeCell ref="A6:H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5:H65"/>
    <mergeCell ref="A71:H71"/>
    <mergeCell ref="A59:H59"/>
    <mergeCell ref="A60:H60"/>
    <mergeCell ref="A61:H61"/>
    <mergeCell ref="A62:H62"/>
    <mergeCell ref="A3:M3"/>
    <mergeCell ref="A2:M2"/>
    <mergeCell ref="A72:H72"/>
    <mergeCell ref="A66:H66"/>
    <mergeCell ref="A67:H67"/>
    <mergeCell ref="A68:H68"/>
    <mergeCell ref="A69:M69"/>
    <mergeCell ref="A70:M70"/>
    <mergeCell ref="A63:H63"/>
    <mergeCell ref="A64:H64"/>
  </mergeCells>
  <dataValidations count="1">
    <dataValidation allowBlank="1" sqref="A1:IV65536"/>
  </dataValidation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N41" sqref="N41"/>
    </sheetView>
  </sheetViews>
  <sheetFormatPr defaultColWidth="9.140625" defaultRowHeight="12.75"/>
  <cols>
    <col min="1" max="9" width="9.140625" style="49" customWidth="1"/>
    <col min="10" max="10" width="9.57421875" style="49" bestFit="1" customWidth="1"/>
    <col min="11" max="16384" width="9.140625" style="49" customWidth="1"/>
  </cols>
  <sheetData>
    <row r="1" spans="1:11" ht="12.75" customHeight="1">
      <c r="A1" s="228" t="s">
        <v>136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310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25" t="s">
        <v>306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3.25">
      <c r="A4" s="230" t="s">
        <v>50</v>
      </c>
      <c r="B4" s="230"/>
      <c r="C4" s="230"/>
      <c r="D4" s="230"/>
      <c r="E4" s="230"/>
      <c r="F4" s="230"/>
      <c r="G4" s="230"/>
      <c r="H4" s="230"/>
      <c r="I4" s="62" t="s">
        <v>245</v>
      </c>
      <c r="J4" s="63" t="s">
        <v>283</v>
      </c>
      <c r="K4" s="63" t="s">
        <v>284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64">
        <v>2</v>
      </c>
      <c r="J5" s="65" t="s">
        <v>248</v>
      </c>
      <c r="K5" s="65" t="s">
        <v>249</v>
      </c>
    </row>
    <row r="6" spans="1:11" ht="12.75">
      <c r="A6" s="162" t="s">
        <v>130</v>
      </c>
      <c r="B6" s="163"/>
      <c r="C6" s="163"/>
      <c r="D6" s="163"/>
      <c r="E6" s="163"/>
      <c r="F6" s="163"/>
      <c r="G6" s="163"/>
      <c r="H6" s="163"/>
      <c r="I6" s="222"/>
      <c r="J6" s="222"/>
      <c r="K6" s="223"/>
    </row>
    <row r="7" spans="1:11" ht="12.75">
      <c r="A7" s="170" t="s">
        <v>34</v>
      </c>
      <c r="B7" s="171"/>
      <c r="C7" s="171"/>
      <c r="D7" s="171"/>
      <c r="E7" s="171"/>
      <c r="F7" s="171"/>
      <c r="G7" s="171"/>
      <c r="H7" s="171"/>
      <c r="I7" s="1">
        <v>1</v>
      </c>
      <c r="J7" s="7">
        <v>1677464</v>
      </c>
      <c r="K7" s="86">
        <v>2191958</v>
      </c>
    </row>
    <row r="8" spans="1:11" ht="12.75">
      <c r="A8" s="170" t="s">
        <v>35</v>
      </c>
      <c r="B8" s="171"/>
      <c r="C8" s="171"/>
      <c r="D8" s="171"/>
      <c r="E8" s="171"/>
      <c r="F8" s="171"/>
      <c r="G8" s="171"/>
      <c r="H8" s="171"/>
      <c r="I8" s="1">
        <v>2</v>
      </c>
      <c r="J8" s="7">
        <v>4335813</v>
      </c>
      <c r="K8" s="86">
        <v>5293905</v>
      </c>
    </row>
    <row r="9" spans="1:11" ht="12.75">
      <c r="A9" s="170" t="s">
        <v>36</v>
      </c>
      <c r="B9" s="171"/>
      <c r="C9" s="171"/>
      <c r="D9" s="171"/>
      <c r="E9" s="171"/>
      <c r="F9" s="171"/>
      <c r="G9" s="171"/>
      <c r="H9" s="171"/>
      <c r="I9" s="1">
        <v>3</v>
      </c>
      <c r="J9" s="7">
        <v>2937321</v>
      </c>
      <c r="K9" s="86">
        <v>0</v>
      </c>
    </row>
    <row r="10" spans="1:11" ht="12.75">
      <c r="A10" s="170" t="s">
        <v>37</v>
      </c>
      <c r="B10" s="171"/>
      <c r="C10" s="171"/>
      <c r="D10" s="171"/>
      <c r="E10" s="171"/>
      <c r="F10" s="171"/>
      <c r="G10" s="171"/>
      <c r="H10" s="171"/>
      <c r="I10" s="1">
        <v>4</v>
      </c>
      <c r="J10" s="7">
        <v>1797794</v>
      </c>
      <c r="K10" s="86">
        <v>0</v>
      </c>
    </row>
    <row r="11" spans="1:11" ht="12.75">
      <c r="A11" s="170" t="s">
        <v>38</v>
      </c>
      <c r="B11" s="171"/>
      <c r="C11" s="171"/>
      <c r="D11" s="171"/>
      <c r="E11" s="171"/>
      <c r="F11" s="171"/>
      <c r="G11" s="171"/>
      <c r="H11" s="171"/>
      <c r="I11" s="1">
        <v>5</v>
      </c>
      <c r="J11" s="7">
        <v>0</v>
      </c>
      <c r="K11" s="86">
        <v>0</v>
      </c>
    </row>
    <row r="12" spans="1:11" ht="12.75">
      <c r="A12" s="170" t="s">
        <v>42</v>
      </c>
      <c r="B12" s="171"/>
      <c r="C12" s="171"/>
      <c r="D12" s="171"/>
      <c r="E12" s="171"/>
      <c r="F12" s="171"/>
      <c r="G12" s="171"/>
      <c r="H12" s="171"/>
      <c r="I12" s="1">
        <v>6</v>
      </c>
      <c r="J12" s="7">
        <v>0</v>
      </c>
      <c r="K12" s="86">
        <v>0</v>
      </c>
    </row>
    <row r="13" spans="1:11" ht="12.75">
      <c r="A13" s="173" t="s">
        <v>131</v>
      </c>
      <c r="B13" s="174"/>
      <c r="C13" s="174"/>
      <c r="D13" s="174"/>
      <c r="E13" s="174"/>
      <c r="F13" s="174"/>
      <c r="G13" s="174"/>
      <c r="H13" s="174"/>
      <c r="I13" s="1">
        <v>7</v>
      </c>
      <c r="J13" s="60">
        <f>SUM(J7:J12)</f>
        <v>10748392</v>
      </c>
      <c r="K13" s="102">
        <f>SUM(K7:K12)</f>
        <v>7485863</v>
      </c>
    </row>
    <row r="14" spans="1:11" ht="12.75">
      <c r="A14" s="170" t="s">
        <v>43</v>
      </c>
      <c r="B14" s="171"/>
      <c r="C14" s="171"/>
      <c r="D14" s="171"/>
      <c r="E14" s="171"/>
      <c r="F14" s="171"/>
      <c r="G14" s="171"/>
      <c r="H14" s="171"/>
      <c r="I14" s="1">
        <v>8</v>
      </c>
      <c r="J14" s="86">
        <v>0</v>
      </c>
      <c r="K14" s="86">
        <v>4353721</v>
      </c>
    </row>
    <row r="15" spans="1:11" ht="12.75">
      <c r="A15" s="170" t="s">
        <v>44</v>
      </c>
      <c r="B15" s="171"/>
      <c r="C15" s="171"/>
      <c r="D15" s="171"/>
      <c r="E15" s="171"/>
      <c r="F15" s="171"/>
      <c r="G15" s="171"/>
      <c r="H15" s="171"/>
      <c r="I15" s="1">
        <v>9</v>
      </c>
      <c r="J15" s="7">
        <v>0</v>
      </c>
      <c r="K15" s="86">
        <v>2821466</v>
      </c>
    </row>
    <row r="16" spans="1:11" ht="12.75">
      <c r="A16" s="170" t="s">
        <v>45</v>
      </c>
      <c r="B16" s="171"/>
      <c r="C16" s="171"/>
      <c r="D16" s="171"/>
      <c r="E16" s="171"/>
      <c r="F16" s="171"/>
      <c r="G16" s="171"/>
      <c r="H16" s="171"/>
      <c r="I16" s="1">
        <v>10</v>
      </c>
      <c r="J16" s="7">
        <v>100295</v>
      </c>
      <c r="K16" s="86">
        <v>10266</v>
      </c>
    </row>
    <row r="17" spans="1:11" ht="12.75">
      <c r="A17" s="170" t="s">
        <v>46</v>
      </c>
      <c r="B17" s="171"/>
      <c r="C17" s="171"/>
      <c r="D17" s="171"/>
      <c r="E17" s="171"/>
      <c r="F17" s="171"/>
      <c r="G17" s="171"/>
      <c r="H17" s="171"/>
      <c r="I17" s="1">
        <v>11</v>
      </c>
      <c r="J17" s="7">
        <v>1402285</v>
      </c>
      <c r="K17" s="86">
        <v>5001992</v>
      </c>
    </row>
    <row r="18" spans="1:11" ht="12.75">
      <c r="A18" s="173" t="s">
        <v>132</v>
      </c>
      <c r="B18" s="174"/>
      <c r="C18" s="174"/>
      <c r="D18" s="174"/>
      <c r="E18" s="174"/>
      <c r="F18" s="174"/>
      <c r="G18" s="174"/>
      <c r="H18" s="174"/>
      <c r="I18" s="1">
        <v>12</v>
      </c>
      <c r="J18" s="60">
        <f>SUM(J14:J17)</f>
        <v>1502580</v>
      </c>
      <c r="K18" s="50">
        <f>SUM(K14:K17)</f>
        <v>12187445</v>
      </c>
    </row>
    <row r="19" spans="1:11" ht="12.75">
      <c r="A19" s="173" t="s">
        <v>30</v>
      </c>
      <c r="B19" s="174"/>
      <c r="C19" s="174"/>
      <c r="D19" s="174"/>
      <c r="E19" s="174"/>
      <c r="F19" s="174"/>
      <c r="G19" s="174"/>
      <c r="H19" s="174"/>
      <c r="I19" s="1">
        <v>13</v>
      </c>
      <c r="J19" s="60">
        <f>IF(J13&gt;J18,J13-J18,0)</f>
        <v>9245812</v>
      </c>
      <c r="K19" s="50">
        <f>IF(K13&gt;K18,K13-K18,0)</f>
        <v>0</v>
      </c>
    </row>
    <row r="20" spans="1:11" ht="12.75">
      <c r="A20" s="173" t="s">
        <v>31</v>
      </c>
      <c r="B20" s="174"/>
      <c r="C20" s="174"/>
      <c r="D20" s="174"/>
      <c r="E20" s="174"/>
      <c r="F20" s="174"/>
      <c r="G20" s="174"/>
      <c r="H20" s="174"/>
      <c r="I20" s="1">
        <v>14</v>
      </c>
      <c r="J20" s="60">
        <f>IF(J18&gt;J13,J18-J13,0)</f>
        <v>0</v>
      </c>
      <c r="K20" s="50">
        <f>IF(K18&gt;K13,K18-K13,0)</f>
        <v>4701582</v>
      </c>
    </row>
    <row r="21" spans="1:11" ht="12.75">
      <c r="A21" s="162" t="s">
        <v>133</v>
      </c>
      <c r="B21" s="163"/>
      <c r="C21" s="163"/>
      <c r="D21" s="163"/>
      <c r="E21" s="163"/>
      <c r="F21" s="163"/>
      <c r="G21" s="163"/>
      <c r="H21" s="163"/>
      <c r="I21" s="222"/>
      <c r="J21" s="222"/>
      <c r="K21" s="223"/>
    </row>
    <row r="22" spans="1:11" ht="12.75">
      <c r="A22" s="170" t="s">
        <v>147</v>
      </c>
      <c r="B22" s="171"/>
      <c r="C22" s="171"/>
      <c r="D22" s="171"/>
      <c r="E22" s="171"/>
      <c r="F22" s="171"/>
      <c r="G22" s="171"/>
      <c r="H22" s="171"/>
      <c r="I22" s="1">
        <v>15</v>
      </c>
      <c r="J22" s="7">
        <v>1273638</v>
      </c>
      <c r="K22" s="86">
        <v>643482</v>
      </c>
    </row>
    <row r="23" spans="1:11" ht="12.75">
      <c r="A23" s="170" t="s">
        <v>148</v>
      </c>
      <c r="B23" s="171"/>
      <c r="C23" s="171"/>
      <c r="D23" s="171"/>
      <c r="E23" s="171"/>
      <c r="F23" s="171"/>
      <c r="G23" s="171"/>
      <c r="H23" s="171"/>
      <c r="I23" s="1">
        <v>16</v>
      </c>
      <c r="J23" s="7">
        <v>0</v>
      </c>
      <c r="K23" s="86">
        <v>0</v>
      </c>
    </row>
    <row r="24" spans="1:11" ht="12.75">
      <c r="A24" s="170" t="s">
        <v>149</v>
      </c>
      <c r="B24" s="171"/>
      <c r="C24" s="171"/>
      <c r="D24" s="171"/>
      <c r="E24" s="171"/>
      <c r="F24" s="171"/>
      <c r="G24" s="171"/>
      <c r="H24" s="171"/>
      <c r="I24" s="1">
        <v>17</v>
      </c>
      <c r="J24" s="7">
        <v>475063</v>
      </c>
      <c r="K24" s="86">
        <v>299267</v>
      </c>
    </row>
    <row r="25" spans="1:11" ht="12.75">
      <c r="A25" s="170" t="s">
        <v>150</v>
      </c>
      <c r="B25" s="171"/>
      <c r="C25" s="171"/>
      <c r="D25" s="171"/>
      <c r="E25" s="171"/>
      <c r="F25" s="171"/>
      <c r="G25" s="171"/>
      <c r="H25" s="171"/>
      <c r="I25" s="1">
        <v>18</v>
      </c>
      <c r="J25" s="7">
        <v>164413</v>
      </c>
      <c r="K25" s="86">
        <v>95537</v>
      </c>
    </row>
    <row r="26" spans="1:11" ht="12.75">
      <c r="A26" s="170" t="s">
        <v>151</v>
      </c>
      <c r="B26" s="171"/>
      <c r="C26" s="171"/>
      <c r="D26" s="171"/>
      <c r="E26" s="171"/>
      <c r="F26" s="171"/>
      <c r="G26" s="171"/>
      <c r="H26" s="171"/>
      <c r="I26" s="1">
        <v>19</v>
      </c>
      <c r="J26" s="7">
        <v>1428374</v>
      </c>
      <c r="K26" s="86">
        <v>1423148</v>
      </c>
    </row>
    <row r="27" spans="1:11" ht="12.75">
      <c r="A27" s="173" t="s">
        <v>137</v>
      </c>
      <c r="B27" s="174"/>
      <c r="C27" s="174"/>
      <c r="D27" s="174"/>
      <c r="E27" s="174"/>
      <c r="F27" s="174"/>
      <c r="G27" s="174"/>
      <c r="H27" s="174"/>
      <c r="I27" s="1">
        <v>20</v>
      </c>
      <c r="J27" s="60">
        <f>SUM(J22:J26)</f>
        <v>3341488</v>
      </c>
      <c r="K27" s="102">
        <f>SUM(K22:K26)</f>
        <v>2461434</v>
      </c>
    </row>
    <row r="28" spans="1:11" ht="12.75">
      <c r="A28" s="170" t="s">
        <v>101</v>
      </c>
      <c r="B28" s="171"/>
      <c r="C28" s="171"/>
      <c r="D28" s="171"/>
      <c r="E28" s="171"/>
      <c r="F28" s="171"/>
      <c r="G28" s="171"/>
      <c r="H28" s="171"/>
      <c r="I28" s="1">
        <v>21</v>
      </c>
      <c r="J28" s="7">
        <v>18991431</v>
      </c>
      <c r="K28" s="86">
        <v>2818329</v>
      </c>
    </row>
    <row r="29" spans="1:11" ht="12.75">
      <c r="A29" s="170" t="s">
        <v>102</v>
      </c>
      <c r="B29" s="171"/>
      <c r="C29" s="171"/>
      <c r="D29" s="171"/>
      <c r="E29" s="171"/>
      <c r="F29" s="171"/>
      <c r="G29" s="171"/>
      <c r="H29" s="171"/>
      <c r="I29" s="1">
        <v>22</v>
      </c>
      <c r="J29" s="7">
        <v>0</v>
      </c>
      <c r="K29" s="86">
        <v>0</v>
      </c>
    </row>
    <row r="30" spans="1:11" ht="12.75">
      <c r="A30" s="170" t="s">
        <v>10</v>
      </c>
      <c r="B30" s="171"/>
      <c r="C30" s="171"/>
      <c r="D30" s="171"/>
      <c r="E30" s="171"/>
      <c r="F30" s="171"/>
      <c r="G30" s="171"/>
      <c r="H30" s="171"/>
      <c r="I30" s="1">
        <v>23</v>
      </c>
      <c r="J30" s="7">
        <v>0</v>
      </c>
      <c r="K30" s="7">
        <v>0</v>
      </c>
    </row>
    <row r="31" spans="1:11" ht="12.75">
      <c r="A31" s="173" t="s">
        <v>2</v>
      </c>
      <c r="B31" s="174"/>
      <c r="C31" s="174"/>
      <c r="D31" s="174"/>
      <c r="E31" s="174"/>
      <c r="F31" s="174"/>
      <c r="G31" s="174"/>
      <c r="H31" s="174"/>
      <c r="I31" s="1">
        <v>24</v>
      </c>
      <c r="J31" s="50">
        <f>SUM(J28:J30)</f>
        <v>18991431</v>
      </c>
      <c r="K31" s="50">
        <f>SUM(K28:K30)</f>
        <v>2818329</v>
      </c>
    </row>
    <row r="32" spans="1:11" ht="12.75">
      <c r="A32" s="173" t="s">
        <v>32</v>
      </c>
      <c r="B32" s="174"/>
      <c r="C32" s="174"/>
      <c r="D32" s="174"/>
      <c r="E32" s="174"/>
      <c r="F32" s="174"/>
      <c r="G32" s="174"/>
      <c r="H32" s="174"/>
      <c r="I32" s="1">
        <v>25</v>
      </c>
      <c r="J32" s="60">
        <f>IF(J27&gt;J31,J27-J31,0)</f>
        <v>0</v>
      </c>
      <c r="K32" s="50">
        <f>IF(K27&gt;K31,K27-K31,0)</f>
        <v>0</v>
      </c>
    </row>
    <row r="33" spans="1:11" ht="12.75">
      <c r="A33" s="173" t="s">
        <v>33</v>
      </c>
      <c r="B33" s="174"/>
      <c r="C33" s="174"/>
      <c r="D33" s="174"/>
      <c r="E33" s="174"/>
      <c r="F33" s="174"/>
      <c r="G33" s="174"/>
      <c r="H33" s="174"/>
      <c r="I33" s="1">
        <v>26</v>
      </c>
      <c r="J33" s="60">
        <f>IF(J31&gt;J27,J31-J27,0)</f>
        <v>15649943</v>
      </c>
      <c r="K33" s="50">
        <f>IF(K31&gt;K27,K31-K27,0)</f>
        <v>356895</v>
      </c>
    </row>
    <row r="34" spans="1:11" ht="12.75">
      <c r="A34" s="162" t="s">
        <v>134</v>
      </c>
      <c r="B34" s="163"/>
      <c r="C34" s="163"/>
      <c r="D34" s="163"/>
      <c r="E34" s="163"/>
      <c r="F34" s="163"/>
      <c r="G34" s="163"/>
      <c r="H34" s="163"/>
      <c r="I34" s="222"/>
      <c r="J34" s="222"/>
      <c r="K34" s="223"/>
    </row>
    <row r="35" spans="1:11" ht="12.75">
      <c r="A35" s="170" t="s">
        <v>143</v>
      </c>
      <c r="B35" s="171"/>
      <c r="C35" s="171"/>
      <c r="D35" s="171"/>
      <c r="E35" s="171"/>
      <c r="F35" s="171"/>
      <c r="G35" s="171"/>
      <c r="H35" s="171"/>
      <c r="I35" s="1">
        <v>27</v>
      </c>
      <c r="J35" s="7">
        <v>0</v>
      </c>
      <c r="K35" s="7">
        <v>0</v>
      </c>
    </row>
    <row r="36" spans="1:11" ht="12.75">
      <c r="A36" s="170" t="s">
        <v>23</v>
      </c>
      <c r="B36" s="171"/>
      <c r="C36" s="171"/>
      <c r="D36" s="171"/>
      <c r="E36" s="171"/>
      <c r="F36" s="171"/>
      <c r="G36" s="171"/>
      <c r="H36" s="171"/>
      <c r="I36" s="1">
        <v>28</v>
      </c>
      <c r="J36" s="7">
        <v>18139354</v>
      </c>
      <c r="K36" s="86">
        <v>28800000</v>
      </c>
    </row>
    <row r="37" spans="1:11" ht="12.75">
      <c r="A37" s="170" t="s">
        <v>24</v>
      </c>
      <c r="B37" s="171"/>
      <c r="C37" s="171"/>
      <c r="D37" s="171"/>
      <c r="E37" s="171"/>
      <c r="F37" s="171"/>
      <c r="G37" s="171"/>
      <c r="H37" s="171"/>
      <c r="I37" s="1">
        <v>29</v>
      </c>
      <c r="J37" s="7">
        <v>0</v>
      </c>
      <c r="K37" s="86">
        <v>0</v>
      </c>
    </row>
    <row r="38" spans="1:11" ht="12.75">
      <c r="A38" s="173" t="s">
        <v>59</v>
      </c>
      <c r="B38" s="174"/>
      <c r="C38" s="174"/>
      <c r="D38" s="174"/>
      <c r="E38" s="174"/>
      <c r="F38" s="174"/>
      <c r="G38" s="174"/>
      <c r="H38" s="174"/>
      <c r="I38" s="1">
        <v>30</v>
      </c>
      <c r="J38" s="60">
        <f>SUM(J35:J37)</f>
        <v>18139354</v>
      </c>
      <c r="K38" s="102">
        <f>SUM(K35:K37)</f>
        <v>28800000</v>
      </c>
    </row>
    <row r="39" spans="1:11" ht="12.75">
      <c r="A39" s="170" t="s">
        <v>25</v>
      </c>
      <c r="B39" s="171"/>
      <c r="C39" s="171"/>
      <c r="D39" s="171"/>
      <c r="E39" s="171"/>
      <c r="F39" s="171"/>
      <c r="G39" s="171"/>
      <c r="H39" s="171"/>
      <c r="I39" s="1">
        <v>31</v>
      </c>
      <c r="J39" s="7">
        <v>9575370</v>
      </c>
      <c r="K39" s="86">
        <v>23292536</v>
      </c>
    </row>
    <row r="40" spans="1:11" ht="12.75">
      <c r="A40" s="170" t="s">
        <v>26</v>
      </c>
      <c r="B40" s="171"/>
      <c r="C40" s="171"/>
      <c r="D40" s="171"/>
      <c r="E40" s="171"/>
      <c r="F40" s="171"/>
      <c r="G40" s="171"/>
      <c r="H40" s="171"/>
      <c r="I40" s="1">
        <v>32</v>
      </c>
      <c r="J40" s="7">
        <v>0</v>
      </c>
      <c r="K40" s="86">
        <v>0</v>
      </c>
    </row>
    <row r="41" spans="1:11" ht="12.75">
      <c r="A41" s="170" t="s">
        <v>27</v>
      </c>
      <c r="B41" s="171"/>
      <c r="C41" s="171"/>
      <c r="D41" s="171"/>
      <c r="E41" s="171"/>
      <c r="F41" s="171"/>
      <c r="G41" s="171"/>
      <c r="H41" s="171"/>
      <c r="I41" s="1">
        <v>33</v>
      </c>
      <c r="J41" s="7">
        <v>554672</v>
      </c>
      <c r="K41" s="86">
        <v>553844</v>
      </c>
    </row>
    <row r="42" spans="1:11" ht="12.75">
      <c r="A42" s="170" t="s">
        <v>28</v>
      </c>
      <c r="B42" s="171"/>
      <c r="C42" s="171"/>
      <c r="D42" s="171"/>
      <c r="E42" s="171"/>
      <c r="F42" s="171"/>
      <c r="G42" s="171"/>
      <c r="H42" s="171"/>
      <c r="I42" s="1">
        <v>34</v>
      </c>
      <c r="J42" s="7">
        <v>0</v>
      </c>
      <c r="K42" s="86">
        <v>0</v>
      </c>
    </row>
    <row r="43" spans="1:11" ht="12.75">
      <c r="A43" s="170" t="s">
        <v>29</v>
      </c>
      <c r="B43" s="171"/>
      <c r="C43" s="171"/>
      <c r="D43" s="171"/>
      <c r="E43" s="171"/>
      <c r="F43" s="171"/>
      <c r="G43" s="171"/>
      <c r="H43" s="171"/>
      <c r="I43" s="1">
        <v>35</v>
      </c>
      <c r="J43" s="7">
        <v>0</v>
      </c>
      <c r="K43" s="86">
        <v>0</v>
      </c>
    </row>
    <row r="44" spans="1:11" ht="12.75">
      <c r="A44" s="173" t="s">
        <v>60</v>
      </c>
      <c r="B44" s="174"/>
      <c r="C44" s="174"/>
      <c r="D44" s="174"/>
      <c r="E44" s="174"/>
      <c r="F44" s="174"/>
      <c r="G44" s="174"/>
      <c r="H44" s="174"/>
      <c r="I44" s="1">
        <v>36</v>
      </c>
      <c r="J44" s="60">
        <f>SUM(J39:J43)</f>
        <v>10130042</v>
      </c>
      <c r="K44" s="50">
        <f>SUM(K39:K43)</f>
        <v>23846380</v>
      </c>
    </row>
    <row r="45" spans="1:11" ht="12.75">
      <c r="A45" s="173" t="s">
        <v>11</v>
      </c>
      <c r="B45" s="174"/>
      <c r="C45" s="174"/>
      <c r="D45" s="174"/>
      <c r="E45" s="174"/>
      <c r="F45" s="174"/>
      <c r="G45" s="174"/>
      <c r="H45" s="174"/>
      <c r="I45" s="1">
        <v>37</v>
      </c>
      <c r="J45" s="60">
        <f>IF(J38&gt;J44,J38-J44,0)</f>
        <v>8009312</v>
      </c>
      <c r="K45" s="50">
        <f>IF(K38&gt;K44,K38-K44,0)</f>
        <v>4953620</v>
      </c>
    </row>
    <row r="46" spans="1:11" ht="12.75">
      <c r="A46" s="173" t="s">
        <v>12</v>
      </c>
      <c r="B46" s="174"/>
      <c r="C46" s="174"/>
      <c r="D46" s="174"/>
      <c r="E46" s="174"/>
      <c r="F46" s="174"/>
      <c r="G46" s="174"/>
      <c r="H46" s="174"/>
      <c r="I46" s="1">
        <v>38</v>
      </c>
      <c r="J46" s="60">
        <f>IF(J44&gt;J38,J44-J38,0)</f>
        <v>0</v>
      </c>
      <c r="K46" s="50">
        <f>IF(K44&gt;K38,K44-K38,0)</f>
        <v>0</v>
      </c>
    </row>
    <row r="47" spans="1:11" ht="12.75">
      <c r="A47" s="170" t="s">
        <v>61</v>
      </c>
      <c r="B47" s="171"/>
      <c r="C47" s="171"/>
      <c r="D47" s="171"/>
      <c r="E47" s="171"/>
      <c r="F47" s="171"/>
      <c r="G47" s="171"/>
      <c r="H47" s="171"/>
      <c r="I47" s="1">
        <v>39</v>
      </c>
      <c r="J47" s="60">
        <f>IF(J19-J20+J32-J33+J45-J46&gt;0,J19-J20+J32-J33+J45-J46,0)</f>
        <v>1605181</v>
      </c>
      <c r="K47" s="50">
        <f>IF(K19-K20+K32-K33+K45-K46&gt;0,K19-K20+K32-K33+K45-K46,0)</f>
        <v>0</v>
      </c>
    </row>
    <row r="48" spans="1:11" ht="12.75">
      <c r="A48" s="170" t="s">
        <v>62</v>
      </c>
      <c r="B48" s="171"/>
      <c r="C48" s="171"/>
      <c r="D48" s="171"/>
      <c r="E48" s="171"/>
      <c r="F48" s="171"/>
      <c r="G48" s="171"/>
      <c r="H48" s="171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104857</v>
      </c>
    </row>
    <row r="49" spans="1:11" ht="12.75">
      <c r="A49" s="170" t="s">
        <v>135</v>
      </c>
      <c r="B49" s="171"/>
      <c r="C49" s="171"/>
      <c r="D49" s="171"/>
      <c r="E49" s="171"/>
      <c r="F49" s="171"/>
      <c r="G49" s="171"/>
      <c r="H49" s="171"/>
      <c r="I49" s="1">
        <v>41</v>
      </c>
      <c r="J49" s="7">
        <v>2469372</v>
      </c>
      <c r="K49" s="7">
        <v>2411852</v>
      </c>
    </row>
    <row r="50" spans="1:11" ht="12.75">
      <c r="A50" s="170" t="s">
        <v>144</v>
      </c>
      <c r="B50" s="171"/>
      <c r="C50" s="171"/>
      <c r="D50" s="171"/>
      <c r="E50" s="171"/>
      <c r="F50" s="171"/>
      <c r="G50" s="171"/>
      <c r="H50" s="171"/>
      <c r="I50" s="1">
        <v>42</v>
      </c>
      <c r="J50" s="7">
        <v>1605181</v>
      </c>
      <c r="K50" s="7">
        <v>0</v>
      </c>
    </row>
    <row r="51" spans="1:11" ht="12.75">
      <c r="A51" s="170" t="s">
        <v>145</v>
      </c>
      <c r="B51" s="171"/>
      <c r="C51" s="171"/>
      <c r="D51" s="171"/>
      <c r="E51" s="171"/>
      <c r="F51" s="171"/>
      <c r="G51" s="171"/>
      <c r="H51" s="171"/>
      <c r="I51" s="1">
        <v>43</v>
      </c>
      <c r="J51" s="5">
        <v>0</v>
      </c>
      <c r="K51" s="7">
        <v>104857</v>
      </c>
    </row>
    <row r="52" spans="1:12" ht="12.75">
      <c r="A52" s="176" t="s">
        <v>146</v>
      </c>
      <c r="B52" s="177"/>
      <c r="C52" s="177"/>
      <c r="D52" s="177"/>
      <c r="E52" s="177"/>
      <c r="F52" s="177"/>
      <c r="G52" s="177"/>
      <c r="H52" s="177"/>
      <c r="I52" s="4">
        <v>44</v>
      </c>
      <c r="J52" s="61">
        <f>J49+J50-J51</f>
        <v>4074553</v>
      </c>
      <c r="K52" s="58">
        <f>K49+K50-K51</f>
        <v>2306995</v>
      </c>
      <c r="L52" s="84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10.140625" style="68" bestFit="1" customWidth="1"/>
    <col min="11" max="11" width="11.28125" style="68" customWidth="1"/>
    <col min="12" max="12" width="10.140625" style="68" bestFit="1" customWidth="1"/>
    <col min="13" max="16384" width="9.140625" style="68" customWidth="1"/>
  </cols>
  <sheetData>
    <row r="1" spans="1:12" ht="12.75">
      <c r="A1" s="246" t="s">
        <v>246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67"/>
    </row>
    <row r="2" spans="1:12" ht="15.75">
      <c r="A2" s="39"/>
      <c r="B2" s="66"/>
      <c r="C2" s="231" t="s">
        <v>247</v>
      </c>
      <c r="D2" s="231"/>
      <c r="E2" s="100" t="s">
        <v>307</v>
      </c>
      <c r="F2" s="40" t="s">
        <v>216</v>
      </c>
      <c r="G2" s="232" t="s">
        <v>308</v>
      </c>
      <c r="H2" s="233"/>
      <c r="I2" s="66"/>
      <c r="J2" s="66"/>
      <c r="K2" s="66"/>
      <c r="L2" s="69"/>
    </row>
    <row r="3" spans="1:11" ht="23.25">
      <c r="A3" s="234" t="s">
        <v>50</v>
      </c>
      <c r="B3" s="234"/>
      <c r="C3" s="234"/>
      <c r="D3" s="234"/>
      <c r="E3" s="234"/>
      <c r="F3" s="234"/>
      <c r="G3" s="234"/>
      <c r="H3" s="234"/>
      <c r="I3" s="72" t="s">
        <v>270</v>
      </c>
      <c r="J3" s="73" t="s">
        <v>124</v>
      </c>
      <c r="K3" s="73" t="s">
        <v>125</v>
      </c>
    </row>
    <row r="4" spans="1:11" ht="12.75">
      <c r="A4" s="235">
        <v>1</v>
      </c>
      <c r="B4" s="235"/>
      <c r="C4" s="235"/>
      <c r="D4" s="235"/>
      <c r="E4" s="235"/>
      <c r="F4" s="235"/>
      <c r="G4" s="235"/>
      <c r="H4" s="235"/>
      <c r="I4" s="75">
        <v>2</v>
      </c>
      <c r="J4" s="74" t="s">
        <v>248</v>
      </c>
      <c r="K4" s="74" t="s">
        <v>249</v>
      </c>
    </row>
    <row r="5" spans="1:11" ht="12.75">
      <c r="A5" s="236" t="s">
        <v>250</v>
      </c>
      <c r="B5" s="237"/>
      <c r="C5" s="237"/>
      <c r="D5" s="237"/>
      <c r="E5" s="237"/>
      <c r="F5" s="237"/>
      <c r="G5" s="237"/>
      <c r="H5" s="237"/>
      <c r="I5" s="41">
        <v>1</v>
      </c>
      <c r="J5" s="42">
        <v>598047500</v>
      </c>
      <c r="K5" s="42">
        <v>598047500</v>
      </c>
    </row>
    <row r="6" spans="1:11" ht="12.75">
      <c r="A6" s="236" t="s">
        <v>251</v>
      </c>
      <c r="B6" s="237"/>
      <c r="C6" s="237"/>
      <c r="D6" s="237"/>
      <c r="E6" s="237"/>
      <c r="F6" s="237"/>
      <c r="G6" s="237"/>
      <c r="H6" s="237"/>
      <c r="I6" s="41">
        <v>2</v>
      </c>
      <c r="J6" s="43">
        <v>66</v>
      </c>
      <c r="K6" s="43">
        <v>66</v>
      </c>
    </row>
    <row r="7" spans="1:11" ht="12.75">
      <c r="A7" s="236" t="s">
        <v>252</v>
      </c>
      <c r="B7" s="237"/>
      <c r="C7" s="237"/>
      <c r="D7" s="237"/>
      <c r="E7" s="237"/>
      <c r="F7" s="237"/>
      <c r="G7" s="237"/>
      <c r="H7" s="237"/>
      <c r="I7" s="41">
        <v>3</v>
      </c>
      <c r="J7" s="43">
        <v>0</v>
      </c>
      <c r="K7" s="43">
        <v>0</v>
      </c>
    </row>
    <row r="8" spans="1:11" ht="12.75">
      <c r="A8" s="236" t="s">
        <v>253</v>
      </c>
      <c r="B8" s="237"/>
      <c r="C8" s="237"/>
      <c r="D8" s="237"/>
      <c r="E8" s="237"/>
      <c r="F8" s="237"/>
      <c r="G8" s="237"/>
      <c r="H8" s="237"/>
      <c r="I8" s="41">
        <v>4</v>
      </c>
      <c r="J8" s="43">
        <v>-153476513</v>
      </c>
      <c r="K8" s="43">
        <v>-193303069</v>
      </c>
    </row>
    <row r="9" spans="1:11" ht="12.75">
      <c r="A9" s="236" t="s">
        <v>254</v>
      </c>
      <c r="B9" s="237"/>
      <c r="C9" s="237"/>
      <c r="D9" s="237"/>
      <c r="E9" s="237"/>
      <c r="F9" s="237"/>
      <c r="G9" s="237"/>
      <c r="H9" s="237"/>
      <c r="I9" s="41">
        <v>5</v>
      </c>
      <c r="J9" s="43">
        <v>1677464</v>
      </c>
      <c r="K9" s="43">
        <v>2191958</v>
      </c>
    </row>
    <row r="10" spans="1:11" ht="12.75">
      <c r="A10" s="236" t="s">
        <v>255</v>
      </c>
      <c r="B10" s="237"/>
      <c r="C10" s="237"/>
      <c r="D10" s="237"/>
      <c r="E10" s="237"/>
      <c r="F10" s="237"/>
      <c r="G10" s="237"/>
      <c r="H10" s="237"/>
      <c r="I10" s="41">
        <v>6</v>
      </c>
      <c r="J10" s="43">
        <v>19707463</v>
      </c>
      <c r="K10" s="43">
        <v>34825357</v>
      </c>
    </row>
    <row r="11" spans="1:11" ht="12.75">
      <c r="A11" s="236" t="s">
        <v>256</v>
      </c>
      <c r="B11" s="237"/>
      <c r="C11" s="237"/>
      <c r="D11" s="237"/>
      <c r="E11" s="237"/>
      <c r="F11" s="237"/>
      <c r="G11" s="237"/>
      <c r="H11" s="237"/>
      <c r="I11" s="41">
        <v>7</v>
      </c>
      <c r="J11" s="43">
        <v>0</v>
      </c>
      <c r="K11" s="43">
        <v>0</v>
      </c>
    </row>
    <row r="12" spans="1:12" ht="12.75">
      <c r="A12" s="236" t="s">
        <v>257</v>
      </c>
      <c r="B12" s="237"/>
      <c r="C12" s="237"/>
      <c r="D12" s="237"/>
      <c r="E12" s="237"/>
      <c r="F12" s="237"/>
      <c r="G12" s="237"/>
      <c r="H12" s="237"/>
      <c r="I12" s="41">
        <v>8</v>
      </c>
      <c r="J12" s="43">
        <v>-7527787</v>
      </c>
      <c r="K12" s="43">
        <v>-114340</v>
      </c>
      <c r="L12" s="85"/>
    </row>
    <row r="13" spans="1:11" ht="12.75">
      <c r="A13" s="236" t="s">
        <v>258</v>
      </c>
      <c r="B13" s="237"/>
      <c r="C13" s="237"/>
      <c r="D13" s="237"/>
      <c r="E13" s="237"/>
      <c r="F13" s="237"/>
      <c r="G13" s="237"/>
      <c r="H13" s="237"/>
      <c r="I13" s="41">
        <v>9</v>
      </c>
      <c r="J13" s="43">
        <v>752779</v>
      </c>
      <c r="K13" s="43"/>
    </row>
    <row r="14" spans="1:11" ht="12.75">
      <c r="A14" s="238" t="s">
        <v>259</v>
      </c>
      <c r="B14" s="239"/>
      <c r="C14" s="239"/>
      <c r="D14" s="239"/>
      <c r="E14" s="239"/>
      <c r="F14" s="239"/>
      <c r="G14" s="239"/>
      <c r="H14" s="239"/>
      <c r="I14" s="41">
        <v>10</v>
      </c>
      <c r="J14" s="70">
        <f>SUM(J5:J13)</f>
        <v>459180972</v>
      </c>
      <c r="K14" s="70">
        <f>SUM(K5:K13)</f>
        <v>441647472</v>
      </c>
    </row>
    <row r="15" spans="1:11" ht="12.75">
      <c r="A15" s="236" t="s">
        <v>260</v>
      </c>
      <c r="B15" s="237"/>
      <c r="C15" s="237"/>
      <c r="D15" s="237"/>
      <c r="E15" s="237"/>
      <c r="F15" s="237"/>
      <c r="G15" s="237"/>
      <c r="H15" s="237"/>
      <c r="I15" s="41">
        <v>11</v>
      </c>
      <c r="J15" s="43"/>
      <c r="K15" s="43"/>
    </row>
    <row r="16" spans="1:11" ht="12.75">
      <c r="A16" s="236" t="s">
        <v>261</v>
      </c>
      <c r="B16" s="237"/>
      <c r="C16" s="237"/>
      <c r="D16" s="237"/>
      <c r="E16" s="237"/>
      <c r="F16" s="237"/>
      <c r="G16" s="237"/>
      <c r="H16" s="237"/>
      <c r="I16" s="41">
        <v>12</v>
      </c>
      <c r="J16" s="43"/>
      <c r="K16" s="43"/>
    </row>
    <row r="17" spans="1:11" ht="12.75">
      <c r="A17" s="236" t="s">
        <v>262</v>
      </c>
      <c r="B17" s="237"/>
      <c r="C17" s="237"/>
      <c r="D17" s="237"/>
      <c r="E17" s="237"/>
      <c r="F17" s="237"/>
      <c r="G17" s="237"/>
      <c r="H17" s="237"/>
      <c r="I17" s="41">
        <v>13</v>
      </c>
      <c r="J17" s="43"/>
      <c r="K17" s="43"/>
    </row>
    <row r="18" spans="1:11" ht="12.75">
      <c r="A18" s="236" t="s">
        <v>263</v>
      </c>
      <c r="B18" s="237"/>
      <c r="C18" s="237"/>
      <c r="D18" s="237"/>
      <c r="E18" s="237"/>
      <c r="F18" s="237"/>
      <c r="G18" s="237"/>
      <c r="H18" s="237"/>
      <c r="I18" s="41">
        <v>14</v>
      </c>
      <c r="J18" s="43"/>
      <c r="K18" s="43"/>
    </row>
    <row r="19" spans="1:11" ht="12.75">
      <c r="A19" s="236" t="s">
        <v>264</v>
      </c>
      <c r="B19" s="237"/>
      <c r="C19" s="237"/>
      <c r="D19" s="237"/>
      <c r="E19" s="237"/>
      <c r="F19" s="237"/>
      <c r="G19" s="237"/>
      <c r="H19" s="237"/>
      <c r="I19" s="41">
        <v>15</v>
      </c>
      <c r="J19" s="43"/>
      <c r="K19" s="43"/>
    </row>
    <row r="20" spans="1:11" ht="12.75">
      <c r="A20" s="236" t="s">
        <v>265</v>
      </c>
      <c r="B20" s="237"/>
      <c r="C20" s="237"/>
      <c r="D20" s="237"/>
      <c r="E20" s="237"/>
      <c r="F20" s="237"/>
      <c r="G20" s="237"/>
      <c r="H20" s="237"/>
      <c r="I20" s="41">
        <v>16</v>
      </c>
      <c r="J20" s="43"/>
      <c r="K20" s="43"/>
    </row>
    <row r="21" spans="1:11" ht="12.75">
      <c r="A21" s="238" t="s">
        <v>266</v>
      </c>
      <c r="B21" s="239"/>
      <c r="C21" s="239"/>
      <c r="D21" s="239"/>
      <c r="E21" s="239"/>
      <c r="F21" s="239"/>
      <c r="G21" s="239"/>
      <c r="H21" s="239"/>
      <c r="I21" s="41">
        <v>17</v>
      </c>
      <c r="J21" s="71">
        <f>SUM(J15:J20)</f>
        <v>0</v>
      </c>
      <c r="K21" s="71">
        <f>SUM(K15:K20)</f>
        <v>0</v>
      </c>
    </row>
    <row r="22" spans="1:11" ht="12.75">
      <c r="A22" s="248"/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240" t="s">
        <v>267</v>
      </c>
      <c r="B23" s="241"/>
      <c r="C23" s="241"/>
      <c r="D23" s="241"/>
      <c r="E23" s="241"/>
      <c r="F23" s="241"/>
      <c r="G23" s="241"/>
      <c r="H23" s="241"/>
      <c r="I23" s="44">
        <v>18</v>
      </c>
      <c r="J23" s="42">
        <v>459180972</v>
      </c>
      <c r="K23" s="42">
        <v>441647472</v>
      </c>
    </row>
    <row r="24" spans="1:11" ht="17.25" customHeight="1">
      <c r="A24" s="242" t="s">
        <v>268</v>
      </c>
      <c r="B24" s="243"/>
      <c r="C24" s="243"/>
      <c r="D24" s="243"/>
      <c r="E24" s="243"/>
      <c r="F24" s="243"/>
      <c r="G24" s="243"/>
      <c r="H24" s="243"/>
      <c r="I24" s="45">
        <v>19</v>
      </c>
      <c r="J24" s="71">
        <v>0</v>
      </c>
      <c r="K24" s="71">
        <v>0</v>
      </c>
    </row>
    <row r="25" spans="1:11" ht="30" customHeight="1">
      <c r="A25" s="244" t="s">
        <v>269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 Cijan Volf</cp:lastModifiedBy>
  <cp:lastPrinted>2014-07-30T14:12:11Z</cp:lastPrinted>
  <dcterms:created xsi:type="dcterms:W3CDTF">2008-10-17T11:51:54Z</dcterms:created>
  <dcterms:modified xsi:type="dcterms:W3CDTF">2014-07-30T14:13:29Z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