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Notes " sheetId="6" r:id="rId6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data'!$A$1:$I$65</definedName>
    <definedName name="_xlnm.Print_Area" localSheetId="5">'Notes '!$A$1:$J$18</definedName>
  </definedNames>
  <calcPr fullCalcOnLoad="1"/>
</workbook>
</file>

<file path=xl/sharedStrings.xml><?xml version="1.0" encoding="utf-8"?>
<sst xmlns="http://schemas.openxmlformats.org/spreadsheetml/2006/main" count="333" uniqueCount="304">
  <si>
    <t xml:space="preserve">   3. Goodwill</t>
  </si>
  <si>
    <t/>
  </si>
  <si>
    <t>M.P.</t>
  </si>
  <si>
    <t>3</t>
  </si>
  <si>
    <t>4</t>
  </si>
  <si>
    <t>Appendix 1</t>
  </si>
  <si>
    <t>Reporting period:</t>
  </si>
  <si>
    <t>Quarterly financial report of entrepreneur  -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</si>
  <si>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</si>
  <si>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</si>
  <si>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</si>
  <si>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</si>
  <si>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</si>
  <si>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</si>
  <si>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</si>
  <si>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</si>
  <si>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</si>
  <si>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</si>
  <si>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</si>
  <si>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</si>
  <si>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</si>
  <si>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</si>
  <si>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</si>
  <si>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</si>
  <si>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</si>
  <si>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</si>
  <si>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</si>
  <si>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</si>
  <si>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</si>
  <si>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</si>
  <si>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</si>
  <si>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</si>
  <si>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>3. Report of the Management Board on position of the Company</t>
  </si>
  <si>
    <t>(signed by authorised person for representation)</t>
  </si>
  <si>
    <t>Internet adress:</t>
  </si>
  <si>
    <t>BALANCE SHEET</t>
  </si>
  <si>
    <t>Item</t>
  </si>
  <si>
    <t>AOP
code</t>
  </si>
  <si>
    <t xml:space="preserve">Last year (net)
</t>
  </si>
  <si>
    <t>Current year
(net)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</si>
  <si>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</si>
  <si>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</si>
  <si>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</si>
  <si>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</si>
  <si>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</si>
  <si>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</si>
  <si>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</si>
  <si>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</si>
  <si>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</si>
  <si>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</si>
  <si>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</si>
  <si>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</si>
  <si>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</si>
  <si>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</si>
  <si>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</si>
  <si>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</si>
  <si>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</si>
  <si>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</si>
  <si>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</si>
  <si>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</si>
  <si>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</si>
  <si>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</si>
  <si>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</si>
  <si>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</si>
  <si>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</si>
  <si>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</si>
  <si>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</si>
  <si>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</si>
  <si>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</si>
  <si>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</si>
  <si>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</si>
  <si>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</si>
  <si>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</si>
  <si>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</si>
  <si>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</si>
  <si>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</si>
  <si>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</si>
  <si>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</si>
  <si>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</si>
  <si>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</si>
  <si>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</si>
  <si>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</si>
  <si>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</si>
  <si>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</si>
  <si>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</si>
  <si>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</si>
  <si>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</si>
  <si>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</si>
  <si>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</si>
  <si>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</si>
  <si>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</si>
  <si>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</si>
  <si>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</si>
  <si>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</si>
  <si>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</si>
  <si>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</si>
  <si>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</si>
  <si>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</si>
  <si>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</si>
  <si>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</si>
  <si>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</si>
  <si>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</si>
  <si>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</si>
  <si>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</si>
  <si>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</si>
  <si>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</si>
  <si>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</si>
  <si>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</si>
  <si>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</si>
  <si>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</si>
  <si>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</si>
  <si>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</si>
  <si>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</si>
  <si>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</si>
  <si>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</si>
  <si>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</si>
  <si>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</si>
  <si>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</si>
  <si>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</si>
  <si>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</si>
  <si>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</si>
  <si>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</si>
  <si>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</si>
  <si>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</si>
  <si>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</si>
  <si>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</si>
  <si>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</si>
  <si>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</si>
  <si>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</si>
  <si>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</si>
  <si>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</si>
  <si>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</si>
  <si>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</si>
  <si>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</si>
  <si>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</si>
  <si>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</si>
  <si>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</si>
  <si>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</si>
  <si>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</si>
  <si>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</si>
  <si>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</si>
  <si>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</si>
  <si>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</si>
  <si>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</si>
  <si>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</si>
  <si>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</si>
  <si>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</si>
  <si>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</si>
  <si>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</si>
  <si>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</si>
  <si>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</si>
  <si>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</si>
  <si>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</si>
  <si>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</si>
  <si>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</si>
  <si>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</si>
  <si>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</si>
  <si>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</si>
  <si>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</si>
  <si>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</si>
  <si>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</si>
  <si>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</si>
  <si>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</si>
  <si>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</si>
  <si>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</si>
  <si>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</si>
  <si>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</si>
  <si>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</si>
  <si>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</si>
  <si>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</si>
  <si>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</si>
  <si>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</si>
  <si>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</si>
  <si>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</si>
  <si>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</si>
  <si>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</si>
  <si>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</si>
  <si>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</si>
  <si>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</si>
  <si>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</si>
  <si>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</si>
  <si>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</si>
  <si>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</si>
  <si>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</si>
  <si>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</si>
  <si>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</si>
  <si>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</si>
  <si>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</si>
  <si>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</si>
  <si>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</si>
  <si>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</si>
  <si>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</si>
  <si>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</si>
  <si>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</si>
  <si>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</si>
  <si>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</si>
  <si>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</si>
  <si>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</si>
  <si>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</si>
  <si>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</si>
  <si>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</si>
  <si>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</si>
  <si>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</si>
  <si>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</si>
  <si>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</si>
  <si>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</si>
  <si>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</si>
  <si>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</si>
  <si>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</si>
  <si>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</si>
  <si>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</si>
  <si>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</si>
  <si>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</si>
  <si>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</si>
  <si>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</si>
  <si>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</si>
  <si>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</si>
  <si>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</si>
  <si>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</si>
  <si>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</si>
  <si>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</si>
  <si>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</si>
  <si>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</si>
  <si>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</si>
  <si>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</si>
  <si>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</si>
  <si>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</si>
  <si>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</si>
  <si>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</si>
  <si>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</si>
  <si>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</si>
  <si>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</si>
  <si>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</si>
  <si>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</si>
  <si>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</si>
  <si>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</si>
  <si>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</si>
  <si>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</si>
  <si>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</si>
  <si>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</si>
  <si>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</si>
  <si>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</si>
  <si>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</si>
  <si>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</si>
  <si>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</si>
  <si>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</si>
  <si>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</si>
  <si>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</si>
  <si>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</si>
  <si>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</si>
  <si>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</si>
  <si>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</si>
  <si>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</si>
  <si>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</si>
  <si>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</si>
  <si>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</si>
  <si>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</si>
  <si>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</si>
  <si>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</si>
  <si>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</si>
  <si>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</si>
  <si>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</si>
  <si>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</si>
  <si>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</si>
  <si>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</si>
  <si>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</si>
  <si>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</si>
  <si>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</si>
  <si>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</si>
  <si>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</si>
  <si>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</si>
  <si>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</si>
  <si>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</si>
  <si>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</si>
  <si>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</si>
  <si>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</si>
  <si>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</si>
  <si>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</si>
  <si>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</si>
  <si>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</si>
  <si>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</si>
  <si>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</si>
  <si>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</si>
  <si>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</si>
  <si>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</si>
  <si>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</si>
  <si>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</si>
  <si>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</si>
  <si>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</si>
  <si>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</si>
  <si>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</si>
  <si>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</si>
  <si>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</si>
  <si>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</si>
  <si>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</si>
  <si>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Notes to financial statements</t>
  </si>
  <si>
    <t>to</t>
  </si>
  <si>
    <t>01.01.2012.</t>
  </si>
  <si>
    <t>No</t>
  </si>
  <si>
    <t xml:space="preserve">capital and notes to the financial statements </t>
  </si>
  <si>
    <t>2. Statement of persons responsible  for preparation of financial statements</t>
  </si>
  <si>
    <t>30.06.2012.</t>
  </si>
  <si>
    <t>for the period 01.01.2012. to 30.06.2012.</t>
  </si>
  <si>
    <t>as at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</si>
</sst>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u val="single"/>
      <sz val="11"/>
      <color indexed="8"/>
      <name val="ARIAL"/>
      <family val="0"/>
    </font>
    <font>
      <sz val="11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12" fillId="0" borderId="0" xfId="53" applyFont="1" applyBorder="1" applyAlignment="1" applyProtection="1">
      <alignment horizontal="right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14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3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>
      <alignment/>
    </xf>
    <xf numFmtId="0" fontId="3" fillId="0" borderId="0" xfId="53" applyFont="1" applyBorder="1" applyAlignment="1" applyProtection="1">
      <alignment horizontal="center" vertical="top" wrapText="1"/>
      <protection hidden="1"/>
    </xf>
    <xf numFmtId="0" fontId="3" fillId="0" borderId="0" xfId="53" applyFont="1" applyBorder="1" applyAlignment="1" applyProtection="1">
      <alignment horizontal="center" wrapText="1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59">
      <alignment vertical="top"/>
      <protection/>
    </xf>
    <xf numFmtId="0" fontId="18" fillId="0" borderId="0" xfId="59" applyAlignment="1">
      <alignment/>
      <protection/>
    </xf>
    <xf numFmtId="0" fontId="19" fillId="0" borderId="0" xfId="59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5" xfId="53" applyFont="1" applyBorder="1" applyAlignment="1">
      <alignment/>
      <protection/>
    </xf>
    <xf numFmtId="0" fontId="3" fillId="0" borderId="26" xfId="53" applyFont="1" applyBorder="1" applyAlignment="1">
      <alignment/>
      <protection/>
    </xf>
    <xf numFmtId="0" fontId="3" fillId="0" borderId="27" xfId="53" applyFont="1" applyFill="1" applyBorder="1" applyAlignment="1" applyProtection="1">
      <alignment horizontal="left" vertical="center" wrapText="1"/>
      <protection hidden="1"/>
    </xf>
    <xf numFmtId="0" fontId="3" fillId="0" borderId="28" xfId="53" applyFont="1" applyFill="1" applyBorder="1" applyAlignment="1" applyProtection="1">
      <alignment vertical="center"/>
      <protection hidden="1"/>
    </xf>
    <xf numFmtId="0" fontId="3" fillId="0" borderId="27" xfId="53" applyFont="1" applyBorder="1" applyAlignment="1" applyProtection="1">
      <alignment horizontal="left" vertical="center" wrapText="1"/>
      <protection hidden="1"/>
    </xf>
    <xf numFmtId="0" fontId="3" fillId="0" borderId="28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/>
      <protection hidden="1"/>
    </xf>
    <xf numFmtId="0" fontId="3" fillId="0" borderId="27" xfId="53" applyFont="1" applyBorder="1" applyAlignment="1" applyProtection="1">
      <alignment wrapText="1"/>
      <protection hidden="1"/>
    </xf>
    <xf numFmtId="0" fontId="3" fillId="0" borderId="28" xfId="53" applyFont="1" applyBorder="1" applyAlignment="1" applyProtection="1">
      <alignment horizontal="right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8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3" fontId="2" fillId="0" borderId="2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3" applyFont="1" applyBorder="1" applyAlignment="1" applyProtection="1">
      <alignment vertical="top"/>
      <protection hidden="1"/>
    </xf>
    <xf numFmtId="49" fontId="2" fillId="0" borderId="2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3" applyFont="1" applyBorder="1" applyAlignment="1" applyProtection="1">
      <alignment horizontal="left" vertical="top" wrapText="1"/>
      <protection hidden="1"/>
    </xf>
    <xf numFmtId="0" fontId="3" fillId="0" borderId="28" xfId="53" applyFont="1" applyBorder="1" applyAlignment="1" applyProtection="1">
      <alignment vertical="center"/>
      <protection hidden="1"/>
    </xf>
    <xf numFmtId="0" fontId="3" fillId="0" borderId="28" xfId="53" applyFont="1" applyBorder="1" applyAlignment="1">
      <alignment/>
      <protection/>
    </xf>
    <xf numFmtId="0" fontId="3" fillId="0" borderId="28" xfId="53" applyFont="1" applyBorder="1" applyAlignment="1" applyProtection="1">
      <alignment horizontal="center"/>
      <protection hidden="1"/>
    </xf>
    <xf numFmtId="0" fontId="3" fillId="0" borderId="27" xfId="53" applyFont="1" applyBorder="1" applyAlignment="1" applyProtection="1">
      <alignment horizontal="center" vertical="top"/>
      <protection hidden="1"/>
    </xf>
    <xf numFmtId="0" fontId="3" fillId="0" borderId="27" xfId="53" applyFont="1" applyBorder="1" applyAlignment="1" applyProtection="1">
      <alignment horizontal="center" vertical="top" wrapText="1"/>
      <protection hidden="1"/>
    </xf>
    <xf numFmtId="0" fontId="3" fillId="0" borderId="28" xfId="53" applyFont="1" applyBorder="1" applyAlignment="1" applyProtection="1">
      <alignment horizontal="center" vertical="top"/>
      <protection hidden="1"/>
    </xf>
    <xf numFmtId="0" fontId="3" fillId="0" borderId="2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right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3" fillId="0" borderId="28" xfId="53" applyFont="1" applyBorder="1" applyAlignment="1" applyProtection="1">
      <alignment horizontal="right" vertical="top"/>
      <protection hidden="1"/>
    </xf>
    <xf numFmtId="0" fontId="3" fillId="0" borderId="30" xfId="53" applyFont="1" applyBorder="1" applyAlignment="1" applyProtection="1">
      <alignment/>
      <protection hidden="1"/>
    </xf>
    <xf numFmtId="0" fontId="3" fillId="0" borderId="28" xfId="53" applyFont="1" applyBorder="1" applyAlignment="1" applyProtection="1">
      <alignment horizontal="left"/>
      <protection hidden="1"/>
    </xf>
    <xf numFmtId="0" fontId="3" fillId="0" borderId="27" xfId="53" applyFont="1" applyFill="1" applyBorder="1" applyAlignment="1" applyProtection="1">
      <alignment vertical="center"/>
      <protection hidden="1"/>
    </xf>
    <xf numFmtId="0" fontId="14" fillId="0" borderId="27" xfId="60" applyFont="1" applyFill="1" applyBorder="1" applyAlignment="1" applyProtection="1">
      <alignment vertical="center"/>
      <protection hidden="1"/>
    </xf>
    <xf numFmtId="0" fontId="9" fillId="0" borderId="27" xfId="60" applyBorder="1" applyAlignment="1">
      <alignment/>
      <protection/>
    </xf>
    <xf numFmtId="0" fontId="2" fillId="0" borderId="28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/>
      <protection hidden="1"/>
    </xf>
    <xf numFmtId="0" fontId="3" fillId="0" borderId="32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 horizontal="right" vertical="top" wrapText="1"/>
      <protection hidden="1"/>
    </xf>
    <xf numFmtId="0" fontId="3" fillId="0" borderId="18" xfId="53" applyFont="1" applyFill="1" applyBorder="1" applyAlignment="1" applyProtection="1">
      <alignment/>
      <protection hidden="1"/>
    </xf>
    <xf numFmtId="0" fontId="3" fillId="0" borderId="31" xfId="53" applyFont="1" applyFill="1" applyBorder="1" applyAlignment="1" applyProtection="1">
      <alignment/>
      <protection hidden="1"/>
    </xf>
    <xf numFmtId="0" fontId="10" fillId="0" borderId="0" xfId="59" applyFont="1" applyAlignment="1">
      <alignment/>
      <protection/>
    </xf>
    <xf numFmtId="0" fontId="20" fillId="0" borderId="0" xfId="59" applyFont="1">
      <alignment vertical="top"/>
      <protection/>
    </xf>
    <xf numFmtId="0" fontId="22" fillId="0" borderId="0" xfId="0" applyFont="1" applyAlignment="1">
      <alignment/>
    </xf>
    <xf numFmtId="0" fontId="22" fillId="0" borderId="0" xfId="59" applyFont="1" applyBorder="1" applyAlignment="1">
      <alignment vertical="top" wrapText="1"/>
      <protection/>
    </xf>
    <xf numFmtId="0" fontId="3" fillId="0" borderId="18" xfId="53" applyFont="1" applyFill="1" applyBorder="1" applyAlignment="1" applyProtection="1">
      <alignment horizontal="center" vertical="top"/>
      <protection hidden="1"/>
    </xf>
    <xf numFmtId="0" fontId="3" fillId="0" borderId="28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49" fontId="4" fillId="0" borderId="34" xfId="35" applyNumberFormat="1" applyFill="1" applyBorder="1" applyAlignment="1" applyProtection="1">
      <alignment horizontal="left" vertical="center"/>
      <protection hidden="1" locked="0"/>
    </xf>
    <xf numFmtId="49" fontId="13" fillId="0" borderId="35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36" xfId="35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 applyProtection="1">
      <alignment horizontal="right" vertical="center"/>
      <protection hidden="1"/>
    </xf>
    <xf numFmtId="0" fontId="3" fillId="0" borderId="33" xfId="53" applyFont="1" applyBorder="1" applyAlignment="1" applyProtection="1">
      <alignment horizontal="right" vertical="center"/>
      <protection hidden="1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16" fillId="0" borderId="0" xfId="60" applyFont="1" applyBorder="1" applyAlignment="1" applyProtection="1">
      <alignment horizontal="left"/>
      <protection hidden="1"/>
    </xf>
    <xf numFmtId="0" fontId="14" fillId="0" borderId="0" xfId="60" applyFont="1" applyBorder="1" applyAlignment="1" applyProtection="1">
      <alignment horizontal="left"/>
      <protection hidden="1"/>
    </xf>
    <xf numFmtId="0" fontId="14" fillId="0" borderId="27" xfId="60" applyFont="1" applyBorder="1" applyAlignment="1" applyProtection="1">
      <alignment horizontal="left"/>
      <protection hidden="1"/>
    </xf>
    <xf numFmtId="0" fontId="3" fillId="0" borderId="25" xfId="53" applyFont="1" applyBorder="1" applyAlignment="1" applyProtection="1">
      <alignment horizontal="center" vertical="top"/>
      <protection hidden="1"/>
    </xf>
    <xf numFmtId="0" fontId="3" fillId="0" borderId="26" xfId="53" applyFont="1" applyBorder="1" applyAlignment="1" applyProtection="1">
      <alignment horizontal="center" vertical="top"/>
      <protection hidden="1"/>
    </xf>
    <xf numFmtId="49" fontId="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2" fillId="0" borderId="34" xfId="53" applyFont="1" applyFill="1" applyBorder="1" applyAlignment="1" applyProtection="1">
      <alignment horizontal="center" vertical="center"/>
      <protection hidden="1" locked="0"/>
    </xf>
    <xf numFmtId="0" fontId="2" fillId="0" borderId="35" xfId="53" applyFont="1" applyFill="1" applyBorder="1" applyAlignment="1" applyProtection="1">
      <alignment horizontal="center" vertical="center"/>
      <protection hidden="1" locked="0"/>
    </xf>
    <xf numFmtId="0" fontId="2" fillId="0" borderId="37" xfId="53" applyFont="1" applyFill="1" applyBorder="1" applyAlignment="1" applyProtection="1">
      <alignment horizontal="center" vertical="center"/>
      <protection hidden="1" locked="0"/>
    </xf>
    <xf numFmtId="49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3" applyFont="1" applyBorder="1" applyAlignment="1" applyProtection="1">
      <alignment horizontal="center" vertical="top"/>
      <protection hidden="1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0" fontId="2" fillId="0" borderId="36" xfId="53" applyFont="1" applyFill="1" applyBorder="1" applyAlignment="1" applyProtection="1">
      <alignment horizontal="left" vertical="center"/>
      <protection hidden="1" locked="0"/>
    </xf>
    <xf numFmtId="0" fontId="10" fillId="0" borderId="38" xfId="53" applyFont="1" applyBorder="1" applyAlignment="1">
      <alignment/>
      <protection/>
    </xf>
    <xf numFmtId="0" fontId="10" fillId="0" borderId="25" xfId="53" applyFont="1" applyBorder="1" applyAlignment="1">
      <alignment/>
      <protection/>
    </xf>
    <xf numFmtId="0" fontId="2" fillId="0" borderId="39" xfId="53" applyFont="1" applyFill="1" applyBorder="1" applyAlignment="1" applyProtection="1">
      <alignment horizontal="center" vertical="center"/>
      <protection hidden="1" locked="0"/>
    </xf>
    <xf numFmtId="49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3" applyFont="1" applyBorder="1" applyAlignment="1" applyProtection="1">
      <alignment vertical="center"/>
      <protection hidden="1"/>
    </xf>
    <xf numFmtId="0" fontId="3" fillId="0" borderId="17" xfId="53" applyFont="1" applyBorder="1" applyAlignment="1" applyProtection="1">
      <alignment horizontal="center" vertical="top" wrapText="1"/>
      <protection hidden="1"/>
    </xf>
    <xf numFmtId="0" fontId="2" fillId="0" borderId="3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>
      <alignment horizontal="center"/>
      <protection/>
    </xf>
    <xf numFmtId="0" fontId="3" fillId="0" borderId="27" xfId="53" applyFont="1" applyBorder="1" applyAlignment="1">
      <alignment horizontal="center"/>
      <protection/>
    </xf>
    <xf numFmtId="0" fontId="4" fillId="0" borderId="34" xfId="35" applyFill="1" applyBorder="1" applyAlignment="1" applyProtection="1">
      <alignment/>
      <protection hidden="1" locked="0"/>
    </xf>
    <xf numFmtId="0" fontId="13" fillId="0" borderId="35" xfId="35" applyFont="1" applyFill="1" applyBorder="1" applyAlignment="1" applyProtection="1">
      <alignment/>
      <protection hidden="1" locked="0"/>
    </xf>
    <xf numFmtId="0" fontId="13" fillId="0" borderId="36" xfId="35" applyFont="1" applyFill="1" applyBorder="1" applyAlignment="1" applyProtection="1">
      <alignment/>
      <protection hidden="1" locked="0"/>
    </xf>
    <xf numFmtId="0" fontId="3" fillId="0" borderId="28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1" fontId="2" fillId="0" borderId="34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2" fillId="0" borderId="28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 wrapText="1"/>
      <protection hidden="1"/>
    </xf>
    <xf numFmtId="0" fontId="11" fillId="0" borderId="28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7" xfId="53" applyFont="1" applyBorder="1" applyAlignment="1" applyProtection="1">
      <alignment horizontal="center" vertical="center" wrapText="1"/>
      <protection hidden="1"/>
    </xf>
    <xf numFmtId="0" fontId="3" fillId="0" borderId="28" xfId="53" applyFont="1" applyBorder="1" applyAlignment="1" applyProtection="1">
      <alignment horizontal="right" vertical="center" wrapText="1"/>
      <protection hidden="1"/>
    </xf>
    <xf numFmtId="0" fontId="3" fillId="0" borderId="33" xfId="53" applyFont="1" applyBorder="1" applyAlignment="1" applyProtection="1">
      <alignment horizontal="righ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1" fillId="0" borderId="0" xfId="59" applyFont="1" applyBorder="1" applyAlignment="1">
      <alignment horizontal="left" vertical="top"/>
      <protection/>
    </xf>
    <xf numFmtId="0" fontId="22" fillId="0" borderId="0" xfId="59" applyFont="1" applyBorder="1" applyAlignment="1">
      <alignment horizontal="left" vertical="top" wrapText="1"/>
      <protection/>
    </xf>
    <xf numFmtId="0" fontId="10" fillId="0" borderId="0" xfId="59" applyFont="1" applyAlignment="1">
      <alignment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5</v>
      </c>
      <c r="B1" s="161"/>
      <c r="C1" s="161"/>
      <c r="D1" s="93"/>
      <c r="E1" s="93"/>
      <c r="F1" s="93"/>
      <c r="G1" s="93"/>
      <c r="H1" s="93"/>
      <c r="I1" s="94"/>
      <c r="J1" s="10"/>
      <c r="K1" s="10"/>
      <c r="L1" s="10"/>
    </row>
    <row r="2" spans="1:12" ht="12.75" customHeight="1">
      <c r="A2" s="178" t="s">
        <v>6</v>
      </c>
      <c r="B2" s="179"/>
      <c r="C2" s="179"/>
      <c r="D2" s="180"/>
      <c r="E2" s="74" t="s">
        <v>297</v>
      </c>
      <c r="F2" s="12"/>
      <c r="G2" s="13" t="s">
        <v>296</v>
      </c>
      <c r="H2" s="74" t="s">
        <v>301</v>
      </c>
      <c r="I2" s="95"/>
      <c r="J2" s="10"/>
      <c r="K2" s="10"/>
      <c r="L2" s="10"/>
    </row>
    <row r="3" spans="1:12" ht="12.75">
      <c r="A3" s="96"/>
      <c r="B3" s="14"/>
      <c r="C3" s="14"/>
      <c r="D3" s="14"/>
      <c r="E3" s="15"/>
      <c r="F3" s="15"/>
      <c r="G3" s="14"/>
      <c r="H3" s="14"/>
      <c r="I3" s="97"/>
      <c r="J3" s="10"/>
      <c r="K3" s="10"/>
      <c r="L3" s="10"/>
    </row>
    <row r="4" spans="1:12" ht="15" customHeight="1">
      <c r="A4" s="181" t="s">
        <v>7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98"/>
      <c r="B5" s="16"/>
      <c r="C5" s="16"/>
      <c r="D5" s="16"/>
      <c r="E5" s="17"/>
      <c r="F5" s="71"/>
      <c r="G5" s="18"/>
      <c r="H5" s="19"/>
      <c r="I5" s="99"/>
      <c r="J5" s="10"/>
      <c r="K5" s="10"/>
      <c r="L5" s="10"/>
    </row>
    <row r="6" spans="1:12" ht="12.75">
      <c r="A6" s="140" t="s">
        <v>8</v>
      </c>
      <c r="B6" s="141"/>
      <c r="C6" s="154" t="s">
        <v>281</v>
      </c>
      <c r="D6" s="163"/>
      <c r="E6" s="28"/>
      <c r="F6" s="28"/>
      <c r="G6" s="28"/>
      <c r="H6" s="28"/>
      <c r="I6" s="100"/>
      <c r="J6" s="10"/>
      <c r="K6" s="10"/>
      <c r="L6" s="10"/>
    </row>
    <row r="7" spans="1:12" ht="12.75">
      <c r="A7" s="101"/>
      <c r="B7" s="22"/>
      <c r="C7" s="16"/>
      <c r="D7" s="16"/>
      <c r="E7" s="28"/>
      <c r="F7" s="28"/>
      <c r="G7" s="28"/>
      <c r="H7" s="28"/>
      <c r="I7" s="100"/>
      <c r="J7" s="10"/>
      <c r="K7" s="10"/>
      <c r="L7" s="10"/>
    </row>
    <row r="8" spans="1:12" ht="12.75" customHeight="1">
      <c r="A8" s="184" t="s">
        <v>9</v>
      </c>
      <c r="B8" s="185"/>
      <c r="C8" s="154" t="s">
        <v>282</v>
      </c>
      <c r="D8" s="163"/>
      <c r="E8" s="28"/>
      <c r="F8" s="28"/>
      <c r="G8" s="28"/>
      <c r="H8" s="28"/>
      <c r="I8" s="102"/>
      <c r="J8" s="10"/>
      <c r="K8" s="10"/>
      <c r="L8" s="10"/>
    </row>
    <row r="9" spans="1:12" ht="12.75">
      <c r="A9" s="103"/>
      <c r="B9" s="43"/>
      <c r="C9" s="20"/>
      <c r="D9" s="26"/>
      <c r="E9" s="16"/>
      <c r="F9" s="16"/>
      <c r="G9" s="16"/>
      <c r="H9" s="16"/>
      <c r="I9" s="102"/>
      <c r="J9" s="10"/>
      <c r="K9" s="10"/>
      <c r="L9" s="10"/>
    </row>
    <row r="10" spans="1:12" ht="12.75" customHeight="1">
      <c r="A10" s="135" t="s">
        <v>10</v>
      </c>
      <c r="B10" s="177"/>
      <c r="C10" s="154" t="s">
        <v>283</v>
      </c>
      <c r="D10" s="163"/>
      <c r="E10" s="16"/>
      <c r="F10" s="16"/>
      <c r="G10" s="16"/>
      <c r="H10" s="16"/>
      <c r="I10" s="102"/>
      <c r="J10" s="10"/>
      <c r="K10" s="10"/>
      <c r="L10" s="10"/>
    </row>
    <row r="11" spans="1:12" ht="12.75">
      <c r="A11" s="135"/>
      <c r="B11" s="177"/>
      <c r="C11" s="16"/>
      <c r="D11" s="16"/>
      <c r="E11" s="16"/>
      <c r="F11" s="16"/>
      <c r="G11" s="16"/>
      <c r="H11" s="16"/>
      <c r="I11" s="102"/>
      <c r="J11" s="10"/>
      <c r="K11" s="10"/>
      <c r="L11" s="10"/>
    </row>
    <row r="12" spans="1:12" ht="12.75">
      <c r="A12" s="140" t="s">
        <v>11</v>
      </c>
      <c r="B12" s="141"/>
      <c r="C12" s="157" t="s">
        <v>284</v>
      </c>
      <c r="D12" s="158"/>
      <c r="E12" s="158"/>
      <c r="F12" s="158"/>
      <c r="G12" s="158"/>
      <c r="H12" s="158"/>
      <c r="I12" s="159"/>
      <c r="J12" s="10"/>
      <c r="K12" s="10"/>
      <c r="L12" s="10"/>
    </row>
    <row r="13" spans="1:12" ht="12.75">
      <c r="A13" s="101"/>
      <c r="B13" s="22"/>
      <c r="C13" s="21"/>
      <c r="D13" s="16"/>
      <c r="E13" s="16"/>
      <c r="F13" s="16"/>
      <c r="G13" s="16"/>
      <c r="H13" s="16"/>
      <c r="I13" s="102"/>
      <c r="J13" s="10"/>
      <c r="K13" s="10"/>
      <c r="L13" s="10"/>
    </row>
    <row r="14" spans="1:12" ht="12.75">
      <c r="A14" s="140" t="s">
        <v>12</v>
      </c>
      <c r="B14" s="141"/>
      <c r="C14" s="175">
        <v>20340</v>
      </c>
      <c r="D14" s="176"/>
      <c r="E14" s="16"/>
      <c r="F14" s="157" t="s">
        <v>285</v>
      </c>
      <c r="G14" s="158"/>
      <c r="H14" s="158"/>
      <c r="I14" s="159"/>
      <c r="J14" s="10"/>
      <c r="K14" s="10"/>
      <c r="L14" s="10"/>
    </row>
    <row r="15" spans="1:12" ht="12.75">
      <c r="A15" s="101"/>
      <c r="B15" s="22"/>
      <c r="C15" s="16"/>
      <c r="D15" s="16"/>
      <c r="E15" s="16"/>
      <c r="F15" s="16"/>
      <c r="G15" s="16"/>
      <c r="H15" s="16"/>
      <c r="I15" s="102"/>
      <c r="J15" s="10"/>
      <c r="K15" s="10"/>
      <c r="L15" s="10"/>
    </row>
    <row r="16" spans="1:12" ht="12.75">
      <c r="A16" s="140" t="s">
        <v>13</v>
      </c>
      <c r="B16" s="141"/>
      <c r="C16" s="157" t="s">
        <v>286</v>
      </c>
      <c r="D16" s="158"/>
      <c r="E16" s="158"/>
      <c r="F16" s="158"/>
      <c r="G16" s="158"/>
      <c r="H16" s="158"/>
      <c r="I16" s="159"/>
      <c r="J16" s="10"/>
      <c r="K16" s="10"/>
      <c r="L16" s="10"/>
    </row>
    <row r="17" spans="1:12" ht="12.75">
      <c r="A17" s="101"/>
      <c r="B17" s="22"/>
      <c r="C17" s="16"/>
      <c r="D17" s="16"/>
      <c r="E17" s="16"/>
      <c r="F17" s="16"/>
      <c r="G17" s="16"/>
      <c r="H17" s="16"/>
      <c r="I17" s="102"/>
      <c r="J17" s="10"/>
      <c r="K17" s="10"/>
      <c r="L17" s="10"/>
    </row>
    <row r="18" spans="1:12" ht="12.75">
      <c r="A18" s="140" t="s">
        <v>14</v>
      </c>
      <c r="B18" s="141"/>
      <c r="C18" s="170" t="s">
        <v>287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101"/>
      <c r="B19" s="22"/>
      <c r="C19" s="21"/>
      <c r="D19" s="16"/>
      <c r="E19" s="16"/>
      <c r="F19" s="16"/>
      <c r="G19" s="16"/>
      <c r="H19" s="16"/>
      <c r="I19" s="102"/>
      <c r="J19" s="10"/>
      <c r="K19" s="10"/>
      <c r="L19" s="10"/>
    </row>
    <row r="20" spans="1:12" ht="12.75">
      <c r="A20" s="173" t="s">
        <v>34</v>
      </c>
      <c r="B20" s="141"/>
      <c r="C20" s="170" t="s">
        <v>288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101"/>
      <c r="B21" s="22"/>
      <c r="C21" s="21"/>
      <c r="D21" s="16"/>
      <c r="E21" s="16"/>
      <c r="F21" s="16"/>
      <c r="G21" s="16"/>
      <c r="H21" s="16"/>
      <c r="I21" s="102"/>
      <c r="J21" s="10"/>
      <c r="K21" s="10"/>
      <c r="L21" s="10"/>
    </row>
    <row r="22" spans="1:12" ht="12.75">
      <c r="A22" s="140" t="s">
        <v>15</v>
      </c>
      <c r="B22" s="141"/>
      <c r="C22" s="75">
        <v>335</v>
      </c>
      <c r="D22" s="157" t="s">
        <v>285</v>
      </c>
      <c r="E22" s="158"/>
      <c r="F22" s="166"/>
      <c r="G22" s="174"/>
      <c r="H22" s="167"/>
      <c r="I22" s="104"/>
      <c r="J22" s="10"/>
      <c r="K22" s="10"/>
      <c r="L22" s="10"/>
    </row>
    <row r="23" spans="1:12" ht="12.75">
      <c r="A23" s="101"/>
      <c r="B23" s="22"/>
      <c r="C23" s="16"/>
      <c r="D23" s="24"/>
      <c r="E23" s="24"/>
      <c r="F23" s="24"/>
      <c r="G23" s="24"/>
      <c r="H23" s="16"/>
      <c r="I23" s="102"/>
      <c r="J23" s="10"/>
      <c r="K23" s="10"/>
      <c r="L23" s="10"/>
    </row>
    <row r="24" spans="1:12" ht="12.75">
      <c r="A24" s="140" t="s">
        <v>16</v>
      </c>
      <c r="B24" s="141"/>
      <c r="C24" s="75">
        <v>19</v>
      </c>
      <c r="D24" s="157" t="s">
        <v>289</v>
      </c>
      <c r="E24" s="158"/>
      <c r="F24" s="158"/>
      <c r="G24" s="166"/>
      <c r="H24" s="44" t="s">
        <v>17</v>
      </c>
      <c r="I24" s="105">
        <v>607</v>
      </c>
      <c r="J24" s="10"/>
      <c r="K24" s="10"/>
      <c r="L24" s="10"/>
    </row>
    <row r="25" spans="1:12" ht="12.75">
      <c r="A25" s="101"/>
      <c r="B25" s="22"/>
      <c r="C25" s="16"/>
      <c r="D25" s="24"/>
      <c r="E25" s="24"/>
      <c r="F25" s="24"/>
      <c r="G25" s="22"/>
      <c r="H25" s="22" t="s">
        <v>18</v>
      </c>
      <c r="I25" s="106"/>
      <c r="J25" s="10"/>
      <c r="K25" s="10"/>
      <c r="L25" s="10"/>
    </row>
    <row r="26" spans="1:12" ht="12.75">
      <c r="A26" s="140" t="s">
        <v>19</v>
      </c>
      <c r="B26" s="141"/>
      <c r="C26" s="76" t="s">
        <v>298</v>
      </c>
      <c r="D26" s="25"/>
      <c r="E26" s="32"/>
      <c r="F26" s="24"/>
      <c r="G26" s="167" t="s">
        <v>20</v>
      </c>
      <c r="H26" s="141"/>
      <c r="I26" s="107" t="s">
        <v>290</v>
      </c>
      <c r="J26" s="10"/>
      <c r="K26" s="10"/>
      <c r="L26" s="10"/>
    </row>
    <row r="27" spans="1:12" ht="12.75">
      <c r="A27" s="101"/>
      <c r="B27" s="22"/>
      <c r="C27" s="16"/>
      <c r="D27" s="24"/>
      <c r="E27" s="24"/>
      <c r="F27" s="24"/>
      <c r="G27" s="24"/>
      <c r="H27" s="16"/>
      <c r="I27" s="108"/>
      <c r="J27" s="10"/>
      <c r="K27" s="10"/>
      <c r="L27" s="10"/>
    </row>
    <row r="28" spans="1:12" ht="12.75">
      <c r="A28" s="109" t="s">
        <v>21</v>
      </c>
      <c r="B28" s="91"/>
      <c r="C28" s="91"/>
      <c r="D28" s="91"/>
      <c r="E28" s="92"/>
      <c r="F28" s="92"/>
      <c r="G28" s="92"/>
      <c r="H28" s="168" t="s">
        <v>10</v>
      </c>
      <c r="I28" s="169"/>
      <c r="J28" s="10"/>
      <c r="K28" s="10"/>
      <c r="L28" s="10"/>
    </row>
    <row r="29" spans="1:12" ht="12.75">
      <c r="A29" s="110"/>
      <c r="B29" s="32"/>
      <c r="C29" s="32"/>
      <c r="D29" s="26"/>
      <c r="E29" s="16"/>
      <c r="F29" s="16"/>
      <c r="G29" s="16"/>
      <c r="H29" s="27"/>
      <c r="I29" s="108"/>
      <c r="J29" s="10"/>
      <c r="K29" s="10"/>
      <c r="L29" s="10"/>
    </row>
    <row r="30" spans="1:12" ht="12.75">
      <c r="A30" s="162"/>
      <c r="B30" s="152"/>
      <c r="C30" s="152"/>
      <c r="D30" s="153"/>
      <c r="E30" s="151"/>
      <c r="F30" s="152"/>
      <c r="G30" s="153"/>
      <c r="H30" s="154"/>
      <c r="I30" s="155"/>
      <c r="J30" s="10"/>
      <c r="K30" s="10"/>
      <c r="L30" s="10"/>
    </row>
    <row r="31" spans="1:12" ht="12.75">
      <c r="A31" s="111"/>
      <c r="B31" s="31"/>
      <c r="C31" s="30"/>
      <c r="D31" s="165"/>
      <c r="E31" s="165"/>
      <c r="F31" s="165"/>
      <c r="G31" s="165"/>
      <c r="H31" s="31"/>
      <c r="I31" s="112"/>
      <c r="J31" s="10"/>
      <c r="K31" s="10"/>
      <c r="L31" s="10"/>
    </row>
    <row r="32" spans="1:12" ht="12.75">
      <c r="A32" s="162"/>
      <c r="B32" s="152"/>
      <c r="C32" s="152"/>
      <c r="D32" s="153"/>
      <c r="E32" s="151"/>
      <c r="F32" s="152"/>
      <c r="G32" s="153"/>
      <c r="H32" s="154"/>
      <c r="I32" s="155"/>
      <c r="J32" s="10"/>
      <c r="K32" s="10"/>
      <c r="L32" s="10"/>
    </row>
    <row r="33" spans="1:12" ht="12.75">
      <c r="A33" s="111"/>
      <c r="B33" s="31"/>
      <c r="C33" s="30"/>
      <c r="D33" s="82"/>
      <c r="E33" s="82"/>
      <c r="F33" s="82"/>
      <c r="G33" s="83"/>
      <c r="H33" s="31"/>
      <c r="I33" s="113"/>
      <c r="J33" s="10"/>
      <c r="K33" s="10"/>
      <c r="L33" s="10"/>
    </row>
    <row r="34" spans="1:12" ht="12.75">
      <c r="A34" s="162"/>
      <c r="B34" s="152"/>
      <c r="C34" s="152"/>
      <c r="D34" s="153"/>
      <c r="E34" s="151"/>
      <c r="F34" s="152"/>
      <c r="G34" s="153"/>
      <c r="H34" s="154"/>
      <c r="I34" s="155"/>
      <c r="J34" s="10"/>
      <c r="K34" s="10"/>
      <c r="L34" s="10"/>
    </row>
    <row r="35" spans="1:12" ht="12.75">
      <c r="A35" s="111"/>
      <c r="B35" s="31"/>
      <c r="C35" s="30"/>
      <c r="D35" s="82"/>
      <c r="E35" s="82"/>
      <c r="F35" s="82"/>
      <c r="G35" s="83"/>
      <c r="H35" s="31"/>
      <c r="I35" s="113"/>
      <c r="J35" s="10"/>
      <c r="K35" s="10"/>
      <c r="L35" s="10"/>
    </row>
    <row r="36" spans="1:12" ht="12.75">
      <c r="A36" s="162"/>
      <c r="B36" s="152"/>
      <c r="C36" s="152"/>
      <c r="D36" s="153"/>
      <c r="E36" s="151"/>
      <c r="F36" s="152"/>
      <c r="G36" s="153"/>
      <c r="H36" s="154"/>
      <c r="I36" s="155"/>
      <c r="J36" s="10"/>
      <c r="K36" s="10"/>
      <c r="L36" s="10"/>
    </row>
    <row r="37" spans="1:12" ht="12.75">
      <c r="A37" s="114"/>
      <c r="B37" s="30"/>
      <c r="C37" s="156"/>
      <c r="D37" s="156"/>
      <c r="E37" s="31"/>
      <c r="F37" s="156"/>
      <c r="G37" s="156"/>
      <c r="H37" s="31"/>
      <c r="I37" s="115"/>
      <c r="J37" s="10"/>
      <c r="K37" s="10"/>
      <c r="L37" s="10"/>
    </row>
    <row r="38" spans="1:12" ht="12.75">
      <c r="A38" s="162"/>
      <c r="B38" s="152"/>
      <c r="C38" s="152"/>
      <c r="D38" s="153"/>
      <c r="E38" s="151"/>
      <c r="F38" s="152"/>
      <c r="G38" s="153"/>
      <c r="H38" s="154"/>
      <c r="I38" s="155"/>
      <c r="J38" s="10"/>
      <c r="K38" s="10"/>
      <c r="L38" s="10"/>
    </row>
    <row r="39" spans="1:12" ht="12.75">
      <c r="A39" s="114"/>
      <c r="B39" s="30"/>
      <c r="C39" s="30"/>
      <c r="D39" s="31"/>
      <c r="E39" s="31"/>
      <c r="F39" s="30"/>
      <c r="G39" s="31"/>
      <c r="H39" s="31"/>
      <c r="I39" s="115"/>
      <c r="J39" s="10"/>
      <c r="K39" s="10"/>
      <c r="L39" s="10"/>
    </row>
    <row r="40" spans="1:12" ht="12.75">
      <c r="A40" s="162"/>
      <c r="B40" s="152"/>
      <c r="C40" s="152"/>
      <c r="D40" s="153"/>
      <c r="E40" s="151"/>
      <c r="F40" s="152"/>
      <c r="G40" s="153"/>
      <c r="H40" s="154"/>
      <c r="I40" s="155"/>
      <c r="J40" s="10"/>
      <c r="K40" s="10"/>
      <c r="L40" s="10"/>
    </row>
    <row r="41" spans="1:12" ht="12.75">
      <c r="A41" s="114"/>
      <c r="B41" s="30"/>
      <c r="C41" s="30"/>
      <c r="D41" s="31"/>
      <c r="E41" s="31"/>
      <c r="F41" s="30"/>
      <c r="G41" s="31"/>
      <c r="H41" s="31"/>
      <c r="I41" s="115"/>
      <c r="J41" s="10"/>
      <c r="K41" s="10"/>
      <c r="L41" s="10"/>
    </row>
    <row r="42" spans="1:12" ht="12.75">
      <c r="A42" s="162"/>
      <c r="B42" s="152"/>
      <c r="C42" s="152"/>
      <c r="D42" s="153"/>
      <c r="E42" s="151"/>
      <c r="F42" s="152"/>
      <c r="G42" s="153"/>
      <c r="H42" s="154"/>
      <c r="I42" s="155"/>
      <c r="J42" s="10"/>
      <c r="K42" s="10"/>
      <c r="L42" s="10"/>
    </row>
    <row r="43" spans="1:12" ht="12.75">
      <c r="A43" s="116"/>
      <c r="B43" s="32"/>
      <c r="C43" s="32"/>
      <c r="D43" s="32"/>
      <c r="E43" s="23"/>
      <c r="F43" s="77"/>
      <c r="G43" s="77"/>
      <c r="H43" s="78"/>
      <c r="I43" s="117"/>
      <c r="J43" s="10"/>
      <c r="K43" s="10"/>
      <c r="L43" s="10"/>
    </row>
    <row r="44" spans="1:12" ht="12.75" customHeight="1">
      <c r="A44" s="135" t="s">
        <v>22</v>
      </c>
      <c r="B44" s="136"/>
      <c r="C44" s="154"/>
      <c r="D44" s="163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18"/>
      <c r="B45" s="29"/>
      <c r="C45" s="156"/>
      <c r="D45" s="156"/>
      <c r="E45" s="16"/>
      <c r="F45" s="156"/>
      <c r="G45" s="156"/>
      <c r="H45" s="33"/>
      <c r="I45" s="119"/>
      <c r="J45" s="10"/>
      <c r="K45" s="10"/>
      <c r="L45" s="10"/>
    </row>
    <row r="46" spans="1:12" ht="12.75" customHeight="1">
      <c r="A46" s="135" t="s">
        <v>23</v>
      </c>
      <c r="B46" s="136"/>
      <c r="C46" s="157" t="s">
        <v>291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101"/>
      <c r="B47" s="22"/>
      <c r="C47" s="21" t="s">
        <v>24</v>
      </c>
      <c r="D47" s="16"/>
      <c r="E47" s="16"/>
      <c r="F47" s="16"/>
      <c r="G47" s="16"/>
      <c r="H47" s="16"/>
      <c r="I47" s="102"/>
      <c r="J47" s="10"/>
      <c r="K47" s="10"/>
      <c r="L47" s="10"/>
    </row>
    <row r="48" spans="1:12" ht="12.75">
      <c r="A48" s="135" t="s">
        <v>25</v>
      </c>
      <c r="B48" s="136"/>
      <c r="C48" s="142" t="s">
        <v>292</v>
      </c>
      <c r="D48" s="143"/>
      <c r="E48" s="150"/>
      <c r="F48" s="16"/>
      <c r="G48" s="44" t="s">
        <v>26</v>
      </c>
      <c r="H48" s="142" t="s">
        <v>293</v>
      </c>
      <c r="I48" s="144"/>
      <c r="J48" s="10"/>
      <c r="K48" s="10"/>
      <c r="L48" s="10"/>
    </row>
    <row r="49" spans="1:12" ht="12.75">
      <c r="A49" s="101"/>
      <c r="B49" s="22"/>
      <c r="C49" s="21"/>
      <c r="D49" s="16"/>
      <c r="E49" s="16"/>
      <c r="F49" s="16"/>
      <c r="G49" s="16"/>
      <c r="H49" s="16"/>
      <c r="I49" s="102"/>
      <c r="J49" s="10"/>
      <c r="K49" s="10"/>
      <c r="L49" s="10"/>
    </row>
    <row r="50" spans="1:12" ht="12.75" customHeight="1">
      <c r="A50" s="135" t="s">
        <v>27</v>
      </c>
      <c r="B50" s="136"/>
      <c r="C50" s="137"/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101"/>
      <c r="B51" s="22"/>
      <c r="C51" s="16"/>
      <c r="D51" s="16"/>
      <c r="E51" s="16"/>
      <c r="F51" s="16"/>
      <c r="G51" s="16"/>
      <c r="H51" s="16"/>
      <c r="I51" s="102"/>
      <c r="J51" s="10"/>
      <c r="K51" s="10"/>
      <c r="L51" s="10"/>
    </row>
    <row r="52" spans="1:12" ht="12.75">
      <c r="A52" s="140" t="s">
        <v>28</v>
      </c>
      <c r="B52" s="141"/>
      <c r="C52" s="142" t="s">
        <v>294</v>
      </c>
      <c r="D52" s="143"/>
      <c r="E52" s="143"/>
      <c r="F52" s="143"/>
      <c r="G52" s="143"/>
      <c r="H52" s="143"/>
      <c r="I52" s="144"/>
      <c r="J52" s="10"/>
      <c r="K52" s="10"/>
      <c r="L52" s="10"/>
    </row>
    <row r="53" spans="1:12" ht="12.75">
      <c r="A53" s="120"/>
      <c r="B53" s="20"/>
      <c r="C53" s="164" t="s">
        <v>29</v>
      </c>
      <c r="D53" s="164"/>
      <c r="E53" s="164"/>
      <c r="F53" s="164"/>
      <c r="G53" s="164"/>
      <c r="H53" s="164"/>
      <c r="I53" s="121"/>
      <c r="J53" s="10"/>
      <c r="K53" s="10"/>
      <c r="L53" s="10"/>
    </row>
    <row r="54" spans="1:12" ht="12.75">
      <c r="A54" s="120"/>
      <c r="B54" s="20"/>
      <c r="C54" s="34"/>
      <c r="D54" s="34"/>
      <c r="E54" s="34"/>
      <c r="F54" s="34"/>
      <c r="G54" s="34"/>
      <c r="H54" s="34"/>
      <c r="I54" s="121"/>
      <c r="J54" s="10"/>
      <c r="K54" s="10"/>
      <c r="L54" s="10"/>
    </row>
    <row r="55" spans="1:12" ht="12.75">
      <c r="A55" s="120"/>
      <c r="B55" s="145" t="s">
        <v>30</v>
      </c>
      <c r="C55" s="145"/>
      <c r="D55" s="145"/>
      <c r="E55" s="145"/>
      <c r="F55" s="42"/>
      <c r="G55" s="42"/>
      <c r="H55" s="42"/>
      <c r="I55" s="122"/>
      <c r="J55" s="10"/>
      <c r="K55" s="10"/>
      <c r="L55" s="10"/>
    </row>
    <row r="56" spans="1:12" ht="12.75">
      <c r="A56" s="120"/>
      <c r="B56" s="146" t="s">
        <v>31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20"/>
      <c r="B57" s="146" t="s">
        <v>299</v>
      </c>
      <c r="C57" s="146"/>
      <c r="D57" s="146"/>
      <c r="E57" s="146"/>
      <c r="F57" s="146"/>
      <c r="G57" s="146"/>
      <c r="H57" s="146"/>
      <c r="I57" s="122"/>
      <c r="J57" s="10"/>
      <c r="K57" s="10"/>
      <c r="L57" s="10"/>
    </row>
    <row r="58" spans="1:12" ht="12.75">
      <c r="A58" s="120"/>
      <c r="B58" s="146" t="s">
        <v>300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20"/>
      <c r="B59" s="146" t="s">
        <v>32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20"/>
      <c r="B60" s="72"/>
      <c r="C60" s="73"/>
      <c r="D60" s="73"/>
      <c r="E60" s="73"/>
      <c r="F60" s="73"/>
      <c r="G60" s="73"/>
      <c r="H60" s="73"/>
      <c r="I60" s="123"/>
      <c r="J60" s="10"/>
      <c r="K60" s="10"/>
      <c r="L60" s="10"/>
    </row>
    <row r="61" spans="1:12" ht="19.5" customHeight="1">
      <c r="A61" s="120"/>
      <c r="B61" s="72"/>
      <c r="C61" s="73"/>
      <c r="D61" s="73"/>
      <c r="E61" s="73"/>
      <c r="F61" s="73"/>
      <c r="G61" s="73"/>
      <c r="H61" s="73"/>
      <c r="I61" s="123"/>
      <c r="J61" s="10"/>
      <c r="K61" s="10"/>
      <c r="L61" s="10"/>
    </row>
    <row r="62" spans="1:12" ht="13.5" thickBot="1">
      <c r="A62" s="124" t="s">
        <v>1</v>
      </c>
      <c r="B62" s="16"/>
      <c r="C62" s="16"/>
      <c r="D62" s="16"/>
      <c r="E62" s="16"/>
      <c r="F62" s="16"/>
      <c r="G62" s="35"/>
      <c r="H62" s="36"/>
      <c r="I62" s="125"/>
      <c r="J62" s="10"/>
      <c r="K62" s="10"/>
      <c r="L62" s="10"/>
    </row>
    <row r="63" spans="1:12" ht="12.75">
      <c r="A63" s="98"/>
      <c r="B63" s="16"/>
      <c r="C63" s="16"/>
      <c r="D63" s="16"/>
      <c r="E63" s="20" t="s">
        <v>2</v>
      </c>
      <c r="F63" s="32"/>
      <c r="G63" s="148" t="s">
        <v>33</v>
      </c>
      <c r="H63" s="148"/>
      <c r="I63" s="149"/>
      <c r="J63" s="10"/>
      <c r="K63" s="10"/>
      <c r="L63" s="10"/>
    </row>
    <row r="64" spans="1:12" ht="12.75">
      <c r="A64" s="98"/>
      <c r="B64" s="16"/>
      <c r="C64" s="16"/>
      <c r="D64" s="16"/>
      <c r="E64" s="20"/>
      <c r="F64" s="32"/>
      <c r="G64" s="30"/>
      <c r="H64" s="30"/>
      <c r="I64" s="112"/>
      <c r="J64" s="10"/>
      <c r="K64" s="10"/>
      <c r="L64" s="10"/>
    </row>
    <row r="65" spans="1:12" ht="30.75" customHeight="1" thickBot="1">
      <c r="A65" s="126"/>
      <c r="B65" s="127"/>
      <c r="C65" s="128"/>
      <c r="D65" s="128"/>
      <c r="E65" s="128"/>
      <c r="F65" s="128"/>
      <c r="G65" s="134"/>
      <c r="H65" s="134"/>
      <c r="I65" s="129"/>
      <c r="J65" s="10"/>
      <c r="K65" s="10"/>
      <c r="L65" s="10"/>
    </row>
  </sheetData>
  <sheetProtection/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H30:I30"/>
    <mergeCell ref="D31:G31"/>
    <mergeCell ref="A32:D32"/>
    <mergeCell ref="E32:G32"/>
    <mergeCell ref="H32:I32"/>
    <mergeCell ref="D24:G24"/>
    <mergeCell ref="A26:B26"/>
    <mergeCell ref="G26:H26"/>
    <mergeCell ref="H28:I28"/>
    <mergeCell ref="A48:B48"/>
    <mergeCell ref="B58:I58"/>
    <mergeCell ref="H34:I34"/>
    <mergeCell ref="A36:D36"/>
    <mergeCell ref="E36:G36"/>
    <mergeCell ref="H36:I36"/>
    <mergeCell ref="H38:I38"/>
    <mergeCell ref="A40:D40"/>
    <mergeCell ref="A42:D42"/>
    <mergeCell ref="C53:H53"/>
    <mergeCell ref="E40:G40"/>
    <mergeCell ref="H40:I40"/>
    <mergeCell ref="A46:B46"/>
    <mergeCell ref="A44:B44"/>
    <mergeCell ref="C44:D44"/>
    <mergeCell ref="F44:I44"/>
    <mergeCell ref="A1:C1"/>
    <mergeCell ref="C37:D37"/>
    <mergeCell ref="F37:G37"/>
    <mergeCell ref="A38:D38"/>
    <mergeCell ref="E38:G38"/>
    <mergeCell ref="A34:D34"/>
    <mergeCell ref="E34:G34"/>
    <mergeCell ref="A30:D30"/>
    <mergeCell ref="E30:G30"/>
    <mergeCell ref="A24:B24"/>
    <mergeCell ref="C48:E48"/>
    <mergeCell ref="H48:I48"/>
    <mergeCell ref="E42:G42"/>
    <mergeCell ref="H42:I42"/>
    <mergeCell ref="C45:D45"/>
    <mergeCell ref="F45:G45"/>
    <mergeCell ref="C46:I46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3">
      <selection activeCell="K119" sqref="K119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196" t="s">
        <v>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303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33.75">
      <c r="A4" s="201" t="s">
        <v>36</v>
      </c>
      <c r="B4" s="202"/>
      <c r="C4" s="202"/>
      <c r="D4" s="202"/>
      <c r="E4" s="202"/>
      <c r="F4" s="202"/>
      <c r="G4" s="202"/>
      <c r="H4" s="203"/>
      <c r="I4" s="50" t="s">
        <v>37</v>
      </c>
      <c r="J4" s="51" t="s">
        <v>38</v>
      </c>
      <c r="K4" s="52" t="s">
        <v>39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49">
        <v>2</v>
      </c>
      <c r="J5" s="48">
        <v>3</v>
      </c>
      <c r="K5" s="48">
        <v>4</v>
      </c>
    </row>
    <row r="6" spans="1:11" ht="12.75">
      <c r="A6" s="187" t="s">
        <v>139</v>
      </c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 t="s">
        <v>40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.75">
      <c r="A8" s="193" t="s">
        <v>41</v>
      </c>
      <c r="B8" s="194"/>
      <c r="C8" s="194"/>
      <c r="D8" s="194"/>
      <c r="E8" s="194"/>
      <c r="F8" s="194"/>
      <c r="G8" s="194"/>
      <c r="H8" s="195"/>
      <c r="I8" s="1">
        <v>2</v>
      </c>
      <c r="J8" s="46">
        <f>J9+J16+J26+J35+J39</f>
        <v>142607470</v>
      </c>
      <c r="K8" s="46">
        <f>K9+K16+K26+K35+K39</f>
        <v>136465870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6"/>
      <c r="I9" s="1">
        <v>3</v>
      </c>
      <c r="J9" s="46">
        <f>SUM(J10:J15)</f>
        <v>0</v>
      </c>
      <c r="K9" s="46">
        <f>SUM(K10:K15)</f>
        <v>0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/>
    </row>
    <row r="12" spans="1:11" ht="12.75">
      <c r="A12" s="204" t="s">
        <v>0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45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46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47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48</v>
      </c>
      <c r="B16" s="205"/>
      <c r="C16" s="205"/>
      <c r="D16" s="205"/>
      <c r="E16" s="205"/>
      <c r="F16" s="205"/>
      <c r="G16" s="205"/>
      <c r="H16" s="206"/>
      <c r="I16" s="1">
        <v>10</v>
      </c>
      <c r="J16" s="46">
        <f>SUM(J17:J25)</f>
        <v>116707867</v>
      </c>
      <c r="K16" s="46">
        <f>SUM(K17:K25)</f>
        <v>110582643</v>
      </c>
    </row>
    <row r="17" spans="1:11" ht="12.75">
      <c r="A17" s="204" t="s">
        <v>49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2138881</v>
      </c>
      <c r="K17" s="7">
        <v>2138881</v>
      </c>
    </row>
    <row r="18" spans="1:11" ht="12.75">
      <c r="A18" s="204" t="s">
        <v>50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9286804</v>
      </c>
      <c r="K18" s="7">
        <v>9192303</v>
      </c>
    </row>
    <row r="19" spans="1:11" ht="12.75">
      <c r="A19" s="204" t="s">
        <v>51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91745291</v>
      </c>
      <c r="K19" s="7">
        <v>86814150</v>
      </c>
    </row>
    <row r="20" spans="1:11" ht="12.75">
      <c r="A20" s="204" t="s">
        <v>52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8222277</v>
      </c>
      <c r="K20" s="7">
        <v>7171304</v>
      </c>
    </row>
    <row r="21" spans="1:11" ht="12.75">
      <c r="A21" s="204" t="s">
        <v>53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54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55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/>
    </row>
    <row r="24" spans="1:11" ht="12.75">
      <c r="A24" s="204" t="s">
        <v>56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57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5314614</v>
      </c>
      <c r="K25" s="7">
        <v>5266005</v>
      </c>
    </row>
    <row r="26" spans="1:11" ht="12.75">
      <c r="A26" s="204" t="s">
        <v>58</v>
      </c>
      <c r="B26" s="205"/>
      <c r="C26" s="205"/>
      <c r="D26" s="205"/>
      <c r="E26" s="205"/>
      <c r="F26" s="205"/>
      <c r="G26" s="205"/>
      <c r="H26" s="206"/>
      <c r="I26" s="1">
        <v>20</v>
      </c>
      <c r="J26" s="46">
        <f>SUM(J27:J34)</f>
        <v>21780280</v>
      </c>
      <c r="K26" s="46">
        <f>SUM(K27:K34)</f>
        <v>21763904</v>
      </c>
    </row>
    <row r="27" spans="1:11" ht="12.75">
      <c r="A27" s="204" t="s">
        <v>59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17940437</v>
      </c>
      <c r="K27" s="7">
        <v>20940437</v>
      </c>
    </row>
    <row r="28" spans="1:11" ht="12.75">
      <c r="A28" s="204" t="s">
        <v>60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61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62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63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64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362904</v>
      </c>
      <c r="K32" s="7">
        <v>346528</v>
      </c>
    </row>
    <row r="33" spans="1:11" ht="12.75">
      <c r="A33" s="204" t="s">
        <v>65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3476939</v>
      </c>
      <c r="K33" s="7">
        <v>476939</v>
      </c>
    </row>
    <row r="34" spans="1:11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67</v>
      </c>
      <c r="B35" s="205"/>
      <c r="C35" s="205"/>
      <c r="D35" s="205"/>
      <c r="E35" s="205"/>
      <c r="F35" s="205"/>
      <c r="G35" s="205"/>
      <c r="H35" s="206"/>
      <c r="I35" s="1">
        <v>29</v>
      </c>
      <c r="J35" s="46">
        <f>SUM(J36:J38)</f>
        <v>4119323</v>
      </c>
      <c r="K35" s="46">
        <f>SUM(K36:K38)</f>
        <v>4119323</v>
      </c>
    </row>
    <row r="36" spans="1:11" ht="12.75">
      <c r="A36" s="204" t="s">
        <v>68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69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4119323</v>
      </c>
      <c r="K37" s="7">
        <v>4119323</v>
      </c>
    </row>
    <row r="38" spans="1:11" ht="12.75">
      <c r="A38" s="204" t="s">
        <v>70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71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193" t="s">
        <v>72</v>
      </c>
      <c r="B40" s="194"/>
      <c r="C40" s="194"/>
      <c r="D40" s="194"/>
      <c r="E40" s="194"/>
      <c r="F40" s="194"/>
      <c r="G40" s="194"/>
      <c r="H40" s="195"/>
      <c r="I40" s="1">
        <v>34</v>
      </c>
      <c r="J40" s="46">
        <f>J41+J49+J56+J64</f>
        <v>320269864</v>
      </c>
      <c r="K40" s="46">
        <f>K41+K49+K56+K64</f>
        <v>324167957</v>
      </c>
    </row>
    <row r="41" spans="1:11" ht="12.75">
      <c r="A41" s="204" t="s">
        <v>73</v>
      </c>
      <c r="B41" s="205"/>
      <c r="C41" s="205"/>
      <c r="D41" s="205"/>
      <c r="E41" s="205"/>
      <c r="F41" s="205"/>
      <c r="G41" s="205"/>
      <c r="H41" s="206"/>
      <c r="I41" s="1">
        <v>35</v>
      </c>
      <c r="J41" s="46">
        <f>SUM(J42:J48)</f>
        <v>1305688</v>
      </c>
      <c r="K41" s="46">
        <f>SUM(K42:K48)</f>
        <v>1296964</v>
      </c>
    </row>
    <row r="42" spans="1:11" ht="12.75">
      <c r="A42" s="204" t="s">
        <v>74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1305688</v>
      </c>
      <c r="K42" s="7">
        <v>1296964</v>
      </c>
    </row>
    <row r="43" spans="1:11" ht="12.75">
      <c r="A43" s="204" t="s">
        <v>75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76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77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78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79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80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81</v>
      </c>
      <c r="B49" s="205"/>
      <c r="C49" s="205"/>
      <c r="D49" s="205"/>
      <c r="E49" s="205"/>
      <c r="F49" s="205"/>
      <c r="G49" s="205"/>
      <c r="H49" s="206"/>
      <c r="I49" s="1">
        <v>43</v>
      </c>
      <c r="J49" s="46">
        <f>SUM(J50:J55)</f>
        <v>41795884</v>
      </c>
      <c r="K49" s="46">
        <f>SUM(K50:K55)</f>
        <v>44847468</v>
      </c>
    </row>
    <row r="50" spans="1:11" ht="12.75">
      <c r="A50" s="204" t="s">
        <v>82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12164451</v>
      </c>
      <c r="K50" s="7">
        <v>12687915</v>
      </c>
    </row>
    <row r="51" spans="1:11" ht="12.75">
      <c r="A51" s="204" t="s">
        <v>83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28106993</v>
      </c>
      <c r="K51" s="7">
        <v>25951020</v>
      </c>
    </row>
    <row r="52" spans="1:11" ht="12.75">
      <c r="A52" s="204" t="s">
        <v>84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1591</v>
      </c>
      <c r="K52" s="7">
        <v>73199</v>
      </c>
    </row>
    <row r="53" spans="1:11" ht="12.75">
      <c r="A53" s="204" t="s">
        <v>85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/>
      <c r="K53" s="7">
        <v>7107</v>
      </c>
    </row>
    <row r="54" spans="1:11" ht="12.75">
      <c r="A54" s="204" t="s">
        <v>86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692407</v>
      </c>
      <c r="K54" s="7">
        <v>785557</v>
      </c>
    </row>
    <row r="55" spans="1:11" ht="12.75">
      <c r="A55" s="204" t="s">
        <v>87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830442</v>
      </c>
      <c r="K55" s="7">
        <v>5342670</v>
      </c>
    </row>
    <row r="56" spans="1:11" ht="12.75">
      <c r="A56" s="204" t="s">
        <v>88</v>
      </c>
      <c r="B56" s="205"/>
      <c r="C56" s="205"/>
      <c r="D56" s="205"/>
      <c r="E56" s="205"/>
      <c r="F56" s="205"/>
      <c r="G56" s="205"/>
      <c r="H56" s="206"/>
      <c r="I56" s="1">
        <v>50</v>
      </c>
      <c r="J56" s="46">
        <f>SUM(J57:J63)</f>
        <v>247348024</v>
      </c>
      <c r="K56" s="46">
        <f>SUM(K57:K63)</f>
        <v>256210903</v>
      </c>
    </row>
    <row r="57" spans="1:11" ht="12.75">
      <c r="A57" s="204" t="s">
        <v>89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90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91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>
        <v>275388</v>
      </c>
      <c r="K59" s="7">
        <v>275388</v>
      </c>
    </row>
    <row r="60" spans="1:11" ht="12.75">
      <c r="A60" s="204" t="s">
        <v>62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63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92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247072636</v>
      </c>
      <c r="K62" s="7">
        <v>255935515</v>
      </c>
    </row>
    <row r="63" spans="1:11" ht="12.75">
      <c r="A63" s="204" t="s">
        <v>93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94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29820268</v>
      </c>
      <c r="K64" s="7">
        <v>21812622</v>
      </c>
    </row>
    <row r="65" spans="1:11" ht="12.75">
      <c r="A65" s="193" t="s">
        <v>95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/>
      <c r="K65" s="7">
        <v>0</v>
      </c>
    </row>
    <row r="66" spans="1:11" ht="12.75">
      <c r="A66" s="193" t="s">
        <v>96</v>
      </c>
      <c r="B66" s="194"/>
      <c r="C66" s="194"/>
      <c r="D66" s="194"/>
      <c r="E66" s="194"/>
      <c r="F66" s="194"/>
      <c r="G66" s="194"/>
      <c r="H66" s="195"/>
      <c r="I66" s="1">
        <v>60</v>
      </c>
      <c r="J66" s="46">
        <f>J7+J8+J40+J65</f>
        <v>462877334</v>
      </c>
      <c r="K66" s="46">
        <f>K7+K8+K40+K65</f>
        <v>460633827</v>
      </c>
    </row>
    <row r="67" spans="1:11" ht="12.75">
      <c r="A67" s="207" t="s">
        <v>97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138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0" t="s">
        <v>98</v>
      </c>
      <c r="B69" s="191"/>
      <c r="C69" s="191"/>
      <c r="D69" s="191"/>
      <c r="E69" s="191"/>
      <c r="F69" s="191"/>
      <c r="G69" s="191"/>
      <c r="H69" s="192"/>
      <c r="I69" s="3">
        <v>62</v>
      </c>
      <c r="J69" s="47">
        <f>J70+J71+J72+J78+J79+J82+J85</f>
        <v>380878673</v>
      </c>
      <c r="K69" s="47">
        <f>K70+K71+K72+K78+K79+K82+K85</f>
        <v>387686815</v>
      </c>
    </row>
    <row r="70" spans="1:11" ht="12.75">
      <c r="A70" s="204" t="s">
        <v>99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169186800</v>
      </c>
      <c r="K70" s="7">
        <v>169186800</v>
      </c>
    </row>
    <row r="71" spans="1:11" ht="12.75">
      <c r="A71" s="204" t="s">
        <v>100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88107087</v>
      </c>
      <c r="K71" s="7">
        <v>88107087</v>
      </c>
    </row>
    <row r="72" spans="1:11" ht="12.75">
      <c r="A72" s="204" t="s">
        <v>101</v>
      </c>
      <c r="B72" s="205"/>
      <c r="C72" s="205"/>
      <c r="D72" s="205"/>
      <c r="E72" s="205"/>
      <c r="F72" s="205"/>
      <c r="G72" s="205"/>
      <c r="H72" s="206"/>
      <c r="I72" s="1">
        <v>65</v>
      </c>
      <c r="J72" s="46">
        <f>J73+J74-J75+J76+J77</f>
        <v>35671840</v>
      </c>
      <c r="K72" s="46">
        <f>K73+K74-K75+K76+K77</f>
        <v>36958141</v>
      </c>
    </row>
    <row r="73" spans="1:11" ht="12.75">
      <c r="A73" s="204" t="s">
        <v>102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4157437</v>
      </c>
      <c r="K73" s="7">
        <v>5443738</v>
      </c>
    </row>
    <row r="74" spans="1:11" ht="12.75">
      <c r="A74" s="204" t="s">
        <v>103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8624617</v>
      </c>
      <c r="K74" s="7">
        <v>8624617</v>
      </c>
    </row>
    <row r="75" spans="1:11" ht="12.75">
      <c r="A75" s="204" t="s">
        <v>104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105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106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22889786</v>
      </c>
      <c r="K77" s="7">
        <v>22889786</v>
      </c>
    </row>
    <row r="78" spans="1:11" ht="12.75">
      <c r="A78" s="204" t="s">
        <v>107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108</v>
      </c>
      <c r="B79" s="205"/>
      <c r="C79" s="205"/>
      <c r="D79" s="205"/>
      <c r="E79" s="205"/>
      <c r="F79" s="205"/>
      <c r="G79" s="205"/>
      <c r="H79" s="206"/>
      <c r="I79" s="1">
        <v>72</v>
      </c>
      <c r="J79" s="46">
        <f>J80-J81</f>
        <v>62186916</v>
      </c>
      <c r="K79" s="46">
        <f>K80-K81</f>
        <v>86626645</v>
      </c>
    </row>
    <row r="80" spans="1:11" ht="12.75">
      <c r="A80" s="213" t="s">
        <v>109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62186916</v>
      </c>
      <c r="K80" s="7">
        <v>86626645</v>
      </c>
    </row>
    <row r="81" spans="1:11" ht="12.75">
      <c r="A81" s="213" t="s">
        <v>110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4" t="s">
        <v>111</v>
      </c>
      <c r="B82" s="205"/>
      <c r="C82" s="205"/>
      <c r="D82" s="205"/>
      <c r="E82" s="205"/>
      <c r="F82" s="205"/>
      <c r="G82" s="205"/>
      <c r="H82" s="206"/>
      <c r="I82" s="1">
        <v>75</v>
      </c>
      <c r="J82" s="46">
        <f>J83-J84</f>
        <v>25726030</v>
      </c>
      <c r="K82" s="46">
        <f>K83-K84</f>
        <v>6808142</v>
      </c>
    </row>
    <row r="83" spans="1:11" ht="12.75">
      <c r="A83" s="213" t="s">
        <v>112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25726030</v>
      </c>
      <c r="K83" s="7">
        <v>6808142</v>
      </c>
    </row>
    <row r="84" spans="1:11" ht="12.75">
      <c r="A84" s="213" t="s">
        <v>113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4" t="s">
        <v>114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193" t="s">
        <v>115</v>
      </c>
      <c r="B86" s="194"/>
      <c r="C86" s="194"/>
      <c r="D86" s="194"/>
      <c r="E86" s="194"/>
      <c r="F86" s="194"/>
      <c r="G86" s="194"/>
      <c r="H86" s="195"/>
      <c r="I86" s="1">
        <v>79</v>
      </c>
      <c r="J86" s="46">
        <f>SUM(J87:J89)</f>
        <v>6599269</v>
      </c>
      <c r="K86" s="46">
        <f>SUM(K87:K89)</f>
        <v>6599269</v>
      </c>
    </row>
    <row r="87" spans="1:11" ht="12.75">
      <c r="A87" s="204" t="s">
        <v>116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3339269</v>
      </c>
      <c r="K87" s="7">
        <v>3339269</v>
      </c>
    </row>
    <row r="88" spans="1:11" ht="12.75">
      <c r="A88" s="204" t="s">
        <v>117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118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3260000</v>
      </c>
      <c r="K89" s="7">
        <v>3260000</v>
      </c>
    </row>
    <row r="90" spans="1:11" ht="12.75">
      <c r="A90" s="193" t="s">
        <v>119</v>
      </c>
      <c r="B90" s="194"/>
      <c r="C90" s="194"/>
      <c r="D90" s="194"/>
      <c r="E90" s="194"/>
      <c r="F90" s="194"/>
      <c r="G90" s="194"/>
      <c r="H90" s="195"/>
      <c r="I90" s="1">
        <v>83</v>
      </c>
      <c r="J90" s="46">
        <f>SUM(J91:J99)</f>
        <v>45670847</v>
      </c>
      <c r="K90" s="46">
        <f>SUM(K91:K99)</f>
        <v>45434509</v>
      </c>
    </row>
    <row r="91" spans="1:11" ht="12.75">
      <c r="A91" s="204" t="s">
        <v>120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121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122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42986214</v>
      </c>
      <c r="K93" s="7">
        <v>42749876</v>
      </c>
    </row>
    <row r="94" spans="1:11" ht="12.75">
      <c r="A94" s="204" t="s">
        <v>123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124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125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126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127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2684633</v>
      </c>
      <c r="K98" s="7">
        <v>2684633</v>
      </c>
    </row>
    <row r="99" spans="1:11" ht="12.75">
      <c r="A99" s="204" t="s">
        <v>128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193" t="s">
        <v>129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46">
        <f>SUM(J101:J112)</f>
        <v>29728545</v>
      </c>
      <c r="K100" s="46">
        <f>SUM(K101:K112)</f>
        <v>20913234</v>
      </c>
    </row>
    <row r="101" spans="1:11" ht="12.75">
      <c r="A101" s="204" t="s">
        <v>120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3837714</v>
      </c>
      <c r="K101" s="7">
        <v>4078435</v>
      </c>
    </row>
    <row r="102" spans="1:11" ht="12.75">
      <c r="A102" s="204" t="s">
        <v>121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122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9560713</v>
      </c>
      <c r="K103" s="7">
        <v>5401900</v>
      </c>
    </row>
    <row r="104" spans="1:11" ht="12.75">
      <c r="A104" s="204" t="s">
        <v>123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.75">
      <c r="A105" s="204" t="s">
        <v>124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4134450</v>
      </c>
      <c r="K105" s="7">
        <v>2759016</v>
      </c>
    </row>
    <row r="106" spans="1:11" ht="12.75">
      <c r="A106" s="204" t="s">
        <v>125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126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>
        <v>1864449</v>
      </c>
      <c r="K107" s="7">
        <v>1463482</v>
      </c>
    </row>
    <row r="108" spans="1:11" ht="12.75">
      <c r="A108" s="204" t="s">
        <v>130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3211155</v>
      </c>
      <c r="K108" s="7">
        <v>2943468</v>
      </c>
    </row>
    <row r="109" spans="1:11" ht="12.75">
      <c r="A109" s="204" t="s">
        <v>131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1880517</v>
      </c>
      <c r="K109" s="7">
        <v>1563992</v>
      </c>
    </row>
    <row r="110" spans="1:11" ht="12.75">
      <c r="A110" s="204" t="s">
        <v>132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133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134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5239547</v>
      </c>
      <c r="K112" s="7">
        <v>2702941</v>
      </c>
    </row>
    <row r="113" spans="1:11" ht="12.75">
      <c r="A113" s="193" t="s">
        <v>135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/>
      <c r="K113" s="7"/>
    </row>
    <row r="114" spans="1:11" ht="12.75">
      <c r="A114" s="193" t="s">
        <v>136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46">
        <f>J69+J86+J90+J100+J113</f>
        <v>462877334</v>
      </c>
      <c r="K114" s="46">
        <f>K69+K86+K90+K100+K113</f>
        <v>460633827</v>
      </c>
    </row>
    <row r="115" spans="1:11" ht="12.75">
      <c r="A115" s="218" t="s">
        <v>137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 ht="12.75">
      <c r="A116" s="210" t="s">
        <v>140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190" t="s">
        <v>143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ht="12.75">
      <c r="A118" s="204" t="s">
        <v>141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26" t="s">
        <v>142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0:K70 J72:K77 J79:K8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11">
      <selection activeCell="L37" sqref="L37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0" width="11.140625" style="45" bestFit="1" customWidth="1"/>
    <col min="11" max="11" width="11.00390625" style="61" customWidth="1"/>
    <col min="12" max="12" width="11.140625" style="61" bestFit="1" customWidth="1"/>
    <col min="13" max="13" width="10.8515625" style="61" customWidth="1"/>
    <col min="14" max="16384" width="9.140625" style="45" customWidth="1"/>
  </cols>
  <sheetData>
    <row r="1" spans="1:13" ht="12.75" customHeight="1">
      <c r="A1" s="245" t="s">
        <v>144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44" t="s">
        <v>302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4">
      <c r="A4" s="232" t="s">
        <v>36</v>
      </c>
      <c r="B4" s="232"/>
      <c r="C4" s="232"/>
      <c r="D4" s="232"/>
      <c r="E4" s="232"/>
      <c r="F4" s="232"/>
      <c r="G4" s="232"/>
      <c r="H4" s="232"/>
      <c r="I4" s="50" t="s">
        <v>37</v>
      </c>
      <c r="J4" s="233" t="s">
        <v>145</v>
      </c>
      <c r="K4" s="233"/>
      <c r="L4" s="233" t="s">
        <v>146</v>
      </c>
      <c r="M4" s="233"/>
    </row>
    <row r="5" spans="1:13" ht="12.75">
      <c r="A5" s="232"/>
      <c r="B5" s="232"/>
      <c r="C5" s="232"/>
      <c r="D5" s="232"/>
      <c r="E5" s="232"/>
      <c r="F5" s="232"/>
      <c r="G5" s="232"/>
      <c r="H5" s="232"/>
      <c r="I5" s="50"/>
      <c r="J5" s="52" t="s">
        <v>147</v>
      </c>
      <c r="K5" s="52" t="s">
        <v>148</v>
      </c>
      <c r="L5" s="52" t="s">
        <v>147</v>
      </c>
      <c r="M5" s="52" t="s">
        <v>148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190" t="s">
        <v>149</v>
      </c>
      <c r="B7" s="191"/>
      <c r="C7" s="191"/>
      <c r="D7" s="191"/>
      <c r="E7" s="191"/>
      <c r="F7" s="191"/>
      <c r="G7" s="191"/>
      <c r="H7" s="192"/>
      <c r="I7" s="3">
        <v>111</v>
      </c>
      <c r="J7" s="47">
        <f>SUM(J8:J9)</f>
        <v>61534792</v>
      </c>
      <c r="K7" s="47">
        <f>SUM(K8:K9)</f>
        <v>30861389</v>
      </c>
      <c r="L7" s="47">
        <f>SUM(L8:L9)</f>
        <v>53980235</v>
      </c>
      <c r="M7" s="47">
        <f>SUM(M8:M9)</f>
        <v>25737823</v>
      </c>
    </row>
    <row r="8" spans="1:13" ht="12.75">
      <c r="A8" s="193" t="s">
        <v>150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61182426</v>
      </c>
      <c r="K8" s="7">
        <v>30853443</v>
      </c>
      <c r="L8" s="7">
        <v>51898948</v>
      </c>
      <c r="M8" s="7">
        <v>25737823</v>
      </c>
    </row>
    <row r="9" spans="1:13" ht="12.75">
      <c r="A9" s="193" t="s">
        <v>151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352366</v>
      </c>
      <c r="K9" s="7">
        <v>7946</v>
      </c>
      <c r="L9" s="7">
        <v>2081287</v>
      </c>
      <c r="M9" s="7"/>
    </row>
    <row r="10" spans="1:13" ht="12.75">
      <c r="A10" s="193" t="s">
        <v>152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46">
        <f>J11+J12+J16+J20+J21+J22+J25+J26</f>
        <v>57761212</v>
      </c>
      <c r="K10" s="46">
        <f>K11+K12+K16+K20+K21+K22+K25+K26</f>
        <v>29495156</v>
      </c>
      <c r="L10" s="46">
        <f>L11+L12+L16+L20+L21+L22+L25+L26</f>
        <v>53020966</v>
      </c>
      <c r="M10" s="46">
        <f>M11+M12+M16+M20+M21+M22+M25+M26</f>
        <v>25904789</v>
      </c>
    </row>
    <row r="11" spans="1:13" ht="12.75">
      <c r="A11" s="193" t="s">
        <v>153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.75">
      <c r="A12" s="193" t="s">
        <v>154</v>
      </c>
      <c r="B12" s="194"/>
      <c r="C12" s="194"/>
      <c r="D12" s="194"/>
      <c r="E12" s="194"/>
      <c r="F12" s="194"/>
      <c r="G12" s="194"/>
      <c r="H12" s="195"/>
      <c r="I12" s="1">
        <v>116</v>
      </c>
      <c r="J12" s="46">
        <f>SUM(J13:J15)</f>
        <v>20714311</v>
      </c>
      <c r="K12" s="46">
        <f>SUM(K13:K15)</f>
        <v>10265513</v>
      </c>
      <c r="L12" s="46">
        <f>SUM(L13:L15)</f>
        <v>16471636</v>
      </c>
      <c r="M12" s="46">
        <f>SUM(M13:M15)</f>
        <v>7814975</v>
      </c>
    </row>
    <row r="13" spans="1:13" ht="12.75">
      <c r="A13" s="204" t="s">
        <v>155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6217590</v>
      </c>
      <c r="K13" s="7">
        <v>2704212</v>
      </c>
      <c r="L13" s="7">
        <v>4742807</v>
      </c>
      <c r="M13" s="7">
        <v>1688949</v>
      </c>
    </row>
    <row r="14" spans="1:13" ht="12.75">
      <c r="A14" s="204" t="s">
        <v>156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157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14496721</v>
      </c>
      <c r="K15" s="7">
        <v>7561301</v>
      </c>
      <c r="L15" s="7">
        <v>11728829</v>
      </c>
      <c r="M15" s="7">
        <v>6126026</v>
      </c>
    </row>
    <row r="16" spans="1:13" ht="12.75">
      <c r="A16" s="193" t="s">
        <v>158</v>
      </c>
      <c r="B16" s="194"/>
      <c r="C16" s="194"/>
      <c r="D16" s="194"/>
      <c r="E16" s="194"/>
      <c r="F16" s="194"/>
      <c r="G16" s="194"/>
      <c r="H16" s="195"/>
      <c r="I16" s="1">
        <v>120</v>
      </c>
      <c r="J16" s="46">
        <f>SUM(J17:J19)</f>
        <v>26079833</v>
      </c>
      <c r="K16" s="46">
        <f>SUM(K17:K19)</f>
        <v>12918688</v>
      </c>
      <c r="L16" s="46">
        <f>SUM(L17:L19)</f>
        <v>25463858</v>
      </c>
      <c r="M16" s="46">
        <f>SUM(M17:M19)</f>
        <v>12609542</v>
      </c>
    </row>
    <row r="17" spans="1:13" ht="12.75">
      <c r="A17" s="204" t="s">
        <v>159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16643809</v>
      </c>
      <c r="K17" s="7">
        <v>8251039</v>
      </c>
      <c r="L17" s="7">
        <v>16380041</v>
      </c>
      <c r="M17" s="7">
        <v>8161006</v>
      </c>
    </row>
    <row r="18" spans="1:13" ht="12.75">
      <c r="A18" s="204" t="s">
        <v>160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5589637</v>
      </c>
      <c r="K18" s="7">
        <v>2762335</v>
      </c>
      <c r="L18" s="7">
        <v>5454075</v>
      </c>
      <c r="M18" s="7">
        <v>2714615</v>
      </c>
    </row>
    <row r="19" spans="1:13" ht="12.75">
      <c r="A19" s="204" t="s">
        <v>161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3846387</v>
      </c>
      <c r="K19" s="7">
        <v>1905314</v>
      </c>
      <c r="L19" s="7">
        <v>3629742</v>
      </c>
      <c r="M19" s="7">
        <v>1733921</v>
      </c>
    </row>
    <row r="20" spans="1:13" ht="12.75">
      <c r="A20" s="193" t="s">
        <v>162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4605486</v>
      </c>
      <c r="K20" s="7">
        <v>2317860</v>
      </c>
      <c r="L20" s="7">
        <v>5277824</v>
      </c>
      <c r="M20" s="7">
        <v>2635484</v>
      </c>
    </row>
    <row r="21" spans="1:13" ht="12.75">
      <c r="A21" s="193" t="s">
        <v>163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5972046</v>
      </c>
      <c r="K21" s="7">
        <v>3750842</v>
      </c>
      <c r="L21" s="7">
        <v>5609755</v>
      </c>
      <c r="M21" s="7">
        <v>2666609</v>
      </c>
    </row>
    <row r="22" spans="1:13" ht="12.75">
      <c r="A22" s="193" t="s">
        <v>164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46">
        <f>SUM(J23:J24)</f>
        <v>70636</v>
      </c>
      <c r="K22" s="46">
        <f>SUM(K23:K24)</f>
        <v>70636</v>
      </c>
      <c r="L22" s="46">
        <f>SUM(L23:L24)</f>
        <v>0</v>
      </c>
      <c r="M22" s="46">
        <f>SUM(M23:M24)</f>
        <v>0</v>
      </c>
    </row>
    <row r="23" spans="1:13" ht="12.75">
      <c r="A23" s="204" t="s">
        <v>165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166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70636</v>
      </c>
      <c r="K24" s="7">
        <v>70636</v>
      </c>
      <c r="L24" s="7">
        <v>0</v>
      </c>
      <c r="M24" s="7"/>
    </row>
    <row r="25" spans="1:13" ht="12.75">
      <c r="A25" s="193" t="s">
        <v>167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168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318900</v>
      </c>
      <c r="K26" s="7">
        <v>171617</v>
      </c>
      <c r="L26" s="7">
        <v>197893</v>
      </c>
      <c r="M26" s="7">
        <v>178179</v>
      </c>
    </row>
    <row r="27" spans="1:13" ht="12.75">
      <c r="A27" s="193" t="s">
        <v>169</v>
      </c>
      <c r="B27" s="194"/>
      <c r="C27" s="194"/>
      <c r="D27" s="194"/>
      <c r="E27" s="194"/>
      <c r="F27" s="194"/>
      <c r="G27" s="194"/>
      <c r="H27" s="195"/>
      <c r="I27" s="1">
        <v>131</v>
      </c>
      <c r="J27" s="46">
        <f>SUM(J28:J32)</f>
        <v>663661</v>
      </c>
      <c r="K27" s="46">
        <f>SUM(K28:K32)</f>
        <v>264261</v>
      </c>
      <c r="L27" s="46">
        <f>SUM(L28:L32)</f>
        <v>6647589</v>
      </c>
      <c r="M27" s="46">
        <f>SUM(M28:M32)</f>
        <v>6647589</v>
      </c>
    </row>
    <row r="28" spans="1:13" ht="12.75">
      <c r="A28" s="193" t="s">
        <v>170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12.75">
      <c r="A29" s="193" t="s">
        <v>171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663661</v>
      </c>
      <c r="K29" s="7">
        <v>264261</v>
      </c>
      <c r="L29" s="7">
        <v>6647589</v>
      </c>
      <c r="M29" s="7">
        <v>6647589</v>
      </c>
    </row>
    <row r="30" spans="1:13" ht="12.75">
      <c r="A30" s="193" t="s">
        <v>172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173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174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/>
      <c r="M32" s="7"/>
    </row>
    <row r="33" spans="1:13" ht="12.75">
      <c r="A33" s="193" t="s">
        <v>175</v>
      </c>
      <c r="B33" s="194"/>
      <c r="C33" s="194"/>
      <c r="D33" s="194"/>
      <c r="E33" s="194"/>
      <c r="F33" s="194"/>
      <c r="G33" s="194"/>
      <c r="H33" s="195"/>
      <c r="I33" s="1">
        <v>137</v>
      </c>
      <c r="J33" s="46">
        <f>SUM(J34:J37)</f>
        <v>1029437</v>
      </c>
      <c r="K33" s="46">
        <f>SUM(K34:K37)</f>
        <v>521182</v>
      </c>
      <c r="L33" s="46">
        <f>SUM(L34:L37)</f>
        <v>798716</v>
      </c>
      <c r="M33" s="46">
        <f>SUM(M34:M37)</f>
        <v>374074</v>
      </c>
    </row>
    <row r="34" spans="1:13" ht="12.75">
      <c r="A34" s="193" t="s">
        <v>176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177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1029437</v>
      </c>
      <c r="K35" s="7">
        <v>521182</v>
      </c>
      <c r="L35" s="7">
        <v>798716</v>
      </c>
      <c r="M35" s="7">
        <v>374074</v>
      </c>
    </row>
    <row r="36" spans="1:13" ht="12.75">
      <c r="A36" s="193" t="s">
        <v>178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179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/>
      <c r="M37" s="7"/>
    </row>
    <row r="38" spans="1:13" ht="12.75">
      <c r="A38" s="193" t="s">
        <v>180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181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182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183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184</v>
      </c>
      <c r="B42" s="194"/>
      <c r="C42" s="194"/>
      <c r="D42" s="194"/>
      <c r="E42" s="194"/>
      <c r="F42" s="194"/>
      <c r="G42" s="194"/>
      <c r="H42" s="195"/>
      <c r="I42" s="1">
        <v>146</v>
      </c>
      <c r="J42" s="46">
        <f>J7+J27+J38+J40</f>
        <v>62198453</v>
      </c>
      <c r="K42" s="46">
        <f>K7+K27+K38+K40</f>
        <v>31125650</v>
      </c>
      <c r="L42" s="46">
        <f>L7+L27+L38+L40</f>
        <v>60627824</v>
      </c>
      <c r="M42" s="46">
        <f>M7+M27+M38+M40</f>
        <v>32385412</v>
      </c>
    </row>
    <row r="43" spans="1:13" ht="12.75">
      <c r="A43" s="193" t="s">
        <v>185</v>
      </c>
      <c r="B43" s="194"/>
      <c r="C43" s="194"/>
      <c r="D43" s="194"/>
      <c r="E43" s="194"/>
      <c r="F43" s="194"/>
      <c r="G43" s="194"/>
      <c r="H43" s="195"/>
      <c r="I43" s="1">
        <v>147</v>
      </c>
      <c r="J43" s="46">
        <f>J10+J33+J39+J41</f>
        <v>58790649</v>
      </c>
      <c r="K43" s="46">
        <f>K10+K33+K39+K41</f>
        <v>30016338</v>
      </c>
      <c r="L43" s="46">
        <f>L10+L33+L39+L41</f>
        <v>53819682</v>
      </c>
      <c r="M43" s="46">
        <f>M10+M33+M39+M41</f>
        <v>26278863</v>
      </c>
    </row>
    <row r="44" spans="1:13" ht="12.75">
      <c r="A44" s="193" t="s">
        <v>186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46">
        <f>J42-J43</f>
        <v>3407804</v>
      </c>
      <c r="K44" s="46">
        <f>K42-K43</f>
        <v>1109312</v>
      </c>
      <c r="L44" s="46">
        <f>L42-L43</f>
        <v>6808142</v>
      </c>
      <c r="M44" s="46">
        <f>M42-M43</f>
        <v>6106549</v>
      </c>
    </row>
    <row r="45" spans="1:13" ht="12.75">
      <c r="A45" s="213" t="s">
        <v>187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6">
        <f>IF(J42&gt;J43,J42-J43,0)</f>
        <v>3407804</v>
      </c>
      <c r="K45" s="46">
        <f>IF(K42&gt;K43,K42-K43,0)</f>
        <v>1109312</v>
      </c>
      <c r="L45" s="46">
        <f>IF(L42&gt;L43,L42-L43,0)</f>
        <v>6808142</v>
      </c>
      <c r="M45" s="46">
        <f>IF(M42&gt;M43,M42-M43,0)</f>
        <v>6106549</v>
      </c>
    </row>
    <row r="46" spans="1:13" ht="12.75">
      <c r="A46" s="213" t="s">
        <v>188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193" t="s">
        <v>189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.75">
      <c r="A48" s="193" t="s">
        <v>190</v>
      </c>
      <c r="B48" s="194"/>
      <c r="C48" s="194"/>
      <c r="D48" s="194"/>
      <c r="E48" s="194"/>
      <c r="F48" s="194"/>
      <c r="G48" s="194"/>
      <c r="H48" s="195"/>
      <c r="I48" s="1">
        <v>152</v>
      </c>
      <c r="J48" s="46">
        <f>J44-J47</f>
        <v>3407804</v>
      </c>
      <c r="K48" s="46">
        <f>K44-K47</f>
        <v>1109312</v>
      </c>
      <c r="L48" s="46">
        <f>L44-L47</f>
        <v>6808142</v>
      </c>
      <c r="M48" s="46">
        <f>M44-M47</f>
        <v>6106549</v>
      </c>
    </row>
    <row r="49" spans="1:13" ht="12.75">
      <c r="A49" s="213" t="s">
        <v>191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6">
        <f>IF(J48&gt;0,J48,0)</f>
        <v>3407804</v>
      </c>
      <c r="K49" s="46">
        <f>IF(K48&gt;0,K48,0)</f>
        <v>1109312</v>
      </c>
      <c r="L49" s="46">
        <f>IF(L48&gt;0,L48,0)</f>
        <v>6808142</v>
      </c>
      <c r="M49" s="46">
        <f>IF(M48&gt;0,M48,0)</f>
        <v>6106549</v>
      </c>
    </row>
    <row r="50" spans="1:13" ht="12.75">
      <c r="A50" s="237" t="s">
        <v>192</v>
      </c>
      <c r="B50" s="238"/>
      <c r="C50" s="238"/>
      <c r="D50" s="238"/>
      <c r="E50" s="238"/>
      <c r="F50" s="238"/>
      <c r="G50" s="238"/>
      <c r="H50" s="239"/>
      <c r="I50" s="4">
        <v>154</v>
      </c>
      <c r="J50" s="53">
        <f>IF(J48&lt;0,-J48,0)</f>
        <v>0</v>
      </c>
      <c r="K50" s="53">
        <v>0</v>
      </c>
      <c r="L50" s="53">
        <f>IF(L48&lt;0,-L48,0)</f>
        <v>0</v>
      </c>
      <c r="M50" s="53">
        <v>0</v>
      </c>
    </row>
    <row r="51" spans="1:13" ht="12.75" customHeight="1">
      <c r="A51" s="210" t="s">
        <v>193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40"/>
    </row>
    <row r="52" spans="1:13" ht="12.75" customHeight="1">
      <c r="A52" s="210" t="s">
        <v>194</v>
      </c>
      <c r="B52" s="221"/>
      <c r="C52" s="221"/>
      <c r="D52" s="221"/>
      <c r="E52" s="221"/>
      <c r="F52" s="221"/>
      <c r="G52" s="221"/>
      <c r="H52" s="221"/>
      <c r="I52" s="79"/>
      <c r="J52" s="79"/>
      <c r="K52" s="79"/>
      <c r="L52" s="79"/>
      <c r="M52" s="81"/>
    </row>
    <row r="53" spans="1:13" ht="12.75">
      <c r="A53" s="241" t="s">
        <v>195</v>
      </c>
      <c r="B53" s="242"/>
      <c r="C53" s="242"/>
      <c r="D53" s="242"/>
      <c r="E53" s="242"/>
      <c r="F53" s="242"/>
      <c r="G53" s="242"/>
      <c r="H53" s="243"/>
      <c r="I53" s="3">
        <v>155</v>
      </c>
      <c r="J53" s="7"/>
      <c r="K53" s="7"/>
      <c r="L53" s="7"/>
      <c r="M53" s="7"/>
    </row>
    <row r="54" spans="1:13" ht="12.75">
      <c r="A54" s="234" t="s">
        <v>196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7"/>
    </row>
    <row r="55" spans="1:13" ht="12.75" customHeight="1">
      <c r="A55" s="210" t="s">
        <v>197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190" t="s">
        <v>198</v>
      </c>
      <c r="B56" s="191"/>
      <c r="C56" s="191"/>
      <c r="D56" s="191"/>
      <c r="E56" s="191"/>
      <c r="F56" s="191"/>
      <c r="G56" s="191"/>
      <c r="H56" s="192"/>
      <c r="I56" s="9">
        <v>157</v>
      </c>
      <c r="J56" s="6">
        <f>J48</f>
        <v>3407804</v>
      </c>
      <c r="K56" s="6">
        <f>K48</f>
        <v>1109312</v>
      </c>
      <c r="L56" s="6">
        <f>L48</f>
        <v>6808142</v>
      </c>
      <c r="M56" s="6">
        <f>M48</f>
        <v>6106549</v>
      </c>
    </row>
    <row r="57" spans="1:13" ht="12.75">
      <c r="A57" s="193" t="s">
        <v>199</v>
      </c>
      <c r="B57" s="194"/>
      <c r="C57" s="194"/>
      <c r="D57" s="194"/>
      <c r="E57" s="194"/>
      <c r="F57" s="194"/>
      <c r="G57" s="194"/>
      <c r="H57" s="195"/>
      <c r="I57" s="1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>
      <c r="A58" s="193" t="s">
        <v>200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201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202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203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204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205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206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207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208</v>
      </c>
      <c r="B66" s="194"/>
      <c r="C66" s="194"/>
      <c r="D66" s="194"/>
      <c r="E66" s="194"/>
      <c r="F66" s="194"/>
      <c r="G66" s="194"/>
      <c r="H66" s="195"/>
      <c r="I66" s="1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>
      <c r="A67" s="193" t="s">
        <v>209</v>
      </c>
      <c r="B67" s="194"/>
      <c r="C67" s="194"/>
      <c r="D67" s="194"/>
      <c r="E67" s="194"/>
      <c r="F67" s="194"/>
      <c r="G67" s="194"/>
      <c r="H67" s="195"/>
      <c r="I67" s="1">
        <v>168</v>
      </c>
      <c r="J67" s="85">
        <f>J56+J66</f>
        <v>3407804</v>
      </c>
      <c r="K67" s="85">
        <f>K56+K66</f>
        <v>1109312</v>
      </c>
      <c r="L67" s="85">
        <f>L56+L66</f>
        <v>6808142</v>
      </c>
      <c r="M67" s="85">
        <f>M56+M66</f>
        <v>6106549</v>
      </c>
    </row>
    <row r="68" spans="1:13" ht="12.75" customHeight="1">
      <c r="A68" s="210" t="s">
        <v>210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40"/>
    </row>
    <row r="69" spans="1:13" ht="12.75" customHeight="1">
      <c r="A69" s="210" t="s">
        <v>211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40"/>
    </row>
    <row r="70" spans="1:13" ht="12.75">
      <c r="A70" s="241" t="s">
        <v>195</v>
      </c>
      <c r="B70" s="242"/>
      <c r="C70" s="242"/>
      <c r="D70" s="242"/>
      <c r="E70" s="242"/>
      <c r="F70" s="242"/>
      <c r="G70" s="242"/>
      <c r="H70" s="243"/>
      <c r="I70" s="3">
        <v>169</v>
      </c>
      <c r="J70" s="80"/>
      <c r="K70" s="80"/>
      <c r="L70" s="80"/>
      <c r="M70" s="80"/>
    </row>
    <row r="71" spans="1:13" ht="12.75">
      <c r="A71" s="246" t="s">
        <v>196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L54 K56:M57 K66:M67 J56:J67 J70:L71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7" width="9.140625" style="45" customWidth="1"/>
    <col min="8" max="8" width="7.8515625" style="45" customWidth="1"/>
    <col min="9" max="9" width="6.57421875" style="45" bestFit="1" customWidth="1"/>
    <col min="10" max="11" width="9.57421875" style="45" bestFit="1" customWidth="1"/>
    <col min="12" max="16384" width="9.140625" style="45" customWidth="1"/>
  </cols>
  <sheetData>
    <row r="1" spans="1:11" ht="12.75" customHeight="1">
      <c r="A1" s="252" t="s">
        <v>212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4">
      <c r="A4" s="254" t="s">
        <v>36</v>
      </c>
      <c r="B4" s="254"/>
      <c r="C4" s="254"/>
      <c r="D4" s="254"/>
      <c r="E4" s="254"/>
      <c r="F4" s="254"/>
      <c r="G4" s="254"/>
      <c r="H4" s="254"/>
      <c r="I4" s="57" t="s">
        <v>37</v>
      </c>
      <c r="J4" s="58" t="s">
        <v>145</v>
      </c>
      <c r="K4" s="58" t="s">
        <v>146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59">
        <v>2</v>
      </c>
      <c r="J5" s="60" t="s">
        <v>3</v>
      </c>
      <c r="K5" s="60" t="s">
        <v>4</v>
      </c>
    </row>
    <row r="6" spans="1:11" ht="12.75">
      <c r="A6" s="210" t="s">
        <v>213</v>
      </c>
      <c r="B6" s="221"/>
      <c r="C6" s="221"/>
      <c r="D6" s="221"/>
      <c r="E6" s="221"/>
      <c r="F6" s="221"/>
      <c r="G6" s="221"/>
      <c r="H6" s="221"/>
      <c r="I6" s="256"/>
      <c r="J6" s="256"/>
      <c r="K6" s="257"/>
    </row>
    <row r="7" spans="1:11" ht="12.75">
      <c r="A7" s="204" t="s">
        <v>214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3407804</v>
      </c>
      <c r="K7" s="7">
        <v>6808142</v>
      </c>
    </row>
    <row r="8" spans="1:11" ht="12.75">
      <c r="A8" s="204" t="s">
        <v>215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4605486</v>
      </c>
      <c r="K8" s="7">
        <v>5277824</v>
      </c>
    </row>
    <row r="9" spans="1:11" ht="12.75">
      <c r="A9" s="204" t="s">
        <v>216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12103810</v>
      </c>
      <c r="K9" s="7"/>
    </row>
    <row r="10" spans="1:11" ht="12.75">
      <c r="A10" s="204" t="s">
        <v>217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3540627</v>
      </c>
      <c r="K10" s="7"/>
    </row>
    <row r="11" spans="1:11" ht="12.75">
      <c r="A11" s="204" t="s">
        <v>218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1618</v>
      </c>
      <c r="K11" s="7">
        <v>8724</v>
      </c>
    </row>
    <row r="12" spans="1:11" ht="12.75">
      <c r="A12" s="204" t="s">
        <v>219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193" t="s">
        <v>220</v>
      </c>
      <c r="B13" s="194"/>
      <c r="C13" s="194"/>
      <c r="D13" s="194"/>
      <c r="E13" s="194"/>
      <c r="F13" s="194"/>
      <c r="G13" s="194"/>
      <c r="H13" s="194"/>
      <c r="I13" s="1">
        <v>7</v>
      </c>
      <c r="J13" s="55">
        <f>SUM(J7:J12)</f>
        <v>23659345</v>
      </c>
      <c r="K13" s="46">
        <f>SUM(K7:K12)</f>
        <v>12094690</v>
      </c>
    </row>
    <row r="14" spans="1:11" ht="12.75">
      <c r="A14" s="204" t="s">
        <v>221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>
        <v>4656498</v>
      </c>
    </row>
    <row r="15" spans="1:11" ht="12.75">
      <c r="A15" s="204" t="s">
        <v>222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>
        <v>3051584</v>
      </c>
    </row>
    <row r="16" spans="1:11" ht="12.75">
      <c r="A16" s="204" t="s">
        <v>223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224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309214</v>
      </c>
      <c r="K17" s="7">
        <v>3420257</v>
      </c>
    </row>
    <row r="18" spans="1:11" ht="12.75">
      <c r="A18" s="193" t="s">
        <v>225</v>
      </c>
      <c r="B18" s="194"/>
      <c r="C18" s="194"/>
      <c r="D18" s="194"/>
      <c r="E18" s="194"/>
      <c r="F18" s="194"/>
      <c r="G18" s="194"/>
      <c r="H18" s="194"/>
      <c r="I18" s="1">
        <v>12</v>
      </c>
      <c r="J18" s="55">
        <f>SUM(J14:J17)</f>
        <v>309214</v>
      </c>
      <c r="K18" s="46">
        <f>SUM(K14:K17)</f>
        <v>11128339</v>
      </c>
    </row>
    <row r="19" spans="1:11" ht="12.75">
      <c r="A19" s="193" t="s">
        <v>226</v>
      </c>
      <c r="B19" s="194"/>
      <c r="C19" s="194"/>
      <c r="D19" s="194"/>
      <c r="E19" s="194"/>
      <c r="F19" s="194"/>
      <c r="G19" s="194"/>
      <c r="H19" s="194"/>
      <c r="I19" s="1">
        <v>13</v>
      </c>
      <c r="J19" s="55">
        <f>IF(J13&gt;J18,J13-J18,0)</f>
        <v>23350131</v>
      </c>
      <c r="K19" s="46">
        <f>IF(K13&gt;K18,K13-K18,0)</f>
        <v>966351</v>
      </c>
    </row>
    <row r="20" spans="1:11" ht="12.75">
      <c r="A20" s="193" t="s">
        <v>227</v>
      </c>
      <c r="B20" s="194"/>
      <c r="C20" s="194"/>
      <c r="D20" s="194"/>
      <c r="E20" s="194"/>
      <c r="F20" s="194"/>
      <c r="G20" s="194"/>
      <c r="H20" s="194"/>
      <c r="I20" s="1">
        <v>14</v>
      </c>
      <c r="J20" s="55">
        <f>IF(J18&gt;J13,J18-J13,0)</f>
        <v>0</v>
      </c>
      <c r="K20" s="46">
        <f>IF(K18&gt;K13,K18-K13,0)</f>
        <v>0</v>
      </c>
    </row>
    <row r="21" spans="1:11" ht="12.75">
      <c r="A21" s="210" t="s">
        <v>228</v>
      </c>
      <c r="B21" s="221"/>
      <c r="C21" s="221"/>
      <c r="D21" s="221"/>
      <c r="E21" s="221"/>
      <c r="F21" s="221"/>
      <c r="G21" s="221"/>
      <c r="H21" s="221"/>
      <c r="I21" s="256"/>
      <c r="J21" s="256"/>
      <c r="K21" s="257"/>
    </row>
    <row r="22" spans="1:11" ht="12.75">
      <c r="A22" s="204" t="s">
        <v>229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>
        <v>2998769</v>
      </c>
    </row>
    <row r="23" spans="1:11" ht="12.75">
      <c r="A23" s="204" t="s">
        <v>230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231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232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233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193" t="s">
        <v>234</v>
      </c>
      <c r="B27" s="194"/>
      <c r="C27" s="194"/>
      <c r="D27" s="194"/>
      <c r="E27" s="194"/>
      <c r="F27" s="194"/>
      <c r="G27" s="194"/>
      <c r="H27" s="194"/>
      <c r="I27" s="1">
        <v>20</v>
      </c>
      <c r="J27" s="55">
        <f>SUM(J22:J26)</f>
        <v>0</v>
      </c>
      <c r="K27" s="46">
        <f>SUM(K22:K26)</f>
        <v>2998769</v>
      </c>
    </row>
    <row r="28" spans="1:11" ht="12.75">
      <c r="A28" s="204" t="s">
        <v>235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23401026</v>
      </c>
      <c r="K28" s="7">
        <v>69661</v>
      </c>
    </row>
    <row r="29" spans="1:11" ht="12.75">
      <c r="A29" s="204" t="s">
        <v>236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237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>
        <v>8475844</v>
      </c>
    </row>
    <row r="31" spans="1:11" ht="12.75">
      <c r="A31" s="193" t="s">
        <v>238</v>
      </c>
      <c r="B31" s="194"/>
      <c r="C31" s="194"/>
      <c r="D31" s="194"/>
      <c r="E31" s="194"/>
      <c r="F31" s="194"/>
      <c r="G31" s="194"/>
      <c r="H31" s="194"/>
      <c r="I31" s="1">
        <v>24</v>
      </c>
      <c r="J31" s="55">
        <f>SUM(J28:J30)</f>
        <v>23401026</v>
      </c>
      <c r="K31" s="46">
        <f>SUM(K28:K30)</f>
        <v>8545505</v>
      </c>
    </row>
    <row r="32" spans="1:11" ht="12.75">
      <c r="A32" s="193" t="s">
        <v>239</v>
      </c>
      <c r="B32" s="194"/>
      <c r="C32" s="194"/>
      <c r="D32" s="194"/>
      <c r="E32" s="194"/>
      <c r="F32" s="194"/>
      <c r="G32" s="194"/>
      <c r="H32" s="194"/>
      <c r="I32" s="1">
        <v>25</v>
      </c>
      <c r="J32" s="55">
        <f>IF(J27&gt;J31,J27-J31,0)</f>
        <v>0</v>
      </c>
      <c r="K32" s="46">
        <f>IF(K27&gt;K31,K27-K31,0)</f>
        <v>0</v>
      </c>
    </row>
    <row r="33" spans="1:11" ht="12.75">
      <c r="A33" s="193" t="s">
        <v>240</v>
      </c>
      <c r="B33" s="194"/>
      <c r="C33" s="194"/>
      <c r="D33" s="194"/>
      <c r="E33" s="194"/>
      <c r="F33" s="194"/>
      <c r="G33" s="194"/>
      <c r="H33" s="194"/>
      <c r="I33" s="1">
        <v>26</v>
      </c>
      <c r="J33" s="55">
        <f>IF(J31&gt;J27,J31-J27,0)</f>
        <v>23401026</v>
      </c>
      <c r="K33" s="46">
        <f>IF(K31&gt;K27,K31-K27,0)</f>
        <v>5546736</v>
      </c>
    </row>
    <row r="34" spans="1:11" ht="12.75">
      <c r="A34" s="210" t="s">
        <v>241</v>
      </c>
      <c r="B34" s="221"/>
      <c r="C34" s="221"/>
      <c r="D34" s="221"/>
      <c r="E34" s="221"/>
      <c r="F34" s="221"/>
      <c r="G34" s="221"/>
      <c r="H34" s="221"/>
      <c r="I34" s="256"/>
      <c r="J34" s="256"/>
      <c r="K34" s="257"/>
    </row>
    <row r="35" spans="1:11" ht="12.75">
      <c r="A35" s="204" t="s">
        <v>242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243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176227</v>
      </c>
      <c r="K36" s="7">
        <v>124202</v>
      </c>
    </row>
    <row r="37" spans="1:11" ht="12.75">
      <c r="A37" s="204" t="s">
        <v>244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193" t="s">
        <v>245</v>
      </c>
      <c r="B38" s="194"/>
      <c r="C38" s="194"/>
      <c r="D38" s="194"/>
      <c r="E38" s="194"/>
      <c r="F38" s="194"/>
      <c r="G38" s="194"/>
      <c r="H38" s="194"/>
      <c r="I38" s="1">
        <v>30</v>
      </c>
      <c r="J38" s="55">
        <f>SUM(J35:J37)</f>
        <v>176227</v>
      </c>
      <c r="K38" s="46">
        <f>SUM(K35:K37)</f>
        <v>124202</v>
      </c>
    </row>
    <row r="39" spans="1:11" ht="12.75">
      <c r="A39" s="204" t="s">
        <v>246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1797152</v>
      </c>
      <c r="K39" s="7"/>
    </row>
    <row r="40" spans="1:11" ht="12.75">
      <c r="A40" s="204" t="s">
        <v>247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248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>
        <v>3551463</v>
      </c>
    </row>
    <row r="42" spans="1:11" ht="12.75">
      <c r="A42" s="204" t="s">
        <v>249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250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450000</v>
      </c>
      <c r="K43" s="7"/>
    </row>
    <row r="44" spans="1:11" ht="12.75">
      <c r="A44" s="193" t="s">
        <v>251</v>
      </c>
      <c r="B44" s="194"/>
      <c r="C44" s="194"/>
      <c r="D44" s="194"/>
      <c r="E44" s="194"/>
      <c r="F44" s="194"/>
      <c r="G44" s="194"/>
      <c r="H44" s="194"/>
      <c r="I44" s="1">
        <v>36</v>
      </c>
      <c r="J44" s="55">
        <f>SUM(J39:J43)</f>
        <v>2247152</v>
      </c>
      <c r="K44" s="46">
        <f>SUM(K39:K43)</f>
        <v>3551463</v>
      </c>
    </row>
    <row r="45" spans="1:11" ht="12.75">
      <c r="A45" s="193" t="s">
        <v>252</v>
      </c>
      <c r="B45" s="194"/>
      <c r="C45" s="194"/>
      <c r="D45" s="194"/>
      <c r="E45" s="194"/>
      <c r="F45" s="194"/>
      <c r="G45" s="194"/>
      <c r="H45" s="194"/>
      <c r="I45" s="1">
        <v>37</v>
      </c>
      <c r="J45" s="55">
        <f>IF(J38&gt;J44,J38-J44,0)</f>
        <v>0</v>
      </c>
      <c r="K45" s="46">
        <f>IF(K38&gt;K44,K38-K44,0)</f>
        <v>0</v>
      </c>
    </row>
    <row r="46" spans="1:11" ht="12.75">
      <c r="A46" s="193" t="s">
        <v>253</v>
      </c>
      <c r="B46" s="194"/>
      <c r="C46" s="194"/>
      <c r="D46" s="194"/>
      <c r="E46" s="194"/>
      <c r="F46" s="194"/>
      <c r="G46" s="194"/>
      <c r="H46" s="194"/>
      <c r="I46" s="1">
        <v>38</v>
      </c>
      <c r="J46" s="55">
        <f>IF(J44&gt;J38,J44-J38,0)</f>
        <v>2070925</v>
      </c>
      <c r="K46" s="46">
        <f>IF(K44&gt;K38,K44-K38,0)</f>
        <v>3427261</v>
      </c>
    </row>
    <row r="47" spans="1:11" ht="12.75">
      <c r="A47" s="204" t="s">
        <v>254</v>
      </c>
      <c r="B47" s="205"/>
      <c r="C47" s="205"/>
      <c r="D47" s="205"/>
      <c r="E47" s="205"/>
      <c r="F47" s="205"/>
      <c r="G47" s="205"/>
      <c r="H47" s="205"/>
      <c r="I47" s="1">
        <v>39</v>
      </c>
      <c r="J47" s="55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>
      <c r="A48" s="204" t="s">
        <v>255</v>
      </c>
      <c r="B48" s="205"/>
      <c r="C48" s="205"/>
      <c r="D48" s="205"/>
      <c r="E48" s="205"/>
      <c r="F48" s="205"/>
      <c r="G48" s="205"/>
      <c r="H48" s="205"/>
      <c r="I48" s="1">
        <v>40</v>
      </c>
      <c r="J48" s="55">
        <f>IF(J20-J19+J33-J32+J46-J45&gt;0,J20-J19+J33-J32+J46-J45,0)</f>
        <v>2121820</v>
      </c>
      <c r="K48" s="46">
        <f>IF(K20-K19+K33-K32+K46-K45&gt;0,K20-K19+K33-K32+K46-K45,0)</f>
        <v>8007646</v>
      </c>
    </row>
    <row r="49" spans="1:11" ht="12.75">
      <c r="A49" s="204" t="s">
        <v>256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70837541</v>
      </c>
      <c r="K49" s="7">
        <v>29820268</v>
      </c>
    </row>
    <row r="50" spans="1:11" ht="12.75">
      <c r="A50" s="204" t="s">
        <v>257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258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2121820</v>
      </c>
      <c r="K51" s="7">
        <v>8007646</v>
      </c>
    </row>
    <row r="52" spans="1:11" ht="12.75">
      <c r="A52" s="226" t="s">
        <v>259</v>
      </c>
      <c r="B52" s="227"/>
      <c r="C52" s="227"/>
      <c r="D52" s="227"/>
      <c r="E52" s="227"/>
      <c r="F52" s="227"/>
      <c r="G52" s="227"/>
      <c r="H52" s="227"/>
      <c r="I52" s="4">
        <v>44</v>
      </c>
      <c r="J52" s="56">
        <f>J49+J50-J51</f>
        <v>68715721</v>
      </c>
      <c r="K52" s="53">
        <f>K49+K50-K51</f>
        <v>21812622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64" customWidth="1"/>
    <col min="5" max="5" width="10.421875" style="64" bestFit="1" customWidth="1"/>
    <col min="6" max="8" width="9.140625" style="64" customWidth="1"/>
    <col min="9" max="9" width="9.28125" style="64" bestFit="1" customWidth="1"/>
    <col min="10" max="11" width="11.00390625" style="64" bestFit="1" customWidth="1"/>
    <col min="12" max="16384" width="9.140625" style="64" customWidth="1"/>
  </cols>
  <sheetData>
    <row r="1" spans="1:12" ht="12.75" customHeight="1">
      <c r="A1" s="264" t="s">
        <v>260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3"/>
    </row>
    <row r="2" spans="1:12" ht="15.75">
      <c r="A2" s="37"/>
      <c r="B2" s="62"/>
      <c r="C2" s="273" t="s">
        <v>261</v>
      </c>
      <c r="D2" s="274"/>
      <c r="E2" s="65">
        <v>40909</v>
      </c>
      <c r="F2" s="38" t="s">
        <v>296</v>
      </c>
      <c r="G2" s="275">
        <v>40999</v>
      </c>
      <c r="H2" s="276"/>
      <c r="I2" s="62"/>
      <c r="J2" s="62"/>
      <c r="K2" s="62"/>
      <c r="L2" s="66"/>
    </row>
    <row r="3" spans="1:11" ht="24">
      <c r="A3" s="277" t="s">
        <v>36</v>
      </c>
      <c r="B3" s="277"/>
      <c r="C3" s="277"/>
      <c r="D3" s="277"/>
      <c r="E3" s="277"/>
      <c r="F3" s="277"/>
      <c r="G3" s="277"/>
      <c r="H3" s="277"/>
      <c r="I3" s="67" t="s">
        <v>37</v>
      </c>
      <c r="J3" s="68" t="s">
        <v>145</v>
      </c>
      <c r="K3" s="68" t="s">
        <v>146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0">
        <v>2</v>
      </c>
      <c r="J4" s="69" t="s">
        <v>3</v>
      </c>
      <c r="K4" s="69" t="s">
        <v>4</v>
      </c>
    </row>
    <row r="5" spans="1:11" ht="12.75">
      <c r="A5" s="265" t="s">
        <v>262</v>
      </c>
      <c r="B5" s="266"/>
      <c r="C5" s="266"/>
      <c r="D5" s="266"/>
      <c r="E5" s="266"/>
      <c r="F5" s="266"/>
      <c r="G5" s="266"/>
      <c r="H5" s="266"/>
      <c r="I5" s="39">
        <v>1</v>
      </c>
      <c r="J5" s="6">
        <v>169186800</v>
      </c>
      <c r="K5" s="6">
        <v>169186800</v>
      </c>
    </row>
    <row r="6" spans="1:11" ht="12.75">
      <c r="A6" s="265" t="s">
        <v>263</v>
      </c>
      <c r="B6" s="266"/>
      <c r="C6" s="266"/>
      <c r="D6" s="266"/>
      <c r="E6" s="266"/>
      <c r="F6" s="266"/>
      <c r="G6" s="266"/>
      <c r="H6" s="266"/>
      <c r="I6" s="39">
        <v>2</v>
      </c>
      <c r="J6" s="7">
        <v>88107087</v>
      </c>
      <c r="K6" s="7">
        <v>88107087</v>
      </c>
    </row>
    <row r="7" spans="1:11" ht="12.75">
      <c r="A7" s="265" t="s">
        <v>264</v>
      </c>
      <c r="B7" s="266"/>
      <c r="C7" s="266"/>
      <c r="D7" s="266"/>
      <c r="E7" s="266"/>
      <c r="F7" s="266"/>
      <c r="G7" s="266"/>
      <c r="H7" s="266"/>
      <c r="I7" s="39">
        <v>3</v>
      </c>
      <c r="J7" s="7">
        <v>35671840</v>
      </c>
      <c r="K7" s="7">
        <v>36958141</v>
      </c>
    </row>
    <row r="8" spans="1:11" ht="12.75">
      <c r="A8" s="265" t="s">
        <v>265</v>
      </c>
      <c r="B8" s="266"/>
      <c r="C8" s="266"/>
      <c r="D8" s="266"/>
      <c r="E8" s="266"/>
      <c r="F8" s="266"/>
      <c r="G8" s="266"/>
      <c r="H8" s="266"/>
      <c r="I8" s="39">
        <v>4</v>
      </c>
      <c r="J8" s="7">
        <v>62186916</v>
      </c>
      <c r="K8" s="7">
        <v>86626645</v>
      </c>
    </row>
    <row r="9" spans="1:11" ht="12.75">
      <c r="A9" s="265" t="s">
        <v>266</v>
      </c>
      <c r="B9" s="266"/>
      <c r="C9" s="266"/>
      <c r="D9" s="266"/>
      <c r="E9" s="266"/>
      <c r="F9" s="266"/>
      <c r="G9" s="266"/>
      <c r="H9" s="266"/>
      <c r="I9" s="39">
        <v>5</v>
      </c>
      <c r="J9" s="7">
        <v>25726030</v>
      </c>
      <c r="K9" s="7">
        <v>6808142</v>
      </c>
    </row>
    <row r="10" spans="1:11" ht="12.75">
      <c r="A10" s="265" t="s">
        <v>267</v>
      </c>
      <c r="B10" s="266"/>
      <c r="C10" s="266"/>
      <c r="D10" s="266"/>
      <c r="E10" s="266"/>
      <c r="F10" s="266"/>
      <c r="G10" s="266"/>
      <c r="H10" s="266"/>
      <c r="I10" s="39">
        <v>6</v>
      </c>
      <c r="J10" s="7"/>
      <c r="K10" s="7"/>
    </row>
    <row r="11" spans="1:11" ht="12.75">
      <c r="A11" s="265" t="s">
        <v>268</v>
      </c>
      <c r="B11" s="266"/>
      <c r="C11" s="266"/>
      <c r="D11" s="266"/>
      <c r="E11" s="266"/>
      <c r="F11" s="266"/>
      <c r="G11" s="266"/>
      <c r="H11" s="266"/>
      <c r="I11" s="39">
        <v>7</v>
      </c>
      <c r="J11" s="7"/>
      <c r="K11" s="7"/>
    </row>
    <row r="12" spans="1:11" ht="12.75">
      <c r="A12" s="265" t="s">
        <v>269</v>
      </c>
      <c r="B12" s="266"/>
      <c r="C12" s="266"/>
      <c r="D12" s="266"/>
      <c r="E12" s="266"/>
      <c r="F12" s="266"/>
      <c r="G12" s="266"/>
      <c r="H12" s="266"/>
      <c r="I12" s="39">
        <v>8</v>
      </c>
      <c r="J12" s="7"/>
      <c r="K12" s="7"/>
    </row>
    <row r="13" spans="1:11" ht="12.75">
      <c r="A13" s="265" t="s">
        <v>270</v>
      </c>
      <c r="B13" s="266"/>
      <c r="C13" s="266"/>
      <c r="D13" s="266"/>
      <c r="E13" s="266"/>
      <c r="F13" s="266"/>
      <c r="G13" s="266"/>
      <c r="H13" s="266"/>
      <c r="I13" s="39">
        <v>9</v>
      </c>
      <c r="J13" s="7"/>
      <c r="K13" s="7"/>
    </row>
    <row r="14" spans="1:11" ht="12.75">
      <c r="A14" s="267" t="s">
        <v>271</v>
      </c>
      <c r="B14" s="268"/>
      <c r="C14" s="268"/>
      <c r="D14" s="268"/>
      <c r="E14" s="268"/>
      <c r="F14" s="268"/>
      <c r="G14" s="268"/>
      <c r="H14" s="268"/>
      <c r="I14" s="39">
        <v>10</v>
      </c>
      <c r="J14" s="46">
        <f>SUM(J5:J13)</f>
        <v>380878673</v>
      </c>
      <c r="K14" s="46">
        <f>SUM(K5:K13)</f>
        <v>387686815</v>
      </c>
    </row>
    <row r="15" spans="1:11" ht="12.75">
      <c r="A15" s="265" t="s">
        <v>272</v>
      </c>
      <c r="B15" s="266"/>
      <c r="C15" s="266"/>
      <c r="D15" s="266"/>
      <c r="E15" s="266"/>
      <c r="F15" s="266"/>
      <c r="G15" s="266"/>
      <c r="H15" s="266"/>
      <c r="I15" s="39">
        <v>11</v>
      </c>
      <c r="J15" s="7"/>
      <c r="K15" s="7"/>
    </row>
    <row r="16" spans="1:11" ht="12.75">
      <c r="A16" s="265" t="s">
        <v>273</v>
      </c>
      <c r="B16" s="266"/>
      <c r="C16" s="266"/>
      <c r="D16" s="266"/>
      <c r="E16" s="266"/>
      <c r="F16" s="266"/>
      <c r="G16" s="266"/>
      <c r="H16" s="266"/>
      <c r="I16" s="39">
        <v>12</v>
      </c>
      <c r="J16" s="7"/>
      <c r="K16" s="7"/>
    </row>
    <row r="17" spans="1:11" ht="12.75">
      <c r="A17" s="265" t="s">
        <v>274</v>
      </c>
      <c r="B17" s="266"/>
      <c r="C17" s="266"/>
      <c r="D17" s="266"/>
      <c r="E17" s="266"/>
      <c r="F17" s="266"/>
      <c r="G17" s="266"/>
      <c r="H17" s="266"/>
      <c r="I17" s="39">
        <v>13</v>
      </c>
      <c r="J17" s="7"/>
      <c r="K17" s="7"/>
    </row>
    <row r="18" spans="1:11" ht="12.75">
      <c r="A18" s="265" t="s">
        <v>275</v>
      </c>
      <c r="B18" s="266"/>
      <c r="C18" s="266"/>
      <c r="D18" s="266"/>
      <c r="E18" s="266"/>
      <c r="F18" s="266"/>
      <c r="G18" s="266"/>
      <c r="H18" s="266"/>
      <c r="I18" s="39">
        <v>14</v>
      </c>
      <c r="J18" s="7"/>
      <c r="K18" s="7"/>
    </row>
    <row r="19" spans="1:11" ht="12.75">
      <c r="A19" s="265" t="s">
        <v>276</v>
      </c>
      <c r="B19" s="266"/>
      <c r="C19" s="266"/>
      <c r="D19" s="266"/>
      <c r="E19" s="266"/>
      <c r="F19" s="266"/>
      <c r="G19" s="266"/>
      <c r="H19" s="266"/>
      <c r="I19" s="39">
        <v>15</v>
      </c>
      <c r="J19" s="7"/>
      <c r="K19" s="7"/>
    </row>
    <row r="20" spans="1:11" ht="12.75">
      <c r="A20" s="265" t="s">
        <v>277</v>
      </c>
      <c r="B20" s="266"/>
      <c r="C20" s="266"/>
      <c r="D20" s="266"/>
      <c r="E20" s="266"/>
      <c r="F20" s="266"/>
      <c r="G20" s="266"/>
      <c r="H20" s="266"/>
      <c r="I20" s="39">
        <v>16</v>
      </c>
      <c r="J20" s="7"/>
      <c r="K20" s="7"/>
    </row>
    <row r="21" spans="1:11" ht="12.75">
      <c r="A21" s="267" t="s">
        <v>278</v>
      </c>
      <c r="B21" s="268"/>
      <c r="C21" s="268"/>
      <c r="D21" s="268"/>
      <c r="E21" s="268"/>
      <c r="F21" s="268"/>
      <c r="G21" s="268"/>
      <c r="H21" s="268"/>
      <c r="I21" s="39">
        <v>17</v>
      </c>
      <c r="J21" s="53">
        <f>SUM(J15:J20)</f>
        <v>0</v>
      </c>
      <c r="K21" s="53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8" t="s">
        <v>279</v>
      </c>
      <c r="B23" s="259"/>
      <c r="C23" s="259"/>
      <c r="D23" s="259"/>
      <c r="E23" s="259"/>
      <c r="F23" s="259"/>
      <c r="G23" s="259"/>
      <c r="H23" s="259"/>
      <c r="I23" s="40">
        <v>18</v>
      </c>
      <c r="J23" s="6"/>
      <c r="K23" s="6"/>
    </row>
    <row r="24" spans="1:11" ht="17.25" customHeight="1">
      <c r="A24" s="260" t="s">
        <v>280</v>
      </c>
      <c r="B24" s="261"/>
      <c r="C24" s="261"/>
      <c r="D24" s="261"/>
      <c r="E24" s="261"/>
      <c r="F24" s="261"/>
      <c r="G24" s="261"/>
      <c r="H24" s="261"/>
      <c r="I24" s="41">
        <v>19</v>
      </c>
      <c r="J24" s="53"/>
      <c r="K24" s="53"/>
    </row>
    <row r="25" spans="1:11" ht="30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I20" sqref="I20"/>
    </sheetView>
  </sheetViews>
  <sheetFormatPr defaultColWidth="9.140625" defaultRowHeight="12.75"/>
  <cols>
    <col min="1" max="1" width="7.140625" style="0" customWidth="1"/>
    <col min="11" max="16384" width="9.140625" style="86" customWidth="1"/>
  </cols>
  <sheetData>
    <row r="1" spans="1:11" s="87" customFormat="1" ht="18">
      <c r="A1" s="131" t="s">
        <v>295</v>
      </c>
      <c r="B1" s="88"/>
      <c r="C1" s="88"/>
      <c r="D1" s="88"/>
      <c r="E1" s="88"/>
      <c r="F1" s="88"/>
      <c r="G1" s="88"/>
      <c r="H1" s="88"/>
      <c r="I1" s="88"/>
      <c r="J1" s="88"/>
      <c r="K1" s="86"/>
    </row>
    <row r="2" spans="1:11" s="87" customFormat="1" ht="14.25">
      <c r="A2" s="88"/>
      <c r="B2" s="88"/>
      <c r="C2" s="88"/>
      <c r="D2" s="88"/>
      <c r="E2" s="88"/>
      <c r="F2" s="88"/>
      <c r="G2" s="88"/>
      <c r="H2" s="88"/>
      <c r="I2" s="88"/>
      <c r="J2" s="88"/>
      <c r="K2" s="86"/>
    </row>
    <row r="3" spans="1:11" s="132" customFormat="1" ht="1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0" s="132" customFormat="1" ht="15" customHeight="1">
      <c r="A4" s="133"/>
      <c r="B4" s="280"/>
      <c r="C4" s="280"/>
      <c r="D4" s="280"/>
      <c r="E4" s="280"/>
      <c r="F4" s="280"/>
      <c r="G4" s="280"/>
      <c r="H4" s="280"/>
      <c r="I4" s="280"/>
      <c r="J4" s="280"/>
    </row>
    <row r="5" spans="1:10" s="132" customFormat="1" ht="15" customHeight="1">
      <c r="A5" s="133"/>
      <c r="B5" s="280"/>
      <c r="C5" s="280"/>
      <c r="D5" s="280"/>
      <c r="E5" s="280"/>
      <c r="F5" s="280"/>
      <c r="G5" s="280"/>
      <c r="H5" s="280"/>
      <c r="I5" s="280"/>
      <c r="J5" s="280"/>
    </row>
    <row r="6" spans="1:10" s="132" customFormat="1" ht="15" customHeight="1">
      <c r="A6" s="133"/>
      <c r="B6" s="280"/>
      <c r="C6" s="280"/>
      <c r="D6" s="280"/>
      <c r="E6" s="280"/>
      <c r="F6" s="280"/>
      <c r="G6" s="280"/>
      <c r="H6" s="280"/>
      <c r="I6" s="280"/>
      <c r="J6" s="280"/>
    </row>
    <row r="7" s="132" customFormat="1" ht="15" customHeight="1"/>
    <row r="8" spans="1:10" s="132" customFormat="1" ht="1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1" s="132" customFormat="1" ht="1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0" s="132" customFormat="1" ht="15" customHeight="1">
      <c r="A10" s="133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s="132" customFormat="1" ht="15" customHeight="1">
      <c r="A11" s="133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s="132" customFormat="1" ht="15" customHeight="1">
      <c r="A12" s="133"/>
      <c r="B12" s="280"/>
      <c r="C12" s="280"/>
      <c r="D12" s="280"/>
      <c r="E12" s="280"/>
      <c r="F12" s="280"/>
      <c r="G12" s="280"/>
      <c r="H12" s="280"/>
      <c r="I12" s="280"/>
      <c r="J12" s="280"/>
    </row>
    <row r="13" spans="1:10" s="132" customFormat="1" ht="16.5" customHeight="1">
      <c r="A13" s="133"/>
      <c r="B13" s="280"/>
      <c r="C13" s="280"/>
      <c r="D13" s="280"/>
      <c r="E13" s="280"/>
      <c r="F13" s="280"/>
      <c r="G13" s="280"/>
      <c r="H13" s="280"/>
      <c r="I13" s="280"/>
      <c r="J13" s="280"/>
    </row>
    <row r="14" spans="1:11" s="87" customFormat="1" ht="14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6"/>
    </row>
    <row r="15" spans="1:11" s="87" customFormat="1" ht="14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6"/>
    </row>
    <row r="16" spans="1:11" s="87" customFormat="1" ht="14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6"/>
    </row>
    <row r="17" spans="1:10" ht="15.75">
      <c r="A17" s="281"/>
      <c r="B17" s="281"/>
      <c r="C17" s="281"/>
      <c r="D17" s="281"/>
      <c r="E17" s="281"/>
      <c r="F17" s="281"/>
      <c r="G17" s="281"/>
      <c r="H17" s="281"/>
      <c r="I17" s="281"/>
      <c r="J17" s="281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1" ht="1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/>
    </row>
    <row r="20" spans="1:11" ht="1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/>
    </row>
    <row r="21" spans="1:10" ht="12.7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2.75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5">
      <c r="A23" s="89"/>
      <c r="B23" s="89"/>
      <c r="C23" s="89"/>
      <c r="D23" s="89"/>
      <c r="E23" s="89"/>
      <c r="F23" s="89"/>
      <c r="G23" s="89"/>
      <c r="H23" s="89"/>
      <c r="I23" s="90"/>
      <c r="J23" s="89"/>
    </row>
    <row r="24" spans="1:10" ht="12.7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2.75">
      <c r="A25" s="89"/>
      <c r="B25" s="89"/>
      <c r="C25" s="89"/>
      <c r="D25" s="89"/>
      <c r="E25" s="89"/>
      <c r="F25" s="89"/>
      <c r="G25" s="89"/>
      <c r="H25" s="89"/>
      <c r="I25" s="89"/>
      <c r="J25" s="89"/>
    </row>
  </sheetData>
  <sheetProtection/>
  <mergeCells count="11">
    <mergeCell ref="B11:J11"/>
    <mergeCell ref="A3:K3"/>
    <mergeCell ref="B4:J4"/>
    <mergeCell ref="B5:J5"/>
    <mergeCell ref="B6:J6"/>
    <mergeCell ref="A17:J17"/>
    <mergeCell ref="A19:J19"/>
    <mergeCell ref="B12:J12"/>
    <mergeCell ref="B13:J13"/>
    <mergeCell ref="A9:K9"/>
    <mergeCell ref="B10:J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2012-07-26T11:34:38Z</cp:lastPrinted>
  <dcterms:created xsi:type="dcterms:W3CDTF">2008-10-17T11:51:54Z</dcterms:created>
  <dcterms:modified xsi:type="dcterms:W3CDTF">2012-07-30T10:30:31Z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