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<sst xmlns="http://schemas.openxmlformats.org/spreadsheetml/2006/main" count="337" uniqueCount="303">
  <si>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</si>
  <si>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</si>
  <si>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</si>
  <si>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</si>
  <si>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</si>
  <si>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</si>
  <si>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</si>
  <si>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</si>
  <si>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</si>
  <si>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</si>
  <si>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</si>
  <si>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</si>
  <si>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</si>
  <si>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</si>
  <si>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</si>
  <si>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</si>
  <si>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</si>
  <si>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</si>
  <si>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</si>
  <si>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</si>
  <si>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</si>
  <si>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</si>
  <si>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</si>
  <si>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</si>
  <si>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</si>
  <si>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</si>
  <si>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</si>
  <si>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</si>
  <si>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</si>
  <si>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</si>
  <si>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</si>
  <si>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</si>
  <si>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</si>
  <si>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</si>
  <si>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</si>
  <si>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</si>
  <si>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</si>
  <si>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</si>
  <si>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</si>
  <si>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</si>
  <si>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</si>
  <si>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</si>
  <si>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</si>
  <si>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</si>
  <si>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</si>
  <si>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</si>
  <si>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</si>
  <si>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</si>
  <si>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</si>
  <si>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</si>
  <si>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</si>
  <si>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</si>
  <si>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</si>
  <si>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</si>
  <si>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</si>
  <si>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</si>
  <si>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</si>
  <si>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</si>
  <si>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</si>
  <si>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</si>
  <si>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</si>
  <si>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</si>
  <si>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</si>
  <si>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</si>
  <si>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</si>
  <si>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</si>
  <si>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</si>
  <si>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</si>
  <si>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</si>
  <si>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</si>
  <si>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</si>
  <si>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</si>
  <si>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</si>
  <si>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</si>
  <si>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</si>
  <si>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</si>
  <si>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</si>
  <si>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</si>
  <si>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</si>
  <si>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</si>
  <si>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</si>
  <si>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</si>
  <si>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</si>
  <si>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</si>
  <si>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</si>
  <si>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</si>
  <si>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</si>
  <si>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</si>
  <si>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</si>
  <si>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</si>
  <si>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</si>
  <si>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</si>
  <si>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</si>
  <si>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</si>
  <si>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</si>
  <si>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</si>
  <si>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</si>
  <si>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</si>
  <si>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</si>
  <si>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</si>
  <si>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</si>
  <si>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</si>
  <si>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</si>
  <si>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</si>
  <si>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</si>
  <si>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</si>
  <si>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</si>
  <si>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</si>
  <si>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</si>
  <si>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</si>
  <si>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</si>
  <si>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</si>
  <si>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</si>
  <si>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</si>
  <si>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</si>
  <si>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</si>
  <si>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</si>
  <si>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</si>
  <si>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</si>
  <si>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</si>
  <si>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</si>
  <si>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</si>
  <si>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</si>
  <si>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</si>
  <si>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</si>
  <si>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</si>
  <si>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</si>
  <si>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</si>
  <si>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</si>
  <si>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</si>
  <si>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</si>
  <si>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</si>
  <si>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</si>
  <si>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</si>
  <si>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</si>
  <si>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</si>
  <si>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</si>
  <si>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</si>
  <si>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</si>
  <si>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</si>
  <si>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</si>
  <si>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</si>
  <si>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</si>
  <si>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</si>
  <si>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</si>
  <si>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</si>
  <si>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</si>
  <si>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</si>
  <si>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</si>
  <si>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</si>
  <si>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</si>
  <si>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</si>
  <si>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</si>
  <si>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</si>
  <si>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</si>
  <si>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</si>
  <si>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</si>
  <si>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</si>
  <si>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</si>
  <si>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</si>
  <si>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</si>
  <si>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</si>
  <si>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</si>
  <si>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</si>
  <si>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</si>
  <si>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</si>
  <si>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</si>
  <si>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</si>
  <si>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</si>
  <si>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</si>
  <si>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</si>
  <si>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</si>
  <si>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</si>
  <si>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</si>
  <si>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</si>
  <si>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</si>
  <si>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</si>
  <si>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</si>
  <si>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</si>
  <si>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</si>
  <si>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</si>
  <si>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</si>
  <si>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</si>
  <si>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</si>
  <si>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</si>
  <si>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</si>
  <si>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</si>
  <si>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</si>
  <si>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</si>
  <si>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</si>
  <si>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</si>
  <si>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</si>
  <si>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</si>
  <si>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</si>
  <si>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</si>
  <si>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</si>
  <si>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</si>
  <si>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</si>
  <si>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</si>
  <si>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</si>
  <si>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</si>
  <si>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</si>
  <si>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</si>
  <si>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</si>
  <si>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</si>
  <si>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</si>
  <si>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</si>
  <si>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</si>
  <si>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</si>
  <si>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</si>
  <si>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</si>
  <si>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</si>
  <si>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</si>
  <si>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</si>
  <si>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</si>
  <si>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</si>
  <si>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</si>
  <si>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</si>
  <si>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</si>
  <si>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</si>
  <si>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</si>
  <si>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</si>
  <si>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</si>
  <si>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</si>
  <si>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</si>
  <si>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</si>
  <si>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</si>
  <si>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</si>
  <si>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</si>
  <si>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</si>
  <si>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</si>
  <si>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</si>
  <si>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</si>
  <si>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</si>
  <si>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</si>
  <si>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</si>
  <si>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</si>
  <si>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</si>
  <si>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</si>
  <si>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</si>
  <si>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</si>
  <si>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</si>
  <si>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</si>
  <si>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</si>
  <si>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</si>
  <si>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</si>
  <si>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</si>
  <si>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</si>
  <si>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</si>
  <si>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</si>
  <si>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</si>
  <si>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</si>
  <si>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</si>
  <si>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</si>
  <si>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</si>
  <si>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</si>
  <si>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</si>
  <si>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</si>
  <si>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</si>
  <si>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</si>
  <si>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</si>
  <si>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</si>
  <si>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</si>
  <si>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</si>
  <si>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</si>
  <si>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</si>
  <si>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</si>
  <si>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</si>
  <si>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</si>
  <si>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</si>
  <si>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</si>
  <si>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</si>
  <si>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</si>
  <si>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</si>
  <si>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</si>
  <si>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</si>
  <si>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</si>
  <si>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</si>
  <si>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</si>
  <si>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</si>
  <si>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</si>
  <si>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</si>
  <si>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</si>
  <si>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</si>
  <si>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</si>
  <si>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</si>
  <si>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</si>
  <si>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Company: LUKA PLOČE</t>
  </si>
  <si>
    <t xml:space="preserve">Company: LUKA PLOČE </t>
  </si>
  <si>
    <t>LUKA PLOČE</t>
  </si>
  <si>
    <t>2. Report of the Management Board on position of the Company</t>
  </si>
  <si>
    <t>3. Statement of responsible persons for preparation of financial statements</t>
  </si>
  <si>
    <t>VII. MINORITY INTERESTS</t>
  </si>
  <si>
    <t>01.01.2012.</t>
  </si>
  <si>
    <t>31.12.2012.</t>
  </si>
  <si>
    <t>as of 31.12.2012.</t>
  </si>
  <si>
    <t>for the period 01.01.2012. to 31.12.2012.</t>
  </si>
  <si>
    <t>financije@luka-ploce.hr</t>
  </si>
  <si>
    <t>NO</t>
  </si>
  <si>
    <t>4.Decision (proposal) of authorised entity for establishing of annual financial reports</t>
  </si>
  <si>
    <t>5. Decision on distribution of profit or covering of loss</t>
  </si>
  <si>
    <t>incured profit or covering of incured loss</t>
  </si>
  <si>
    <t>1. Audited annual financial report with Auditor's Report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</si>
</sst>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0" fillId="21" borderId="2" applyNumberFormat="0" applyAlignment="0" applyProtection="0"/>
    <xf numFmtId="0" fontId="21" fillId="21" borderId="3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3" applyNumberFormat="0" applyAlignment="0" applyProtection="0"/>
  </cellStyleXfs>
  <cellXfs count="25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>
      <alignment/>
      <protection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0" fontId="11" fillId="0" borderId="0" xfId="58" applyFont="1" applyBorder="1" applyAlignment="1" applyProtection="1">
      <alignment horizontal="right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8" fillId="0" borderId="0" xfId="64" applyBorder="1" applyAlignment="1">
      <alignment/>
      <protection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Border="1" applyAlignment="1">
      <alignment vertical="center"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3" fillId="0" borderId="24" xfId="58" applyFont="1" applyBorder="1" applyAlignment="1" applyProtection="1">
      <alignment wrapText="1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3" fontId="2" fillId="0" borderId="26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 applyProtection="1">
      <alignment vertical="top"/>
      <protection hidden="1"/>
    </xf>
    <xf numFmtId="49" fontId="2" fillId="0" borderId="26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 applyProtection="1">
      <alignment horizontal="left" vertical="top" wrapText="1"/>
      <protection hidden="1"/>
    </xf>
    <xf numFmtId="0" fontId="3" fillId="0" borderId="25" xfId="58" applyFont="1" applyBorder="1" applyAlignment="1" applyProtection="1">
      <alignment vertical="center"/>
      <protection hidden="1"/>
    </xf>
    <xf numFmtId="0" fontId="3" fillId="0" borderId="25" xfId="58" applyFont="1" applyBorder="1" applyAlignment="1">
      <alignment/>
      <protection/>
    </xf>
    <xf numFmtId="0" fontId="3" fillId="0" borderId="24" xfId="58" applyFont="1" applyBorder="1" applyAlignment="1" applyProtection="1">
      <alignment horizontal="center" vertical="top"/>
      <protection hidden="1"/>
    </xf>
    <xf numFmtId="0" fontId="3" fillId="0" borderId="25" xfId="58" applyFont="1" applyBorder="1" applyAlignment="1" applyProtection="1">
      <alignment horizontal="right" vertical="top"/>
      <protection hidden="1"/>
    </xf>
    <xf numFmtId="0" fontId="3" fillId="0" borderId="27" xfId="58" applyFont="1" applyBorder="1" applyAlignment="1" applyProtection="1">
      <alignment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13" fillId="0" borderId="24" xfId="64" applyFont="1" applyFill="1" applyBorder="1" applyAlignment="1" applyProtection="1">
      <alignment vertical="center"/>
      <protection hidden="1"/>
    </xf>
    <xf numFmtId="0" fontId="8" fillId="0" borderId="24" xfId="64" applyBorder="1" applyAlignment="1">
      <alignment/>
      <protection/>
    </xf>
    <xf numFmtId="0" fontId="2" fillId="0" borderId="25" xfId="58" applyFont="1" applyBorder="1" applyAlignment="1" applyProtection="1">
      <alignment vertical="center"/>
      <protection hidden="1"/>
    </xf>
    <xf numFmtId="0" fontId="3" fillId="0" borderId="28" xfId="58" applyFont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 horizontal="right" vertical="top" wrapText="1"/>
      <protection hidden="1"/>
    </xf>
    <xf numFmtId="0" fontId="3" fillId="0" borderId="18" xfId="58" applyFont="1" applyFill="1" applyBorder="1" applyAlignment="1" applyProtection="1">
      <alignment horizontal="right" vertical="top" wrapText="1"/>
      <protection hidden="1"/>
    </xf>
    <xf numFmtId="0" fontId="3" fillId="0" borderId="18" xfId="58" applyFont="1" applyFill="1" applyBorder="1" applyAlignment="1" applyProtection="1">
      <alignment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23" borderId="30" xfId="0" applyFont="1" applyFill="1" applyBorder="1" applyAlignment="1">
      <alignment horizontal="center" vertical="center" wrapText="1"/>
    </xf>
    <xf numFmtId="0" fontId="17" fillId="23" borderId="30" xfId="0" applyFont="1" applyFill="1" applyBorder="1" applyAlignment="1">
      <alignment horizontal="center" vertical="center" wrapText="1"/>
    </xf>
    <xf numFmtId="49" fontId="17" fillId="23" borderId="31" xfId="0" applyNumberFormat="1" applyFont="1" applyFill="1" applyBorder="1" applyAlignment="1">
      <alignment horizontal="center" vertical="center" wrapText="1"/>
    </xf>
    <xf numFmtId="49" fontId="17" fillId="23" borderId="31" xfId="0" applyNumberFormat="1" applyFont="1" applyFill="1" applyBorder="1" applyAlignment="1">
      <alignment horizontal="center" vertical="center"/>
    </xf>
    <xf numFmtId="0" fontId="3" fillId="0" borderId="0" xfId="58" applyFont="1" applyBorder="1" applyAlignment="1">
      <alignment/>
      <protection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Alignment="1">
      <alignment/>
      <protection/>
    </xf>
    <xf numFmtId="0" fontId="3" fillId="0" borderId="0" xfId="58" applyFont="1" applyAlignment="1">
      <alignment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left" vertical="top" indent="2"/>
      <protection hidden="1"/>
    </xf>
    <xf numFmtId="0" fontId="3" fillId="0" borderId="0" xfId="58" applyFont="1" applyBorder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13" fillId="0" borderId="24" xfId="64" applyFont="1" applyBorder="1" applyAlignment="1" applyProtection="1">
      <alignment horizontal="left"/>
      <protection hidden="1"/>
    </xf>
    <xf numFmtId="0" fontId="2" fillId="24" borderId="0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>
      <alignment horizontal="left"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13" fillId="0" borderId="24" xfId="64" applyFont="1" applyBorder="1" applyAlignment="1" applyProtection="1">
      <alignment horizontal="left"/>
      <protection hidden="1"/>
    </xf>
    <xf numFmtId="0" fontId="3" fillId="0" borderId="17" xfId="58" applyFont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8" fillId="0" borderId="0" xfId="64" applyFont="1" applyBorder="1" applyAlignment="1">
      <alignment/>
      <protection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2" fillId="0" borderId="32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33" xfId="58" applyFont="1" applyBorder="1" applyAlignment="1" applyProtection="1">
      <alignment horizontal="right" vertical="center" wrapText="1"/>
      <protection hidden="1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3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right" vertical="center" wrapText="1"/>
      <protection hidden="1"/>
    </xf>
    <xf numFmtId="0" fontId="3" fillId="0" borderId="33" xfId="58" applyFont="1" applyBorder="1" applyAlignment="1" applyProtection="1">
      <alignment horizontal="right" vertical="center" wrapText="1"/>
      <protection hidden="1"/>
    </xf>
    <xf numFmtId="49" fontId="2" fillId="0" borderId="3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3" xfId="58" applyFont="1" applyFill="1" applyBorder="1" applyAlignment="1" applyProtection="1">
      <alignment horizontal="left" vertical="center" wrapText="1"/>
      <protection hidden="1"/>
    </xf>
    <xf numFmtId="0" fontId="10" fillId="0" borderId="16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33" xfId="58" applyFont="1" applyBorder="1" applyAlignment="1" applyProtection="1">
      <alignment horizontal="center" vertical="center" wrapText="1"/>
      <protection hidden="1"/>
    </xf>
    <xf numFmtId="0" fontId="3" fillId="0" borderId="25" xfId="58" applyFont="1" applyBorder="1" applyAlignment="1" applyProtection="1">
      <alignment horizontal="right" vertical="center"/>
      <protection hidden="1"/>
    </xf>
    <xf numFmtId="0" fontId="3" fillId="0" borderId="33" xfId="58" applyFont="1" applyBorder="1" applyAlignment="1" applyProtection="1">
      <alignment horizontal="right" vertical="center"/>
      <protection hidden="1"/>
    </xf>
    <xf numFmtId="0" fontId="2" fillId="0" borderId="35" xfId="58" applyFont="1" applyFill="1" applyBorder="1" applyAlignment="1" applyProtection="1">
      <alignment horizontal="left" vertical="center"/>
      <protection hidden="1" locked="0"/>
    </xf>
    <xf numFmtId="0" fontId="2" fillId="0" borderId="36" xfId="58" applyFont="1" applyFill="1" applyBorder="1" applyAlignment="1" applyProtection="1">
      <alignment horizontal="left" vertical="center"/>
      <protection hidden="1" locked="0"/>
    </xf>
    <xf numFmtId="0" fontId="2" fillId="0" borderId="3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1" fontId="2" fillId="0" borderId="35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32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>
      <alignment horizontal="center"/>
      <protection/>
    </xf>
    <xf numFmtId="0" fontId="3" fillId="0" borderId="24" xfId="58" applyFont="1" applyBorder="1" applyAlignment="1">
      <alignment horizontal="center"/>
      <protection/>
    </xf>
    <xf numFmtId="0" fontId="4" fillId="0" borderId="35" xfId="40" applyFill="1" applyBorder="1" applyAlignment="1" applyProtection="1">
      <alignment/>
      <protection hidden="1" locked="0"/>
    </xf>
    <xf numFmtId="0" fontId="12" fillId="0" borderId="36" xfId="40" applyFont="1" applyFill="1" applyBorder="1" applyAlignment="1" applyProtection="1">
      <alignment/>
      <protection hidden="1" locked="0"/>
    </xf>
    <xf numFmtId="0" fontId="12" fillId="0" borderId="37" xfId="40" applyFont="1" applyFill="1" applyBorder="1" applyAlignment="1" applyProtection="1">
      <alignment/>
      <protection hidden="1" locked="0"/>
    </xf>
    <xf numFmtId="0" fontId="3" fillId="0" borderId="25" xfId="58" applyFont="1" applyBorder="1" applyAlignment="1" applyProtection="1">
      <alignment horizontal="right" vertical="center"/>
      <protection hidden="1"/>
    </xf>
    <xf numFmtId="0" fontId="9" fillId="0" borderId="38" xfId="58" applyFont="1" applyBorder="1" applyAlignment="1">
      <alignment/>
      <protection/>
    </xf>
    <xf numFmtId="0" fontId="9" fillId="0" borderId="22" xfId="58" applyFont="1" applyBorder="1" applyAlignment="1">
      <alignment/>
      <protection/>
    </xf>
    <xf numFmtId="49" fontId="2" fillId="0" borderId="3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7" xfId="58" applyNumberFormat="1" applyFont="1" applyFill="1" applyBorder="1" applyAlignment="1" applyProtection="1">
      <alignment horizontal="left" vertical="center"/>
      <protection hidden="1" locked="0"/>
    </xf>
    <xf numFmtId="0" fontId="3" fillId="0" borderId="17" xfId="58" applyFont="1" applyBorder="1" applyAlignment="1" applyProtection="1">
      <alignment horizontal="center" vertical="top"/>
      <protection hidden="1"/>
    </xf>
    <xf numFmtId="0" fontId="3" fillId="0" borderId="18" xfId="58" applyFont="1" applyFill="1" applyBorder="1" applyAlignment="1" applyProtection="1">
      <alignment horizontal="center" vertical="top"/>
      <protection hidden="1"/>
    </xf>
    <xf numFmtId="49" fontId="4" fillId="0" borderId="35" xfId="40" applyNumberFormat="1" applyFill="1" applyBorder="1" applyAlignment="1" applyProtection="1">
      <alignment horizontal="left" vertical="center"/>
      <protection hidden="1" locked="0"/>
    </xf>
    <xf numFmtId="49" fontId="12" fillId="0" borderId="36" xfId="40" applyNumberFormat="1" applyFont="1" applyFill="1" applyBorder="1" applyAlignment="1" applyProtection="1">
      <alignment horizontal="left" vertical="center"/>
      <protection hidden="1" locked="0"/>
    </xf>
    <xf numFmtId="49" fontId="12" fillId="0" borderId="37" xfId="40" applyNumberFormat="1" applyFont="1" applyFill="1" applyBorder="1" applyAlignment="1" applyProtection="1">
      <alignment horizontal="left" vertical="center"/>
      <protection hidden="1" locked="0"/>
    </xf>
    <xf numFmtId="0" fontId="14" fillId="0" borderId="0" xfId="64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 horizontal="center" vertical="top"/>
      <protection hidden="1"/>
    </xf>
    <xf numFmtId="0" fontId="3" fillId="0" borderId="23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17" fillId="23" borderId="31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top" wrapText="1"/>
      <protection hidden="1"/>
    </xf>
    <xf numFmtId="0" fontId="6" fillId="24" borderId="42" xfId="0" applyFont="1" applyFill="1" applyBorder="1" applyAlignment="1" applyProtection="1">
      <alignment vertical="center" wrapText="1"/>
      <protection hidden="1"/>
    </xf>
    <xf numFmtId="0" fontId="6" fillId="24" borderId="21" xfId="0" applyFont="1" applyFill="1" applyBorder="1" applyAlignment="1" applyProtection="1">
      <alignment vertical="center" wrapText="1"/>
      <protection hidden="1"/>
    </xf>
    <xf numFmtId="0" fontId="6" fillId="24" borderId="43" xfId="0" applyFont="1" applyFill="1" applyBorder="1" applyAlignment="1" applyProtection="1">
      <alignment vertical="center" wrapText="1"/>
      <protection hidden="1"/>
    </xf>
    <xf numFmtId="0" fontId="2" fillId="23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0" xfId="64" applyFont="1" applyFill="1" applyBorder="1" applyAlignment="1" applyProtection="1">
      <alignment horizontal="center" vertical="center"/>
      <protection hidden="1"/>
    </xf>
    <xf numFmtId="0" fontId="6" fillId="0" borderId="0" xfId="64" applyFont="1" applyFill="1" applyBorder="1" applyAlignment="1" applyProtection="1">
      <alignment horizontal="center" vertical="center"/>
      <protection hidden="1"/>
    </xf>
    <xf numFmtId="14" fontId="6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 2" xfId="56"/>
    <cellStyle name="Normal 3" xfId="57"/>
    <cellStyle name="Normal_TFI-POD" xfId="58"/>
    <cellStyle name="Obično_Knjiga2" xfId="59"/>
    <cellStyle name="Percent" xfId="60"/>
    <cellStyle name="Povezana ćelija" xfId="61"/>
    <cellStyle name="Provjera ćelije" xfId="62"/>
    <cellStyle name="Stil 1" xfId="63"/>
    <cellStyle name="Style 1" xfId="64"/>
    <cellStyle name="Tekst objašnjenja" xfId="65"/>
    <cellStyle name="Tekst upozorenja" xfId="66"/>
    <cellStyle name="Ukupni zbroj" xfId="67"/>
    <cellStyle name="Unos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34">
      <selection activeCell="D61" sqref="D61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2" t="s">
        <v>5</v>
      </c>
      <c r="B1" s="163"/>
      <c r="C1" s="163"/>
      <c r="D1" s="61"/>
      <c r="E1" s="61"/>
      <c r="F1" s="61"/>
      <c r="G1" s="61"/>
      <c r="H1" s="61"/>
      <c r="I1" s="62"/>
      <c r="J1" s="10"/>
      <c r="K1" s="10"/>
      <c r="L1" s="10"/>
    </row>
    <row r="2" spans="1:12" ht="12.75" customHeight="1">
      <c r="A2" s="140" t="s">
        <v>6</v>
      </c>
      <c r="B2" s="141"/>
      <c r="C2" s="141"/>
      <c r="D2" s="142"/>
      <c r="E2" s="54" t="s">
        <v>293</v>
      </c>
      <c r="F2" s="12"/>
      <c r="G2" s="13" t="s">
        <v>277</v>
      </c>
      <c r="H2" s="54" t="s">
        <v>294</v>
      </c>
      <c r="I2" s="63"/>
      <c r="J2" s="10"/>
      <c r="K2" s="10"/>
      <c r="L2" s="10"/>
    </row>
    <row r="3" spans="1:12" ht="12.75">
      <c r="A3" s="64"/>
      <c r="B3" s="14"/>
      <c r="C3" s="14"/>
      <c r="D3" s="14"/>
      <c r="E3" s="15"/>
      <c r="F3" s="15"/>
      <c r="G3" s="14"/>
      <c r="H3" s="14"/>
      <c r="I3" s="65"/>
      <c r="J3" s="10"/>
      <c r="K3" s="10"/>
      <c r="L3" s="10"/>
    </row>
    <row r="4" spans="1:12" ht="15" customHeight="1">
      <c r="A4" s="143" t="s">
        <v>278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66"/>
      <c r="B5" s="16"/>
      <c r="C5" s="16"/>
      <c r="D5" s="16"/>
      <c r="E5" s="17"/>
      <c r="F5" s="51"/>
      <c r="G5" s="18"/>
      <c r="H5" s="19"/>
      <c r="I5" s="67"/>
      <c r="J5" s="10"/>
      <c r="K5" s="10"/>
      <c r="L5" s="10"/>
    </row>
    <row r="6" spans="1:12" ht="12.75">
      <c r="A6" s="146" t="s">
        <v>7</v>
      </c>
      <c r="B6" s="147"/>
      <c r="C6" s="138" t="s">
        <v>265</v>
      </c>
      <c r="D6" s="139"/>
      <c r="E6" s="27"/>
      <c r="F6" s="27"/>
      <c r="G6" s="27"/>
      <c r="H6" s="27"/>
      <c r="I6" s="68"/>
      <c r="J6" s="10"/>
      <c r="K6" s="10"/>
      <c r="L6" s="10"/>
    </row>
    <row r="7" spans="1:12" ht="12.75">
      <c r="A7" s="69"/>
      <c r="B7" s="22"/>
      <c r="C7" s="16"/>
      <c r="D7" s="16"/>
      <c r="E7" s="27"/>
      <c r="F7" s="27"/>
      <c r="G7" s="27"/>
      <c r="H7" s="27"/>
      <c r="I7" s="68"/>
      <c r="J7" s="10"/>
      <c r="K7" s="10"/>
      <c r="L7" s="10"/>
    </row>
    <row r="8" spans="1:12" ht="12.75" customHeight="1">
      <c r="A8" s="136" t="s">
        <v>8</v>
      </c>
      <c r="B8" s="137"/>
      <c r="C8" s="138" t="s">
        <v>266</v>
      </c>
      <c r="D8" s="139"/>
      <c r="E8" s="27"/>
      <c r="F8" s="27"/>
      <c r="G8" s="27"/>
      <c r="H8" s="27"/>
      <c r="I8" s="70"/>
      <c r="J8" s="10"/>
      <c r="K8" s="10"/>
      <c r="L8" s="10"/>
    </row>
    <row r="9" spans="1:12" ht="12.75">
      <c r="A9" s="71"/>
      <c r="B9" s="41"/>
      <c r="C9" s="20"/>
      <c r="D9" s="25"/>
      <c r="E9" s="16"/>
      <c r="F9" s="16"/>
      <c r="G9" s="16"/>
      <c r="H9" s="16"/>
      <c r="I9" s="70"/>
      <c r="J9" s="10"/>
      <c r="K9" s="10"/>
      <c r="L9" s="10"/>
    </row>
    <row r="10" spans="1:12" ht="12.75" customHeight="1">
      <c r="A10" s="151" t="s">
        <v>9</v>
      </c>
      <c r="B10" s="152"/>
      <c r="C10" s="138" t="s">
        <v>267</v>
      </c>
      <c r="D10" s="139"/>
      <c r="E10" s="16"/>
      <c r="F10" s="16"/>
      <c r="G10" s="16"/>
      <c r="H10" s="16"/>
      <c r="I10" s="70"/>
      <c r="J10" s="10"/>
      <c r="K10" s="10"/>
      <c r="L10" s="10"/>
    </row>
    <row r="11" spans="1:12" ht="12.75">
      <c r="A11" s="151"/>
      <c r="B11" s="152"/>
      <c r="C11" s="16"/>
      <c r="D11" s="16"/>
      <c r="E11" s="16"/>
      <c r="F11" s="16"/>
      <c r="G11" s="16"/>
      <c r="H11" s="16"/>
      <c r="I11" s="70"/>
      <c r="J11" s="10"/>
      <c r="K11" s="10"/>
      <c r="L11" s="10"/>
    </row>
    <row r="12" spans="1:12" ht="12.75">
      <c r="A12" s="146" t="s">
        <v>10</v>
      </c>
      <c r="B12" s="147"/>
      <c r="C12" s="148" t="s">
        <v>289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69"/>
      <c r="B13" s="22"/>
      <c r="C13" s="21"/>
      <c r="D13" s="16"/>
      <c r="E13" s="16"/>
      <c r="F13" s="16"/>
      <c r="G13" s="16"/>
      <c r="H13" s="16"/>
      <c r="I13" s="70"/>
      <c r="J13" s="10"/>
      <c r="K13" s="10"/>
      <c r="L13" s="10"/>
    </row>
    <row r="14" spans="1:12" ht="12.75">
      <c r="A14" s="146" t="s">
        <v>11</v>
      </c>
      <c r="B14" s="147"/>
      <c r="C14" s="153">
        <v>20340</v>
      </c>
      <c r="D14" s="154"/>
      <c r="E14" s="16"/>
      <c r="F14" s="148" t="s">
        <v>268</v>
      </c>
      <c r="G14" s="149"/>
      <c r="H14" s="149"/>
      <c r="I14" s="150"/>
      <c r="J14" s="10"/>
      <c r="K14" s="10"/>
      <c r="L14" s="10"/>
    </row>
    <row r="15" spans="1:12" ht="12.75">
      <c r="A15" s="69"/>
      <c r="B15" s="22"/>
      <c r="C15" s="16"/>
      <c r="D15" s="16"/>
      <c r="E15" s="16"/>
      <c r="F15" s="16"/>
      <c r="G15" s="16"/>
      <c r="H15" s="16"/>
      <c r="I15" s="70"/>
      <c r="J15" s="10"/>
      <c r="K15" s="10"/>
      <c r="L15" s="10"/>
    </row>
    <row r="16" spans="1:12" ht="12.75">
      <c r="A16" s="146" t="s">
        <v>12</v>
      </c>
      <c r="B16" s="147"/>
      <c r="C16" s="148" t="s">
        <v>269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69"/>
      <c r="B17" s="22"/>
      <c r="C17" s="16"/>
      <c r="D17" s="16"/>
      <c r="E17" s="16"/>
      <c r="F17" s="16"/>
      <c r="G17" s="16"/>
      <c r="H17" s="16"/>
      <c r="I17" s="70"/>
      <c r="J17" s="10"/>
      <c r="K17" s="10"/>
      <c r="L17" s="10"/>
    </row>
    <row r="18" spans="1:12" ht="12.75">
      <c r="A18" s="146" t="s">
        <v>13</v>
      </c>
      <c r="B18" s="147"/>
      <c r="C18" s="158" t="s">
        <v>297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69"/>
      <c r="B19" s="22"/>
      <c r="C19" s="21"/>
      <c r="D19" s="16"/>
      <c r="E19" s="16"/>
      <c r="F19" s="16"/>
      <c r="G19" s="16"/>
      <c r="H19" s="16"/>
      <c r="I19" s="70"/>
      <c r="J19" s="10"/>
      <c r="K19" s="10"/>
      <c r="L19" s="10"/>
    </row>
    <row r="20" spans="1:12" ht="12.75">
      <c r="A20" s="161" t="s">
        <v>31</v>
      </c>
      <c r="B20" s="147"/>
      <c r="C20" s="158" t="s">
        <v>270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69"/>
      <c r="B21" s="22"/>
      <c r="C21" s="21"/>
      <c r="D21" s="16"/>
      <c r="E21" s="16"/>
      <c r="F21" s="16"/>
      <c r="G21" s="16"/>
      <c r="H21" s="16"/>
      <c r="I21" s="70"/>
      <c r="J21" s="10"/>
      <c r="K21" s="10"/>
      <c r="L21" s="10"/>
    </row>
    <row r="22" spans="1:12" ht="12.75">
      <c r="A22" s="146" t="s">
        <v>14</v>
      </c>
      <c r="B22" s="147"/>
      <c r="C22" s="55">
        <v>335</v>
      </c>
      <c r="D22" s="148" t="s">
        <v>268</v>
      </c>
      <c r="E22" s="149"/>
      <c r="F22" s="127"/>
      <c r="G22" s="128"/>
      <c r="H22" s="155"/>
      <c r="I22" s="72"/>
      <c r="J22" s="10"/>
      <c r="K22" s="10"/>
      <c r="L22" s="10"/>
    </row>
    <row r="23" spans="1:12" ht="12.75">
      <c r="A23" s="69"/>
      <c r="B23" s="22"/>
      <c r="C23" s="16"/>
      <c r="D23" s="23"/>
      <c r="E23" s="23"/>
      <c r="F23" s="23"/>
      <c r="G23" s="23"/>
      <c r="H23" s="16"/>
      <c r="I23" s="70"/>
      <c r="J23" s="10"/>
      <c r="K23" s="10"/>
      <c r="L23" s="10"/>
    </row>
    <row r="24" spans="1:12" ht="12.75">
      <c r="A24" s="146" t="s">
        <v>15</v>
      </c>
      <c r="B24" s="147"/>
      <c r="C24" s="55">
        <v>19</v>
      </c>
      <c r="D24" s="148" t="s">
        <v>271</v>
      </c>
      <c r="E24" s="149"/>
      <c r="F24" s="149"/>
      <c r="G24" s="127"/>
      <c r="H24" s="42" t="s">
        <v>16</v>
      </c>
      <c r="I24" s="73">
        <v>569</v>
      </c>
      <c r="J24" s="10"/>
      <c r="K24" s="10"/>
      <c r="L24" s="10"/>
    </row>
    <row r="25" spans="1:12" ht="12.75">
      <c r="A25" s="69"/>
      <c r="B25" s="22"/>
      <c r="C25" s="16"/>
      <c r="D25" s="23"/>
      <c r="E25" s="23"/>
      <c r="F25" s="23"/>
      <c r="G25" s="22"/>
      <c r="H25" s="22" t="s">
        <v>17</v>
      </c>
      <c r="I25" s="74"/>
      <c r="J25" s="10"/>
      <c r="K25" s="10"/>
      <c r="L25" s="10"/>
    </row>
    <row r="26" spans="1:12" ht="12.75">
      <c r="A26" s="146" t="s">
        <v>18</v>
      </c>
      <c r="B26" s="147"/>
      <c r="C26" s="56" t="s">
        <v>298</v>
      </c>
      <c r="D26" s="24"/>
      <c r="E26" s="30"/>
      <c r="F26" s="23"/>
      <c r="G26" s="155" t="s">
        <v>19</v>
      </c>
      <c r="H26" s="147"/>
      <c r="I26" s="75" t="s">
        <v>272</v>
      </c>
      <c r="J26" s="10"/>
      <c r="K26" s="10"/>
      <c r="L26" s="10"/>
    </row>
    <row r="27" spans="1:12" ht="12.75">
      <c r="A27" s="69"/>
      <c r="B27" s="22"/>
      <c r="C27" s="16"/>
      <c r="D27" s="23"/>
      <c r="E27" s="23"/>
      <c r="F27" s="23"/>
      <c r="G27" s="23"/>
      <c r="H27" s="16"/>
      <c r="I27" s="76"/>
      <c r="J27" s="10"/>
      <c r="K27" s="10"/>
      <c r="L27" s="10"/>
    </row>
    <row r="28" spans="1:12" ht="12.75">
      <c r="A28" s="77" t="s">
        <v>20</v>
      </c>
      <c r="B28" s="59"/>
      <c r="C28" s="59"/>
      <c r="D28" s="59"/>
      <c r="E28" s="60"/>
      <c r="F28" s="60"/>
      <c r="G28" s="60"/>
      <c r="H28" s="156" t="s">
        <v>9</v>
      </c>
      <c r="I28" s="157"/>
      <c r="J28" s="10"/>
      <c r="K28" s="10"/>
      <c r="L28" s="10"/>
    </row>
    <row r="29" spans="1:12" ht="12.75">
      <c r="A29" s="97"/>
      <c r="B29" s="97"/>
      <c r="C29" s="97"/>
      <c r="D29" s="98"/>
      <c r="E29" s="23"/>
      <c r="F29" s="23"/>
      <c r="G29" s="23"/>
      <c r="H29" s="99"/>
      <c r="I29" s="100"/>
      <c r="J29" s="101"/>
      <c r="K29" s="101"/>
      <c r="L29" s="101"/>
    </row>
    <row r="30" spans="1:12" ht="12.75">
      <c r="A30" s="114"/>
      <c r="B30" s="115"/>
      <c r="C30" s="115"/>
      <c r="D30" s="115"/>
      <c r="E30" s="114"/>
      <c r="F30" s="115"/>
      <c r="G30" s="115"/>
      <c r="H30" s="116"/>
      <c r="I30" s="117"/>
      <c r="J30" s="102"/>
      <c r="K30" s="102"/>
      <c r="L30" s="102"/>
    </row>
    <row r="31" spans="1:12" ht="12.75">
      <c r="A31" s="103"/>
      <c r="B31" s="103"/>
      <c r="C31" s="104"/>
      <c r="D31" s="118"/>
      <c r="E31" s="118"/>
      <c r="F31" s="118"/>
      <c r="G31" s="119"/>
      <c r="H31" s="107"/>
      <c r="I31" s="108"/>
      <c r="J31" s="102"/>
      <c r="K31" s="102"/>
      <c r="L31" s="102"/>
    </row>
    <row r="32" spans="1:12" ht="12.75">
      <c r="A32" s="114"/>
      <c r="B32" s="115"/>
      <c r="C32" s="115"/>
      <c r="D32" s="115"/>
      <c r="E32" s="114"/>
      <c r="F32" s="115"/>
      <c r="G32" s="115"/>
      <c r="H32" s="116"/>
      <c r="I32" s="117"/>
      <c r="J32" s="102"/>
      <c r="K32" s="102"/>
      <c r="L32" s="102"/>
    </row>
    <row r="33" spans="1:12" ht="12.75">
      <c r="A33" s="103"/>
      <c r="B33" s="103"/>
      <c r="C33" s="104"/>
      <c r="D33" s="105"/>
      <c r="E33" s="105"/>
      <c r="F33" s="105"/>
      <c r="G33" s="106"/>
      <c r="H33" s="107"/>
      <c r="I33" s="109"/>
      <c r="J33" s="102"/>
      <c r="K33" s="102"/>
      <c r="L33" s="102"/>
    </row>
    <row r="34" spans="1:12" ht="12.75">
      <c r="A34" s="114"/>
      <c r="B34" s="115"/>
      <c r="C34" s="115"/>
      <c r="D34" s="115"/>
      <c r="E34" s="114"/>
      <c r="F34" s="115"/>
      <c r="G34" s="115"/>
      <c r="H34" s="116"/>
      <c r="I34" s="117"/>
      <c r="J34" s="102"/>
      <c r="K34" s="102"/>
      <c r="L34" s="102"/>
    </row>
    <row r="35" spans="1:12" ht="12.75">
      <c r="A35" s="103"/>
      <c r="B35" s="103"/>
      <c r="C35" s="104"/>
      <c r="D35" s="105"/>
      <c r="E35" s="105"/>
      <c r="F35" s="105"/>
      <c r="G35" s="106"/>
      <c r="H35" s="107"/>
      <c r="I35" s="109"/>
      <c r="J35" s="102"/>
      <c r="K35" s="102"/>
      <c r="L35" s="102"/>
    </row>
    <row r="36" spans="1:12" ht="12.75">
      <c r="A36" s="114"/>
      <c r="B36" s="115"/>
      <c r="C36" s="115"/>
      <c r="D36" s="115"/>
      <c r="E36" s="114"/>
      <c r="F36" s="115"/>
      <c r="G36" s="115"/>
      <c r="H36" s="116"/>
      <c r="I36" s="117"/>
      <c r="J36" s="102"/>
      <c r="K36" s="102"/>
      <c r="L36" s="102"/>
    </row>
    <row r="37" spans="1:12" ht="12.75">
      <c r="A37" s="110"/>
      <c r="B37" s="110"/>
      <c r="C37" s="176"/>
      <c r="D37" s="177"/>
      <c r="E37" s="107"/>
      <c r="F37" s="176"/>
      <c r="G37" s="177"/>
      <c r="H37" s="107"/>
      <c r="I37" s="107"/>
      <c r="J37" s="102"/>
      <c r="K37" s="102"/>
      <c r="L37" s="102"/>
    </row>
    <row r="38" spans="1:12" ht="12.75">
      <c r="A38" s="114"/>
      <c r="B38" s="115"/>
      <c r="C38" s="115"/>
      <c r="D38" s="115"/>
      <c r="E38" s="114"/>
      <c r="F38" s="115"/>
      <c r="G38" s="115"/>
      <c r="H38" s="116"/>
      <c r="I38" s="117"/>
      <c r="J38" s="102"/>
      <c r="K38" s="102"/>
      <c r="L38" s="102"/>
    </row>
    <row r="39" spans="1:12" ht="12.75">
      <c r="A39" s="110"/>
      <c r="B39" s="110"/>
      <c r="C39" s="111"/>
      <c r="D39" s="112"/>
      <c r="E39" s="107"/>
      <c r="F39" s="111"/>
      <c r="G39" s="112"/>
      <c r="H39" s="107"/>
      <c r="I39" s="107"/>
      <c r="J39" s="102"/>
      <c r="K39" s="102"/>
      <c r="L39" s="102"/>
    </row>
    <row r="40" spans="1:12" ht="12.75">
      <c r="A40" s="114"/>
      <c r="B40" s="115"/>
      <c r="C40" s="115"/>
      <c r="D40" s="115"/>
      <c r="E40" s="114"/>
      <c r="F40" s="115"/>
      <c r="G40" s="115"/>
      <c r="H40" s="116"/>
      <c r="I40" s="117"/>
      <c r="J40" s="102"/>
      <c r="K40" s="102"/>
      <c r="L40" s="102"/>
    </row>
    <row r="41" spans="1:12" ht="12.75">
      <c r="A41" s="110"/>
      <c r="B41" s="110"/>
      <c r="C41" s="111"/>
      <c r="D41" s="112"/>
      <c r="E41" s="107"/>
      <c r="F41" s="111"/>
      <c r="G41" s="112"/>
      <c r="H41" s="107"/>
      <c r="I41" s="107"/>
      <c r="J41" s="102"/>
      <c r="K41" s="102"/>
      <c r="L41" s="102"/>
    </row>
    <row r="42" spans="1:12" ht="12.75">
      <c r="A42" s="114"/>
      <c r="B42" s="115"/>
      <c r="C42" s="115"/>
      <c r="D42" s="115"/>
      <c r="E42" s="114"/>
      <c r="F42" s="115"/>
      <c r="G42" s="115"/>
      <c r="H42" s="116"/>
      <c r="I42" s="117"/>
      <c r="J42" s="102"/>
      <c r="K42" s="102"/>
      <c r="L42" s="102"/>
    </row>
    <row r="43" spans="1:12" ht="12.75">
      <c r="A43" s="78"/>
      <c r="B43" s="30"/>
      <c r="C43" s="30"/>
      <c r="D43" s="25"/>
      <c r="E43" s="16"/>
      <c r="F43" s="16"/>
      <c r="G43" s="16"/>
      <c r="H43" s="26"/>
      <c r="I43" s="76"/>
      <c r="J43" s="10"/>
      <c r="K43" s="10"/>
      <c r="L43" s="10"/>
    </row>
    <row r="44" spans="1:12" ht="12.75" customHeight="1">
      <c r="A44" s="151" t="s">
        <v>21</v>
      </c>
      <c r="B44" s="129"/>
      <c r="C44" s="138"/>
      <c r="D44" s="139"/>
      <c r="E44" s="25"/>
      <c r="F44" s="148"/>
      <c r="G44" s="149"/>
      <c r="H44" s="149"/>
      <c r="I44" s="150"/>
      <c r="J44" s="10"/>
      <c r="K44" s="10"/>
      <c r="L44" s="10"/>
    </row>
    <row r="45" spans="1:12" ht="12.75">
      <c r="A45" s="80"/>
      <c r="B45" s="28"/>
      <c r="C45" s="168"/>
      <c r="D45" s="168"/>
      <c r="E45" s="16"/>
      <c r="F45" s="168"/>
      <c r="G45" s="168"/>
      <c r="H45" s="31"/>
      <c r="I45" s="81"/>
      <c r="J45" s="10"/>
      <c r="K45" s="10"/>
      <c r="L45" s="10"/>
    </row>
    <row r="46" spans="1:12" ht="12.75" customHeight="1">
      <c r="A46" s="151" t="s">
        <v>22</v>
      </c>
      <c r="B46" s="129"/>
      <c r="C46" s="148" t="s">
        <v>273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ht="12.75">
      <c r="A47" s="69"/>
      <c r="B47" s="22"/>
      <c r="C47" s="21" t="s">
        <v>23</v>
      </c>
      <c r="D47" s="16"/>
      <c r="E47" s="16"/>
      <c r="F47" s="16"/>
      <c r="G47" s="16"/>
      <c r="H47" s="16"/>
      <c r="I47" s="70"/>
      <c r="J47" s="10"/>
      <c r="K47" s="10"/>
      <c r="L47" s="10"/>
    </row>
    <row r="48" spans="1:12" ht="12.75">
      <c r="A48" s="151" t="s">
        <v>24</v>
      </c>
      <c r="B48" s="129"/>
      <c r="C48" s="164" t="s">
        <v>274</v>
      </c>
      <c r="D48" s="165"/>
      <c r="E48" s="166"/>
      <c r="F48" s="16"/>
      <c r="G48" s="42" t="s">
        <v>25</v>
      </c>
      <c r="H48" s="164" t="s">
        <v>275</v>
      </c>
      <c r="I48" s="167"/>
      <c r="J48" s="10"/>
      <c r="K48" s="10"/>
      <c r="L48" s="10"/>
    </row>
    <row r="49" spans="1:12" ht="12.75">
      <c r="A49" s="69"/>
      <c r="B49" s="22"/>
      <c r="C49" s="21"/>
      <c r="D49" s="16"/>
      <c r="E49" s="16"/>
      <c r="F49" s="16"/>
      <c r="G49" s="16"/>
      <c r="H49" s="16"/>
      <c r="I49" s="70"/>
      <c r="J49" s="10"/>
      <c r="K49" s="10"/>
      <c r="L49" s="10"/>
    </row>
    <row r="50" spans="1:12" ht="12.75" customHeight="1">
      <c r="A50" s="151" t="s">
        <v>26</v>
      </c>
      <c r="B50" s="129"/>
      <c r="C50" s="170"/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69"/>
      <c r="B51" s="22"/>
      <c r="C51" s="16"/>
      <c r="D51" s="16"/>
      <c r="E51" s="16"/>
      <c r="F51" s="16"/>
      <c r="G51" s="16"/>
      <c r="H51" s="16"/>
      <c r="I51" s="70"/>
      <c r="J51" s="10"/>
      <c r="K51" s="10"/>
      <c r="L51" s="10"/>
    </row>
    <row r="52" spans="1:12" ht="12.75">
      <c r="A52" s="146" t="s">
        <v>27</v>
      </c>
      <c r="B52" s="147"/>
      <c r="C52" s="164" t="s">
        <v>276</v>
      </c>
      <c r="D52" s="165"/>
      <c r="E52" s="165"/>
      <c r="F52" s="165"/>
      <c r="G52" s="165"/>
      <c r="H52" s="165"/>
      <c r="I52" s="167"/>
      <c r="J52" s="10"/>
      <c r="K52" s="10"/>
      <c r="L52" s="10"/>
    </row>
    <row r="53" spans="1:12" ht="12.75">
      <c r="A53" s="82"/>
      <c r="B53" s="20"/>
      <c r="C53" s="121" t="s">
        <v>28</v>
      </c>
      <c r="D53" s="121"/>
      <c r="E53" s="121"/>
      <c r="F53" s="121"/>
      <c r="G53" s="121"/>
      <c r="H53" s="121"/>
      <c r="I53" s="83"/>
      <c r="J53" s="10"/>
      <c r="K53" s="10"/>
      <c r="L53" s="10"/>
    </row>
    <row r="54" spans="1:12" ht="12.75">
      <c r="A54" s="82"/>
      <c r="B54" s="20"/>
      <c r="C54" s="32"/>
      <c r="D54" s="32"/>
      <c r="E54" s="32"/>
      <c r="F54" s="32"/>
      <c r="G54" s="32"/>
      <c r="H54" s="32"/>
      <c r="I54" s="83"/>
      <c r="J54" s="10"/>
      <c r="K54" s="10"/>
      <c r="L54" s="10"/>
    </row>
    <row r="55" spans="1:12" ht="12.75">
      <c r="A55" s="82"/>
      <c r="B55" s="173" t="s">
        <v>29</v>
      </c>
      <c r="C55" s="173"/>
      <c r="D55" s="173"/>
      <c r="E55" s="173"/>
      <c r="F55" s="40"/>
      <c r="G55" s="40"/>
      <c r="H55" s="40"/>
      <c r="I55" s="84"/>
      <c r="J55" s="10"/>
      <c r="K55" s="10"/>
      <c r="L55" s="10"/>
    </row>
    <row r="56" spans="1:12" ht="12.75">
      <c r="A56" s="82"/>
      <c r="B56" s="122"/>
      <c r="C56" s="122"/>
      <c r="D56" s="122"/>
      <c r="E56" s="122"/>
      <c r="F56" s="122"/>
      <c r="G56" s="122"/>
      <c r="H56" s="122"/>
      <c r="I56" s="120"/>
      <c r="J56" s="10"/>
      <c r="K56" s="10"/>
      <c r="L56" s="10"/>
    </row>
    <row r="57" spans="1:12" ht="12.75">
      <c r="A57" s="82"/>
      <c r="B57" s="122" t="s">
        <v>302</v>
      </c>
      <c r="C57" s="122"/>
      <c r="D57" s="122"/>
      <c r="E57" s="122"/>
      <c r="F57" s="122"/>
      <c r="G57" s="122"/>
      <c r="H57" s="122"/>
      <c r="I57" s="84"/>
      <c r="J57" s="10"/>
      <c r="K57" s="10"/>
      <c r="L57" s="10"/>
    </row>
    <row r="58" spans="1:12" ht="12.75">
      <c r="A58" s="82"/>
      <c r="B58" s="122" t="s">
        <v>290</v>
      </c>
      <c r="C58" s="122"/>
      <c r="D58" s="122"/>
      <c r="E58" s="122"/>
      <c r="F58" s="122"/>
      <c r="G58" s="122"/>
      <c r="H58" s="122"/>
      <c r="I58" s="120"/>
      <c r="J58" s="10"/>
      <c r="K58" s="10"/>
      <c r="L58" s="10"/>
    </row>
    <row r="59" spans="1:12" ht="12.75">
      <c r="A59" s="82"/>
      <c r="B59" s="122" t="s">
        <v>291</v>
      </c>
      <c r="C59" s="122"/>
      <c r="D59" s="122"/>
      <c r="E59" s="122"/>
      <c r="F59" s="122"/>
      <c r="G59" s="122"/>
      <c r="H59" s="122"/>
      <c r="I59" s="120"/>
      <c r="J59" s="10"/>
      <c r="K59" s="10"/>
      <c r="L59" s="10"/>
    </row>
    <row r="60" spans="1:12" ht="12.75">
      <c r="A60" s="82"/>
      <c r="B60" s="52" t="s">
        <v>299</v>
      </c>
      <c r="C60" s="52"/>
      <c r="D60" s="52"/>
      <c r="E60" s="52"/>
      <c r="F60" s="52"/>
      <c r="G60" s="52"/>
      <c r="H60" s="52"/>
      <c r="I60" s="113"/>
      <c r="J60" s="10"/>
      <c r="K60" s="10"/>
      <c r="L60" s="10"/>
    </row>
    <row r="61" spans="1:12" ht="19.5" customHeight="1">
      <c r="A61" s="82"/>
      <c r="B61" s="52" t="s">
        <v>300</v>
      </c>
      <c r="C61" s="53"/>
      <c r="D61" s="123" t="s">
        <v>301</v>
      </c>
      <c r="E61" s="53"/>
      <c r="F61" s="53"/>
      <c r="G61" s="53"/>
      <c r="H61" s="53"/>
      <c r="I61" s="85"/>
      <c r="J61" s="10"/>
      <c r="K61" s="10"/>
      <c r="L61" s="10"/>
    </row>
    <row r="62" spans="1:12" ht="13.5" thickBot="1">
      <c r="A62" s="86" t="s">
        <v>1</v>
      </c>
      <c r="B62" s="16"/>
      <c r="C62" s="16"/>
      <c r="D62" s="16"/>
      <c r="E62" s="16"/>
      <c r="F62" s="16"/>
      <c r="G62" s="33"/>
      <c r="H62" s="34"/>
      <c r="I62" s="87"/>
      <c r="J62" s="10"/>
      <c r="K62" s="10"/>
      <c r="L62" s="10"/>
    </row>
    <row r="63" spans="1:12" ht="12.75">
      <c r="A63" s="66"/>
      <c r="B63" s="16"/>
      <c r="C63" s="16"/>
      <c r="D63" s="16"/>
      <c r="E63" s="20" t="s">
        <v>2</v>
      </c>
      <c r="F63" s="30"/>
      <c r="G63" s="174" t="s">
        <v>30</v>
      </c>
      <c r="H63" s="174"/>
      <c r="I63" s="175"/>
      <c r="J63" s="10"/>
      <c r="K63" s="10"/>
      <c r="L63" s="10"/>
    </row>
    <row r="64" spans="1:12" ht="12.75">
      <c r="A64" s="66"/>
      <c r="B64" s="16"/>
      <c r="C64" s="16"/>
      <c r="D64" s="16"/>
      <c r="E64" s="20"/>
      <c r="F64" s="30"/>
      <c r="G64" s="29"/>
      <c r="H64" s="29"/>
      <c r="I64" s="79"/>
      <c r="J64" s="10"/>
      <c r="K64" s="10"/>
      <c r="L64" s="10"/>
    </row>
    <row r="65" spans="1:12" ht="30.75" customHeight="1" thickBot="1">
      <c r="A65" s="88"/>
      <c r="B65" s="89"/>
      <c r="C65" s="90"/>
      <c r="D65" s="90"/>
      <c r="E65" s="90"/>
      <c r="F65" s="90"/>
      <c r="G65" s="169"/>
      <c r="H65" s="169"/>
      <c r="I65" s="91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4">
    <mergeCell ref="C37:D37"/>
    <mergeCell ref="F37:G37"/>
    <mergeCell ref="A38:D38"/>
    <mergeCell ref="E38:G38"/>
    <mergeCell ref="H38:I38"/>
    <mergeCell ref="A40:D40"/>
    <mergeCell ref="A42:D42"/>
    <mergeCell ref="E42:G42"/>
    <mergeCell ref="H42:I42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C44:D44"/>
    <mergeCell ref="F44:I44"/>
    <mergeCell ref="A1:C1"/>
    <mergeCell ref="A24:B24"/>
    <mergeCell ref="E40:G40"/>
    <mergeCell ref="H40:I40"/>
    <mergeCell ref="A30:D30"/>
    <mergeCell ref="E30:G30"/>
    <mergeCell ref="A34:D34"/>
    <mergeCell ref="E34:G34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A44:B44"/>
    <mergeCell ref="G26:H26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43 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1">
      <selection activeCell="J118" sqref="J118:K119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1" width="11.140625" style="43" bestFit="1" customWidth="1"/>
    <col min="12" max="16384" width="9.140625" style="43" customWidth="1"/>
  </cols>
  <sheetData>
    <row r="1" spans="1:11" ht="12.75" customHeight="1">
      <c r="A1" s="215" t="s">
        <v>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295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288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4.75" thickBot="1">
      <c r="A4" s="220" t="s">
        <v>285</v>
      </c>
      <c r="B4" s="220"/>
      <c r="C4" s="220"/>
      <c r="D4" s="220"/>
      <c r="E4" s="220"/>
      <c r="F4" s="220"/>
      <c r="G4" s="220"/>
      <c r="H4" s="220"/>
      <c r="I4" s="93" t="s">
        <v>286</v>
      </c>
      <c r="J4" s="94" t="s">
        <v>279</v>
      </c>
      <c r="K4" s="94" t="s">
        <v>137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96">
        <v>2</v>
      </c>
      <c r="J5" s="95" t="s">
        <v>3</v>
      </c>
      <c r="K5" s="95" t="s">
        <v>4</v>
      </c>
    </row>
    <row r="6" spans="1:11" ht="12.75">
      <c r="A6" s="212" t="s">
        <v>131</v>
      </c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187" t="s">
        <v>33</v>
      </c>
      <c r="B7" s="188"/>
      <c r="C7" s="188"/>
      <c r="D7" s="188"/>
      <c r="E7" s="188"/>
      <c r="F7" s="188"/>
      <c r="G7" s="188"/>
      <c r="H7" s="205"/>
      <c r="I7" s="3">
        <v>1</v>
      </c>
      <c r="J7" s="6"/>
      <c r="K7" s="6"/>
    </row>
    <row r="8" spans="1:11" ht="12.75">
      <c r="A8" s="194" t="s">
        <v>34</v>
      </c>
      <c r="B8" s="195"/>
      <c r="C8" s="195"/>
      <c r="D8" s="195"/>
      <c r="E8" s="195"/>
      <c r="F8" s="195"/>
      <c r="G8" s="195"/>
      <c r="H8" s="196"/>
      <c r="I8" s="1">
        <v>2</v>
      </c>
      <c r="J8" s="124">
        <f>J9+J16+J26+J35+J39</f>
        <v>142607470</v>
      </c>
      <c r="K8" s="124">
        <f>K9+K16+K26+K35+K39</f>
        <v>134510749</v>
      </c>
    </row>
    <row r="9" spans="1:11" ht="12.75">
      <c r="A9" s="191" t="s">
        <v>35</v>
      </c>
      <c r="B9" s="192"/>
      <c r="C9" s="192"/>
      <c r="D9" s="192"/>
      <c r="E9" s="192"/>
      <c r="F9" s="192"/>
      <c r="G9" s="192"/>
      <c r="H9" s="193"/>
      <c r="I9" s="1">
        <v>3</v>
      </c>
      <c r="J9" s="124">
        <f>SUM(J10:J15)</f>
        <v>0</v>
      </c>
      <c r="K9" s="124">
        <f>SUM(K10:K15)</f>
        <v>0</v>
      </c>
    </row>
    <row r="10" spans="1:11" ht="12.75">
      <c r="A10" s="191" t="s">
        <v>36</v>
      </c>
      <c r="B10" s="192"/>
      <c r="C10" s="192"/>
      <c r="D10" s="192"/>
      <c r="E10" s="192"/>
      <c r="F10" s="192"/>
      <c r="G10" s="192"/>
      <c r="H10" s="193"/>
      <c r="I10" s="1">
        <v>4</v>
      </c>
      <c r="J10" s="7"/>
      <c r="K10" s="7"/>
    </row>
    <row r="11" spans="1:11" ht="12.75">
      <c r="A11" s="191" t="s">
        <v>37</v>
      </c>
      <c r="B11" s="192"/>
      <c r="C11" s="192"/>
      <c r="D11" s="192"/>
      <c r="E11" s="192"/>
      <c r="F11" s="192"/>
      <c r="G11" s="192"/>
      <c r="H11" s="193"/>
      <c r="I11" s="1">
        <v>5</v>
      </c>
      <c r="J11" s="7"/>
      <c r="K11" s="7"/>
    </row>
    <row r="12" spans="1:11" ht="12.75">
      <c r="A12" s="191" t="s">
        <v>0</v>
      </c>
      <c r="B12" s="192"/>
      <c r="C12" s="192"/>
      <c r="D12" s="192"/>
      <c r="E12" s="192"/>
      <c r="F12" s="192"/>
      <c r="G12" s="192"/>
      <c r="H12" s="193"/>
      <c r="I12" s="1">
        <v>6</v>
      </c>
      <c r="J12" s="7"/>
      <c r="K12" s="7"/>
    </row>
    <row r="13" spans="1:11" ht="12.75">
      <c r="A13" s="191" t="s">
        <v>38</v>
      </c>
      <c r="B13" s="192"/>
      <c r="C13" s="192"/>
      <c r="D13" s="192"/>
      <c r="E13" s="192"/>
      <c r="F13" s="192"/>
      <c r="G13" s="192"/>
      <c r="H13" s="193"/>
      <c r="I13" s="1">
        <v>7</v>
      </c>
      <c r="J13" s="7"/>
      <c r="K13" s="7"/>
    </row>
    <row r="14" spans="1:11" ht="12.75">
      <c r="A14" s="191" t="s">
        <v>39</v>
      </c>
      <c r="B14" s="192"/>
      <c r="C14" s="192"/>
      <c r="D14" s="192"/>
      <c r="E14" s="192"/>
      <c r="F14" s="192"/>
      <c r="G14" s="192"/>
      <c r="H14" s="193"/>
      <c r="I14" s="1">
        <v>8</v>
      </c>
      <c r="J14" s="7"/>
      <c r="K14" s="7"/>
    </row>
    <row r="15" spans="1:11" ht="12.75">
      <c r="A15" s="191" t="s">
        <v>40</v>
      </c>
      <c r="B15" s="192"/>
      <c r="C15" s="192"/>
      <c r="D15" s="192"/>
      <c r="E15" s="192"/>
      <c r="F15" s="192"/>
      <c r="G15" s="192"/>
      <c r="H15" s="193"/>
      <c r="I15" s="1">
        <v>9</v>
      </c>
      <c r="J15" s="7"/>
      <c r="K15" s="7"/>
    </row>
    <row r="16" spans="1:11" ht="12.75">
      <c r="A16" s="191" t="s">
        <v>41</v>
      </c>
      <c r="B16" s="192"/>
      <c r="C16" s="192"/>
      <c r="D16" s="192"/>
      <c r="E16" s="192"/>
      <c r="F16" s="192"/>
      <c r="G16" s="192"/>
      <c r="H16" s="193"/>
      <c r="I16" s="1">
        <v>10</v>
      </c>
      <c r="J16" s="124">
        <f>SUM(J17:J25)</f>
        <v>116707867</v>
      </c>
      <c r="K16" s="124">
        <f>SUM(K17:K25)</f>
        <v>105315170</v>
      </c>
    </row>
    <row r="17" spans="1:11" ht="12.75">
      <c r="A17" s="191" t="s">
        <v>42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2138881</v>
      </c>
      <c r="K17" s="7">
        <v>2138881</v>
      </c>
    </row>
    <row r="18" spans="1:11" ht="12.75">
      <c r="A18" s="191" t="s">
        <v>43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9286804</v>
      </c>
      <c r="K18" s="7">
        <v>9097803</v>
      </c>
    </row>
    <row r="19" spans="1:11" ht="12.75">
      <c r="A19" s="191" t="s">
        <v>44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>
        <v>91745291</v>
      </c>
      <c r="K19" s="7">
        <v>82801970</v>
      </c>
    </row>
    <row r="20" spans="1:11" ht="12.75">
      <c r="A20" s="191" t="s">
        <v>45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>
        <v>8222277</v>
      </c>
      <c r="K20" s="7">
        <v>6121690</v>
      </c>
    </row>
    <row r="21" spans="1:11" ht="12.75">
      <c r="A21" s="191" t="s">
        <v>46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/>
      <c r="K21" s="7"/>
    </row>
    <row r="22" spans="1:11" ht="12.75">
      <c r="A22" s="191" t="s">
        <v>47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/>
      <c r="K22" s="7"/>
    </row>
    <row r="23" spans="1:11" ht="12.75">
      <c r="A23" s="191" t="s">
        <v>48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/>
      <c r="K23" s="7"/>
    </row>
    <row r="24" spans="1:11" ht="12.75">
      <c r="A24" s="191" t="s">
        <v>49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/>
      <c r="K24" s="7"/>
    </row>
    <row r="25" spans="1:11" ht="12.75">
      <c r="A25" s="191" t="s">
        <v>50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>
        <v>5314614</v>
      </c>
      <c r="K25" s="7">
        <v>5154826</v>
      </c>
    </row>
    <row r="26" spans="1:11" ht="12.75">
      <c r="A26" s="191" t="s">
        <v>51</v>
      </c>
      <c r="B26" s="192"/>
      <c r="C26" s="192"/>
      <c r="D26" s="192"/>
      <c r="E26" s="192"/>
      <c r="F26" s="192"/>
      <c r="G26" s="192"/>
      <c r="H26" s="193"/>
      <c r="I26" s="1">
        <v>20</v>
      </c>
      <c r="J26" s="124">
        <f>SUM(J27:J34)</f>
        <v>21780280</v>
      </c>
      <c r="K26" s="124">
        <f>SUM(K27:K34)</f>
        <v>25452256</v>
      </c>
    </row>
    <row r="27" spans="1:11" ht="12.75">
      <c r="A27" s="191" t="s">
        <v>52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>
        <v>17940437</v>
      </c>
      <c r="K27" s="7">
        <v>21337876</v>
      </c>
    </row>
    <row r="28" spans="1:11" ht="12.75">
      <c r="A28" s="191" t="s">
        <v>53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/>
      <c r="K28" s="7">
        <v>3731367</v>
      </c>
    </row>
    <row r="29" spans="1:11" ht="12.75">
      <c r="A29" s="191" t="s">
        <v>54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/>
      <c r="K29" s="7">
        <v>79500</v>
      </c>
    </row>
    <row r="30" spans="1:11" ht="12.75">
      <c r="A30" s="191" t="s">
        <v>55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/>
      <c r="K30" s="7"/>
    </row>
    <row r="31" spans="1:11" ht="12.75">
      <c r="A31" s="191" t="s">
        <v>56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/>
      <c r="K31" s="7"/>
    </row>
    <row r="32" spans="1:11" ht="12.75">
      <c r="A32" s="191" t="s">
        <v>57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>
        <v>362904</v>
      </c>
      <c r="K32" s="7">
        <v>303513</v>
      </c>
    </row>
    <row r="33" spans="1:11" ht="12.75">
      <c r="A33" s="191" t="s">
        <v>58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>
        <v>3476939</v>
      </c>
      <c r="K33" s="7"/>
    </row>
    <row r="34" spans="1:11" ht="12.75">
      <c r="A34" s="191" t="s">
        <v>59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/>
    </row>
    <row r="35" spans="1:11" ht="12.75">
      <c r="A35" s="191" t="s">
        <v>60</v>
      </c>
      <c r="B35" s="192"/>
      <c r="C35" s="192"/>
      <c r="D35" s="192"/>
      <c r="E35" s="192"/>
      <c r="F35" s="192"/>
      <c r="G35" s="192"/>
      <c r="H35" s="193"/>
      <c r="I35" s="1">
        <v>29</v>
      </c>
      <c r="J35" s="124">
        <f>SUM(J36:J38)</f>
        <v>4119323</v>
      </c>
      <c r="K35" s="124">
        <f>SUM(K36:K38)</f>
        <v>3743323</v>
      </c>
    </row>
    <row r="36" spans="1:11" ht="12.75">
      <c r="A36" s="191" t="s">
        <v>61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/>
      <c r="K36" s="7"/>
    </row>
    <row r="37" spans="1:11" ht="12.75">
      <c r="A37" s="191" t="s">
        <v>62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>
        <v>4119323</v>
      </c>
      <c r="K37" s="7">
        <v>3743323</v>
      </c>
    </row>
    <row r="38" spans="1:11" ht="12.75">
      <c r="A38" s="191" t="s">
        <v>63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/>
      <c r="K38" s="7"/>
    </row>
    <row r="39" spans="1:11" ht="12.75">
      <c r="A39" s="191" t="s">
        <v>64</v>
      </c>
      <c r="B39" s="192"/>
      <c r="C39" s="192"/>
      <c r="D39" s="192"/>
      <c r="E39" s="192"/>
      <c r="F39" s="192"/>
      <c r="G39" s="192"/>
      <c r="H39" s="193"/>
      <c r="I39" s="1">
        <v>33</v>
      </c>
      <c r="J39" s="7"/>
      <c r="K39" s="7"/>
    </row>
    <row r="40" spans="1:11" ht="12.75">
      <c r="A40" s="194" t="s">
        <v>65</v>
      </c>
      <c r="B40" s="195"/>
      <c r="C40" s="195"/>
      <c r="D40" s="195"/>
      <c r="E40" s="195"/>
      <c r="F40" s="195"/>
      <c r="G40" s="195"/>
      <c r="H40" s="196"/>
      <c r="I40" s="1">
        <v>34</v>
      </c>
      <c r="J40" s="124">
        <f>J41+J49+J56+J64</f>
        <v>320269864</v>
      </c>
      <c r="K40" s="124">
        <f>K41+K49+K56+K64</f>
        <v>299558657</v>
      </c>
    </row>
    <row r="41" spans="1:11" ht="12.75">
      <c r="A41" s="191" t="s">
        <v>66</v>
      </c>
      <c r="B41" s="192"/>
      <c r="C41" s="192"/>
      <c r="D41" s="192"/>
      <c r="E41" s="192"/>
      <c r="F41" s="192"/>
      <c r="G41" s="192"/>
      <c r="H41" s="193"/>
      <c r="I41" s="1">
        <v>35</v>
      </c>
      <c r="J41" s="124">
        <f>SUM(J42:J48)</f>
        <v>1305688</v>
      </c>
      <c r="K41" s="124">
        <f>SUM(K42:K48)</f>
        <v>1060481</v>
      </c>
    </row>
    <row r="42" spans="1:11" ht="12.75">
      <c r="A42" s="191" t="s">
        <v>67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>
        <v>1305688</v>
      </c>
      <c r="K42" s="7">
        <v>1060481</v>
      </c>
    </row>
    <row r="43" spans="1:11" ht="12.75">
      <c r="A43" s="191" t="s">
        <v>68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/>
      <c r="K43" s="7"/>
    </row>
    <row r="44" spans="1:11" ht="12.75">
      <c r="A44" s="191" t="s">
        <v>69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/>
      <c r="K44" s="7"/>
    </row>
    <row r="45" spans="1:11" ht="12.75">
      <c r="A45" s="191" t="s">
        <v>70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/>
      <c r="K45" s="7"/>
    </row>
    <row r="46" spans="1:11" ht="12.75">
      <c r="A46" s="191" t="s">
        <v>71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/>
      <c r="K46" s="7"/>
    </row>
    <row r="47" spans="1:11" ht="12.75">
      <c r="A47" s="191" t="s">
        <v>72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73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91" t="s">
        <v>74</v>
      </c>
      <c r="B49" s="192"/>
      <c r="C49" s="192"/>
      <c r="D49" s="192"/>
      <c r="E49" s="192"/>
      <c r="F49" s="192"/>
      <c r="G49" s="192"/>
      <c r="H49" s="193"/>
      <c r="I49" s="1">
        <v>43</v>
      </c>
      <c r="J49" s="124">
        <f>SUM(J50:J55)</f>
        <v>41795884</v>
      </c>
      <c r="K49" s="124">
        <f>SUM(K50:K55)</f>
        <v>34765790</v>
      </c>
    </row>
    <row r="50" spans="1:11" ht="12.75">
      <c r="A50" s="191" t="s">
        <v>75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>
        <v>12164451</v>
      </c>
      <c r="K50" s="7">
        <v>12783245</v>
      </c>
    </row>
    <row r="51" spans="1:11" ht="12.75">
      <c r="A51" s="191" t="s">
        <v>76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28106993</v>
      </c>
      <c r="K51" s="7">
        <v>20511102</v>
      </c>
    </row>
    <row r="52" spans="1:11" ht="12.75">
      <c r="A52" s="191" t="s">
        <v>77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>
        <v>1591</v>
      </c>
      <c r="K52" s="7">
        <v>625</v>
      </c>
    </row>
    <row r="53" spans="1:11" ht="12.75">
      <c r="A53" s="191" t="s">
        <v>78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/>
      <c r="K53" s="7"/>
    </row>
    <row r="54" spans="1:11" ht="12.75">
      <c r="A54" s="191" t="s">
        <v>79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>
        <v>692407</v>
      </c>
      <c r="K54" s="7">
        <v>767708</v>
      </c>
    </row>
    <row r="55" spans="1:11" ht="12.75">
      <c r="A55" s="191" t="s">
        <v>80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>
        <v>830442</v>
      </c>
      <c r="K55" s="7">
        <v>703110</v>
      </c>
    </row>
    <row r="56" spans="1:11" ht="12.75">
      <c r="A56" s="191" t="s">
        <v>81</v>
      </c>
      <c r="B56" s="192"/>
      <c r="C56" s="192"/>
      <c r="D56" s="192"/>
      <c r="E56" s="192"/>
      <c r="F56" s="192"/>
      <c r="G56" s="192"/>
      <c r="H56" s="193"/>
      <c r="I56" s="1">
        <v>50</v>
      </c>
      <c r="J56" s="124">
        <f>SUM(J57:J63)</f>
        <v>247348024</v>
      </c>
      <c r="K56" s="124">
        <f>SUM(K57:K63)</f>
        <v>243610677</v>
      </c>
    </row>
    <row r="57" spans="1:11" ht="12.75">
      <c r="A57" s="191" t="s">
        <v>82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83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/>
      <c r="K58" s="7"/>
    </row>
    <row r="59" spans="1:11" ht="12.75">
      <c r="A59" s="191" t="s">
        <v>84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>
        <v>275388</v>
      </c>
      <c r="K59" s="7">
        <v>416694</v>
      </c>
    </row>
    <row r="60" spans="1:11" ht="12.75">
      <c r="A60" s="191" t="s">
        <v>55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/>
      <c r="K60" s="7"/>
    </row>
    <row r="61" spans="1:11" ht="12.75">
      <c r="A61" s="191" t="s">
        <v>56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/>
      <c r="K61" s="7"/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>
        <v>247072636</v>
      </c>
      <c r="K62" s="7">
        <v>243193983</v>
      </c>
    </row>
    <row r="63" spans="1:11" ht="12.75">
      <c r="A63" s="191" t="s">
        <v>86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/>
      <c r="K63" s="7"/>
    </row>
    <row r="64" spans="1:11" ht="12.75">
      <c r="A64" s="191" t="s">
        <v>87</v>
      </c>
      <c r="B64" s="192"/>
      <c r="C64" s="192"/>
      <c r="D64" s="192"/>
      <c r="E64" s="192"/>
      <c r="F64" s="192"/>
      <c r="G64" s="192"/>
      <c r="H64" s="193"/>
      <c r="I64" s="1">
        <v>58</v>
      </c>
      <c r="J64" s="7">
        <v>29820268</v>
      </c>
      <c r="K64" s="7">
        <v>20121709</v>
      </c>
    </row>
    <row r="65" spans="1:11" ht="12.75">
      <c r="A65" s="194" t="s">
        <v>88</v>
      </c>
      <c r="B65" s="195"/>
      <c r="C65" s="195"/>
      <c r="D65" s="195"/>
      <c r="E65" s="195"/>
      <c r="F65" s="195"/>
      <c r="G65" s="195"/>
      <c r="H65" s="196"/>
      <c r="I65" s="1">
        <v>59</v>
      </c>
      <c r="J65" s="7"/>
      <c r="K65" s="7"/>
    </row>
    <row r="66" spans="1:11" ht="12.75">
      <c r="A66" s="194" t="s">
        <v>89</v>
      </c>
      <c r="B66" s="195"/>
      <c r="C66" s="195"/>
      <c r="D66" s="195"/>
      <c r="E66" s="195"/>
      <c r="F66" s="195"/>
      <c r="G66" s="195"/>
      <c r="H66" s="196"/>
      <c r="I66" s="1">
        <v>60</v>
      </c>
      <c r="J66" s="124">
        <f>J7+J8+J40+J65</f>
        <v>462877334</v>
      </c>
      <c r="K66" s="124">
        <f>K7+K8+K40+K65</f>
        <v>434069406</v>
      </c>
    </row>
    <row r="67" spans="1:11" ht="12.75">
      <c r="A67" s="206" t="s">
        <v>90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/>
      <c r="K67" s="8"/>
    </row>
    <row r="68" spans="1:11" ht="12.75">
      <c r="A68" s="183" t="s">
        <v>130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>
      <c r="A69" s="187" t="s">
        <v>91</v>
      </c>
      <c r="B69" s="188"/>
      <c r="C69" s="188"/>
      <c r="D69" s="188"/>
      <c r="E69" s="188"/>
      <c r="F69" s="188"/>
      <c r="G69" s="188"/>
      <c r="H69" s="205"/>
      <c r="I69" s="3">
        <v>62</v>
      </c>
      <c r="J69" s="125">
        <f>J70+J71+J72+J78+J79+J82+J85</f>
        <v>380878673</v>
      </c>
      <c r="K69" s="125">
        <f>K70+K71+K72+K78+K79+K82+K85</f>
        <v>351832050</v>
      </c>
    </row>
    <row r="70" spans="1:11" ht="12.75">
      <c r="A70" s="191" t="s">
        <v>92</v>
      </c>
      <c r="B70" s="192"/>
      <c r="C70" s="192"/>
      <c r="D70" s="192"/>
      <c r="E70" s="192"/>
      <c r="F70" s="192"/>
      <c r="G70" s="192"/>
      <c r="H70" s="193"/>
      <c r="I70" s="1">
        <v>63</v>
      </c>
      <c r="J70" s="7">
        <v>169186800</v>
      </c>
      <c r="K70" s="7">
        <v>169186800</v>
      </c>
    </row>
    <row r="71" spans="1:11" ht="12.75">
      <c r="A71" s="191" t="s">
        <v>93</v>
      </c>
      <c r="B71" s="192"/>
      <c r="C71" s="192"/>
      <c r="D71" s="192"/>
      <c r="E71" s="192"/>
      <c r="F71" s="192"/>
      <c r="G71" s="192"/>
      <c r="H71" s="193"/>
      <c r="I71" s="1">
        <v>64</v>
      </c>
      <c r="J71" s="7">
        <v>88107087</v>
      </c>
      <c r="K71" s="7">
        <v>88107087</v>
      </c>
    </row>
    <row r="72" spans="1:11" ht="12.75">
      <c r="A72" s="191" t="s">
        <v>94</v>
      </c>
      <c r="B72" s="192"/>
      <c r="C72" s="192"/>
      <c r="D72" s="192"/>
      <c r="E72" s="192"/>
      <c r="F72" s="192"/>
      <c r="G72" s="192"/>
      <c r="H72" s="193"/>
      <c r="I72" s="1">
        <v>65</v>
      </c>
      <c r="J72" s="124">
        <f>J73+J74-J75+J76+J77</f>
        <v>35671840</v>
      </c>
      <c r="K72" s="124">
        <f>K73+K74-K75+K76+K77</f>
        <v>36591324</v>
      </c>
    </row>
    <row r="73" spans="1:11" ht="12.75">
      <c r="A73" s="191" t="s">
        <v>95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>
        <v>4157437</v>
      </c>
      <c r="K73" s="7">
        <v>5443738</v>
      </c>
    </row>
    <row r="74" spans="1:11" ht="12.75">
      <c r="A74" s="191" t="s">
        <v>96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>
        <v>8624617</v>
      </c>
      <c r="K74" s="7">
        <v>8257800</v>
      </c>
    </row>
    <row r="75" spans="1:11" ht="12.75">
      <c r="A75" s="191" t="s">
        <v>97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/>
      <c r="K75" s="7"/>
    </row>
    <row r="76" spans="1:11" ht="12.75">
      <c r="A76" s="191" t="s">
        <v>98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/>
      <c r="K76" s="7"/>
    </row>
    <row r="77" spans="1:11" ht="12.75">
      <c r="A77" s="191" t="s">
        <v>99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>
        <v>22889786</v>
      </c>
      <c r="K77" s="7">
        <v>22889786</v>
      </c>
    </row>
    <row r="78" spans="1:11" ht="12.75">
      <c r="A78" s="191" t="s">
        <v>100</v>
      </c>
      <c r="B78" s="192"/>
      <c r="C78" s="192"/>
      <c r="D78" s="192"/>
      <c r="E78" s="192"/>
      <c r="F78" s="192"/>
      <c r="G78" s="192"/>
      <c r="H78" s="193"/>
      <c r="I78" s="1">
        <v>71</v>
      </c>
      <c r="J78" s="7"/>
      <c r="K78" s="7"/>
    </row>
    <row r="79" spans="1:11" ht="12.75">
      <c r="A79" s="191" t="s">
        <v>101</v>
      </c>
      <c r="B79" s="192"/>
      <c r="C79" s="192"/>
      <c r="D79" s="192"/>
      <c r="E79" s="192"/>
      <c r="F79" s="192"/>
      <c r="G79" s="192"/>
      <c r="H79" s="193"/>
      <c r="I79" s="1">
        <v>72</v>
      </c>
      <c r="J79" s="124">
        <f>J80-J81</f>
        <v>62186916</v>
      </c>
      <c r="K79" s="124">
        <f>K80-K81</f>
        <v>86626645</v>
      </c>
    </row>
    <row r="80" spans="1:11" ht="12.75">
      <c r="A80" s="202" t="s">
        <v>102</v>
      </c>
      <c r="B80" s="203"/>
      <c r="C80" s="203"/>
      <c r="D80" s="203"/>
      <c r="E80" s="203"/>
      <c r="F80" s="203"/>
      <c r="G80" s="203"/>
      <c r="H80" s="204"/>
      <c r="I80" s="1">
        <v>73</v>
      </c>
      <c r="J80" s="7">
        <v>62186916</v>
      </c>
      <c r="K80" s="7">
        <v>86626645</v>
      </c>
    </row>
    <row r="81" spans="1:11" ht="12.75">
      <c r="A81" s="202" t="s">
        <v>103</v>
      </c>
      <c r="B81" s="203"/>
      <c r="C81" s="203"/>
      <c r="D81" s="203"/>
      <c r="E81" s="203"/>
      <c r="F81" s="203"/>
      <c r="G81" s="203"/>
      <c r="H81" s="204"/>
      <c r="I81" s="1">
        <v>74</v>
      </c>
      <c r="J81" s="7"/>
      <c r="K81" s="7"/>
    </row>
    <row r="82" spans="1:11" ht="12.75">
      <c r="A82" s="191" t="s">
        <v>104</v>
      </c>
      <c r="B82" s="192"/>
      <c r="C82" s="192"/>
      <c r="D82" s="192"/>
      <c r="E82" s="192"/>
      <c r="F82" s="192"/>
      <c r="G82" s="192"/>
      <c r="H82" s="193"/>
      <c r="I82" s="1">
        <v>75</v>
      </c>
      <c r="J82" s="124">
        <f>J83-J84</f>
        <v>25726030</v>
      </c>
      <c r="K82" s="124">
        <f>K83-K84</f>
        <v>-28679806</v>
      </c>
    </row>
    <row r="83" spans="1:11" ht="12.75">
      <c r="A83" s="202" t="s">
        <v>105</v>
      </c>
      <c r="B83" s="203"/>
      <c r="C83" s="203"/>
      <c r="D83" s="203"/>
      <c r="E83" s="203"/>
      <c r="F83" s="203"/>
      <c r="G83" s="203"/>
      <c r="H83" s="204"/>
      <c r="I83" s="1">
        <v>76</v>
      </c>
      <c r="J83" s="7">
        <v>25726030</v>
      </c>
      <c r="K83" s="7"/>
    </row>
    <row r="84" spans="1:11" ht="12.75">
      <c r="A84" s="202" t="s">
        <v>106</v>
      </c>
      <c r="B84" s="203"/>
      <c r="C84" s="203"/>
      <c r="D84" s="203"/>
      <c r="E84" s="203"/>
      <c r="F84" s="203"/>
      <c r="G84" s="203"/>
      <c r="H84" s="204"/>
      <c r="I84" s="1">
        <v>77</v>
      </c>
      <c r="J84" s="7"/>
      <c r="K84" s="7">
        <v>28679806</v>
      </c>
    </row>
    <row r="85" spans="1:11" ht="12.75">
      <c r="A85" s="191" t="s">
        <v>292</v>
      </c>
      <c r="B85" s="192"/>
      <c r="C85" s="192"/>
      <c r="D85" s="192"/>
      <c r="E85" s="192"/>
      <c r="F85" s="192"/>
      <c r="G85" s="192"/>
      <c r="H85" s="193"/>
      <c r="I85" s="1">
        <v>78</v>
      </c>
      <c r="J85" s="7"/>
      <c r="K85" s="7"/>
    </row>
    <row r="86" spans="1:11" ht="12.75">
      <c r="A86" s="194" t="s">
        <v>107</v>
      </c>
      <c r="B86" s="195"/>
      <c r="C86" s="195"/>
      <c r="D86" s="195"/>
      <c r="E86" s="195"/>
      <c r="F86" s="195"/>
      <c r="G86" s="195"/>
      <c r="H86" s="196"/>
      <c r="I86" s="1">
        <v>79</v>
      </c>
      <c r="J86" s="124">
        <f>SUM(J87:J89)</f>
        <v>6599269</v>
      </c>
      <c r="K86" s="124">
        <f>SUM(K87:K89)</f>
        <v>4173051</v>
      </c>
    </row>
    <row r="87" spans="1:11" ht="12.75">
      <c r="A87" s="191" t="s">
        <v>108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>
        <v>3339269</v>
      </c>
      <c r="K87" s="7">
        <v>2183436</v>
      </c>
    </row>
    <row r="88" spans="1:11" ht="12.75">
      <c r="A88" s="191" t="s">
        <v>109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110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>
        <v>3260000</v>
      </c>
      <c r="K89" s="7">
        <v>1989615</v>
      </c>
    </row>
    <row r="90" spans="1:11" ht="12.75">
      <c r="A90" s="194" t="s">
        <v>111</v>
      </c>
      <c r="B90" s="195"/>
      <c r="C90" s="195"/>
      <c r="D90" s="195"/>
      <c r="E90" s="195"/>
      <c r="F90" s="195"/>
      <c r="G90" s="195"/>
      <c r="H90" s="196"/>
      <c r="I90" s="1">
        <v>83</v>
      </c>
      <c r="J90" s="124">
        <f>SUM(J91:J99)</f>
        <v>45670847</v>
      </c>
      <c r="K90" s="124">
        <f>SUM(K91:K99)</f>
        <v>36921098</v>
      </c>
    </row>
    <row r="91" spans="1:11" ht="12.75">
      <c r="A91" s="191" t="s">
        <v>112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113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/>
      <c r="K92" s="7"/>
    </row>
    <row r="93" spans="1:11" ht="12.75">
      <c r="A93" s="191" t="s">
        <v>114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>
        <v>42986214</v>
      </c>
      <c r="K93" s="7">
        <v>34487162</v>
      </c>
    </row>
    <row r="94" spans="1:11" ht="12.75">
      <c r="A94" s="191" t="s">
        <v>115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116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/>
      <c r="K95" s="7"/>
    </row>
    <row r="96" spans="1:11" ht="12.75">
      <c r="A96" s="191" t="s">
        <v>117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118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119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>
        <v>2684633</v>
      </c>
      <c r="K98" s="7">
        <v>2433936</v>
      </c>
    </row>
    <row r="99" spans="1:11" ht="12.75">
      <c r="A99" s="191" t="s">
        <v>120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/>
      <c r="K99" s="7"/>
    </row>
    <row r="100" spans="1:11" ht="12.75">
      <c r="A100" s="194" t="s">
        <v>121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124">
        <f>SUM(J101:J112)</f>
        <v>29728545</v>
      </c>
      <c r="K100" s="124">
        <f>SUM(K101:K112)</f>
        <v>41143207</v>
      </c>
    </row>
    <row r="101" spans="1:11" ht="12.75">
      <c r="A101" s="191" t="s">
        <v>112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>
        <v>3837714</v>
      </c>
      <c r="K101" s="7">
        <v>3635763</v>
      </c>
    </row>
    <row r="102" spans="1:11" ht="12.75">
      <c r="A102" s="191" t="s">
        <v>113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/>
      <c r="K102" s="7"/>
    </row>
    <row r="103" spans="1:11" ht="12.75">
      <c r="A103" s="191" t="s">
        <v>114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>
        <v>9560713</v>
      </c>
      <c r="K103" s="7">
        <v>10817434</v>
      </c>
    </row>
    <row r="104" spans="1:11" ht="12.75">
      <c r="A104" s="191" t="s">
        <v>115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/>
      <c r="K104" s="7"/>
    </row>
    <row r="105" spans="1:11" ht="12.75">
      <c r="A105" s="191" t="s">
        <v>116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4134450</v>
      </c>
      <c r="K105" s="7">
        <v>4220401</v>
      </c>
    </row>
    <row r="106" spans="1:11" ht="12.75">
      <c r="A106" s="191" t="s">
        <v>117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/>
      <c r="K106" s="7">
        <v>14192</v>
      </c>
    </row>
    <row r="107" spans="1:11" ht="12.75">
      <c r="A107" s="191" t="s">
        <v>118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>
        <v>1864449</v>
      </c>
      <c r="K107" s="7">
        <v>2563472</v>
      </c>
    </row>
    <row r="108" spans="1:11" ht="12.75">
      <c r="A108" s="191" t="s">
        <v>122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3211155</v>
      </c>
      <c r="K108" s="7">
        <v>3047463</v>
      </c>
    </row>
    <row r="109" spans="1:11" ht="12.75">
      <c r="A109" s="191" t="s">
        <v>123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1880517</v>
      </c>
      <c r="K109" s="7">
        <v>1440339</v>
      </c>
    </row>
    <row r="110" spans="1:11" ht="12.75">
      <c r="A110" s="191" t="s">
        <v>124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/>
      <c r="K110" s="7"/>
    </row>
    <row r="111" spans="1:11" ht="12.75">
      <c r="A111" s="191" t="s">
        <v>125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126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5239547</v>
      </c>
      <c r="K112" s="7">
        <v>15404143</v>
      </c>
    </row>
    <row r="113" spans="1:11" ht="12.75">
      <c r="A113" s="194" t="s">
        <v>127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7"/>
      <c r="K113" s="7"/>
    </row>
    <row r="114" spans="1:11" ht="12.75">
      <c r="A114" s="194" t="s">
        <v>128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124">
        <f>J69+J86+J90+J100+J113</f>
        <v>462877334</v>
      </c>
      <c r="K114" s="124">
        <f>K69+K86+K90+K100+K113</f>
        <v>434069406</v>
      </c>
    </row>
    <row r="115" spans="1:11" ht="12.75">
      <c r="A115" s="180" t="s">
        <v>129</v>
      </c>
      <c r="B115" s="181"/>
      <c r="C115" s="181"/>
      <c r="D115" s="181"/>
      <c r="E115" s="181"/>
      <c r="F115" s="181"/>
      <c r="G115" s="181"/>
      <c r="H115" s="182"/>
      <c r="I115" s="2">
        <v>108</v>
      </c>
      <c r="J115" s="8"/>
      <c r="K115" s="8"/>
    </row>
    <row r="116" spans="1:11" ht="12.75">
      <c r="A116" s="183" t="s">
        <v>132</v>
      </c>
      <c r="B116" s="184"/>
      <c r="C116" s="184"/>
      <c r="D116" s="184"/>
      <c r="E116" s="184"/>
      <c r="F116" s="184"/>
      <c r="G116" s="184"/>
      <c r="H116" s="184"/>
      <c r="I116" s="185"/>
      <c r="J116" s="185"/>
      <c r="K116" s="186"/>
    </row>
    <row r="117" spans="1:11" ht="12.75">
      <c r="A117" s="187" t="s">
        <v>135</v>
      </c>
      <c r="B117" s="188"/>
      <c r="C117" s="188"/>
      <c r="D117" s="188"/>
      <c r="E117" s="188"/>
      <c r="F117" s="188"/>
      <c r="G117" s="188"/>
      <c r="H117" s="188"/>
      <c r="I117" s="189"/>
      <c r="J117" s="189"/>
      <c r="K117" s="190"/>
    </row>
    <row r="118" spans="1:11" ht="12.75">
      <c r="A118" s="191" t="s">
        <v>133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>
        <v>380878673</v>
      </c>
      <c r="K118" s="7">
        <v>351832050</v>
      </c>
    </row>
    <row r="119" spans="1:11" ht="12.75">
      <c r="A119" s="197" t="s">
        <v>134</v>
      </c>
      <c r="B119" s="198"/>
      <c r="C119" s="198"/>
      <c r="D119" s="198"/>
      <c r="E119" s="198"/>
      <c r="F119" s="198"/>
      <c r="G119" s="198"/>
      <c r="H119" s="199"/>
      <c r="I119" s="4">
        <v>110</v>
      </c>
      <c r="J119" s="8"/>
      <c r="K119" s="8"/>
    </row>
    <row r="120" spans="1:11" ht="12.75">
      <c r="A120" s="200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</row>
    <row r="121" spans="1:11" ht="12.75">
      <c r="A121" s="178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43">
      <selection activeCell="J56" sqref="J56:K67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0" width="15.7109375" style="43" customWidth="1"/>
    <col min="11" max="11" width="14.8515625" style="45" customWidth="1"/>
    <col min="12" max="16384" width="9.140625" style="43" customWidth="1"/>
  </cols>
  <sheetData>
    <row r="1" spans="1:11" ht="12.75" customHeight="1">
      <c r="A1" s="222" t="s">
        <v>136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1" t="s">
        <v>296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2.75" customHeight="1">
      <c r="A4" s="217" t="s">
        <v>287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24.75" thickBot="1">
      <c r="A5" s="220" t="s">
        <v>285</v>
      </c>
      <c r="B5" s="220"/>
      <c r="C5" s="220"/>
      <c r="D5" s="220"/>
      <c r="E5" s="220"/>
      <c r="F5" s="220"/>
      <c r="G5" s="220"/>
      <c r="H5" s="220"/>
      <c r="I5" s="93" t="s">
        <v>286</v>
      </c>
      <c r="J5" s="94" t="s">
        <v>279</v>
      </c>
      <c r="K5" s="94" t="s">
        <v>137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96">
        <v>2</v>
      </c>
      <c r="J6" s="95" t="s">
        <v>3</v>
      </c>
      <c r="K6" s="95" t="s">
        <v>4</v>
      </c>
    </row>
    <row r="7" spans="1:11" ht="12.75">
      <c r="A7" s="187" t="s">
        <v>138</v>
      </c>
      <c r="B7" s="188"/>
      <c r="C7" s="188"/>
      <c r="D7" s="188"/>
      <c r="E7" s="188"/>
      <c r="F7" s="188"/>
      <c r="G7" s="188"/>
      <c r="H7" s="205"/>
      <c r="I7" s="3">
        <v>111</v>
      </c>
      <c r="J7" s="125">
        <f>SUM(J8:J9)</f>
        <v>129264446</v>
      </c>
      <c r="K7" s="125">
        <f>SUM(K8:K9)</f>
        <v>98985862</v>
      </c>
    </row>
    <row r="8" spans="1:11" ht="12.75">
      <c r="A8" s="194" t="s">
        <v>139</v>
      </c>
      <c r="B8" s="195"/>
      <c r="C8" s="195"/>
      <c r="D8" s="195"/>
      <c r="E8" s="195"/>
      <c r="F8" s="195"/>
      <c r="G8" s="195"/>
      <c r="H8" s="196"/>
      <c r="I8" s="1">
        <v>112</v>
      </c>
      <c r="J8" s="7">
        <v>125255287</v>
      </c>
      <c r="K8" s="7">
        <v>87349628</v>
      </c>
    </row>
    <row r="9" spans="1:11" ht="12.75">
      <c r="A9" s="194" t="s">
        <v>140</v>
      </c>
      <c r="B9" s="195"/>
      <c r="C9" s="195"/>
      <c r="D9" s="195"/>
      <c r="E9" s="195"/>
      <c r="F9" s="195"/>
      <c r="G9" s="195"/>
      <c r="H9" s="196"/>
      <c r="I9" s="1">
        <v>113</v>
      </c>
      <c r="J9" s="7">
        <v>4009159</v>
      </c>
      <c r="K9" s="7">
        <v>11636234</v>
      </c>
    </row>
    <row r="10" spans="1:11" ht="12.75">
      <c r="A10" s="194" t="s">
        <v>141</v>
      </c>
      <c r="B10" s="195"/>
      <c r="C10" s="195"/>
      <c r="D10" s="195"/>
      <c r="E10" s="195"/>
      <c r="F10" s="195"/>
      <c r="G10" s="195"/>
      <c r="H10" s="196"/>
      <c r="I10" s="1">
        <v>114</v>
      </c>
      <c r="J10" s="124">
        <f>J11+J12+J16+J20+J21+J22+J25+J26</f>
        <v>123459281</v>
      </c>
      <c r="K10" s="124">
        <f>K11+K12+K16+K20+K21+K22+K25+K26</f>
        <v>121842628</v>
      </c>
    </row>
    <row r="11" spans="1:11" ht="12.75">
      <c r="A11" s="194" t="s">
        <v>142</v>
      </c>
      <c r="B11" s="195"/>
      <c r="C11" s="195"/>
      <c r="D11" s="195"/>
      <c r="E11" s="195"/>
      <c r="F11" s="195"/>
      <c r="G11" s="195"/>
      <c r="H11" s="196"/>
      <c r="I11" s="1">
        <v>115</v>
      </c>
      <c r="J11" s="7"/>
      <c r="K11" s="7"/>
    </row>
    <row r="12" spans="1:11" ht="12.75">
      <c r="A12" s="194" t="s">
        <v>143</v>
      </c>
      <c r="B12" s="195"/>
      <c r="C12" s="195"/>
      <c r="D12" s="195"/>
      <c r="E12" s="195"/>
      <c r="F12" s="195"/>
      <c r="G12" s="195"/>
      <c r="H12" s="196"/>
      <c r="I12" s="1">
        <v>116</v>
      </c>
      <c r="J12" s="124">
        <f>SUM(J13:J15)</f>
        <v>43697229</v>
      </c>
      <c r="K12" s="124">
        <f>SUM(K13:K15)</f>
        <v>35261718</v>
      </c>
    </row>
    <row r="13" spans="1:11" ht="12.75">
      <c r="A13" s="191" t="s">
        <v>144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11828292</v>
      </c>
      <c r="K13" s="7">
        <v>9314535</v>
      </c>
    </row>
    <row r="14" spans="1:11" ht="12.75">
      <c r="A14" s="191" t="s">
        <v>145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/>
      <c r="K14" s="7"/>
    </row>
    <row r="15" spans="1:11" ht="12.75">
      <c r="A15" s="191" t="s">
        <v>146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31868937</v>
      </c>
      <c r="K15" s="7">
        <v>25947183</v>
      </c>
    </row>
    <row r="16" spans="1:11" ht="12.75">
      <c r="A16" s="194" t="s">
        <v>147</v>
      </c>
      <c r="B16" s="195"/>
      <c r="C16" s="195"/>
      <c r="D16" s="195"/>
      <c r="E16" s="195"/>
      <c r="F16" s="195"/>
      <c r="G16" s="195"/>
      <c r="H16" s="196"/>
      <c r="I16" s="1">
        <v>120</v>
      </c>
      <c r="J16" s="124">
        <f>SUM(J17:J19)</f>
        <v>52550493</v>
      </c>
      <c r="K16" s="124">
        <f>SUM(K17:K19)</f>
        <v>49460576</v>
      </c>
    </row>
    <row r="17" spans="1:11" ht="12.75">
      <c r="A17" s="191" t="s">
        <v>148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33572665</v>
      </c>
      <c r="K17" s="7">
        <v>32006496</v>
      </c>
    </row>
    <row r="18" spans="1:11" ht="12.75">
      <c r="A18" s="191" t="s">
        <v>149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11227452</v>
      </c>
      <c r="K18" s="7">
        <v>10639867</v>
      </c>
    </row>
    <row r="19" spans="1:11" ht="12.75">
      <c r="A19" s="191" t="s">
        <v>150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7750376</v>
      </c>
      <c r="K19" s="7">
        <v>6814213</v>
      </c>
    </row>
    <row r="20" spans="1:11" ht="12.75">
      <c r="A20" s="194" t="s">
        <v>151</v>
      </c>
      <c r="B20" s="195"/>
      <c r="C20" s="195"/>
      <c r="D20" s="195"/>
      <c r="E20" s="195"/>
      <c r="F20" s="195"/>
      <c r="G20" s="195"/>
      <c r="H20" s="196"/>
      <c r="I20" s="1">
        <v>124</v>
      </c>
      <c r="J20" s="7">
        <v>9556871</v>
      </c>
      <c r="K20" s="7">
        <v>10471485</v>
      </c>
    </row>
    <row r="21" spans="1:11" ht="12.75">
      <c r="A21" s="194" t="s">
        <v>152</v>
      </c>
      <c r="B21" s="195"/>
      <c r="C21" s="195"/>
      <c r="D21" s="195"/>
      <c r="E21" s="195"/>
      <c r="F21" s="195"/>
      <c r="G21" s="195"/>
      <c r="H21" s="196"/>
      <c r="I21" s="1">
        <v>125</v>
      </c>
      <c r="J21" s="7">
        <v>16418140</v>
      </c>
      <c r="K21" s="7">
        <v>11496522</v>
      </c>
    </row>
    <row r="22" spans="1:11" ht="12.75">
      <c r="A22" s="194" t="s">
        <v>153</v>
      </c>
      <c r="B22" s="195"/>
      <c r="C22" s="195"/>
      <c r="D22" s="195"/>
      <c r="E22" s="195"/>
      <c r="F22" s="195"/>
      <c r="G22" s="195"/>
      <c r="H22" s="196"/>
      <c r="I22" s="1">
        <v>126</v>
      </c>
      <c r="J22" s="124">
        <f>SUM(J23:J24)</f>
        <v>21094</v>
      </c>
      <c r="K22" s="124">
        <f>SUM(K23:K24)</f>
        <v>0</v>
      </c>
    </row>
    <row r="23" spans="1:11" ht="12.75">
      <c r="A23" s="191" t="s">
        <v>154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</row>
    <row r="24" spans="1:11" ht="12.75">
      <c r="A24" s="191" t="s">
        <v>155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>
        <v>21094</v>
      </c>
      <c r="K24" s="7"/>
    </row>
    <row r="25" spans="1:11" ht="12.75">
      <c r="A25" s="194" t="s">
        <v>156</v>
      </c>
      <c r="B25" s="195"/>
      <c r="C25" s="195"/>
      <c r="D25" s="195"/>
      <c r="E25" s="195"/>
      <c r="F25" s="195"/>
      <c r="G25" s="195"/>
      <c r="H25" s="196"/>
      <c r="I25" s="1">
        <v>129</v>
      </c>
      <c r="J25" s="7"/>
      <c r="K25" s="7">
        <v>15152327</v>
      </c>
    </row>
    <row r="26" spans="1:11" ht="12.75">
      <c r="A26" s="194" t="s">
        <v>157</v>
      </c>
      <c r="B26" s="195"/>
      <c r="C26" s="195"/>
      <c r="D26" s="195"/>
      <c r="E26" s="195"/>
      <c r="F26" s="195"/>
      <c r="G26" s="195"/>
      <c r="H26" s="196"/>
      <c r="I26" s="1">
        <v>130</v>
      </c>
      <c r="J26" s="7">
        <v>1215454</v>
      </c>
      <c r="K26" s="7"/>
    </row>
    <row r="27" spans="1:11" ht="12.75">
      <c r="A27" s="194" t="s">
        <v>158</v>
      </c>
      <c r="B27" s="195"/>
      <c r="C27" s="195"/>
      <c r="D27" s="195"/>
      <c r="E27" s="195"/>
      <c r="F27" s="195"/>
      <c r="G27" s="195"/>
      <c r="H27" s="196"/>
      <c r="I27" s="1">
        <v>131</v>
      </c>
      <c r="J27" s="124">
        <f>SUM(J28:J32)</f>
        <v>19920865</v>
      </c>
      <c r="K27" s="124">
        <f>SUM(K28:K32)</f>
        <v>0</v>
      </c>
    </row>
    <row r="28" spans="1:11" ht="12.75">
      <c r="A28" s="194" t="s">
        <v>159</v>
      </c>
      <c r="B28" s="195"/>
      <c r="C28" s="195"/>
      <c r="D28" s="195"/>
      <c r="E28" s="195"/>
      <c r="F28" s="195"/>
      <c r="G28" s="195"/>
      <c r="H28" s="196"/>
      <c r="I28" s="1">
        <v>132</v>
      </c>
      <c r="J28" s="7"/>
      <c r="K28" s="7"/>
    </row>
    <row r="29" spans="1:11" ht="12.75">
      <c r="A29" s="194" t="s">
        <v>160</v>
      </c>
      <c r="B29" s="195"/>
      <c r="C29" s="195"/>
      <c r="D29" s="195"/>
      <c r="E29" s="195"/>
      <c r="F29" s="195"/>
      <c r="G29" s="195"/>
      <c r="H29" s="196"/>
      <c r="I29" s="1">
        <v>133</v>
      </c>
      <c r="J29" s="7">
        <v>19920865</v>
      </c>
      <c r="K29" s="7"/>
    </row>
    <row r="30" spans="1:11" ht="12.75">
      <c r="A30" s="194" t="s">
        <v>161</v>
      </c>
      <c r="B30" s="195"/>
      <c r="C30" s="195"/>
      <c r="D30" s="195"/>
      <c r="E30" s="195"/>
      <c r="F30" s="195"/>
      <c r="G30" s="195"/>
      <c r="H30" s="196"/>
      <c r="I30" s="1">
        <v>134</v>
      </c>
      <c r="J30" s="7"/>
      <c r="K30" s="7"/>
    </row>
    <row r="31" spans="1:11" ht="12.75">
      <c r="A31" s="194" t="s">
        <v>162</v>
      </c>
      <c r="B31" s="195"/>
      <c r="C31" s="195"/>
      <c r="D31" s="195"/>
      <c r="E31" s="195"/>
      <c r="F31" s="195"/>
      <c r="G31" s="195"/>
      <c r="H31" s="196"/>
      <c r="I31" s="1">
        <v>135</v>
      </c>
      <c r="J31" s="7"/>
      <c r="K31" s="7"/>
    </row>
    <row r="32" spans="1:11" ht="12.75">
      <c r="A32" s="194" t="s">
        <v>163</v>
      </c>
      <c r="B32" s="195"/>
      <c r="C32" s="195"/>
      <c r="D32" s="195"/>
      <c r="E32" s="195"/>
      <c r="F32" s="195"/>
      <c r="G32" s="195"/>
      <c r="H32" s="196"/>
      <c r="I32" s="1">
        <v>136</v>
      </c>
      <c r="J32" s="7"/>
      <c r="K32" s="7"/>
    </row>
    <row r="33" spans="1:11" ht="12.75">
      <c r="A33" s="194" t="s">
        <v>280</v>
      </c>
      <c r="B33" s="195"/>
      <c r="C33" s="195"/>
      <c r="D33" s="195"/>
      <c r="E33" s="195"/>
      <c r="F33" s="195"/>
      <c r="G33" s="195"/>
      <c r="H33" s="196"/>
      <c r="I33" s="1">
        <v>137</v>
      </c>
      <c r="J33" s="124">
        <f>SUM(J34:J37)</f>
        <v>0</v>
      </c>
      <c r="K33" s="124">
        <f>SUM(K34:K37)</f>
        <v>5823040</v>
      </c>
    </row>
    <row r="34" spans="1:11" ht="12.75">
      <c r="A34" s="194" t="s">
        <v>164</v>
      </c>
      <c r="B34" s="195"/>
      <c r="C34" s="195"/>
      <c r="D34" s="195"/>
      <c r="E34" s="195"/>
      <c r="F34" s="195"/>
      <c r="G34" s="195"/>
      <c r="H34" s="196"/>
      <c r="I34" s="1">
        <v>138</v>
      </c>
      <c r="J34" s="7"/>
      <c r="K34" s="7"/>
    </row>
    <row r="35" spans="1:11" ht="12.75">
      <c r="A35" s="194" t="s">
        <v>165</v>
      </c>
      <c r="B35" s="195"/>
      <c r="C35" s="195"/>
      <c r="D35" s="195"/>
      <c r="E35" s="195"/>
      <c r="F35" s="195"/>
      <c r="G35" s="195"/>
      <c r="H35" s="196"/>
      <c r="I35" s="1">
        <v>139</v>
      </c>
      <c r="J35" s="7"/>
      <c r="K35" s="7">
        <v>5823040</v>
      </c>
    </row>
    <row r="36" spans="1:11" ht="12.75">
      <c r="A36" s="194" t="s">
        <v>166</v>
      </c>
      <c r="B36" s="195"/>
      <c r="C36" s="195"/>
      <c r="D36" s="195"/>
      <c r="E36" s="195"/>
      <c r="F36" s="195"/>
      <c r="G36" s="195"/>
      <c r="H36" s="196"/>
      <c r="I36" s="1">
        <v>140</v>
      </c>
      <c r="J36" s="7"/>
      <c r="K36" s="7"/>
    </row>
    <row r="37" spans="1:11" ht="12.75">
      <c r="A37" s="194" t="s">
        <v>167</v>
      </c>
      <c r="B37" s="195"/>
      <c r="C37" s="195"/>
      <c r="D37" s="195"/>
      <c r="E37" s="195"/>
      <c r="F37" s="195"/>
      <c r="G37" s="195"/>
      <c r="H37" s="196"/>
      <c r="I37" s="1">
        <v>141</v>
      </c>
      <c r="J37" s="7"/>
      <c r="K37" s="7"/>
    </row>
    <row r="38" spans="1:11" ht="12.75">
      <c r="A38" s="194" t="s">
        <v>168</v>
      </c>
      <c r="B38" s="195"/>
      <c r="C38" s="195"/>
      <c r="D38" s="195"/>
      <c r="E38" s="195"/>
      <c r="F38" s="195"/>
      <c r="G38" s="195"/>
      <c r="H38" s="196"/>
      <c r="I38" s="1">
        <v>142</v>
      </c>
      <c r="J38" s="7"/>
      <c r="K38" s="7"/>
    </row>
    <row r="39" spans="1:11" ht="12.75">
      <c r="A39" s="194" t="s">
        <v>169</v>
      </c>
      <c r="B39" s="195"/>
      <c r="C39" s="195"/>
      <c r="D39" s="195"/>
      <c r="E39" s="195"/>
      <c r="F39" s="195"/>
      <c r="G39" s="195"/>
      <c r="H39" s="196"/>
      <c r="I39" s="1">
        <v>143</v>
      </c>
      <c r="J39" s="7"/>
      <c r="K39" s="7"/>
    </row>
    <row r="40" spans="1:11" ht="12.75">
      <c r="A40" s="194" t="s">
        <v>170</v>
      </c>
      <c r="B40" s="195"/>
      <c r="C40" s="195"/>
      <c r="D40" s="195"/>
      <c r="E40" s="195"/>
      <c r="F40" s="195"/>
      <c r="G40" s="195"/>
      <c r="H40" s="196"/>
      <c r="I40" s="1">
        <v>144</v>
      </c>
      <c r="J40" s="7"/>
      <c r="K40" s="7"/>
    </row>
    <row r="41" spans="1:11" ht="12.75">
      <c r="A41" s="194" t="s">
        <v>171</v>
      </c>
      <c r="B41" s="195"/>
      <c r="C41" s="195"/>
      <c r="D41" s="195"/>
      <c r="E41" s="195"/>
      <c r="F41" s="195"/>
      <c r="G41" s="195"/>
      <c r="H41" s="196"/>
      <c r="I41" s="1">
        <v>145</v>
      </c>
      <c r="J41" s="7"/>
      <c r="K41" s="7"/>
    </row>
    <row r="42" spans="1:11" ht="12.75">
      <c r="A42" s="194" t="s">
        <v>172</v>
      </c>
      <c r="B42" s="195"/>
      <c r="C42" s="195"/>
      <c r="D42" s="195"/>
      <c r="E42" s="195"/>
      <c r="F42" s="195"/>
      <c r="G42" s="195"/>
      <c r="H42" s="196"/>
      <c r="I42" s="1">
        <v>146</v>
      </c>
      <c r="J42" s="124">
        <f>J7+J27+J38+J40</f>
        <v>149185311</v>
      </c>
      <c r="K42" s="124">
        <f>K7+K27+K38+K40</f>
        <v>98985862</v>
      </c>
    </row>
    <row r="43" spans="1:11" ht="12.75">
      <c r="A43" s="194" t="s">
        <v>173</v>
      </c>
      <c r="B43" s="195"/>
      <c r="C43" s="195"/>
      <c r="D43" s="195"/>
      <c r="E43" s="195"/>
      <c r="F43" s="195"/>
      <c r="G43" s="195"/>
      <c r="H43" s="196"/>
      <c r="I43" s="1">
        <v>147</v>
      </c>
      <c r="J43" s="124">
        <f>J10+J33+J39+J41</f>
        <v>123459281</v>
      </c>
      <c r="K43" s="124">
        <f>K10+K33+K39+K41</f>
        <v>127665668</v>
      </c>
    </row>
    <row r="44" spans="1:11" ht="12.75">
      <c r="A44" s="194" t="s">
        <v>174</v>
      </c>
      <c r="B44" s="195"/>
      <c r="C44" s="195"/>
      <c r="D44" s="195"/>
      <c r="E44" s="195"/>
      <c r="F44" s="195"/>
      <c r="G44" s="195"/>
      <c r="H44" s="196"/>
      <c r="I44" s="1">
        <v>148</v>
      </c>
      <c r="J44" s="124">
        <f>J42-J43</f>
        <v>25726030</v>
      </c>
      <c r="K44" s="124">
        <f>K42-K43</f>
        <v>-28679806</v>
      </c>
    </row>
    <row r="45" spans="1:11" ht="12.75">
      <c r="A45" s="202" t="s">
        <v>175</v>
      </c>
      <c r="B45" s="203"/>
      <c r="C45" s="203"/>
      <c r="D45" s="203"/>
      <c r="E45" s="203"/>
      <c r="F45" s="203"/>
      <c r="G45" s="203"/>
      <c r="H45" s="204"/>
      <c r="I45" s="1">
        <v>149</v>
      </c>
      <c r="J45" s="124">
        <f>IF(J42&gt;J43,J42-J43,0)</f>
        <v>25726030</v>
      </c>
      <c r="K45" s="124">
        <f>IF(K42&gt;K43,K42-K43,0)</f>
        <v>0</v>
      </c>
    </row>
    <row r="46" spans="1:11" ht="12.75">
      <c r="A46" s="202" t="s">
        <v>176</v>
      </c>
      <c r="B46" s="203"/>
      <c r="C46" s="203"/>
      <c r="D46" s="203"/>
      <c r="E46" s="203"/>
      <c r="F46" s="203"/>
      <c r="G46" s="203"/>
      <c r="H46" s="204"/>
      <c r="I46" s="1">
        <v>150</v>
      </c>
      <c r="J46" s="124">
        <f>IF(J43&gt;J42,J43-J42,0)</f>
        <v>0</v>
      </c>
      <c r="K46" s="124">
        <f>IF(K43&gt;K42,K43-K42,0)</f>
        <v>28679806</v>
      </c>
    </row>
    <row r="47" spans="1:11" ht="12.75">
      <c r="A47" s="194" t="s">
        <v>177</v>
      </c>
      <c r="B47" s="195"/>
      <c r="C47" s="195"/>
      <c r="D47" s="195"/>
      <c r="E47" s="195"/>
      <c r="F47" s="195"/>
      <c r="G47" s="195"/>
      <c r="H47" s="196"/>
      <c r="I47" s="1">
        <v>151</v>
      </c>
      <c r="J47" s="7"/>
      <c r="K47" s="7"/>
    </row>
    <row r="48" spans="1:11" ht="12.75">
      <c r="A48" s="194" t="s">
        <v>178</v>
      </c>
      <c r="B48" s="195"/>
      <c r="C48" s="195"/>
      <c r="D48" s="195"/>
      <c r="E48" s="195"/>
      <c r="F48" s="195"/>
      <c r="G48" s="195"/>
      <c r="H48" s="196"/>
      <c r="I48" s="1">
        <v>152</v>
      </c>
      <c r="J48" s="124">
        <f>J44-J47</f>
        <v>25726030</v>
      </c>
      <c r="K48" s="124">
        <f>K44-K47</f>
        <v>-28679806</v>
      </c>
    </row>
    <row r="49" spans="1:11" ht="12.75">
      <c r="A49" s="202" t="s">
        <v>179</v>
      </c>
      <c r="B49" s="203"/>
      <c r="C49" s="203"/>
      <c r="D49" s="203"/>
      <c r="E49" s="203"/>
      <c r="F49" s="203"/>
      <c r="G49" s="203"/>
      <c r="H49" s="204"/>
      <c r="I49" s="1">
        <v>153</v>
      </c>
      <c r="J49" s="124">
        <f>IF(J48&gt;0,J48,0)</f>
        <v>25726030</v>
      </c>
      <c r="K49" s="124">
        <f>IF(K48&gt;0,K48,0)</f>
        <v>0</v>
      </c>
    </row>
    <row r="50" spans="1:11" ht="12.75">
      <c r="A50" s="232" t="s">
        <v>180</v>
      </c>
      <c r="B50" s="233"/>
      <c r="C50" s="233"/>
      <c r="D50" s="233"/>
      <c r="E50" s="233"/>
      <c r="F50" s="233"/>
      <c r="G50" s="233"/>
      <c r="H50" s="234"/>
      <c r="I50" s="4">
        <v>154</v>
      </c>
      <c r="J50" s="126">
        <f>IF(J48&lt;0,-J48,0)</f>
        <v>0</v>
      </c>
      <c r="K50" s="126">
        <f>IF(K48&lt;0,-K48,0)</f>
        <v>28679806</v>
      </c>
    </row>
    <row r="51" spans="1:11" ht="12.75" customHeight="1">
      <c r="A51" s="183" t="s">
        <v>181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</row>
    <row r="52" spans="1:11" ht="12.75" customHeight="1">
      <c r="A52" s="183" t="s">
        <v>182</v>
      </c>
      <c r="B52" s="184"/>
      <c r="C52" s="184"/>
      <c r="D52" s="184"/>
      <c r="E52" s="184"/>
      <c r="F52" s="184"/>
      <c r="G52" s="184"/>
      <c r="H52" s="184"/>
      <c r="I52" s="57"/>
      <c r="J52" s="57"/>
      <c r="K52" s="57"/>
    </row>
    <row r="53" spans="1:11" ht="12.75">
      <c r="A53" s="226" t="s">
        <v>183</v>
      </c>
      <c r="B53" s="227"/>
      <c r="C53" s="227"/>
      <c r="D53" s="227"/>
      <c r="E53" s="227"/>
      <c r="F53" s="227"/>
      <c r="G53" s="227"/>
      <c r="H53" s="228"/>
      <c r="I53" s="3">
        <v>155</v>
      </c>
      <c r="J53" s="7"/>
      <c r="K53" s="7"/>
    </row>
    <row r="54" spans="1:11" ht="12.75">
      <c r="A54" s="229" t="s">
        <v>184</v>
      </c>
      <c r="B54" s="230"/>
      <c r="C54" s="230"/>
      <c r="D54" s="230"/>
      <c r="E54" s="230"/>
      <c r="F54" s="230"/>
      <c r="G54" s="230"/>
      <c r="H54" s="231"/>
      <c r="I54" s="1">
        <v>156</v>
      </c>
      <c r="J54" s="8"/>
      <c r="K54" s="8"/>
    </row>
    <row r="55" spans="1:11" ht="12.75" customHeight="1">
      <c r="A55" s="183" t="s">
        <v>185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</row>
    <row r="56" spans="1:11" ht="12.75">
      <c r="A56" s="187" t="s">
        <v>186</v>
      </c>
      <c r="B56" s="188"/>
      <c r="C56" s="188"/>
      <c r="D56" s="188"/>
      <c r="E56" s="188"/>
      <c r="F56" s="188"/>
      <c r="G56" s="188"/>
      <c r="H56" s="205"/>
      <c r="I56" s="9">
        <v>157</v>
      </c>
      <c r="J56" s="6">
        <v>25726030</v>
      </c>
      <c r="K56" s="6">
        <v>-28679806</v>
      </c>
    </row>
    <row r="57" spans="1:11" ht="12.75">
      <c r="A57" s="194" t="s">
        <v>281</v>
      </c>
      <c r="B57" s="195"/>
      <c r="C57" s="195"/>
      <c r="D57" s="195"/>
      <c r="E57" s="195"/>
      <c r="F57" s="195"/>
      <c r="G57" s="195"/>
      <c r="H57" s="196"/>
      <c r="I57" s="1">
        <v>158</v>
      </c>
      <c r="J57" s="124">
        <f>SUM(J58:J64)</f>
        <v>0</v>
      </c>
      <c r="K57" s="124">
        <f>SUM(K58:K64)</f>
        <v>0</v>
      </c>
    </row>
    <row r="58" spans="1:11" ht="12.75">
      <c r="A58" s="194" t="s">
        <v>187</v>
      </c>
      <c r="B58" s="195"/>
      <c r="C58" s="195"/>
      <c r="D58" s="195"/>
      <c r="E58" s="195"/>
      <c r="F58" s="195"/>
      <c r="G58" s="195"/>
      <c r="H58" s="196"/>
      <c r="I58" s="1">
        <v>159</v>
      </c>
      <c r="J58" s="7"/>
      <c r="K58" s="7"/>
    </row>
    <row r="59" spans="1:11" ht="12.75">
      <c r="A59" s="194" t="s">
        <v>188</v>
      </c>
      <c r="B59" s="195"/>
      <c r="C59" s="195"/>
      <c r="D59" s="195"/>
      <c r="E59" s="195"/>
      <c r="F59" s="195"/>
      <c r="G59" s="195"/>
      <c r="H59" s="196"/>
      <c r="I59" s="1">
        <v>160</v>
      </c>
      <c r="J59" s="7"/>
      <c r="K59" s="7"/>
    </row>
    <row r="60" spans="1:11" ht="12.75">
      <c r="A60" s="194" t="s">
        <v>189</v>
      </c>
      <c r="B60" s="195"/>
      <c r="C60" s="195"/>
      <c r="D60" s="195"/>
      <c r="E60" s="195"/>
      <c r="F60" s="195"/>
      <c r="G60" s="195"/>
      <c r="H60" s="196"/>
      <c r="I60" s="1">
        <v>161</v>
      </c>
      <c r="J60" s="7"/>
      <c r="K60" s="7"/>
    </row>
    <row r="61" spans="1:11" ht="12.75">
      <c r="A61" s="194" t="s">
        <v>190</v>
      </c>
      <c r="B61" s="195"/>
      <c r="C61" s="195"/>
      <c r="D61" s="195"/>
      <c r="E61" s="195"/>
      <c r="F61" s="195"/>
      <c r="G61" s="195"/>
      <c r="H61" s="196"/>
      <c r="I61" s="1">
        <v>162</v>
      </c>
      <c r="J61" s="7"/>
      <c r="K61" s="7"/>
    </row>
    <row r="62" spans="1:11" ht="12.75">
      <c r="A62" s="194" t="s">
        <v>191</v>
      </c>
      <c r="B62" s="195"/>
      <c r="C62" s="195"/>
      <c r="D62" s="195"/>
      <c r="E62" s="195"/>
      <c r="F62" s="195"/>
      <c r="G62" s="195"/>
      <c r="H62" s="196"/>
      <c r="I62" s="1">
        <v>163</v>
      </c>
      <c r="J62" s="7"/>
      <c r="K62" s="7"/>
    </row>
    <row r="63" spans="1:11" ht="12.75">
      <c r="A63" s="194" t="s">
        <v>192</v>
      </c>
      <c r="B63" s="195"/>
      <c r="C63" s="195"/>
      <c r="D63" s="195"/>
      <c r="E63" s="195"/>
      <c r="F63" s="195"/>
      <c r="G63" s="195"/>
      <c r="H63" s="196"/>
      <c r="I63" s="1">
        <v>164</v>
      </c>
      <c r="J63" s="7"/>
      <c r="K63" s="7"/>
    </row>
    <row r="64" spans="1:11" ht="12.75">
      <c r="A64" s="194" t="s">
        <v>193</v>
      </c>
      <c r="B64" s="195"/>
      <c r="C64" s="195"/>
      <c r="D64" s="195"/>
      <c r="E64" s="195"/>
      <c r="F64" s="195"/>
      <c r="G64" s="195"/>
      <c r="H64" s="196"/>
      <c r="I64" s="1">
        <v>165</v>
      </c>
      <c r="J64" s="7"/>
      <c r="K64" s="7"/>
    </row>
    <row r="65" spans="1:11" ht="12.75">
      <c r="A65" s="194" t="s">
        <v>194</v>
      </c>
      <c r="B65" s="195"/>
      <c r="C65" s="195"/>
      <c r="D65" s="195"/>
      <c r="E65" s="195"/>
      <c r="F65" s="195"/>
      <c r="G65" s="195"/>
      <c r="H65" s="196"/>
      <c r="I65" s="1">
        <v>166</v>
      </c>
      <c r="J65" s="7"/>
      <c r="K65" s="7"/>
    </row>
    <row r="66" spans="1:11" ht="12.75">
      <c r="A66" s="194" t="s">
        <v>195</v>
      </c>
      <c r="B66" s="195"/>
      <c r="C66" s="195"/>
      <c r="D66" s="195"/>
      <c r="E66" s="195"/>
      <c r="F66" s="195"/>
      <c r="G66" s="195"/>
      <c r="H66" s="196"/>
      <c r="I66" s="1">
        <v>167</v>
      </c>
      <c r="J66" s="124">
        <f>J57-J65</f>
        <v>0</v>
      </c>
      <c r="K66" s="124">
        <f>K57-K65</f>
        <v>0</v>
      </c>
    </row>
    <row r="67" spans="1:11" ht="12.75">
      <c r="A67" s="194" t="s">
        <v>196</v>
      </c>
      <c r="B67" s="195"/>
      <c r="C67" s="195"/>
      <c r="D67" s="195"/>
      <c r="E67" s="195"/>
      <c r="F67" s="195"/>
      <c r="G67" s="195"/>
      <c r="H67" s="196"/>
      <c r="I67" s="1">
        <v>168</v>
      </c>
      <c r="J67" s="126">
        <f>J56+J66</f>
        <v>25726030</v>
      </c>
      <c r="K67" s="126">
        <f>K56+K66</f>
        <v>-28679806</v>
      </c>
    </row>
    <row r="68" spans="1:11" ht="12.75" customHeight="1">
      <c r="A68" s="183" t="s">
        <v>197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</row>
    <row r="69" spans="1:11" ht="12.75" customHeight="1">
      <c r="A69" s="183" t="s">
        <v>198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</row>
    <row r="70" spans="1:11" ht="12.75">
      <c r="A70" s="226" t="s">
        <v>183</v>
      </c>
      <c r="B70" s="227"/>
      <c r="C70" s="227"/>
      <c r="D70" s="227"/>
      <c r="E70" s="227"/>
      <c r="F70" s="227"/>
      <c r="G70" s="227"/>
      <c r="H70" s="228"/>
      <c r="I70" s="3">
        <v>169</v>
      </c>
      <c r="J70" s="58"/>
      <c r="K70" s="58"/>
    </row>
    <row r="71" spans="1:11" ht="12.75">
      <c r="A71" s="223" t="s">
        <v>184</v>
      </c>
      <c r="B71" s="224"/>
      <c r="C71" s="224"/>
      <c r="D71" s="224"/>
      <c r="E71" s="224"/>
      <c r="F71" s="224"/>
      <c r="G71" s="224"/>
      <c r="H71" s="225"/>
      <c r="I71" s="4">
        <v>170</v>
      </c>
      <c r="J71" s="8"/>
      <c r="K71" s="8"/>
    </row>
  </sheetData>
  <sheetProtection/>
  <mergeCells count="70">
    <mergeCell ref="A8:H8"/>
    <mergeCell ref="A9:H9"/>
    <mergeCell ref="A4:K4"/>
    <mergeCell ref="A5:H5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K54 J47:K47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5">
      <selection activeCell="J35" sqref="J35:K52"/>
    </sheetView>
  </sheetViews>
  <sheetFormatPr defaultColWidth="9.140625" defaultRowHeight="12.75"/>
  <cols>
    <col min="1" max="7" width="9.140625" style="43" customWidth="1"/>
    <col min="8" max="8" width="7.8515625" style="43" customWidth="1"/>
    <col min="9" max="9" width="6.57421875" style="43" bestFit="1" customWidth="1"/>
    <col min="10" max="11" width="9.57421875" style="43" bestFit="1" customWidth="1"/>
    <col min="12" max="16384" width="9.140625" style="43" customWidth="1"/>
  </cols>
  <sheetData>
    <row r="1" spans="1:11" ht="12.75" customHeight="1">
      <c r="A1" s="237" t="s">
        <v>199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296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17" t="s">
        <v>288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4.75" thickBot="1">
      <c r="A4" s="220" t="s">
        <v>285</v>
      </c>
      <c r="B4" s="220"/>
      <c r="C4" s="220"/>
      <c r="D4" s="220"/>
      <c r="E4" s="220"/>
      <c r="F4" s="220"/>
      <c r="G4" s="220"/>
      <c r="H4" s="220"/>
      <c r="I4" s="93" t="s">
        <v>286</v>
      </c>
      <c r="J4" s="94" t="s">
        <v>279</v>
      </c>
      <c r="K4" s="94" t="s">
        <v>137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96">
        <v>2</v>
      </c>
      <c r="J5" s="95" t="s">
        <v>3</v>
      </c>
      <c r="K5" s="95" t="s">
        <v>4</v>
      </c>
    </row>
    <row r="6" spans="1:11" ht="12.75">
      <c r="A6" s="183" t="s">
        <v>200</v>
      </c>
      <c r="B6" s="184"/>
      <c r="C6" s="184"/>
      <c r="D6" s="184"/>
      <c r="E6" s="184"/>
      <c r="F6" s="184"/>
      <c r="G6" s="184"/>
      <c r="H6" s="184"/>
      <c r="I6" s="235"/>
      <c r="J6" s="235"/>
      <c r="K6" s="236"/>
    </row>
    <row r="7" spans="1:11" ht="12.75">
      <c r="A7" s="191" t="s">
        <v>201</v>
      </c>
      <c r="B7" s="192"/>
      <c r="C7" s="192"/>
      <c r="D7" s="192"/>
      <c r="E7" s="192"/>
      <c r="F7" s="192"/>
      <c r="G7" s="192"/>
      <c r="H7" s="192"/>
      <c r="I7" s="1">
        <v>1</v>
      </c>
      <c r="J7" s="5">
        <v>25726030</v>
      </c>
      <c r="K7" s="7">
        <v>-28679806</v>
      </c>
    </row>
    <row r="8" spans="1:11" ht="12.75">
      <c r="A8" s="191" t="s">
        <v>202</v>
      </c>
      <c r="B8" s="192"/>
      <c r="C8" s="192"/>
      <c r="D8" s="192"/>
      <c r="E8" s="192"/>
      <c r="F8" s="192"/>
      <c r="G8" s="192"/>
      <c r="H8" s="192"/>
      <c r="I8" s="1">
        <v>2</v>
      </c>
      <c r="J8" s="5">
        <v>9556871</v>
      </c>
      <c r="K8" s="7">
        <v>10471485</v>
      </c>
    </row>
    <row r="9" spans="1:11" ht="12.75">
      <c r="A9" s="191" t="s">
        <v>203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>
        <v>10306941</v>
      </c>
    </row>
    <row r="10" spans="1:11" ht="12.75">
      <c r="A10" s="191" t="s">
        <v>204</v>
      </c>
      <c r="B10" s="192"/>
      <c r="C10" s="192"/>
      <c r="D10" s="192"/>
      <c r="E10" s="192"/>
      <c r="F10" s="192"/>
      <c r="G10" s="192"/>
      <c r="H10" s="192"/>
      <c r="I10" s="1">
        <v>4</v>
      </c>
      <c r="J10" s="5">
        <v>9489033</v>
      </c>
      <c r="K10" s="7">
        <v>7146547</v>
      </c>
    </row>
    <row r="11" spans="1:11" ht="12.75">
      <c r="A11" s="191" t="s">
        <v>205</v>
      </c>
      <c r="B11" s="192"/>
      <c r="C11" s="192"/>
      <c r="D11" s="192"/>
      <c r="E11" s="192"/>
      <c r="F11" s="192"/>
      <c r="G11" s="192"/>
      <c r="H11" s="192"/>
      <c r="I11" s="1">
        <v>5</v>
      </c>
      <c r="J11" s="5">
        <v>55599</v>
      </c>
      <c r="K11" s="7">
        <v>245082</v>
      </c>
    </row>
    <row r="12" spans="1:11" ht="12.75">
      <c r="A12" s="191" t="s">
        <v>206</v>
      </c>
      <c r="B12" s="192"/>
      <c r="C12" s="192"/>
      <c r="D12" s="192"/>
      <c r="E12" s="192"/>
      <c r="F12" s="192"/>
      <c r="G12" s="192"/>
      <c r="H12" s="192"/>
      <c r="I12" s="1">
        <v>6</v>
      </c>
      <c r="J12" s="5">
        <v>6211486</v>
      </c>
      <c r="K12" s="7"/>
    </row>
    <row r="13" spans="1:11" ht="12.75">
      <c r="A13" s="194" t="s">
        <v>207</v>
      </c>
      <c r="B13" s="195"/>
      <c r="C13" s="195"/>
      <c r="D13" s="195"/>
      <c r="E13" s="195"/>
      <c r="F13" s="195"/>
      <c r="G13" s="195"/>
      <c r="H13" s="195"/>
      <c r="I13" s="1">
        <v>7</v>
      </c>
      <c r="J13" s="130">
        <f>SUM(J7:J12)</f>
        <v>51039019</v>
      </c>
      <c r="K13" s="124">
        <f>SUM(K7:K12)</f>
        <v>-509751</v>
      </c>
    </row>
    <row r="14" spans="1:11" ht="12.75">
      <c r="A14" s="191" t="s">
        <v>208</v>
      </c>
      <c r="B14" s="192"/>
      <c r="C14" s="192"/>
      <c r="D14" s="192"/>
      <c r="E14" s="192"/>
      <c r="F14" s="192"/>
      <c r="G14" s="192"/>
      <c r="H14" s="192"/>
      <c r="I14" s="1">
        <v>8</v>
      </c>
      <c r="J14" s="5">
        <v>239760</v>
      </c>
      <c r="K14" s="7"/>
    </row>
    <row r="15" spans="1:11" ht="12.75">
      <c r="A15" s="191" t="s">
        <v>209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210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>
        <v>23395450</v>
      </c>
      <c r="K17" s="7">
        <v>144807</v>
      </c>
    </row>
    <row r="18" spans="1:11" ht="12.75">
      <c r="A18" s="194" t="s">
        <v>212</v>
      </c>
      <c r="B18" s="195"/>
      <c r="C18" s="195"/>
      <c r="D18" s="195"/>
      <c r="E18" s="195"/>
      <c r="F18" s="195"/>
      <c r="G18" s="195"/>
      <c r="H18" s="195"/>
      <c r="I18" s="1">
        <v>12</v>
      </c>
      <c r="J18" s="130">
        <f>SUM(J14:J17)</f>
        <v>23635210</v>
      </c>
      <c r="K18" s="124">
        <f>SUM(K14:K17)</f>
        <v>144807</v>
      </c>
    </row>
    <row r="19" spans="1:11" ht="12.75">
      <c r="A19" s="194" t="s">
        <v>213</v>
      </c>
      <c r="B19" s="195"/>
      <c r="C19" s="195"/>
      <c r="D19" s="195"/>
      <c r="E19" s="195"/>
      <c r="F19" s="195"/>
      <c r="G19" s="195"/>
      <c r="H19" s="195"/>
      <c r="I19" s="1">
        <v>13</v>
      </c>
      <c r="J19" s="130">
        <f>IF(J13&gt;J18,J13-J18,0)</f>
        <v>27403809</v>
      </c>
      <c r="K19" s="124">
        <f>IF(K13&gt;K18,K13-K18,0)</f>
        <v>0</v>
      </c>
    </row>
    <row r="20" spans="1:11" ht="12.75">
      <c r="A20" s="194" t="s">
        <v>214</v>
      </c>
      <c r="B20" s="195"/>
      <c r="C20" s="195"/>
      <c r="D20" s="195"/>
      <c r="E20" s="195"/>
      <c r="F20" s="195"/>
      <c r="G20" s="195"/>
      <c r="H20" s="195"/>
      <c r="I20" s="1">
        <v>14</v>
      </c>
      <c r="J20" s="130">
        <f>IF(J18&gt;J13,J18-J13,0)</f>
        <v>0</v>
      </c>
      <c r="K20" s="124">
        <f>IF(K18&gt;K13,K18-K13,0)</f>
        <v>654558</v>
      </c>
    </row>
    <row r="21" spans="1:11" ht="12.75">
      <c r="A21" s="183" t="s">
        <v>215</v>
      </c>
      <c r="B21" s="184"/>
      <c r="C21" s="184"/>
      <c r="D21" s="184"/>
      <c r="E21" s="184"/>
      <c r="F21" s="184"/>
      <c r="G21" s="184"/>
      <c r="H21" s="184"/>
      <c r="I21" s="235"/>
      <c r="J21" s="235"/>
      <c r="K21" s="236"/>
    </row>
    <row r="22" spans="1:11" ht="12.75">
      <c r="A22" s="191" t="s">
        <v>216</v>
      </c>
      <c r="B22" s="192"/>
      <c r="C22" s="192"/>
      <c r="D22" s="192"/>
      <c r="E22" s="192"/>
      <c r="F22" s="192"/>
      <c r="G22" s="192"/>
      <c r="H22" s="192"/>
      <c r="I22" s="1">
        <v>15</v>
      </c>
      <c r="J22" s="5">
        <v>148818</v>
      </c>
      <c r="K22" s="7">
        <v>2998769</v>
      </c>
    </row>
    <row r="23" spans="1:11" ht="12.75">
      <c r="A23" s="191" t="s">
        <v>217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218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219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220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>
        <v>421598</v>
      </c>
      <c r="K26" s="7"/>
    </row>
    <row r="27" spans="1:11" ht="12.75">
      <c r="A27" s="194" t="s">
        <v>221</v>
      </c>
      <c r="B27" s="195"/>
      <c r="C27" s="195"/>
      <c r="D27" s="195"/>
      <c r="E27" s="195"/>
      <c r="F27" s="195"/>
      <c r="G27" s="195"/>
      <c r="H27" s="195"/>
      <c r="I27" s="1">
        <v>20</v>
      </c>
      <c r="J27" s="130">
        <f>SUM(J22:J26)</f>
        <v>570416</v>
      </c>
      <c r="K27" s="124">
        <f>SUM(K22:K26)</f>
        <v>2998769</v>
      </c>
    </row>
    <row r="28" spans="1:11" ht="12.75">
      <c r="A28" s="191" t="s">
        <v>222</v>
      </c>
      <c r="B28" s="192"/>
      <c r="C28" s="192"/>
      <c r="D28" s="192"/>
      <c r="E28" s="192"/>
      <c r="F28" s="192"/>
      <c r="G28" s="192"/>
      <c r="H28" s="192"/>
      <c r="I28" s="1">
        <v>21</v>
      </c>
      <c r="J28" s="5">
        <v>31128388</v>
      </c>
      <c r="K28" s="7">
        <v>95371</v>
      </c>
    </row>
    <row r="29" spans="1:11" ht="12.75">
      <c r="A29" s="191" t="s">
        <v>223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224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>
        <v>226039000</v>
      </c>
      <c r="K30" s="7">
        <v>4546853</v>
      </c>
    </row>
    <row r="31" spans="1:11" ht="12.75">
      <c r="A31" s="194" t="s">
        <v>282</v>
      </c>
      <c r="B31" s="195"/>
      <c r="C31" s="195"/>
      <c r="D31" s="195"/>
      <c r="E31" s="195"/>
      <c r="F31" s="195"/>
      <c r="G31" s="195"/>
      <c r="H31" s="195"/>
      <c r="I31" s="1">
        <v>24</v>
      </c>
      <c r="J31" s="130">
        <f>SUM(J28:J30)</f>
        <v>257167388</v>
      </c>
      <c r="K31" s="124">
        <f>SUM(K28:K30)</f>
        <v>4642224</v>
      </c>
    </row>
    <row r="32" spans="1:11" ht="12.75">
      <c r="A32" s="194" t="s">
        <v>225</v>
      </c>
      <c r="B32" s="195"/>
      <c r="C32" s="195"/>
      <c r="D32" s="195"/>
      <c r="E32" s="195"/>
      <c r="F32" s="195"/>
      <c r="G32" s="195"/>
      <c r="H32" s="195"/>
      <c r="I32" s="1">
        <v>25</v>
      </c>
      <c r="J32" s="130">
        <f>IF(J27&gt;J31,J27-J31,0)</f>
        <v>0</v>
      </c>
      <c r="K32" s="124">
        <f>IF(K27&gt;K31,K27-K31,0)</f>
        <v>0</v>
      </c>
    </row>
    <row r="33" spans="1:11" ht="12.75">
      <c r="A33" s="194" t="s">
        <v>226</v>
      </c>
      <c r="B33" s="195"/>
      <c r="C33" s="195"/>
      <c r="D33" s="195"/>
      <c r="E33" s="195"/>
      <c r="F33" s="195"/>
      <c r="G33" s="195"/>
      <c r="H33" s="195"/>
      <c r="I33" s="1">
        <v>26</v>
      </c>
      <c r="J33" s="130">
        <f>IF(J31&gt;J27,J31-J27,0)</f>
        <v>256596972</v>
      </c>
      <c r="K33" s="124">
        <f>IF(K31&gt;K27,K31-K27,0)</f>
        <v>1643455</v>
      </c>
    </row>
    <row r="34" spans="1:11" ht="12.75">
      <c r="A34" s="183" t="s">
        <v>227</v>
      </c>
      <c r="B34" s="184"/>
      <c r="C34" s="184"/>
      <c r="D34" s="184"/>
      <c r="E34" s="184"/>
      <c r="F34" s="184"/>
      <c r="G34" s="184"/>
      <c r="H34" s="184"/>
      <c r="I34" s="235"/>
      <c r="J34" s="235"/>
      <c r="K34" s="236"/>
    </row>
    <row r="35" spans="1:11" ht="12.75">
      <c r="A35" s="191" t="s">
        <v>228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>
        <v>168248287</v>
      </c>
      <c r="K35" s="7"/>
    </row>
    <row r="36" spans="1:11" ht="12.75">
      <c r="A36" s="191" t="s">
        <v>229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>
        <v>24089156</v>
      </c>
      <c r="K36" s="7">
        <v>337650</v>
      </c>
    </row>
    <row r="37" spans="1:11" ht="12.75">
      <c r="A37" s="191" t="s">
        <v>230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194" t="s">
        <v>231</v>
      </c>
      <c r="B38" s="195"/>
      <c r="C38" s="195"/>
      <c r="D38" s="195"/>
      <c r="E38" s="195"/>
      <c r="F38" s="195"/>
      <c r="G38" s="195"/>
      <c r="H38" s="195"/>
      <c r="I38" s="1">
        <v>30</v>
      </c>
      <c r="J38" s="130">
        <f>SUM(J35:J37)</f>
        <v>192337443</v>
      </c>
      <c r="K38" s="124">
        <f>SUM(K35:K37)</f>
        <v>337650</v>
      </c>
    </row>
    <row r="39" spans="1:11" ht="12.75">
      <c r="A39" s="191" t="s">
        <v>232</v>
      </c>
      <c r="B39" s="192"/>
      <c r="C39" s="192"/>
      <c r="D39" s="192"/>
      <c r="E39" s="192"/>
      <c r="F39" s="192"/>
      <c r="G39" s="192"/>
      <c r="H39" s="192"/>
      <c r="I39" s="1">
        <v>31</v>
      </c>
      <c r="J39" s="5">
        <v>3881610</v>
      </c>
      <c r="K39" s="7">
        <v>7371380</v>
      </c>
    </row>
    <row r="40" spans="1:11" ht="12.75">
      <c r="A40" s="191" t="s">
        <v>233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234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235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>
        <v>279943</v>
      </c>
      <c r="K42" s="7">
        <v>366816</v>
      </c>
    </row>
    <row r="43" spans="1:11" ht="12.75">
      <c r="A43" s="191" t="s">
        <v>236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194" t="s">
        <v>237</v>
      </c>
      <c r="B44" s="195"/>
      <c r="C44" s="195"/>
      <c r="D44" s="195"/>
      <c r="E44" s="195"/>
      <c r="F44" s="195"/>
      <c r="G44" s="195"/>
      <c r="H44" s="195"/>
      <c r="I44" s="1">
        <v>36</v>
      </c>
      <c r="J44" s="130">
        <f>SUM(J39:J43)</f>
        <v>4161553</v>
      </c>
      <c r="K44" s="124">
        <f>SUM(K39:K43)</f>
        <v>7738196</v>
      </c>
    </row>
    <row r="45" spans="1:11" ht="12.75">
      <c r="A45" s="194" t="s">
        <v>238</v>
      </c>
      <c r="B45" s="195"/>
      <c r="C45" s="195"/>
      <c r="D45" s="195"/>
      <c r="E45" s="195"/>
      <c r="F45" s="195"/>
      <c r="G45" s="195"/>
      <c r="H45" s="195"/>
      <c r="I45" s="1">
        <v>37</v>
      </c>
      <c r="J45" s="130">
        <f>IF(J38&gt;J44,J38-J44,0)</f>
        <v>188175890</v>
      </c>
      <c r="K45" s="124">
        <f>IF(K38&gt;K44,K38-K44,0)</f>
        <v>0</v>
      </c>
    </row>
    <row r="46" spans="1:11" ht="12.75">
      <c r="A46" s="194" t="s">
        <v>239</v>
      </c>
      <c r="B46" s="195"/>
      <c r="C46" s="195"/>
      <c r="D46" s="195"/>
      <c r="E46" s="195"/>
      <c r="F46" s="195"/>
      <c r="G46" s="195"/>
      <c r="H46" s="195"/>
      <c r="I46" s="1">
        <v>38</v>
      </c>
      <c r="J46" s="130">
        <f>IF(J44&gt;J38,J44-J38,0)</f>
        <v>0</v>
      </c>
      <c r="K46" s="124">
        <f>IF(K44&gt;K38,K44-K38,0)</f>
        <v>7400546</v>
      </c>
    </row>
    <row r="47" spans="1:11" ht="12.75">
      <c r="A47" s="191" t="s">
        <v>240</v>
      </c>
      <c r="B47" s="192"/>
      <c r="C47" s="192"/>
      <c r="D47" s="192"/>
      <c r="E47" s="192"/>
      <c r="F47" s="192"/>
      <c r="G47" s="192"/>
      <c r="H47" s="192"/>
      <c r="I47" s="1">
        <v>39</v>
      </c>
      <c r="J47" s="130">
        <f>IF(J19-J20+J32-J33+J45-J46&gt;0,J19-J20+J32-J33+J45-J46,0)</f>
        <v>0</v>
      </c>
      <c r="K47" s="124">
        <f>IF(K19-K20+K32-K33+K45-K46&gt;0,K19-K20+K32-K33+K45-K46,0)</f>
        <v>0</v>
      </c>
    </row>
    <row r="48" spans="1:11" ht="12.75">
      <c r="A48" s="191" t="s">
        <v>241</v>
      </c>
      <c r="B48" s="192"/>
      <c r="C48" s="192"/>
      <c r="D48" s="192"/>
      <c r="E48" s="192"/>
      <c r="F48" s="192"/>
      <c r="G48" s="192"/>
      <c r="H48" s="192"/>
      <c r="I48" s="1">
        <v>40</v>
      </c>
      <c r="J48" s="130">
        <f>IF(J20-J19+J33-J32+J46-J45&gt;0,J20-J19+J33-J32+J46-J45,0)</f>
        <v>41017273</v>
      </c>
      <c r="K48" s="124">
        <f>IF(K20-K19+K33-K32+K46-K45&gt;0,K20-K19+K33-K32+K46-K45,0)</f>
        <v>9698559</v>
      </c>
    </row>
    <row r="49" spans="1:11" ht="12.75">
      <c r="A49" s="191" t="s">
        <v>242</v>
      </c>
      <c r="B49" s="192"/>
      <c r="C49" s="192"/>
      <c r="D49" s="192"/>
      <c r="E49" s="192"/>
      <c r="F49" s="192"/>
      <c r="G49" s="192"/>
      <c r="H49" s="192"/>
      <c r="I49" s="1">
        <v>41</v>
      </c>
      <c r="J49" s="5">
        <v>70837541</v>
      </c>
      <c r="K49" s="7">
        <v>29820268</v>
      </c>
    </row>
    <row r="50" spans="1:11" ht="12.75">
      <c r="A50" s="191" t="s">
        <v>243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/>
      <c r="K50" s="7"/>
    </row>
    <row r="51" spans="1:11" ht="12.75">
      <c r="A51" s="191" t="s">
        <v>244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>
        <v>41017273</v>
      </c>
      <c r="K51" s="7">
        <v>9698559</v>
      </c>
    </row>
    <row r="52" spans="1:11" ht="12.75">
      <c r="A52" s="197" t="s">
        <v>245</v>
      </c>
      <c r="B52" s="198"/>
      <c r="C52" s="198"/>
      <c r="D52" s="198"/>
      <c r="E52" s="198"/>
      <c r="F52" s="198"/>
      <c r="G52" s="198"/>
      <c r="H52" s="198"/>
      <c r="I52" s="4">
        <v>44</v>
      </c>
      <c r="J52" s="131">
        <f>J49+J50-J51</f>
        <v>29820268</v>
      </c>
      <c r="K52" s="126">
        <f>K49+K50-K51</f>
        <v>20121709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0">
      <selection activeCell="L16" sqref="L16:L17"/>
    </sheetView>
  </sheetViews>
  <sheetFormatPr defaultColWidth="9.140625" defaultRowHeight="12.75"/>
  <cols>
    <col min="1" max="4" width="9.140625" style="48" customWidth="1"/>
    <col min="5" max="5" width="10.421875" style="48" bestFit="1" customWidth="1"/>
    <col min="6" max="8" width="9.140625" style="48" customWidth="1"/>
    <col min="9" max="9" width="9.28125" style="48" bestFit="1" customWidth="1"/>
    <col min="10" max="11" width="11.00390625" style="48" bestFit="1" customWidth="1"/>
    <col min="12" max="16384" width="9.140625" style="48" customWidth="1"/>
  </cols>
  <sheetData>
    <row r="1" spans="1:12" ht="12.75" customHeight="1">
      <c r="A1" s="253" t="s">
        <v>246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47"/>
    </row>
    <row r="2" spans="1:12" ht="15.75">
      <c r="A2" s="35"/>
      <c r="B2" s="46"/>
      <c r="C2" s="241" t="s">
        <v>247</v>
      </c>
      <c r="D2" s="242"/>
      <c r="E2" s="49">
        <v>40909</v>
      </c>
      <c r="F2" s="36" t="s">
        <v>277</v>
      </c>
      <c r="G2" s="243">
        <v>41274</v>
      </c>
      <c r="H2" s="244"/>
      <c r="I2" s="46"/>
      <c r="J2" s="46"/>
      <c r="K2" s="46"/>
      <c r="L2" s="50"/>
    </row>
    <row r="3" spans="1:11" ht="24.75" thickBot="1">
      <c r="A3" s="220" t="s">
        <v>285</v>
      </c>
      <c r="B3" s="220"/>
      <c r="C3" s="220"/>
      <c r="D3" s="220"/>
      <c r="E3" s="220"/>
      <c r="F3" s="220"/>
      <c r="G3" s="220"/>
      <c r="H3" s="220"/>
      <c r="I3" s="93" t="s">
        <v>286</v>
      </c>
      <c r="J3" s="94" t="s">
        <v>279</v>
      </c>
      <c r="K3" s="94" t="s">
        <v>137</v>
      </c>
    </row>
    <row r="4" spans="1:11" ht="12.75">
      <c r="A4" s="211">
        <v>1</v>
      </c>
      <c r="B4" s="211"/>
      <c r="C4" s="211"/>
      <c r="D4" s="211"/>
      <c r="E4" s="211"/>
      <c r="F4" s="211"/>
      <c r="G4" s="211"/>
      <c r="H4" s="211"/>
      <c r="I4" s="96">
        <v>2</v>
      </c>
      <c r="J4" s="95" t="s">
        <v>3</v>
      </c>
      <c r="K4" s="95" t="s">
        <v>4</v>
      </c>
    </row>
    <row r="5" spans="1:11" ht="12.75">
      <c r="A5" s="239" t="s">
        <v>248</v>
      </c>
      <c r="B5" s="240"/>
      <c r="C5" s="240"/>
      <c r="D5" s="240"/>
      <c r="E5" s="240"/>
      <c r="F5" s="240"/>
      <c r="G5" s="240"/>
      <c r="H5" s="240"/>
      <c r="I5" s="37">
        <v>1</v>
      </c>
      <c r="J5" s="132">
        <v>169186800</v>
      </c>
      <c r="K5" s="132">
        <v>169186800</v>
      </c>
    </row>
    <row r="6" spans="1:11" ht="12.75">
      <c r="A6" s="239" t="s">
        <v>249</v>
      </c>
      <c r="B6" s="240"/>
      <c r="C6" s="240"/>
      <c r="D6" s="240"/>
      <c r="E6" s="240"/>
      <c r="F6" s="240"/>
      <c r="G6" s="240"/>
      <c r="H6" s="240"/>
      <c r="I6" s="37">
        <v>2</v>
      </c>
      <c r="J6" s="133">
        <v>88107087</v>
      </c>
      <c r="K6" s="133">
        <v>88107087</v>
      </c>
    </row>
    <row r="7" spans="1:11" ht="12.75">
      <c r="A7" s="239" t="s">
        <v>250</v>
      </c>
      <c r="B7" s="240"/>
      <c r="C7" s="240"/>
      <c r="D7" s="240"/>
      <c r="E7" s="240"/>
      <c r="F7" s="240"/>
      <c r="G7" s="240"/>
      <c r="H7" s="240"/>
      <c r="I7" s="37">
        <v>3</v>
      </c>
      <c r="J7" s="133">
        <v>35671840</v>
      </c>
      <c r="K7" s="133">
        <v>36591324</v>
      </c>
    </row>
    <row r="8" spans="1:11" ht="12.75">
      <c r="A8" s="239" t="s">
        <v>251</v>
      </c>
      <c r="B8" s="240"/>
      <c r="C8" s="240"/>
      <c r="D8" s="240"/>
      <c r="E8" s="240"/>
      <c r="F8" s="240"/>
      <c r="G8" s="240"/>
      <c r="H8" s="240"/>
      <c r="I8" s="37">
        <v>4</v>
      </c>
      <c r="J8" s="133">
        <v>62186916</v>
      </c>
      <c r="K8" s="133">
        <v>86626645</v>
      </c>
    </row>
    <row r="9" spans="1:11" ht="12.75">
      <c r="A9" s="239" t="s">
        <v>252</v>
      </c>
      <c r="B9" s="240"/>
      <c r="C9" s="240"/>
      <c r="D9" s="240"/>
      <c r="E9" s="240"/>
      <c r="F9" s="240"/>
      <c r="G9" s="240"/>
      <c r="H9" s="240"/>
      <c r="I9" s="37">
        <v>5</v>
      </c>
      <c r="J9" s="133">
        <v>25726030</v>
      </c>
      <c r="K9" s="133">
        <v>-28679806</v>
      </c>
    </row>
    <row r="10" spans="1:11" ht="12.75">
      <c r="A10" s="239" t="s">
        <v>253</v>
      </c>
      <c r="B10" s="240"/>
      <c r="C10" s="240"/>
      <c r="D10" s="240"/>
      <c r="E10" s="240"/>
      <c r="F10" s="240"/>
      <c r="G10" s="240"/>
      <c r="H10" s="240"/>
      <c r="I10" s="37">
        <v>6</v>
      </c>
      <c r="J10" s="133"/>
      <c r="K10" s="133"/>
    </row>
    <row r="11" spans="1:11" ht="12.75">
      <c r="A11" s="239" t="s">
        <v>254</v>
      </c>
      <c r="B11" s="240"/>
      <c r="C11" s="240"/>
      <c r="D11" s="240"/>
      <c r="E11" s="240"/>
      <c r="F11" s="240"/>
      <c r="G11" s="240"/>
      <c r="H11" s="240"/>
      <c r="I11" s="37">
        <v>7</v>
      </c>
      <c r="J11" s="133"/>
      <c r="K11" s="133"/>
    </row>
    <row r="12" spans="1:11" ht="12.75">
      <c r="A12" s="239" t="s">
        <v>255</v>
      </c>
      <c r="B12" s="240"/>
      <c r="C12" s="240"/>
      <c r="D12" s="240"/>
      <c r="E12" s="240"/>
      <c r="F12" s="240"/>
      <c r="G12" s="240"/>
      <c r="H12" s="240"/>
      <c r="I12" s="37">
        <v>8</v>
      </c>
      <c r="J12" s="133"/>
      <c r="K12" s="133"/>
    </row>
    <row r="13" spans="1:11" ht="12.75">
      <c r="A13" s="239" t="s">
        <v>256</v>
      </c>
      <c r="B13" s="240"/>
      <c r="C13" s="240"/>
      <c r="D13" s="240"/>
      <c r="E13" s="240"/>
      <c r="F13" s="240"/>
      <c r="G13" s="240"/>
      <c r="H13" s="240"/>
      <c r="I13" s="37">
        <v>9</v>
      </c>
      <c r="J13" s="133"/>
      <c r="K13" s="133"/>
    </row>
    <row r="14" spans="1:11" ht="12.75">
      <c r="A14" s="245" t="s">
        <v>284</v>
      </c>
      <c r="B14" s="246"/>
      <c r="C14" s="246"/>
      <c r="D14" s="246"/>
      <c r="E14" s="246"/>
      <c r="F14" s="246"/>
      <c r="G14" s="246"/>
      <c r="H14" s="246"/>
      <c r="I14" s="37">
        <v>10</v>
      </c>
      <c r="J14" s="134">
        <f>SUM(J5:J13)</f>
        <v>380878673</v>
      </c>
      <c r="K14" s="134">
        <f>SUM(K5:K13)</f>
        <v>351832050</v>
      </c>
    </row>
    <row r="15" spans="1:11" ht="12.75">
      <c r="A15" s="239" t="s">
        <v>257</v>
      </c>
      <c r="B15" s="240"/>
      <c r="C15" s="240"/>
      <c r="D15" s="240"/>
      <c r="E15" s="240"/>
      <c r="F15" s="240"/>
      <c r="G15" s="240"/>
      <c r="H15" s="240"/>
      <c r="I15" s="37">
        <v>11</v>
      </c>
      <c r="J15" s="133"/>
      <c r="K15" s="133"/>
    </row>
    <row r="16" spans="1:11" ht="12.75">
      <c r="A16" s="239" t="s">
        <v>258</v>
      </c>
      <c r="B16" s="240"/>
      <c r="C16" s="240"/>
      <c r="D16" s="240"/>
      <c r="E16" s="240"/>
      <c r="F16" s="240"/>
      <c r="G16" s="240"/>
      <c r="H16" s="240"/>
      <c r="I16" s="37">
        <v>12</v>
      </c>
      <c r="J16" s="133"/>
      <c r="K16" s="133"/>
    </row>
    <row r="17" spans="1:11" ht="12.75">
      <c r="A17" s="239" t="s">
        <v>259</v>
      </c>
      <c r="B17" s="240"/>
      <c r="C17" s="240"/>
      <c r="D17" s="240"/>
      <c r="E17" s="240"/>
      <c r="F17" s="240"/>
      <c r="G17" s="240"/>
      <c r="H17" s="240"/>
      <c r="I17" s="37">
        <v>13</v>
      </c>
      <c r="J17" s="133"/>
      <c r="K17" s="133"/>
    </row>
    <row r="18" spans="1:11" ht="12.75">
      <c r="A18" s="239" t="s">
        <v>260</v>
      </c>
      <c r="B18" s="240"/>
      <c r="C18" s="240"/>
      <c r="D18" s="240"/>
      <c r="E18" s="240"/>
      <c r="F18" s="240"/>
      <c r="G18" s="240"/>
      <c r="H18" s="240"/>
      <c r="I18" s="37">
        <v>14</v>
      </c>
      <c r="J18" s="133"/>
      <c r="K18" s="133"/>
    </row>
    <row r="19" spans="1:11" ht="12.75">
      <c r="A19" s="239" t="s">
        <v>261</v>
      </c>
      <c r="B19" s="240"/>
      <c r="C19" s="240"/>
      <c r="D19" s="240"/>
      <c r="E19" s="240"/>
      <c r="F19" s="240"/>
      <c r="G19" s="240"/>
      <c r="H19" s="240"/>
      <c r="I19" s="37">
        <v>15</v>
      </c>
      <c r="J19" s="133"/>
      <c r="K19" s="133"/>
    </row>
    <row r="20" spans="1:11" ht="12.75">
      <c r="A20" s="239" t="s">
        <v>262</v>
      </c>
      <c r="B20" s="240"/>
      <c r="C20" s="240"/>
      <c r="D20" s="240"/>
      <c r="E20" s="240"/>
      <c r="F20" s="240"/>
      <c r="G20" s="240"/>
      <c r="H20" s="240"/>
      <c r="I20" s="37">
        <v>16</v>
      </c>
      <c r="J20" s="133"/>
      <c r="K20" s="133"/>
    </row>
    <row r="21" spans="1:11" ht="12.75">
      <c r="A21" s="245" t="s">
        <v>283</v>
      </c>
      <c r="B21" s="246"/>
      <c r="C21" s="246"/>
      <c r="D21" s="246"/>
      <c r="E21" s="246"/>
      <c r="F21" s="246"/>
      <c r="G21" s="246"/>
      <c r="H21" s="246"/>
      <c r="I21" s="37">
        <v>17</v>
      </c>
      <c r="J21" s="135">
        <f>SUM(J15:J20)</f>
        <v>0</v>
      </c>
      <c r="K21" s="135">
        <f>SUM(K15:K20)</f>
        <v>0</v>
      </c>
    </row>
    <row r="22" spans="1:11" ht="12.75">
      <c r="A22" s="254"/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>
      <c r="A23" s="247" t="s">
        <v>263</v>
      </c>
      <c r="B23" s="248"/>
      <c r="C23" s="248"/>
      <c r="D23" s="248"/>
      <c r="E23" s="248"/>
      <c r="F23" s="248"/>
      <c r="G23" s="248"/>
      <c r="H23" s="248"/>
      <c r="I23" s="38">
        <v>18</v>
      </c>
      <c r="J23" s="6"/>
      <c r="K23" s="6"/>
    </row>
    <row r="24" spans="1:11" ht="17.25" customHeight="1">
      <c r="A24" s="249" t="s">
        <v>264</v>
      </c>
      <c r="B24" s="250"/>
      <c r="C24" s="250"/>
      <c r="D24" s="250"/>
      <c r="E24" s="250"/>
      <c r="F24" s="250"/>
      <c r="G24" s="250"/>
      <c r="H24" s="250"/>
      <c r="I24" s="39">
        <v>19</v>
      </c>
      <c r="J24" s="44"/>
      <c r="K24" s="44"/>
    </row>
    <row r="25" spans="1:11" ht="30" customHeight="1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mroncevic</cp:lastModifiedBy>
  <cp:lastPrinted>2012-02-14T12:04:20Z</cp:lastPrinted>
  <dcterms:created xsi:type="dcterms:W3CDTF">2008-10-17T11:51:54Z</dcterms:created>
  <dcterms:modified xsi:type="dcterms:W3CDTF">2013-05-02T10:56:41Z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