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<sst xmlns="http://schemas.openxmlformats.org/spreadsheetml/2006/main" count="357" uniqueCount="318">
  <si>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</si>
  <si>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</si>
  <si>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</si>
  <si>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</si>
  <si>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</si>
  <si>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</si>
  <si>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</si>
  <si>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</si>
  <si>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</si>
  <si>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</si>
  <si>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</si>
  <si>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</si>
  <si>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</si>
  <si>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</si>
  <si>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</si>
  <si>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</si>
  <si>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</si>
  <si>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</si>
  <si>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</si>
  <si>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</si>
  <si>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</si>
  <si>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</si>
  <si>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</si>
  <si>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</si>
  <si>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</si>
  <si>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</si>
  <si>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</si>
  <si>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</si>
  <si>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</si>
  <si>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</si>
  <si>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</si>
  <si>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</si>
  <si>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</si>
  <si>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</si>
  <si>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</si>
  <si>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</si>
  <si>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</si>
  <si>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</si>
  <si>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</si>
  <si>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</si>
  <si>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</si>
  <si>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</si>
  <si>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</si>
  <si>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</si>
  <si>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</si>
  <si>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</si>
  <si>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</si>
  <si>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</si>
  <si>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</si>
  <si>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</si>
  <si>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</si>
  <si>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</si>
  <si>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</si>
  <si>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</si>
  <si>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</si>
  <si>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</si>
  <si>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</si>
  <si>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</si>
  <si>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</si>
  <si>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</si>
  <si>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</si>
  <si>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</si>
  <si>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</si>
  <si>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</si>
  <si>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</si>
  <si>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</si>
  <si>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</si>
  <si>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</si>
  <si>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</si>
  <si>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</si>
  <si>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</si>
  <si>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</si>
  <si>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</si>
  <si>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</si>
  <si>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</si>
  <si>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</si>
  <si>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</si>
  <si>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</si>
  <si>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</si>
  <si>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</si>
  <si>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</si>
  <si>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</si>
  <si>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</si>
  <si>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</si>
  <si>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</si>
  <si>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</si>
  <si>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</si>
  <si>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</si>
  <si>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</si>
  <si>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</si>
  <si>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</si>
  <si>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</si>
  <si>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</si>
  <si>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</si>
  <si>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</si>
  <si>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</si>
  <si>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</si>
  <si>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</si>
  <si>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</si>
  <si>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</si>
  <si>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</si>
  <si>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</si>
  <si>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</si>
  <si>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</si>
  <si>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</si>
  <si>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</si>
  <si>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</si>
  <si>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</si>
  <si>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</si>
  <si>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</si>
  <si>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</si>
  <si>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</si>
  <si>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</si>
  <si>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</si>
  <si>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</si>
  <si>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</si>
  <si>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</si>
  <si>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</si>
  <si>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</si>
  <si>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</si>
  <si>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</si>
  <si>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</si>
  <si>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</si>
  <si>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</si>
  <si>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</si>
  <si>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</si>
  <si>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</si>
  <si>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</si>
  <si>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</si>
  <si>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</si>
  <si>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</si>
  <si>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</si>
  <si>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</si>
  <si>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</si>
  <si>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</si>
  <si>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</si>
  <si>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</si>
  <si>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</si>
  <si>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</si>
  <si>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</si>
  <si>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</si>
  <si>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</si>
  <si>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</si>
  <si>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</si>
  <si>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</si>
  <si>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</si>
  <si>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</si>
  <si>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</si>
  <si>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</si>
  <si>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</si>
  <si>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</si>
  <si>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</si>
  <si>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</si>
  <si>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</si>
  <si>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</si>
  <si>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</si>
  <si>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</si>
  <si>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</si>
  <si>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</si>
  <si>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</si>
  <si>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</si>
  <si>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</si>
  <si>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</si>
  <si>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</si>
  <si>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</si>
  <si>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</si>
  <si>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</si>
  <si>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</si>
  <si>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</si>
  <si>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</si>
  <si>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</si>
  <si>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</si>
  <si>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</si>
  <si>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</si>
  <si>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</si>
  <si>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</si>
  <si>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</si>
  <si>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</si>
  <si>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</si>
  <si>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</si>
  <si>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</si>
  <si>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</si>
  <si>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</si>
  <si>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</si>
  <si>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</si>
  <si>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</si>
  <si>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</si>
  <si>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</si>
  <si>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</si>
  <si>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</si>
  <si>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</si>
  <si>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</si>
  <si>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</si>
  <si>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</si>
  <si>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</si>
  <si>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</si>
  <si>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</si>
  <si>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</si>
  <si>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</si>
  <si>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</si>
  <si>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</si>
  <si>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</si>
  <si>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</si>
  <si>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</si>
  <si>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</si>
  <si>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</si>
  <si>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</si>
  <si>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</si>
  <si>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</si>
  <si>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</si>
  <si>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</si>
  <si>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</si>
  <si>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</si>
  <si>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</si>
  <si>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</si>
  <si>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</si>
  <si>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</si>
  <si>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</si>
  <si>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</si>
  <si>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</si>
  <si>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</si>
  <si>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</si>
  <si>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</si>
  <si>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</si>
  <si>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</si>
  <si>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</si>
  <si>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</si>
  <si>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</si>
  <si>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</si>
  <si>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</si>
  <si>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</si>
  <si>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</si>
  <si>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</si>
  <si>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</si>
  <si>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</si>
  <si>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</si>
  <si>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</si>
  <si>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</si>
  <si>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</si>
  <si>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</si>
  <si>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</si>
  <si>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</si>
  <si>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</si>
  <si>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</si>
  <si>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</si>
  <si>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</si>
  <si>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</si>
  <si>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</si>
  <si>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</si>
  <si>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</si>
  <si>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</si>
  <si>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</si>
  <si>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</si>
  <si>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</si>
  <si>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</si>
  <si>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</si>
  <si>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</si>
  <si>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</si>
  <si>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</si>
  <si>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</si>
  <si>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</si>
  <si>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</si>
  <si>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</si>
  <si>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</si>
  <si>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</si>
  <si>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</si>
  <si>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</si>
  <si>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</si>
  <si>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</si>
  <si>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</si>
  <si>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</si>
  <si>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</si>
  <si>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</si>
  <si>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</si>
  <si>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</si>
  <si>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</si>
  <si>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</si>
  <si>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</si>
  <si>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</si>
  <si>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</si>
  <si>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</si>
  <si>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</si>
  <si>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</si>
  <si>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</si>
  <si>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</si>
  <si>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</si>
  <si>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</si>
  <si>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</si>
  <si>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</si>
  <si>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</si>
  <si>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</si>
  <si>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</si>
  <si>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</si>
  <si>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</si>
  <si>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</si>
  <si>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</si>
  <si>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</si>
  <si>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</si>
  <si>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</si>
  <si>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</si>
  <si>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</si>
  <si>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</si>
  <si>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</si>
  <si>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Company: LUKA PLOČE</t>
  </si>
  <si>
    <t xml:space="preserve">Company: LUKA PLOČE </t>
  </si>
  <si>
    <t>LUKA PLOČE</t>
  </si>
  <si>
    <t>3. Statement of responsible persons for preparation of financial statements</t>
  </si>
  <si>
    <t>VII. MINORITY INTERESTS</t>
  </si>
  <si>
    <t>01.01.2012.</t>
  </si>
  <si>
    <t>31.12.2012.</t>
  </si>
  <si>
    <t>as of 31.12.2012.</t>
  </si>
  <si>
    <t>for the period 01.01.2012. to 31.12.2012.</t>
  </si>
  <si>
    <t>financije@luka-ploce.hr</t>
  </si>
  <si>
    <t>YES</t>
  </si>
  <si>
    <t>1. Audited annual financial report with Auditor's Report</t>
  </si>
  <si>
    <t>2.Report of the Management Board on position of the Company</t>
  </si>
  <si>
    <t>4. Decision (proposal) of authorized entity for establishing of annual financial reports</t>
  </si>
  <si>
    <t>5. Decision on distribution of profit or covering of incured loss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</si>
</sst>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0" fillId="21" borderId="2" applyNumberFormat="0" applyAlignment="0" applyProtection="0"/>
    <xf numFmtId="0" fontId="21" fillId="21" borderId="3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3" applyNumberFormat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11" fillId="0" borderId="0" xfId="58" applyFont="1" applyBorder="1" applyAlignment="1" applyProtection="1">
      <alignment horizontal="right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8" fillId="0" borderId="0" xfId="64" applyBorder="1" applyAlignment="1">
      <alignment/>
      <protection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Border="1" applyAlignment="1">
      <alignment vertical="center"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3" fontId="2" fillId="0" borderId="26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vertical="top"/>
      <protection hidden="1"/>
    </xf>
    <xf numFmtId="49" fontId="2" fillId="0" borderId="26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25" xfId="58" applyFont="1" applyBorder="1" applyAlignment="1" applyProtection="1">
      <alignment vertical="center"/>
      <protection hidden="1"/>
    </xf>
    <xf numFmtId="0" fontId="3" fillId="0" borderId="25" xfId="58" applyFont="1" applyBorder="1" applyAlignment="1">
      <alignment/>
      <protection/>
    </xf>
    <xf numFmtId="0" fontId="3" fillId="0" borderId="24" xfId="58" applyFont="1" applyBorder="1" applyAlignment="1" applyProtection="1">
      <alignment horizontal="center" vertical="top"/>
      <protection hidden="1"/>
    </xf>
    <xf numFmtId="0" fontId="3" fillId="0" borderId="25" xfId="58" applyFont="1" applyBorder="1" applyAlignment="1" applyProtection="1">
      <alignment horizontal="right" vertical="top"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4" applyFont="1" applyFill="1" applyBorder="1" applyAlignment="1" applyProtection="1">
      <alignment vertical="center"/>
      <protection hidden="1"/>
    </xf>
    <xf numFmtId="0" fontId="8" fillId="0" borderId="24" xfId="64" applyBorder="1" applyAlignment="1">
      <alignment/>
      <protection/>
    </xf>
    <xf numFmtId="0" fontId="2" fillId="0" borderId="25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30" xfId="0" applyFont="1" applyFill="1" applyBorder="1" applyAlignment="1">
      <alignment horizontal="center" vertical="center" wrapText="1"/>
    </xf>
    <xf numFmtId="0" fontId="17" fillId="23" borderId="30" xfId="0" applyFont="1" applyFill="1" applyBorder="1" applyAlignment="1">
      <alignment horizontal="center" vertical="center" wrapText="1"/>
    </xf>
    <xf numFmtId="49" fontId="17" fillId="23" borderId="31" xfId="0" applyNumberFormat="1" applyFont="1" applyFill="1" applyBorder="1" applyAlignment="1">
      <alignment horizontal="center" vertical="center" wrapText="1"/>
    </xf>
    <xf numFmtId="49" fontId="17" fillId="23" borderId="31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indent="2"/>
      <protection hidden="1"/>
    </xf>
    <xf numFmtId="0" fontId="3" fillId="0" borderId="0" xfId="58" applyFont="1" applyBorder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13" fillId="0" borderId="24" xfId="64" applyFont="1" applyBorder="1" applyAlignment="1" applyProtection="1">
      <alignment horizontal="left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0" fontId="12" fillId="0" borderId="32" xfId="40" applyFont="1" applyFill="1" applyBorder="1" applyAlignment="1" applyProtection="1">
      <alignment/>
      <protection hidden="1" locked="0"/>
    </xf>
    <xf numFmtId="0" fontId="12" fillId="0" borderId="33" xfId="40" applyFont="1" applyFill="1" applyBorder="1" applyAlignment="1" applyProtection="1">
      <alignment/>
      <protection hidden="1"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3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3" fillId="0" borderId="24" xfId="58" applyFont="1" applyBorder="1" applyAlignment="1">
      <alignment horizontal="center"/>
      <protection/>
    </xf>
    <xf numFmtId="0" fontId="4" fillId="0" borderId="35" xfId="40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>
      <alignment horizontal="center"/>
      <protection/>
    </xf>
    <xf numFmtId="0" fontId="9" fillId="0" borderId="22" xfId="58" applyFont="1" applyBorder="1" applyAlignment="1">
      <alignment/>
      <protection/>
    </xf>
    <xf numFmtId="0" fontId="3" fillId="0" borderId="17" xfId="58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49" fontId="2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3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top"/>
      <protection hidden="1"/>
    </xf>
    <xf numFmtId="0" fontId="3" fillId="0" borderId="25" xfId="58" applyFont="1" applyBorder="1" applyAlignment="1" applyProtection="1">
      <alignment horizontal="right" vertical="center" wrapText="1"/>
      <protection hidden="1"/>
    </xf>
    <xf numFmtId="0" fontId="3" fillId="0" borderId="38" xfId="58" applyFont="1" applyBorder="1" applyAlignment="1" applyProtection="1">
      <alignment horizontal="right" vertical="center" wrapText="1"/>
      <protection hidden="1"/>
    </xf>
    <xf numFmtId="49" fontId="4" fillId="0" borderId="35" xfId="40" applyNumberFormat="1" applyFill="1" applyBorder="1" applyAlignment="1" applyProtection="1">
      <alignment horizontal="left" vertical="center"/>
      <protection hidden="1" locked="0"/>
    </xf>
    <xf numFmtId="49" fontId="12" fillId="0" borderId="32" xfId="40" applyNumberFormat="1" applyFont="1" applyFill="1" applyBorder="1" applyAlignment="1" applyProtection="1">
      <alignment horizontal="left" vertical="center"/>
      <protection hidden="1" locked="0"/>
    </xf>
    <xf numFmtId="49" fontId="12" fillId="0" borderId="33" xfId="40" applyNumberFormat="1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vertical="center"/>
      <protection hidden="1"/>
    </xf>
    <xf numFmtId="0" fontId="3" fillId="0" borderId="38" xfId="58" applyFont="1" applyBorder="1" applyAlignment="1" applyProtection="1">
      <alignment horizontal="right" vertical="center"/>
      <protection hidden="1"/>
    </xf>
    <xf numFmtId="49" fontId="2" fillId="0" borderId="3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14" fillId="0" borderId="0" xfId="64" applyFont="1" applyBorder="1" applyAlignment="1" applyProtection="1">
      <alignment horizontal="left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13" fillId="0" borderId="24" xfId="64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 horizontal="center" vertical="top"/>
      <protection hidden="1"/>
    </xf>
    <xf numFmtId="0" fontId="3" fillId="0" borderId="23" xfId="58" applyFont="1" applyBorder="1" applyAlignment="1" applyProtection="1">
      <alignment horizontal="center" vertical="top"/>
      <protection hidden="1"/>
    </xf>
    <xf numFmtId="49" fontId="2" fillId="0" borderId="36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 applyProtection="1">
      <alignment horizontal="center" vertical="top"/>
      <protection hidden="1"/>
    </xf>
    <xf numFmtId="0" fontId="2" fillId="0" borderId="35" xfId="58" applyFont="1" applyFill="1" applyBorder="1" applyAlignment="1" applyProtection="1">
      <alignment horizontal="left" vertical="center"/>
      <protection hidden="1" locked="0"/>
    </xf>
    <xf numFmtId="0" fontId="2" fillId="0" borderId="32" xfId="58" applyFont="1" applyFill="1" applyBorder="1" applyAlignment="1" applyProtection="1">
      <alignment horizontal="left" vertical="center"/>
      <protection hidden="1" locked="0"/>
    </xf>
    <xf numFmtId="0" fontId="2" fillId="0" borderId="33" xfId="58" applyFont="1" applyFill="1" applyBorder="1" applyAlignment="1" applyProtection="1">
      <alignment horizontal="left" vertical="center"/>
      <protection hidden="1" locked="0"/>
    </xf>
    <xf numFmtId="49" fontId="2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 applyProtection="1">
      <alignment horizontal="right" vertical="center"/>
      <protection hidden="1"/>
    </xf>
    <xf numFmtId="0" fontId="2" fillId="0" borderId="36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1" fontId="2" fillId="0" borderId="3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 applyProtection="1">
      <alignment horizontal="right" vertical="center" wrapText="1"/>
      <protection hidden="1"/>
    </xf>
    <xf numFmtId="0" fontId="3" fillId="0" borderId="38" xfId="58" applyFont="1" applyBorder="1" applyAlignment="1" applyProtection="1">
      <alignment horizontal="righ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8" xfId="58" applyFont="1" applyFill="1" applyBorder="1" applyAlignment="1" applyProtection="1">
      <alignment horizontal="left" vertical="center" wrapText="1"/>
      <protection hidden="1"/>
    </xf>
    <xf numFmtId="0" fontId="10" fillId="0" borderId="16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38" xfId="58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top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6" fillId="24" borderId="21" xfId="0" applyFont="1" applyFill="1" applyBorder="1" applyAlignment="1" applyProtection="1">
      <alignment vertical="center" wrapText="1"/>
      <protection hidden="1"/>
    </xf>
    <xf numFmtId="0" fontId="6" fillId="24" borderId="40" xfId="0" applyFont="1" applyFill="1" applyBorder="1" applyAlignment="1" applyProtection="1">
      <alignment vertical="center" wrapText="1"/>
      <protection hidden="1"/>
    </xf>
    <xf numFmtId="0" fontId="2" fillId="23" borderId="30" xfId="0" applyFont="1" applyFill="1" applyBorder="1" applyAlignment="1">
      <alignment horizontal="center" vertical="center" wrapText="1"/>
    </xf>
    <xf numFmtId="49" fontId="17" fillId="23" borderId="3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 3" xfId="57"/>
    <cellStyle name="Normal_TFI-POD" xfId="58"/>
    <cellStyle name="Obično_Knjiga2" xfId="59"/>
    <cellStyle name="Percent" xfId="60"/>
    <cellStyle name="Povezana ćelija" xfId="61"/>
    <cellStyle name="Provjera ćelije" xfId="62"/>
    <cellStyle name="Stil 1" xfId="63"/>
    <cellStyle name="Style 1" xfId="64"/>
    <cellStyle name="Tekst objašnjenja" xfId="65"/>
    <cellStyle name="Tekst upozorenja" xfId="66"/>
    <cellStyle name="Ukupni zbroj" xfId="67"/>
    <cellStyle name="Unos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B61" sqref="B61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3" t="s">
        <v>5</v>
      </c>
      <c r="B1" s="128"/>
      <c r="C1" s="128"/>
      <c r="D1" s="60"/>
      <c r="E1" s="60"/>
      <c r="F1" s="60"/>
      <c r="G1" s="60"/>
      <c r="H1" s="60"/>
      <c r="I1" s="61"/>
      <c r="J1" s="10"/>
      <c r="K1" s="10"/>
      <c r="L1" s="10"/>
    </row>
    <row r="2" spans="1:12" ht="12.75" customHeight="1">
      <c r="A2" s="170" t="s">
        <v>6</v>
      </c>
      <c r="B2" s="171"/>
      <c r="C2" s="171"/>
      <c r="D2" s="172"/>
      <c r="E2" s="53" t="s">
        <v>308</v>
      </c>
      <c r="F2" s="12"/>
      <c r="G2" s="13" t="s">
        <v>277</v>
      </c>
      <c r="H2" s="53" t="s">
        <v>309</v>
      </c>
      <c r="I2" s="62"/>
      <c r="J2" s="10"/>
      <c r="K2" s="10"/>
      <c r="L2" s="10"/>
    </row>
    <row r="3" spans="1:12" ht="12.75">
      <c r="A3" s="63"/>
      <c r="B3" s="14"/>
      <c r="C3" s="14"/>
      <c r="D3" s="14"/>
      <c r="E3" s="15"/>
      <c r="F3" s="15"/>
      <c r="G3" s="14"/>
      <c r="H3" s="14"/>
      <c r="I3" s="64"/>
      <c r="J3" s="10"/>
      <c r="K3" s="10"/>
      <c r="L3" s="10"/>
    </row>
    <row r="4" spans="1:12" ht="15" customHeight="1">
      <c r="A4" s="173" t="s">
        <v>278</v>
      </c>
      <c r="B4" s="174"/>
      <c r="C4" s="174"/>
      <c r="D4" s="174"/>
      <c r="E4" s="174"/>
      <c r="F4" s="174"/>
      <c r="G4" s="174"/>
      <c r="H4" s="174"/>
      <c r="I4" s="175"/>
      <c r="J4" s="10"/>
      <c r="K4" s="10"/>
      <c r="L4" s="10"/>
    </row>
    <row r="5" spans="1:12" ht="12.75">
      <c r="A5" s="65"/>
      <c r="B5" s="16"/>
      <c r="C5" s="16"/>
      <c r="D5" s="16"/>
      <c r="E5" s="17"/>
      <c r="F5" s="50"/>
      <c r="G5" s="18"/>
      <c r="H5" s="19"/>
      <c r="I5" s="66"/>
      <c r="J5" s="10"/>
      <c r="K5" s="10"/>
      <c r="L5" s="10"/>
    </row>
    <row r="6" spans="1:12" ht="12.75">
      <c r="A6" s="146" t="s">
        <v>7</v>
      </c>
      <c r="B6" s="147"/>
      <c r="C6" s="161" t="s">
        <v>265</v>
      </c>
      <c r="D6" s="132"/>
      <c r="E6" s="27"/>
      <c r="F6" s="27"/>
      <c r="G6" s="27"/>
      <c r="H6" s="27"/>
      <c r="I6" s="67"/>
      <c r="J6" s="10"/>
      <c r="K6" s="10"/>
      <c r="L6" s="10"/>
    </row>
    <row r="7" spans="1:12" ht="12.75">
      <c r="A7" s="68"/>
      <c r="B7" s="22"/>
      <c r="C7" s="16"/>
      <c r="D7" s="16"/>
      <c r="E7" s="27"/>
      <c r="F7" s="27"/>
      <c r="G7" s="27"/>
      <c r="H7" s="27"/>
      <c r="I7" s="67"/>
      <c r="J7" s="10"/>
      <c r="K7" s="10"/>
      <c r="L7" s="10"/>
    </row>
    <row r="8" spans="1:12" ht="12.75" customHeight="1">
      <c r="A8" s="168" t="s">
        <v>8</v>
      </c>
      <c r="B8" s="169"/>
      <c r="C8" s="161" t="s">
        <v>266</v>
      </c>
      <c r="D8" s="132"/>
      <c r="E8" s="27"/>
      <c r="F8" s="27"/>
      <c r="G8" s="27"/>
      <c r="H8" s="27"/>
      <c r="I8" s="69"/>
      <c r="J8" s="10"/>
      <c r="K8" s="10"/>
      <c r="L8" s="10"/>
    </row>
    <row r="9" spans="1:12" ht="12.75">
      <c r="A9" s="70"/>
      <c r="B9" s="41"/>
      <c r="C9" s="20"/>
      <c r="D9" s="25"/>
      <c r="E9" s="16"/>
      <c r="F9" s="16"/>
      <c r="G9" s="16"/>
      <c r="H9" s="16"/>
      <c r="I9" s="69"/>
      <c r="J9" s="10"/>
      <c r="K9" s="10"/>
      <c r="L9" s="10"/>
    </row>
    <row r="10" spans="1:12" ht="12.75" customHeight="1">
      <c r="A10" s="141" t="s">
        <v>9</v>
      </c>
      <c r="B10" s="165"/>
      <c r="C10" s="161" t="s">
        <v>267</v>
      </c>
      <c r="D10" s="132"/>
      <c r="E10" s="16"/>
      <c r="F10" s="16"/>
      <c r="G10" s="16"/>
      <c r="H10" s="16"/>
      <c r="I10" s="69"/>
      <c r="J10" s="10"/>
      <c r="K10" s="10"/>
      <c r="L10" s="10"/>
    </row>
    <row r="11" spans="1:12" ht="12.75">
      <c r="A11" s="141"/>
      <c r="B11" s="165"/>
      <c r="C11" s="16"/>
      <c r="D11" s="16"/>
      <c r="E11" s="16"/>
      <c r="F11" s="16"/>
      <c r="G11" s="16"/>
      <c r="H11" s="16"/>
      <c r="I11" s="69"/>
      <c r="J11" s="10"/>
      <c r="K11" s="10"/>
      <c r="L11" s="10"/>
    </row>
    <row r="12" spans="1:12" ht="12.75">
      <c r="A12" s="146" t="s">
        <v>10</v>
      </c>
      <c r="B12" s="147"/>
      <c r="C12" s="158" t="s">
        <v>305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68"/>
      <c r="B13" s="22"/>
      <c r="C13" s="21"/>
      <c r="D13" s="16"/>
      <c r="E13" s="16"/>
      <c r="F13" s="16"/>
      <c r="G13" s="16"/>
      <c r="H13" s="16"/>
      <c r="I13" s="69"/>
      <c r="J13" s="10"/>
      <c r="K13" s="10"/>
      <c r="L13" s="10"/>
    </row>
    <row r="14" spans="1:12" ht="12.75">
      <c r="A14" s="146" t="s">
        <v>11</v>
      </c>
      <c r="B14" s="147"/>
      <c r="C14" s="166">
        <v>20340</v>
      </c>
      <c r="D14" s="167"/>
      <c r="E14" s="16"/>
      <c r="F14" s="158" t="s">
        <v>268</v>
      </c>
      <c r="G14" s="159"/>
      <c r="H14" s="159"/>
      <c r="I14" s="160"/>
      <c r="J14" s="10"/>
      <c r="K14" s="10"/>
      <c r="L14" s="10"/>
    </row>
    <row r="15" spans="1:12" ht="12.75">
      <c r="A15" s="68"/>
      <c r="B15" s="22"/>
      <c r="C15" s="16"/>
      <c r="D15" s="16"/>
      <c r="E15" s="16"/>
      <c r="F15" s="16"/>
      <c r="G15" s="16"/>
      <c r="H15" s="16"/>
      <c r="I15" s="69"/>
      <c r="J15" s="10"/>
      <c r="K15" s="10"/>
      <c r="L15" s="10"/>
    </row>
    <row r="16" spans="1:12" ht="12.75">
      <c r="A16" s="146" t="s">
        <v>12</v>
      </c>
      <c r="B16" s="147"/>
      <c r="C16" s="158" t="s">
        <v>269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68"/>
      <c r="B17" s="22"/>
      <c r="C17" s="16"/>
      <c r="D17" s="16"/>
      <c r="E17" s="16"/>
      <c r="F17" s="16"/>
      <c r="G17" s="16"/>
      <c r="H17" s="16"/>
      <c r="I17" s="69"/>
      <c r="J17" s="10"/>
      <c r="K17" s="10"/>
      <c r="L17" s="10"/>
    </row>
    <row r="18" spans="1:12" ht="12.75">
      <c r="A18" s="146" t="s">
        <v>13</v>
      </c>
      <c r="B18" s="147"/>
      <c r="C18" s="125" t="s">
        <v>312</v>
      </c>
      <c r="D18" s="114"/>
      <c r="E18" s="114"/>
      <c r="F18" s="114"/>
      <c r="G18" s="114"/>
      <c r="H18" s="114"/>
      <c r="I18" s="115"/>
      <c r="J18" s="10"/>
      <c r="K18" s="10"/>
      <c r="L18" s="10"/>
    </row>
    <row r="19" spans="1:12" ht="12.75">
      <c r="A19" s="68"/>
      <c r="B19" s="22"/>
      <c r="C19" s="21"/>
      <c r="D19" s="16"/>
      <c r="E19" s="16"/>
      <c r="F19" s="16"/>
      <c r="G19" s="16"/>
      <c r="H19" s="16"/>
      <c r="I19" s="69"/>
      <c r="J19" s="10"/>
      <c r="K19" s="10"/>
      <c r="L19" s="10"/>
    </row>
    <row r="20" spans="1:12" ht="12.75">
      <c r="A20" s="162" t="s">
        <v>31</v>
      </c>
      <c r="B20" s="147"/>
      <c r="C20" s="125" t="s">
        <v>270</v>
      </c>
      <c r="D20" s="114"/>
      <c r="E20" s="114"/>
      <c r="F20" s="114"/>
      <c r="G20" s="114"/>
      <c r="H20" s="114"/>
      <c r="I20" s="115"/>
      <c r="J20" s="10"/>
      <c r="K20" s="10"/>
      <c r="L20" s="10"/>
    </row>
    <row r="21" spans="1:12" ht="12.75">
      <c r="A21" s="68"/>
      <c r="B21" s="22"/>
      <c r="C21" s="21"/>
      <c r="D21" s="16"/>
      <c r="E21" s="16"/>
      <c r="F21" s="16"/>
      <c r="G21" s="16"/>
      <c r="H21" s="16"/>
      <c r="I21" s="69"/>
      <c r="J21" s="10"/>
      <c r="K21" s="10"/>
      <c r="L21" s="10"/>
    </row>
    <row r="22" spans="1:12" ht="12.75">
      <c r="A22" s="146" t="s">
        <v>14</v>
      </c>
      <c r="B22" s="147"/>
      <c r="C22" s="54">
        <v>335</v>
      </c>
      <c r="D22" s="158" t="s">
        <v>268</v>
      </c>
      <c r="E22" s="159"/>
      <c r="F22" s="163"/>
      <c r="G22" s="164"/>
      <c r="H22" s="126"/>
      <c r="I22" s="71"/>
      <c r="J22" s="10"/>
      <c r="K22" s="10"/>
      <c r="L22" s="10"/>
    </row>
    <row r="23" spans="1:12" ht="12.75">
      <c r="A23" s="68"/>
      <c r="B23" s="22"/>
      <c r="C23" s="16"/>
      <c r="D23" s="23"/>
      <c r="E23" s="23"/>
      <c r="F23" s="23"/>
      <c r="G23" s="23"/>
      <c r="H23" s="16"/>
      <c r="I23" s="69"/>
      <c r="J23" s="10"/>
      <c r="K23" s="10"/>
      <c r="L23" s="10"/>
    </row>
    <row r="24" spans="1:12" ht="12.75">
      <c r="A24" s="146" t="s">
        <v>15</v>
      </c>
      <c r="B24" s="147"/>
      <c r="C24" s="54">
        <v>19</v>
      </c>
      <c r="D24" s="158" t="s">
        <v>271</v>
      </c>
      <c r="E24" s="159"/>
      <c r="F24" s="159"/>
      <c r="G24" s="163"/>
      <c r="H24" s="42" t="s">
        <v>16</v>
      </c>
      <c r="I24" s="72">
        <v>731</v>
      </c>
      <c r="J24" s="10"/>
      <c r="K24" s="10"/>
      <c r="L24" s="10"/>
    </row>
    <row r="25" spans="1:12" ht="12.75">
      <c r="A25" s="68"/>
      <c r="B25" s="22"/>
      <c r="C25" s="16"/>
      <c r="D25" s="23"/>
      <c r="E25" s="23"/>
      <c r="F25" s="23"/>
      <c r="G25" s="22"/>
      <c r="H25" s="22" t="s">
        <v>17</v>
      </c>
      <c r="I25" s="73"/>
      <c r="J25" s="10"/>
      <c r="K25" s="10"/>
      <c r="L25" s="10"/>
    </row>
    <row r="26" spans="1:12" ht="12.75">
      <c r="A26" s="146" t="s">
        <v>18</v>
      </c>
      <c r="B26" s="147"/>
      <c r="C26" s="55" t="s">
        <v>313</v>
      </c>
      <c r="D26" s="24"/>
      <c r="E26" s="30"/>
      <c r="F26" s="23"/>
      <c r="G26" s="126" t="s">
        <v>19</v>
      </c>
      <c r="H26" s="147"/>
      <c r="I26" s="74" t="s">
        <v>272</v>
      </c>
      <c r="J26" s="10"/>
      <c r="K26" s="10"/>
      <c r="L26" s="10"/>
    </row>
    <row r="27" spans="1:12" ht="12.75">
      <c r="A27" s="68"/>
      <c r="B27" s="22"/>
      <c r="C27" s="16"/>
      <c r="D27" s="23"/>
      <c r="E27" s="23"/>
      <c r="F27" s="23"/>
      <c r="G27" s="23"/>
      <c r="H27" s="16"/>
      <c r="I27" s="75"/>
      <c r="J27" s="10"/>
      <c r="K27" s="10"/>
      <c r="L27" s="10"/>
    </row>
    <row r="28" spans="1:12" ht="12.75">
      <c r="A28" s="76" t="s">
        <v>20</v>
      </c>
      <c r="B28" s="58"/>
      <c r="C28" s="58"/>
      <c r="D28" s="58"/>
      <c r="E28" s="59"/>
      <c r="F28" s="59"/>
      <c r="G28" s="59"/>
      <c r="H28" s="127" t="s">
        <v>9</v>
      </c>
      <c r="I28" s="124"/>
      <c r="J28" s="10"/>
      <c r="K28" s="10"/>
      <c r="L28" s="10"/>
    </row>
    <row r="29" spans="1:12" ht="12.75">
      <c r="A29" s="96"/>
      <c r="B29" s="96"/>
      <c r="C29" s="96"/>
      <c r="D29" s="97"/>
      <c r="E29" s="23"/>
      <c r="F29" s="23"/>
      <c r="G29" s="23"/>
      <c r="H29" s="98"/>
      <c r="I29" s="99"/>
      <c r="J29" s="100"/>
      <c r="K29" s="100"/>
      <c r="L29" s="100"/>
    </row>
    <row r="30" spans="1:12" ht="12.75">
      <c r="A30" s="136" t="s">
        <v>287</v>
      </c>
      <c r="B30" s="137"/>
      <c r="C30" s="137"/>
      <c r="D30" s="137"/>
      <c r="E30" s="136" t="s">
        <v>288</v>
      </c>
      <c r="F30" s="137"/>
      <c r="G30" s="137"/>
      <c r="H30" s="138" t="s">
        <v>289</v>
      </c>
      <c r="I30" s="139"/>
      <c r="J30" s="101"/>
      <c r="K30" s="101"/>
      <c r="L30" s="101"/>
    </row>
    <row r="31" spans="1:12" ht="12.75">
      <c r="A31" s="102"/>
      <c r="B31" s="102"/>
      <c r="C31" s="103"/>
      <c r="D31" s="130"/>
      <c r="E31" s="130"/>
      <c r="F31" s="130"/>
      <c r="G31" s="131"/>
      <c r="H31" s="106"/>
      <c r="I31" s="107"/>
      <c r="J31" s="101"/>
      <c r="K31" s="101"/>
      <c r="L31" s="101"/>
    </row>
    <row r="32" spans="1:12" ht="12.75">
      <c r="A32" s="136" t="s">
        <v>290</v>
      </c>
      <c r="B32" s="137"/>
      <c r="C32" s="137"/>
      <c r="D32" s="137"/>
      <c r="E32" s="136" t="s">
        <v>291</v>
      </c>
      <c r="F32" s="137"/>
      <c r="G32" s="137"/>
      <c r="H32" s="138" t="s">
        <v>292</v>
      </c>
      <c r="I32" s="139"/>
      <c r="J32" s="101"/>
      <c r="K32" s="101"/>
      <c r="L32" s="101"/>
    </row>
    <row r="33" spans="1:12" ht="12.75">
      <c r="A33" s="102"/>
      <c r="B33" s="102"/>
      <c r="C33" s="103"/>
      <c r="D33" s="104"/>
      <c r="E33" s="104"/>
      <c r="F33" s="104"/>
      <c r="G33" s="105"/>
      <c r="H33" s="106"/>
      <c r="I33" s="108"/>
      <c r="J33" s="101"/>
      <c r="K33" s="101"/>
      <c r="L33" s="101"/>
    </row>
    <row r="34" spans="1:12" ht="12.75">
      <c r="A34" s="136" t="s">
        <v>293</v>
      </c>
      <c r="B34" s="137"/>
      <c r="C34" s="137"/>
      <c r="D34" s="137"/>
      <c r="E34" s="136" t="s">
        <v>288</v>
      </c>
      <c r="F34" s="137"/>
      <c r="G34" s="137"/>
      <c r="H34" s="138" t="s">
        <v>294</v>
      </c>
      <c r="I34" s="139"/>
      <c r="J34" s="101"/>
      <c r="K34" s="101"/>
      <c r="L34" s="101"/>
    </row>
    <row r="35" spans="1:12" ht="12.75">
      <c r="A35" s="102"/>
      <c r="B35" s="102"/>
      <c r="C35" s="103"/>
      <c r="D35" s="104"/>
      <c r="E35" s="104"/>
      <c r="F35" s="104"/>
      <c r="G35" s="105"/>
      <c r="H35" s="106"/>
      <c r="I35" s="108"/>
      <c r="J35" s="101"/>
      <c r="K35" s="101"/>
      <c r="L35" s="101"/>
    </row>
    <row r="36" spans="1:12" ht="12.75">
      <c r="A36" s="136" t="s">
        <v>295</v>
      </c>
      <c r="B36" s="137"/>
      <c r="C36" s="137"/>
      <c r="D36" s="137"/>
      <c r="E36" s="136" t="s">
        <v>288</v>
      </c>
      <c r="F36" s="137"/>
      <c r="G36" s="137"/>
      <c r="H36" s="138" t="s">
        <v>296</v>
      </c>
      <c r="I36" s="139"/>
      <c r="J36" s="101"/>
      <c r="K36" s="101"/>
      <c r="L36" s="101"/>
    </row>
    <row r="37" spans="1:12" ht="12.75">
      <c r="A37" s="109"/>
      <c r="B37" s="109"/>
      <c r="C37" s="134"/>
      <c r="D37" s="135"/>
      <c r="E37" s="106"/>
      <c r="F37" s="134"/>
      <c r="G37" s="135"/>
      <c r="H37" s="106"/>
      <c r="I37" s="106"/>
      <c r="J37" s="101"/>
      <c r="K37" s="101"/>
      <c r="L37" s="101"/>
    </row>
    <row r="38" spans="1:12" ht="12.75">
      <c r="A38" s="136" t="s">
        <v>297</v>
      </c>
      <c r="B38" s="137"/>
      <c r="C38" s="137"/>
      <c r="D38" s="137"/>
      <c r="E38" s="136" t="s">
        <v>288</v>
      </c>
      <c r="F38" s="137"/>
      <c r="G38" s="137"/>
      <c r="H38" s="138" t="s">
        <v>298</v>
      </c>
      <c r="I38" s="139"/>
      <c r="J38" s="101"/>
      <c r="K38" s="101"/>
      <c r="L38" s="101"/>
    </row>
    <row r="39" spans="1:12" ht="12.75">
      <c r="A39" s="109"/>
      <c r="B39" s="109"/>
      <c r="C39" s="110"/>
      <c r="D39" s="111"/>
      <c r="E39" s="106"/>
      <c r="F39" s="110"/>
      <c r="G39" s="111"/>
      <c r="H39" s="106"/>
      <c r="I39" s="106"/>
      <c r="J39" s="101"/>
      <c r="K39" s="101"/>
      <c r="L39" s="101"/>
    </row>
    <row r="40" spans="1:12" ht="12.75">
      <c r="A40" s="136" t="s">
        <v>299</v>
      </c>
      <c r="B40" s="137"/>
      <c r="C40" s="137"/>
      <c r="D40" s="137"/>
      <c r="E40" s="136" t="s">
        <v>288</v>
      </c>
      <c r="F40" s="137"/>
      <c r="G40" s="137"/>
      <c r="H40" s="138" t="s">
        <v>300</v>
      </c>
      <c r="I40" s="139"/>
      <c r="J40" s="101"/>
      <c r="K40" s="101"/>
      <c r="L40" s="101"/>
    </row>
    <row r="41" spans="1:12" ht="12.75">
      <c r="A41" s="109"/>
      <c r="B41" s="109"/>
      <c r="C41" s="110"/>
      <c r="D41" s="111"/>
      <c r="E41" s="106"/>
      <c r="F41" s="110"/>
      <c r="G41" s="111"/>
      <c r="H41" s="106"/>
      <c r="I41" s="106"/>
      <c r="J41" s="101"/>
      <c r="K41" s="101"/>
      <c r="L41" s="101"/>
    </row>
    <row r="42" spans="1:12" ht="12.75">
      <c r="A42" s="136" t="s">
        <v>301</v>
      </c>
      <c r="B42" s="137"/>
      <c r="C42" s="137"/>
      <c r="D42" s="137"/>
      <c r="E42" s="136" t="s">
        <v>288</v>
      </c>
      <c r="F42" s="137"/>
      <c r="G42" s="137"/>
      <c r="H42" s="138" t="s">
        <v>302</v>
      </c>
      <c r="I42" s="139"/>
      <c r="J42" s="101"/>
      <c r="K42" s="101"/>
      <c r="L42" s="101"/>
    </row>
    <row r="43" spans="1:12" ht="12.75">
      <c r="A43" s="77"/>
      <c r="B43" s="30"/>
      <c r="C43" s="30"/>
      <c r="D43" s="25"/>
      <c r="E43" s="16"/>
      <c r="F43" s="16"/>
      <c r="G43" s="16"/>
      <c r="H43" s="26"/>
      <c r="I43" s="75"/>
      <c r="J43" s="10"/>
      <c r="K43" s="10"/>
      <c r="L43" s="10"/>
    </row>
    <row r="44" spans="1:12" ht="12.75" customHeight="1">
      <c r="A44" s="141" t="s">
        <v>21</v>
      </c>
      <c r="B44" s="142"/>
      <c r="C44" s="161"/>
      <c r="D44" s="132"/>
      <c r="E44" s="25"/>
      <c r="F44" s="158"/>
      <c r="G44" s="159"/>
      <c r="H44" s="159"/>
      <c r="I44" s="160"/>
      <c r="J44" s="10"/>
      <c r="K44" s="10"/>
      <c r="L44" s="10"/>
    </row>
    <row r="45" spans="1:12" ht="12.75">
      <c r="A45" s="79"/>
      <c r="B45" s="28"/>
      <c r="C45" s="157"/>
      <c r="D45" s="157"/>
      <c r="E45" s="16"/>
      <c r="F45" s="157"/>
      <c r="G45" s="157"/>
      <c r="H45" s="31"/>
      <c r="I45" s="80"/>
      <c r="J45" s="10"/>
      <c r="K45" s="10"/>
      <c r="L45" s="10"/>
    </row>
    <row r="46" spans="1:12" ht="12.75" customHeight="1">
      <c r="A46" s="141" t="s">
        <v>22</v>
      </c>
      <c r="B46" s="142"/>
      <c r="C46" s="158" t="s">
        <v>273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68"/>
      <c r="B47" s="22"/>
      <c r="C47" s="21" t="s">
        <v>23</v>
      </c>
      <c r="D47" s="16"/>
      <c r="E47" s="16"/>
      <c r="F47" s="16"/>
      <c r="G47" s="16"/>
      <c r="H47" s="16"/>
      <c r="I47" s="69"/>
      <c r="J47" s="10"/>
      <c r="K47" s="10"/>
      <c r="L47" s="10"/>
    </row>
    <row r="48" spans="1:12" ht="12.75">
      <c r="A48" s="141" t="s">
        <v>24</v>
      </c>
      <c r="B48" s="142"/>
      <c r="C48" s="148" t="s">
        <v>274</v>
      </c>
      <c r="D48" s="149"/>
      <c r="E48" s="156"/>
      <c r="F48" s="16"/>
      <c r="G48" s="42" t="s">
        <v>25</v>
      </c>
      <c r="H48" s="148" t="s">
        <v>275</v>
      </c>
      <c r="I48" s="150"/>
      <c r="J48" s="10"/>
      <c r="K48" s="10"/>
      <c r="L48" s="10"/>
    </row>
    <row r="49" spans="1:12" ht="12.75">
      <c r="A49" s="68"/>
      <c r="B49" s="22"/>
      <c r="C49" s="21"/>
      <c r="D49" s="16"/>
      <c r="E49" s="16"/>
      <c r="F49" s="16"/>
      <c r="G49" s="16"/>
      <c r="H49" s="16"/>
      <c r="I49" s="69"/>
      <c r="J49" s="10"/>
      <c r="K49" s="10"/>
      <c r="L49" s="10"/>
    </row>
    <row r="50" spans="1:12" ht="12.75" customHeight="1">
      <c r="A50" s="141" t="s">
        <v>26</v>
      </c>
      <c r="B50" s="142"/>
      <c r="C50" s="143"/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68"/>
      <c r="B51" s="22"/>
      <c r="C51" s="16"/>
      <c r="D51" s="16"/>
      <c r="E51" s="16"/>
      <c r="F51" s="16"/>
      <c r="G51" s="16"/>
      <c r="H51" s="16"/>
      <c r="I51" s="69"/>
      <c r="J51" s="10"/>
      <c r="K51" s="10"/>
      <c r="L51" s="10"/>
    </row>
    <row r="52" spans="1:12" ht="12.75">
      <c r="A52" s="146" t="s">
        <v>27</v>
      </c>
      <c r="B52" s="147"/>
      <c r="C52" s="148" t="s">
        <v>276</v>
      </c>
      <c r="D52" s="149"/>
      <c r="E52" s="149"/>
      <c r="F52" s="149"/>
      <c r="G52" s="149"/>
      <c r="H52" s="149"/>
      <c r="I52" s="150"/>
      <c r="J52" s="10"/>
      <c r="K52" s="10"/>
      <c r="L52" s="10"/>
    </row>
    <row r="53" spans="1:12" ht="12.75">
      <c r="A53" s="81"/>
      <c r="B53" s="20"/>
      <c r="C53" s="129" t="s">
        <v>28</v>
      </c>
      <c r="D53" s="129"/>
      <c r="E53" s="129"/>
      <c r="F53" s="129"/>
      <c r="G53" s="129"/>
      <c r="H53" s="129"/>
      <c r="I53" s="82"/>
      <c r="J53" s="10"/>
      <c r="K53" s="10"/>
      <c r="L53" s="10"/>
    </row>
    <row r="54" spans="1:12" ht="12.75">
      <c r="A54" s="81"/>
      <c r="B54" s="20"/>
      <c r="C54" s="32"/>
      <c r="D54" s="32"/>
      <c r="E54" s="32"/>
      <c r="F54" s="32"/>
      <c r="G54" s="32"/>
      <c r="H54" s="32"/>
      <c r="I54" s="82"/>
      <c r="J54" s="10"/>
      <c r="K54" s="10"/>
      <c r="L54" s="10"/>
    </row>
    <row r="55" spans="1:12" ht="12.75">
      <c r="A55" s="81"/>
      <c r="B55" s="151" t="s">
        <v>29</v>
      </c>
      <c r="C55" s="151"/>
      <c r="D55" s="151"/>
      <c r="E55" s="151"/>
      <c r="F55" s="40"/>
      <c r="G55" s="40"/>
      <c r="H55" s="40"/>
      <c r="I55" s="83"/>
      <c r="J55" s="10"/>
      <c r="K55" s="10"/>
      <c r="L55" s="10"/>
    </row>
    <row r="56" spans="1:12" ht="12.75">
      <c r="A56" s="81"/>
      <c r="B56" s="152" t="s">
        <v>314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81"/>
      <c r="B57" s="152" t="s">
        <v>315</v>
      </c>
      <c r="C57" s="152"/>
      <c r="D57" s="152"/>
      <c r="E57" s="152"/>
      <c r="F57" s="152"/>
      <c r="G57" s="152"/>
      <c r="H57" s="152"/>
      <c r="I57" s="83"/>
      <c r="J57" s="10"/>
      <c r="K57" s="10"/>
      <c r="L57" s="10"/>
    </row>
    <row r="58" spans="1:12" ht="12.75">
      <c r="A58" s="81"/>
      <c r="B58" s="152" t="s">
        <v>306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81"/>
      <c r="B59" s="152" t="s">
        <v>316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81"/>
      <c r="B60" s="51" t="s">
        <v>317</v>
      </c>
      <c r="C60" s="51"/>
      <c r="D60" s="51"/>
      <c r="E60" s="51"/>
      <c r="F60" s="51"/>
      <c r="G60" s="51"/>
      <c r="H60" s="51"/>
      <c r="I60" s="112"/>
      <c r="J60" s="10"/>
      <c r="K60" s="10"/>
      <c r="L60" s="10"/>
    </row>
    <row r="61" spans="1:12" ht="19.5" customHeight="1">
      <c r="A61" s="81"/>
      <c r="B61" s="51"/>
      <c r="C61" s="52"/>
      <c r="D61" s="52"/>
      <c r="E61" s="52"/>
      <c r="F61" s="52"/>
      <c r="G61" s="52"/>
      <c r="H61" s="52"/>
      <c r="I61" s="84"/>
      <c r="J61" s="10"/>
      <c r="K61" s="10"/>
      <c r="L61" s="10"/>
    </row>
    <row r="62" spans="1:12" ht="13.5" thickBot="1">
      <c r="A62" s="85" t="s">
        <v>1</v>
      </c>
      <c r="B62" s="16"/>
      <c r="C62" s="16"/>
      <c r="D62" s="16"/>
      <c r="E62" s="16"/>
      <c r="F62" s="16"/>
      <c r="G62" s="33"/>
      <c r="H62" s="34"/>
      <c r="I62" s="86"/>
      <c r="J62" s="10"/>
      <c r="K62" s="10"/>
      <c r="L62" s="10"/>
    </row>
    <row r="63" spans="1:12" ht="12.75">
      <c r="A63" s="65"/>
      <c r="B63" s="16"/>
      <c r="C63" s="16"/>
      <c r="D63" s="16"/>
      <c r="E63" s="20" t="s">
        <v>2</v>
      </c>
      <c r="F63" s="30"/>
      <c r="G63" s="154" t="s">
        <v>30</v>
      </c>
      <c r="H63" s="154"/>
      <c r="I63" s="155"/>
      <c r="J63" s="10"/>
      <c r="K63" s="10"/>
      <c r="L63" s="10"/>
    </row>
    <row r="64" spans="1:12" ht="12.75">
      <c r="A64" s="65"/>
      <c r="B64" s="16"/>
      <c r="C64" s="16"/>
      <c r="D64" s="16"/>
      <c r="E64" s="20"/>
      <c r="F64" s="30"/>
      <c r="G64" s="29"/>
      <c r="H64" s="29"/>
      <c r="I64" s="78"/>
      <c r="J64" s="10"/>
      <c r="K64" s="10"/>
      <c r="L64" s="10"/>
    </row>
    <row r="65" spans="1:12" ht="30.75" customHeight="1" thickBot="1">
      <c r="A65" s="87"/>
      <c r="B65" s="88"/>
      <c r="C65" s="89"/>
      <c r="D65" s="89"/>
      <c r="E65" s="89"/>
      <c r="F65" s="89"/>
      <c r="G65" s="140"/>
      <c r="H65" s="140"/>
      <c r="I65" s="90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4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G26:H26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44:B44"/>
    <mergeCell ref="C44:D44"/>
    <mergeCell ref="F44:I44"/>
    <mergeCell ref="A1:C1"/>
    <mergeCell ref="A24:B24"/>
    <mergeCell ref="E40:G40"/>
    <mergeCell ref="H40:I40"/>
    <mergeCell ref="A30:D30"/>
    <mergeCell ref="E30:G30"/>
    <mergeCell ref="A34:D34"/>
    <mergeCell ref="E34:G3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H38:I38"/>
    <mergeCell ref="A40:D40"/>
    <mergeCell ref="A42:D42"/>
    <mergeCell ref="E42:G42"/>
    <mergeCell ref="H42:I42"/>
    <mergeCell ref="C37:D37"/>
    <mergeCell ref="F37:G37"/>
    <mergeCell ref="A38:D38"/>
    <mergeCell ref="E38:G38"/>
  </mergeCells>
  <conditionalFormatting sqref="H43 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7">
      <selection activeCell="J118" sqref="J118:K119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176" t="s">
        <v>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 customHeight="1">
      <c r="A2" s="177" t="s">
        <v>310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2.75">
      <c r="A3" s="178" t="s">
        <v>304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4.75" thickBot="1">
      <c r="A4" s="181" t="s">
        <v>285</v>
      </c>
      <c r="B4" s="181"/>
      <c r="C4" s="181"/>
      <c r="D4" s="181"/>
      <c r="E4" s="181"/>
      <c r="F4" s="181"/>
      <c r="G4" s="181"/>
      <c r="H4" s="181"/>
      <c r="I4" s="92" t="s">
        <v>286</v>
      </c>
      <c r="J4" s="93" t="s">
        <v>279</v>
      </c>
      <c r="K4" s="93" t="s">
        <v>137</v>
      </c>
    </row>
    <row r="5" spans="1:11" ht="12.75">
      <c r="A5" s="182">
        <v>1</v>
      </c>
      <c r="B5" s="182"/>
      <c r="C5" s="182"/>
      <c r="D5" s="182"/>
      <c r="E5" s="182"/>
      <c r="F5" s="182"/>
      <c r="G5" s="182"/>
      <c r="H5" s="182"/>
      <c r="I5" s="95">
        <v>2</v>
      </c>
      <c r="J5" s="94" t="s">
        <v>3</v>
      </c>
      <c r="K5" s="94" t="s">
        <v>4</v>
      </c>
    </row>
    <row r="6" spans="1:11" ht="12.75">
      <c r="A6" s="183" t="s">
        <v>131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</row>
    <row r="7" spans="1:11" ht="12.75">
      <c r="A7" s="186" t="s">
        <v>33</v>
      </c>
      <c r="B7" s="187"/>
      <c r="C7" s="187"/>
      <c r="D7" s="187"/>
      <c r="E7" s="187"/>
      <c r="F7" s="187"/>
      <c r="G7" s="187"/>
      <c r="H7" s="188"/>
      <c r="I7" s="3">
        <v>1</v>
      </c>
      <c r="J7" s="6"/>
      <c r="K7" s="6"/>
    </row>
    <row r="8" spans="1:11" ht="12.75">
      <c r="A8" s="189" t="s">
        <v>34</v>
      </c>
      <c r="B8" s="190"/>
      <c r="C8" s="190"/>
      <c r="D8" s="190"/>
      <c r="E8" s="190"/>
      <c r="F8" s="190"/>
      <c r="G8" s="190"/>
      <c r="H8" s="191"/>
      <c r="I8" s="1">
        <v>2</v>
      </c>
      <c r="J8" s="113">
        <f>J9+J16+J26+J35+J39</f>
        <v>171889882</v>
      </c>
      <c r="K8" s="113">
        <f>K9+K16+K26+K35+K39</f>
        <v>161757132</v>
      </c>
    </row>
    <row r="9" spans="1:11" ht="12.75">
      <c r="A9" s="192" t="s">
        <v>35</v>
      </c>
      <c r="B9" s="193"/>
      <c r="C9" s="193"/>
      <c r="D9" s="193"/>
      <c r="E9" s="193"/>
      <c r="F9" s="193"/>
      <c r="G9" s="193"/>
      <c r="H9" s="194"/>
      <c r="I9" s="1">
        <v>3</v>
      </c>
      <c r="J9" s="113">
        <f>SUM(J10:J15)</f>
        <v>0</v>
      </c>
      <c r="K9" s="113">
        <f>SUM(K10:K15)</f>
        <v>0</v>
      </c>
    </row>
    <row r="10" spans="1:11" ht="12.75">
      <c r="A10" s="192" t="s">
        <v>36</v>
      </c>
      <c r="B10" s="193"/>
      <c r="C10" s="193"/>
      <c r="D10" s="193"/>
      <c r="E10" s="193"/>
      <c r="F10" s="193"/>
      <c r="G10" s="193"/>
      <c r="H10" s="194"/>
      <c r="I10" s="1">
        <v>4</v>
      </c>
      <c r="J10" s="7"/>
      <c r="K10" s="7"/>
    </row>
    <row r="11" spans="1:11" ht="12.75">
      <c r="A11" s="192" t="s">
        <v>37</v>
      </c>
      <c r="B11" s="193"/>
      <c r="C11" s="193"/>
      <c r="D11" s="193"/>
      <c r="E11" s="193"/>
      <c r="F11" s="193"/>
      <c r="G11" s="193"/>
      <c r="H11" s="194"/>
      <c r="I11" s="1">
        <v>5</v>
      </c>
      <c r="J11" s="7"/>
      <c r="K11" s="7"/>
    </row>
    <row r="12" spans="1:11" ht="12.75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7"/>
      <c r="K12" s="7"/>
    </row>
    <row r="13" spans="1:11" ht="12.75">
      <c r="A13" s="192" t="s">
        <v>38</v>
      </c>
      <c r="B13" s="193"/>
      <c r="C13" s="193"/>
      <c r="D13" s="193"/>
      <c r="E13" s="193"/>
      <c r="F13" s="193"/>
      <c r="G13" s="193"/>
      <c r="H13" s="194"/>
      <c r="I13" s="1">
        <v>7</v>
      </c>
      <c r="J13" s="7"/>
      <c r="K13" s="7"/>
    </row>
    <row r="14" spans="1:11" ht="12.75">
      <c r="A14" s="192" t="s">
        <v>39</v>
      </c>
      <c r="B14" s="193"/>
      <c r="C14" s="193"/>
      <c r="D14" s="193"/>
      <c r="E14" s="193"/>
      <c r="F14" s="193"/>
      <c r="G14" s="193"/>
      <c r="H14" s="194"/>
      <c r="I14" s="1">
        <v>8</v>
      </c>
      <c r="J14" s="7"/>
      <c r="K14" s="7"/>
    </row>
    <row r="15" spans="1:11" ht="12.75">
      <c r="A15" s="192" t="s">
        <v>40</v>
      </c>
      <c r="B15" s="193"/>
      <c r="C15" s="193"/>
      <c r="D15" s="193"/>
      <c r="E15" s="193"/>
      <c r="F15" s="193"/>
      <c r="G15" s="193"/>
      <c r="H15" s="194"/>
      <c r="I15" s="1">
        <v>9</v>
      </c>
      <c r="J15" s="7"/>
      <c r="K15" s="7"/>
    </row>
    <row r="16" spans="1:11" ht="12.75">
      <c r="A16" s="192" t="s">
        <v>41</v>
      </c>
      <c r="B16" s="193"/>
      <c r="C16" s="193"/>
      <c r="D16" s="193"/>
      <c r="E16" s="193"/>
      <c r="F16" s="193"/>
      <c r="G16" s="193"/>
      <c r="H16" s="194"/>
      <c r="I16" s="1">
        <v>10</v>
      </c>
      <c r="J16" s="113">
        <f>SUM(J17:J25)</f>
        <v>166948155</v>
      </c>
      <c r="K16" s="113">
        <f>SUM(K17:K25)</f>
        <v>157589287</v>
      </c>
    </row>
    <row r="17" spans="1:11" ht="12.75">
      <c r="A17" s="192" t="s">
        <v>42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2138881</v>
      </c>
      <c r="K17" s="7">
        <v>2138881</v>
      </c>
    </row>
    <row r="18" spans="1:11" ht="12.75">
      <c r="A18" s="192" t="s">
        <v>43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22724113</v>
      </c>
      <c r="K18" s="7">
        <v>22950068</v>
      </c>
    </row>
    <row r="19" spans="1:11" ht="12.75">
      <c r="A19" s="192" t="s">
        <v>44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102876850</v>
      </c>
      <c r="K19" s="7">
        <v>92446952</v>
      </c>
    </row>
    <row r="20" spans="1:11" ht="12.75">
      <c r="A20" s="192" t="s">
        <v>45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8743882</v>
      </c>
      <c r="K20" s="7">
        <v>6550925</v>
      </c>
    </row>
    <row r="21" spans="1:11" ht="12.75">
      <c r="A21" s="192" t="s">
        <v>46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/>
      <c r="K21" s="7"/>
    </row>
    <row r="22" spans="1:11" ht="12.75">
      <c r="A22" s="192" t="s">
        <v>47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714668</v>
      </c>
      <c r="K22" s="7">
        <v>84010</v>
      </c>
    </row>
    <row r="23" spans="1:11" ht="12.75">
      <c r="A23" s="192" t="s">
        <v>48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24435147</v>
      </c>
      <c r="K23" s="7">
        <v>28263625</v>
      </c>
    </row>
    <row r="24" spans="1:11" ht="12.75">
      <c r="A24" s="192" t="s">
        <v>49</v>
      </c>
      <c r="B24" s="193"/>
      <c r="C24" s="193"/>
      <c r="D24" s="193"/>
      <c r="E24" s="193"/>
      <c r="F24" s="193"/>
      <c r="G24" s="193"/>
      <c r="H24" s="194"/>
      <c r="I24" s="1">
        <v>18</v>
      </c>
      <c r="J24" s="7"/>
      <c r="K24" s="7"/>
    </row>
    <row r="25" spans="1:11" ht="12.75">
      <c r="A25" s="192" t="s">
        <v>50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5314614</v>
      </c>
      <c r="K25" s="7">
        <v>5154826</v>
      </c>
    </row>
    <row r="26" spans="1:11" ht="12.75">
      <c r="A26" s="192" t="s">
        <v>51</v>
      </c>
      <c r="B26" s="193"/>
      <c r="C26" s="193"/>
      <c r="D26" s="193"/>
      <c r="E26" s="193"/>
      <c r="F26" s="193"/>
      <c r="G26" s="193"/>
      <c r="H26" s="194"/>
      <c r="I26" s="1">
        <v>20</v>
      </c>
      <c r="J26" s="113">
        <f>SUM(J27:J34)</f>
        <v>822404</v>
      </c>
      <c r="K26" s="113">
        <f>SUM(K27:K34)</f>
        <v>424522</v>
      </c>
    </row>
    <row r="27" spans="1:11" ht="12.75">
      <c r="A27" s="192" t="s">
        <v>52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79500</v>
      </c>
      <c r="K27" s="7"/>
    </row>
    <row r="28" spans="1:11" ht="12.75">
      <c r="A28" s="192" t="s">
        <v>53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/>
      <c r="K28" s="7"/>
    </row>
    <row r="29" spans="1:11" ht="12.75">
      <c r="A29" s="192" t="s">
        <v>54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/>
      <c r="K29" s="7">
        <v>79500</v>
      </c>
    </row>
    <row r="30" spans="1:11" ht="12.75">
      <c r="A30" s="192" t="s">
        <v>55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/>
    </row>
    <row r="31" spans="1:11" ht="12.75">
      <c r="A31" s="192" t="s">
        <v>56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/>
      <c r="K31" s="7"/>
    </row>
    <row r="32" spans="1:11" ht="12.75">
      <c r="A32" s="192" t="s">
        <v>57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>
        <v>362904</v>
      </c>
      <c r="K32" s="7">
        <v>345022</v>
      </c>
    </row>
    <row r="33" spans="1:11" ht="12.75">
      <c r="A33" s="192" t="s">
        <v>58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>
        <v>380000</v>
      </c>
      <c r="K33" s="7"/>
    </row>
    <row r="34" spans="1:11" ht="12.75">
      <c r="A34" s="192" t="s">
        <v>59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/>
      <c r="K34" s="7"/>
    </row>
    <row r="35" spans="1:11" ht="12.75">
      <c r="A35" s="192" t="s">
        <v>60</v>
      </c>
      <c r="B35" s="193"/>
      <c r="C35" s="193"/>
      <c r="D35" s="193"/>
      <c r="E35" s="193"/>
      <c r="F35" s="193"/>
      <c r="G35" s="193"/>
      <c r="H35" s="194"/>
      <c r="I35" s="1">
        <v>29</v>
      </c>
      <c r="J35" s="113">
        <f>SUM(J36:J38)</f>
        <v>4119323</v>
      </c>
      <c r="K35" s="113">
        <f>SUM(K36:K38)</f>
        <v>3743323</v>
      </c>
    </row>
    <row r="36" spans="1:11" ht="12.75">
      <c r="A36" s="192" t="s">
        <v>61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/>
      <c r="K36" s="7"/>
    </row>
    <row r="37" spans="1:11" ht="12.75">
      <c r="A37" s="192" t="s">
        <v>62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4119323</v>
      </c>
      <c r="K37" s="7">
        <v>3743323</v>
      </c>
    </row>
    <row r="38" spans="1:11" ht="12.75">
      <c r="A38" s="192" t="s">
        <v>63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/>
      <c r="K38" s="7"/>
    </row>
    <row r="39" spans="1:11" ht="12.75">
      <c r="A39" s="192" t="s">
        <v>64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/>
      <c r="K39" s="7"/>
    </row>
    <row r="40" spans="1:11" ht="12.75">
      <c r="A40" s="189" t="s">
        <v>65</v>
      </c>
      <c r="B40" s="190"/>
      <c r="C40" s="190"/>
      <c r="D40" s="190"/>
      <c r="E40" s="190"/>
      <c r="F40" s="190"/>
      <c r="G40" s="190"/>
      <c r="H40" s="191"/>
      <c r="I40" s="1">
        <v>34</v>
      </c>
      <c r="J40" s="113">
        <f>J41+J49+J56+J64</f>
        <v>321185775</v>
      </c>
      <c r="K40" s="113">
        <f>K41+K49+K56+K64</f>
        <v>300324671</v>
      </c>
    </row>
    <row r="41" spans="1:11" ht="12.75">
      <c r="A41" s="192" t="s">
        <v>66</v>
      </c>
      <c r="B41" s="193"/>
      <c r="C41" s="193"/>
      <c r="D41" s="193"/>
      <c r="E41" s="193"/>
      <c r="F41" s="193"/>
      <c r="G41" s="193"/>
      <c r="H41" s="194"/>
      <c r="I41" s="1">
        <v>35</v>
      </c>
      <c r="J41" s="113">
        <f>SUM(J42:J48)</f>
        <v>3303944</v>
      </c>
      <c r="K41" s="113">
        <f>SUM(K42:K48)</f>
        <v>2890198</v>
      </c>
    </row>
    <row r="42" spans="1:11" ht="12.75">
      <c r="A42" s="192" t="s">
        <v>67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3130818</v>
      </c>
      <c r="K42" s="7">
        <v>2739053</v>
      </c>
    </row>
    <row r="43" spans="1:11" ht="12.75">
      <c r="A43" s="192" t="s">
        <v>68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/>
      <c r="K43" s="7"/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/>
      <c r="K44" s="7"/>
    </row>
    <row r="45" spans="1:11" ht="12.75">
      <c r="A45" s="192" t="s">
        <v>70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103971</v>
      </c>
      <c r="K45" s="7">
        <v>151145</v>
      </c>
    </row>
    <row r="46" spans="1:11" ht="12.75">
      <c r="A46" s="192" t="s">
        <v>71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>
        <v>69155</v>
      </c>
      <c r="K46" s="7"/>
    </row>
    <row r="47" spans="1:11" ht="12.75">
      <c r="A47" s="192" t="s">
        <v>72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/>
      <c r="K47" s="7"/>
    </row>
    <row r="48" spans="1:11" ht="12.75">
      <c r="A48" s="192" t="s">
        <v>73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/>
      <c r="K48" s="7"/>
    </row>
    <row r="49" spans="1:11" ht="12.75">
      <c r="A49" s="192" t="s">
        <v>74</v>
      </c>
      <c r="B49" s="193"/>
      <c r="C49" s="193"/>
      <c r="D49" s="193"/>
      <c r="E49" s="193"/>
      <c r="F49" s="193"/>
      <c r="G49" s="193"/>
      <c r="H49" s="194"/>
      <c r="I49" s="1">
        <v>43</v>
      </c>
      <c r="J49" s="113">
        <f>SUM(J50:J55)</f>
        <v>35809949</v>
      </c>
      <c r="K49" s="113">
        <f>SUM(K50:K55)</f>
        <v>26513688</v>
      </c>
    </row>
    <row r="50" spans="1:11" ht="12.75">
      <c r="A50" s="192" t="s">
        <v>75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/>
      <c r="K50" s="7"/>
    </row>
    <row r="51" spans="1:11" ht="12.75">
      <c r="A51" s="192" t="s">
        <v>76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33817122</v>
      </c>
      <c r="K51" s="7">
        <v>24489454</v>
      </c>
    </row>
    <row r="52" spans="1:11" ht="12.75">
      <c r="A52" s="192" t="s">
        <v>77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/>
      <c r="K52" s="7"/>
    </row>
    <row r="53" spans="1:11" ht="12.75">
      <c r="A53" s="192" t="s">
        <v>78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>
        <v>1755</v>
      </c>
      <c r="K53" s="7"/>
    </row>
    <row r="54" spans="1:11" ht="12.75">
      <c r="A54" s="192" t="s">
        <v>79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991955</v>
      </c>
      <c r="K54" s="7">
        <v>833867</v>
      </c>
    </row>
    <row r="55" spans="1:11" ht="12.75">
      <c r="A55" s="192" t="s">
        <v>80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999117</v>
      </c>
      <c r="K55" s="7">
        <v>1190367</v>
      </c>
    </row>
    <row r="56" spans="1:11" ht="12.75">
      <c r="A56" s="192" t="s">
        <v>81</v>
      </c>
      <c r="B56" s="193"/>
      <c r="C56" s="193"/>
      <c r="D56" s="193"/>
      <c r="E56" s="193"/>
      <c r="F56" s="193"/>
      <c r="G56" s="193"/>
      <c r="H56" s="194"/>
      <c r="I56" s="1">
        <v>50</v>
      </c>
      <c r="J56" s="113">
        <f>SUM(J57:J63)</f>
        <v>246807093</v>
      </c>
      <c r="K56" s="113">
        <f>SUM(K57:K63)</f>
        <v>246672305</v>
      </c>
    </row>
    <row r="57" spans="1:11" ht="12.75">
      <c r="A57" s="192" t="s">
        <v>82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/>
      <c r="K57" s="7"/>
    </row>
    <row r="58" spans="1:11" ht="12.75">
      <c r="A58" s="192" t="s">
        <v>83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/>
      <c r="K58" s="7"/>
    </row>
    <row r="59" spans="1:11" ht="12.75">
      <c r="A59" s="192" t="s">
        <v>84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275388</v>
      </c>
      <c r="K59" s="7">
        <v>416694</v>
      </c>
    </row>
    <row r="60" spans="1:11" ht="12.75">
      <c r="A60" s="192" t="s">
        <v>55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/>
      <c r="K60" s="7"/>
    </row>
    <row r="61" spans="1:11" ht="12.75">
      <c r="A61" s="192" t="s">
        <v>56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/>
      <c r="K61" s="7"/>
    </row>
    <row r="62" spans="1:11" ht="12.75">
      <c r="A62" s="192" t="s">
        <v>85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246531705</v>
      </c>
      <c r="K62" s="7">
        <v>246255611</v>
      </c>
    </row>
    <row r="63" spans="1:11" ht="12.75">
      <c r="A63" s="192" t="s">
        <v>86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/>
      <c r="K63" s="7"/>
    </row>
    <row r="64" spans="1:11" ht="12.75">
      <c r="A64" s="192" t="s">
        <v>87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35264789</v>
      </c>
      <c r="K64" s="7">
        <v>24248480</v>
      </c>
    </row>
    <row r="65" spans="1:11" ht="12.75">
      <c r="A65" s="189" t="s">
        <v>88</v>
      </c>
      <c r="B65" s="190"/>
      <c r="C65" s="190"/>
      <c r="D65" s="190"/>
      <c r="E65" s="190"/>
      <c r="F65" s="190"/>
      <c r="G65" s="190"/>
      <c r="H65" s="191"/>
      <c r="I65" s="1">
        <v>59</v>
      </c>
      <c r="J65" s="7"/>
      <c r="K65" s="7"/>
    </row>
    <row r="66" spans="1:11" ht="12.75">
      <c r="A66" s="189" t="s">
        <v>89</v>
      </c>
      <c r="B66" s="190"/>
      <c r="C66" s="190"/>
      <c r="D66" s="190"/>
      <c r="E66" s="190"/>
      <c r="F66" s="190"/>
      <c r="G66" s="190"/>
      <c r="H66" s="191"/>
      <c r="I66" s="1">
        <v>60</v>
      </c>
      <c r="J66" s="113">
        <f>J7+J8+J40+J65</f>
        <v>493075657</v>
      </c>
      <c r="K66" s="113">
        <f>K7+K8+K40+K65</f>
        <v>462081803</v>
      </c>
    </row>
    <row r="67" spans="1:11" ht="12.75">
      <c r="A67" s="195" t="s">
        <v>90</v>
      </c>
      <c r="B67" s="196"/>
      <c r="C67" s="196"/>
      <c r="D67" s="196"/>
      <c r="E67" s="196"/>
      <c r="F67" s="196"/>
      <c r="G67" s="196"/>
      <c r="H67" s="197"/>
      <c r="I67" s="4">
        <v>61</v>
      </c>
      <c r="J67" s="8"/>
      <c r="K67" s="8"/>
    </row>
    <row r="68" spans="1:11" ht="12.75">
      <c r="A68" s="198" t="s">
        <v>130</v>
      </c>
      <c r="B68" s="199"/>
      <c r="C68" s="199"/>
      <c r="D68" s="199"/>
      <c r="E68" s="199"/>
      <c r="F68" s="199"/>
      <c r="G68" s="199"/>
      <c r="H68" s="199"/>
      <c r="I68" s="199"/>
      <c r="J68" s="199"/>
      <c r="K68" s="200"/>
    </row>
    <row r="69" spans="1:11" ht="12.75">
      <c r="A69" s="186" t="s">
        <v>91</v>
      </c>
      <c r="B69" s="187"/>
      <c r="C69" s="187"/>
      <c r="D69" s="187"/>
      <c r="E69" s="187"/>
      <c r="F69" s="187"/>
      <c r="G69" s="187"/>
      <c r="H69" s="188"/>
      <c r="I69" s="3">
        <v>62</v>
      </c>
      <c r="J69" s="116">
        <f>J70+J71+J72+J78+J79+J82+J85</f>
        <v>402929716</v>
      </c>
      <c r="K69" s="116">
        <f>K70+K71+K72+K78+K79+K82+K85</f>
        <v>374178458</v>
      </c>
    </row>
    <row r="70" spans="1:11" ht="12.75">
      <c r="A70" s="192" t="s">
        <v>92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169186800</v>
      </c>
      <c r="K70" s="7">
        <v>169186800</v>
      </c>
    </row>
    <row r="71" spans="1:11" ht="12.75">
      <c r="A71" s="192" t="s">
        <v>93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>
        <v>88107087</v>
      </c>
      <c r="K71" s="7">
        <v>88107087</v>
      </c>
    </row>
    <row r="72" spans="1:11" ht="12.75">
      <c r="A72" s="192" t="s">
        <v>94</v>
      </c>
      <c r="B72" s="193"/>
      <c r="C72" s="193"/>
      <c r="D72" s="193"/>
      <c r="E72" s="193"/>
      <c r="F72" s="193"/>
      <c r="G72" s="193"/>
      <c r="H72" s="194"/>
      <c r="I72" s="1">
        <v>65</v>
      </c>
      <c r="J72" s="113">
        <f>J73+J74-J75+J76+J77</f>
        <v>37033109</v>
      </c>
      <c r="K72" s="113">
        <f>K73+K74-K75+K76+K77</f>
        <v>37864336</v>
      </c>
    </row>
    <row r="73" spans="1:11" ht="12.75">
      <c r="A73" s="192" t="s">
        <v>95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4157437</v>
      </c>
      <c r="K73" s="7">
        <v>5443738</v>
      </c>
    </row>
    <row r="74" spans="1:11" ht="12.75">
      <c r="A74" s="192" t="s">
        <v>96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8624617</v>
      </c>
      <c r="K74" s="7">
        <v>8257800</v>
      </c>
    </row>
    <row r="75" spans="1:11" ht="12.75">
      <c r="A75" s="192" t="s">
        <v>97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/>
      <c r="K75" s="7"/>
    </row>
    <row r="76" spans="1:11" ht="12.75">
      <c r="A76" s="192" t="s">
        <v>98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/>
      <c r="K76" s="7"/>
    </row>
    <row r="77" spans="1:11" ht="12.75">
      <c r="A77" s="192" t="s">
        <v>99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24251055</v>
      </c>
      <c r="K77" s="7">
        <v>24162798</v>
      </c>
    </row>
    <row r="78" spans="1:11" ht="12.75">
      <c r="A78" s="192" t="s">
        <v>100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/>
      <c r="K78" s="7"/>
    </row>
    <row r="79" spans="1:11" ht="12.75">
      <c r="A79" s="192" t="s">
        <v>101</v>
      </c>
      <c r="B79" s="193"/>
      <c r="C79" s="193"/>
      <c r="D79" s="193"/>
      <c r="E79" s="193"/>
      <c r="F79" s="193"/>
      <c r="G79" s="193"/>
      <c r="H79" s="194"/>
      <c r="I79" s="1">
        <v>72</v>
      </c>
      <c r="J79" s="113">
        <f>J80-J81</f>
        <v>81144391</v>
      </c>
      <c r="K79" s="113">
        <f>K80-K81</f>
        <v>107045574</v>
      </c>
    </row>
    <row r="80" spans="1:11" ht="12.75">
      <c r="A80" s="201" t="s">
        <v>102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>
        <v>81144391</v>
      </c>
      <c r="K80" s="7">
        <v>107045574</v>
      </c>
    </row>
    <row r="81" spans="1:11" ht="12.75">
      <c r="A81" s="201" t="s">
        <v>103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/>
      <c r="K81" s="7"/>
    </row>
    <row r="82" spans="1:11" ht="12.75">
      <c r="A82" s="192" t="s">
        <v>104</v>
      </c>
      <c r="B82" s="193"/>
      <c r="C82" s="193"/>
      <c r="D82" s="193"/>
      <c r="E82" s="193"/>
      <c r="F82" s="193"/>
      <c r="G82" s="193"/>
      <c r="H82" s="194"/>
      <c r="I82" s="1">
        <v>75</v>
      </c>
      <c r="J82" s="113">
        <f>J83-J84</f>
        <v>27101031</v>
      </c>
      <c r="K82" s="113">
        <f>K83-K84</f>
        <v>-28055593</v>
      </c>
    </row>
    <row r="83" spans="1:11" ht="12.75">
      <c r="A83" s="201" t="s">
        <v>105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>
        <v>27101031</v>
      </c>
      <c r="K83" s="7"/>
    </row>
    <row r="84" spans="1:11" ht="12.75">
      <c r="A84" s="201" t="s">
        <v>106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/>
      <c r="K84" s="7">
        <v>28055593</v>
      </c>
    </row>
    <row r="85" spans="1:11" ht="12.75">
      <c r="A85" s="192" t="s">
        <v>307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357298</v>
      </c>
      <c r="K85" s="7">
        <v>30254</v>
      </c>
    </row>
    <row r="86" spans="1:11" ht="12.75">
      <c r="A86" s="189" t="s">
        <v>107</v>
      </c>
      <c r="B86" s="190"/>
      <c r="C86" s="190"/>
      <c r="D86" s="190"/>
      <c r="E86" s="190"/>
      <c r="F86" s="190"/>
      <c r="G86" s="190"/>
      <c r="H86" s="191"/>
      <c r="I86" s="1">
        <v>79</v>
      </c>
      <c r="J86" s="113">
        <f>SUM(J87:J89)</f>
        <v>7396000</v>
      </c>
      <c r="K86" s="113">
        <f>SUM(K87:K89)</f>
        <v>4919259</v>
      </c>
    </row>
    <row r="87" spans="1:11" ht="12.75">
      <c r="A87" s="192" t="s">
        <v>108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4136000</v>
      </c>
      <c r="K87" s="7">
        <v>2929644</v>
      </c>
    </row>
    <row r="88" spans="1:11" ht="12.75">
      <c r="A88" s="192" t="s">
        <v>109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/>
      <c r="K88" s="7"/>
    </row>
    <row r="89" spans="1:11" ht="12.75">
      <c r="A89" s="192" t="s">
        <v>110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3260000</v>
      </c>
      <c r="K89" s="7">
        <v>1989615</v>
      </c>
    </row>
    <row r="90" spans="1:11" ht="12.75">
      <c r="A90" s="189" t="s">
        <v>111</v>
      </c>
      <c r="B90" s="190"/>
      <c r="C90" s="190"/>
      <c r="D90" s="190"/>
      <c r="E90" s="190"/>
      <c r="F90" s="190"/>
      <c r="G90" s="190"/>
      <c r="H90" s="191"/>
      <c r="I90" s="1">
        <v>83</v>
      </c>
      <c r="J90" s="113">
        <f>SUM(J91:J99)</f>
        <v>46019456</v>
      </c>
      <c r="K90" s="113">
        <f>SUM(K91:K99)</f>
        <v>37093105</v>
      </c>
    </row>
    <row r="91" spans="1:11" ht="12.75">
      <c r="A91" s="192" t="s">
        <v>112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/>
      <c r="K91" s="7"/>
    </row>
    <row r="92" spans="1:11" ht="12.75">
      <c r="A92" s="192" t="s">
        <v>113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/>
      <c r="K92" s="7"/>
    </row>
    <row r="93" spans="1:11" ht="12.75">
      <c r="A93" s="192" t="s">
        <v>114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43334823</v>
      </c>
      <c r="K93" s="7">
        <v>34659169</v>
      </c>
    </row>
    <row r="94" spans="1:11" ht="12.75">
      <c r="A94" s="192" t="s">
        <v>115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/>
      <c r="K94" s="7"/>
    </row>
    <row r="95" spans="1:11" ht="12.75">
      <c r="A95" s="192" t="s">
        <v>116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/>
      <c r="K95" s="7"/>
    </row>
    <row r="96" spans="1:11" ht="12.75">
      <c r="A96" s="192" t="s">
        <v>117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/>
      <c r="K96" s="7"/>
    </row>
    <row r="97" spans="1:11" ht="12.75">
      <c r="A97" s="192" t="s">
        <v>118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/>
      <c r="K97" s="7"/>
    </row>
    <row r="98" spans="1:11" ht="12.75">
      <c r="A98" s="192" t="s">
        <v>119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2684633</v>
      </c>
      <c r="K98" s="7">
        <v>2433936</v>
      </c>
    </row>
    <row r="99" spans="1:11" ht="12.75">
      <c r="A99" s="192" t="s">
        <v>120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/>
      <c r="K99" s="7"/>
    </row>
    <row r="100" spans="1:11" ht="12.75">
      <c r="A100" s="189" t="s">
        <v>121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113">
        <f>SUM(J101:J112)</f>
        <v>36534856</v>
      </c>
      <c r="K100" s="113">
        <f>SUM(K101:K112)</f>
        <v>45890981</v>
      </c>
    </row>
    <row r="101" spans="1:11" ht="12.75">
      <c r="A101" s="192" t="s">
        <v>112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/>
      <c r="K101" s="7"/>
    </row>
    <row r="102" spans="1:11" ht="12.75">
      <c r="A102" s="192" t="s">
        <v>113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/>
      <c r="K102" s="7"/>
    </row>
    <row r="103" spans="1:11" ht="12.75">
      <c r="A103" s="192" t="s">
        <v>114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11109384</v>
      </c>
      <c r="K103" s="7">
        <v>12695291</v>
      </c>
    </row>
    <row r="104" spans="1:11" ht="12.75">
      <c r="A104" s="192" t="s">
        <v>115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/>
      <c r="K104" s="7"/>
    </row>
    <row r="105" spans="1:11" ht="12.75">
      <c r="A105" s="192" t="s">
        <v>116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6458384</v>
      </c>
      <c r="K105" s="7">
        <v>6169139</v>
      </c>
    </row>
    <row r="106" spans="1:11" ht="12.75">
      <c r="A106" s="192" t="s">
        <v>117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/>
      <c r="K106" s="7"/>
    </row>
    <row r="107" spans="1:11" ht="12.75">
      <c r="A107" s="192" t="s">
        <v>118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>
        <v>1869381</v>
      </c>
      <c r="K107" s="7">
        <v>2566781</v>
      </c>
    </row>
    <row r="108" spans="1:11" ht="12.75">
      <c r="A108" s="192" t="s">
        <v>122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4259926</v>
      </c>
      <c r="K108" s="7">
        <v>4140393</v>
      </c>
    </row>
    <row r="109" spans="1:11" ht="12.75">
      <c r="A109" s="192" t="s">
        <v>123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6812406</v>
      </c>
      <c r="K109" s="7">
        <v>3039646</v>
      </c>
    </row>
    <row r="110" spans="1:11" ht="12.75">
      <c r="A110" s="192" t="s">
        <v>124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/>
      <c r="K110" s="7"/>
    </row>
    <row r="111" spans="1:11" ht="12.75">
      <c r="A111" s="192" t="s">
        <v>125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/>
      <c r="K111" s="7"/>
    </row>
    <row r="112" spans="1:11" ht="12.75">
      <c r="A112" s="192" t="s">
        <v>126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6025375</v>
      </c>
      <c r="K112" s="7">
        <v>17279731</v>
      </c>
    </row>
    <row r="113" spans="1:11" ht="12.75">
      <c r="A113" s="189" t="s">
        <v>127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7">
        <v>195629</v>
      </c>
      <c r="K113" s="7"/>
    </row>
    <row r="114" spans="1:11" ht="12.75">
      <c r="A114" s="189" t="s">
        <v>128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113">
        <f>J69+J86+J90+J100+J113</f>
        <v>493075657</v>
      </c>
      <c r="K114" s="113">
        <f>K69+K86+K90+K100+K113</f>
        <v>462081803</v>
      </c>
    </row>
    <row r="115" spans="1:11" ht="12.75">
      <c r="A115" s="211" t="s">
        <v>129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.75">
      <c r="A116" s="198" t="s">
        <v>132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186" t="s">
        <v>135</v>
      </c>
      <c r="B117" s="187"/>
      <c r="C117" s="187"/>
      <c r="D117" s="187"/>
      <c r="E117" s="187"/>
      <c r="F117" s="187"/>
      <c r="G117" s="187"/>
      <c r="H117" s="187"/>
      <c r="I117" s="217"/>
      <c r="J117" s="217"/>
      <c r="K117" s="218"/>
    </row>
    <row r="118" spans="1:11" ht="12.75">
      <c r="A118" s="192" t="s">
        <v>133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v>402572418</v>
      </c>
      <c r="K118" s="7">
        <v>374148204</v>
      </c>
    </row>
    <row r="119" spans="1:11" ht="12.75">
      <c r="A119" s="204" t="s">
        <v>134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>
        <v>357298</v>
      </c>
      <c r="K119" s="8">
        <v>30254</v>
      </c>
    </row>
    <row r="120" spans="1:11" ht="12.75">
      <c r="A120" s="207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3">
      <selection activeCell="J56" sqref="J56:K67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5.7109375" style="43" customWidth="1"/>
    <col min="11" max="11" width="14.8515625" style="44" customWidth="1"/>
    <col min="12" max="16384" width="9.140625" style="43" customWidth="1"/>
  </cols>
  <sheetData>
    <row r="1" spans="1:11" ht="12.75" customHeight="1">
      <c r="A1" s="229" t="s">
        <v>136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28" t="s">
        <v>311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.75" customHeight="1">
      <c r="A4" s="178" t="s">
        <v>303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.75" thickBot="1">
      <c r="A5" s="181" t="s">
        <v>285</v>
      </c>
      <c r="B5" s="181"/>
      <c r="C5" s="181"/>
      <c r="D5" s="181"/>
      <c r="E5" s="181"/>
      <c r="F5" s="181"/>
      <c r="G5" s="181"/>
      <c r="H5" s="181"/>
      <c r="I5" s="92" t="s">
        <v>286</v>
      </c>
      <c r="J5" s="93" t="s">
        <v>279</v>
      </c>
      <c r="K5" s="93" t="s">
        <v>137</v>
      </c>
    </row>
    <row r="6" spans="1:11" ht="12.75">
      <c r="A6" s="182">
        <v>1</v>
      </c>
      <c r="B6" s="182"/>
      <c r="C6" s="182"/>
      <c r="D6" s="182"/>
      <c r="E6" s="182"/>
      <c r="F6" s="182"/>
      <c r="G6" s="182"/>
      <c r="H6" s="182"/>
      <c r="I6" s="95">
        <v>2</v>
      </c>
      <c r="J6" s="94" t="s">
        <v>3</v>
      </c>
      <c r="K6" s="94" t="s">
        <v>4</v>
      </c>
    </row>
    <row r="7" spans="1:11" ht="12.75">
      <c r="A7" s="186" t="s">
        <v>138</v>
      </c>
      <c r="B7" s="187"/>
      <c r="C7" s="187"/>
      <c r="D7" s="187"/>
      <c r="E7" s="187"/>
      <c r="F7" s="187"/>
      <c r="G7" s="187"/>
      <c r="H7" s="188"/>
      <c r="I7" s="3">
        <v>111</v>
      </c>
      <c r="J7" s="116">
        <f>SUM(J8:J9)</f>
        <v>150111478</v>
      </c>
      <c r="K7" s="116">
        <f>SUM(K8:K9)</f>
        <v>119704513</v>
      </c>
    </row>
    <row r="8" spans="1:11" ht="12.75">
      <c r="A8" s="189" t="s">
        <v>139</v>
      </c>
      <c r="B8" s="190"/>
      <c r="C8" s="190"/>
      <c r="D8" s="190"/>
      <c r="E8" s="190"/>
      <c r="F8" s="190"/>
      <c r="G8" s="190"/>
      <c r="H8" s="191"/>
      <c r="I8" s="1">
        <v>112</v>
      </c>
      <c r="J8" s="7">
        <v>145856282</v>
      </c>
      <c r="K8" s="7">
        <v>107522426</v>
      </c>
    </row>
    <row r="9" spans="1:11" ht="12.75">
      <c r="A9" s="189" t="s">
        <v>140</v>
      </c>
      <c r="B9" s="190"/>
      <c r="C9" s="190"/>
      <c r="D9" s="190"/>
      <c r="E9" s="190"/>
      <c r="F9" s="190"/>
      <c r="G9" s="190"/>
      <c r="H9" s="191"/>
      <c r="I9" s="1">
        <v>113</v>
      </c>
      <c r="J9" s="7">
        <v>4255196</v>
      </c>
      <c r="K9" s="7">
        <v>12182087</v>
      </c>
    </row>
    <row r="10" spans="1:11" ht="12.75">
      <c r="A10" s="189" t="s">
        <v>141</v>
      </c>
      <c r="B10" s="190"/>
      <c r="C10" s="190"/>
      <c r="D10" s="190"/>
      <c r="E10" s="190"/>
      <c r="F10" s="190"/>
      <c r="G10" s="190"/>
      <c r="H10" s="191"/>
      <c r="I10" s="1">
        <v>114</v>
      </c>
      <c r="J10" s="113">
        <f>J11+J12+J16+J20+J21+J22+J25+J26</f>
        <v>143015480</v>
      </c>
      <c r="K10" s="113">
        <f>K11+K12+K16+K20+K21+K22+K25+K26</f>
        <v>141580625</v>
      </c>
    </row>
    <row r="11" spans="1:11" ht="12.75">
      <c r="A11" s="189" t="s">
        <v>142</v>
      </c>
      <c r="B11" s="190"/>
      <c r="C11" s="190"/>
      <c r="D11" s="190"/>
      <c r="E11" s="190"/>
      <c r="F11" s="190"/>
      <c r="G11" s="190"/>
      <c r="H11" s="191"/>
      <c r="I11" s="1">
        <v>115</v>
      </c>
      <c r="J11" s="7"/>
      <c r="K11" s="7"/>
    </row>
    <row r="12" spans="1:11" ht="12.75">
      <c r="A12" s="189" t="s">
        <v>143</v>
      </c>
      <c r="B12" s="190"/>
      <c r="C12" s="190"/>
      <c r="D12" s="190"/>
      <c r="E12" s="190"/>
      <c r="F12" s="190"/>
      <c r="G12" s="190"/>
      <c r="H12" s="191"/>
      <c r="I12" s="1">
        <v>116</v>
      </c>
      <c r="J12" s="113">
        <f>SUM(J13:J15)</f>
        <v>38262287</v>
      </c>
      <c r="K12" s="113">
        <f>SUM(K13:K15)</f>
        <v>31514182</v>
      </c>
    </row>
    <row r="13" spans="1:11" ht="12.75">
      <c r="A13" s="192" t="s">
        <v>144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18031500</v>
      </c>
      <c r="K13" s="7">
        <v>13848235</v>
      </c>
    </row>
    <row r="14" spans="1:11" ht="12.75">
      <c r="A14" s="192" t="s">
        <v>145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/>
      <c r="K14" s="7"/>
    </row>
    <row r="15" spans="1:11" ht="12.75">
      <c r="A15" s="192" t="s">
        <v>146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20230787</v>
      </c>
      <c r="K15" s="7">
        <v>17665947</v>
      </c>
    </row>
    <row r="16" spans="1:11" ht="12.75">
      <c r="A16" s="189" t="s">
        <v>147</v>
      </c>
      <c r="B16" s="190"/>
      <c r="C16" s="190"/>
      <c r="D16" s="190"/>
      <c r="E16" s="190"/>
      <c r="F16" s="190"/>
      <c r="G16" s="190"/>
      <c r="H16" s="191"/>
      <c r="I16" s="1">
        <v>120</v>
      </c>
      <c r="J16" s="113">
        <f>SUM(J17:J19)</f>
        <v>70452255</v>
      </c>
      <c r="K16" s="113">
        <f>SUM(K17:K19)</f>
        <v>66302530</v>
      </c>
    </row>
    <row r="17" spans="1:11" ht="12.75">
      <c r="A17" s="192" t="s">
        <v>148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44729925</v>
      </c>
      <c r="K17" s="7">
        <v>42972271</v>
      </c>
    </row>
    <row r="18" spans="1:11" ht="12.75">
      <c r="A18" s="192" t="s">
        <v>149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15271101</v>
      </c>
      <c r="K18" s="7">
        <v>14188855</v>
      </c>
    </row>
    <row r="19" spans="1:11" ht="12.75">
      <c r="A19" s="192" t="s">
        <v>150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10451229</v>
      </c>
      <c r="K19" s="7">
        <v>9141404</v>
      </c>
    </row>
    <row r="20" spans="1:11" ht="12.75">
      <c r="A20" s="189" t="s">
        <v>151</v>
      </c>
      <c r="B20" s="190"/>
      <c r="C20" s="190"/>
      <c r="D20" s="190"/>
      <c r="E20" s="190"/>
      <c r="F20" s="190"/>
      <c r="G20" s="190"/>
      <c r="H20" s="191"/>
      <c r="I20" s="1">
        <v>124</v>
      </c>
      <c r="J20" s="7">
        <v>12578512</v>
      </c>
      <c r="K20" s="7">
        <v>12786099</v>
      </c>
    </row>
    <row r="21" spans="1:11" ht="12.75">
      <c r="A21" s="189" t="s">
        <v>152</v>
      </c>
      <c r="B21" s="190"/>
      <c r="C21" s="190"/>
      <c r="D21" s="190"/>
      <c r="E21" s="190"/>
      <c r="F21" s="190"/>
      <c r="G21" s="190"/>
      <c r="H21" s="191"/>
      <c r="I21" s="1">
        <v>125</v>
      </c>
      <c r="J21" s="7">
        <v>18682710</v>
      </c>
      <c r="K21" s="7">
        <v>15848838</v>
      </c>
    </row>
    <row r="22" spans="1:11" ht="12.75">
      <c r="A22" s="189" t="s">
        <v>153</v>
      </c>
      <c r="B22" s="190"/>
      <c r="C22" s="190"/>
      <c r="D22" s="190"/>
      <c r="E22" s="190"/>
      <c r="F22" s="190"/>
      <c r="G22" s="190"/>
      <c r="H22" s="191"/>
      <c r="I22" s="1">
        <v>126</v>
      </c>
      <c r="J22" s="113">
        <f>SUM(J23:J24)</f>
        <v>1820182</v>
      </c>
      <c r="K22" s="113">
        <f>SUM(K23:K24)</f>
        <v>0</v>
      </c>
    </row>
    <row r="23" spans="1:11" ht="12.75">
      <c r="A23" s="192" t="s">
        <v>154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/>
      <c r="K23" s="7"/>
    </row>
    <row r="24" spans="1:11" ht="12.75">
      <c r="A24" s="192" t="s">
        <v>155</v>
      </c>
      <c r="B24" s="193"/>
      <c r="C24" s="193"/>
      <c r="D24" s="193"/>
      <c r="E24" s="193"/>
      <c r="F24" s="193"/>
      <c r="G24" s="193"/>
      <c r="H24" s="194"/>
      <c r="I24" s="1">
        <v>128</v>
      </c>
      <c r="J24" s="7">
        <v>1820182</v>
      </c>
      <c r="K24" s="7"/>
    </row>
    <row r="25" spans="1:11" ht="12.75">
      <c r="A25" s="189" t="s">
        <v>156</v>
      </c>
      <c r="B25" s="190"/>
      <c r="C25" s="190"/>
      <c r="D25" s="190"/>
      <c r="E25" s="190"/>
      <c r="F25" s="190"/>
      <c r="G25" s="190"/>
      <c r="H25" s="191"/>
      <c r="I25" s="1">
        <v>129</v>
      </c>
      <c r="J25" s="7"/>
      <c r="K25" s="7">
        <v>15128976</v>
      </c>
    </row>
    <row r="26" spans="1:11" ht="12.75">
      <c r="A26" s="189" t="s">
        <v>157</v>
      </c>
      <c r="B26" s="190"/>
      <c r="C26" s="190"/>
      <c r="D26" s="190"/>
      <c r="E26" s="190"/>
      <c r="F26" s="190"/>
      <c r="G26" s="190"/>
      <c r="H26" s="191"/>
      <c r="I26" s="1">
        <v>130</v>
      </c>
      <c r="J26" s="7">
        <v>1219534</v>
      </c>
      <c r="K26" s="7"/>
    </row>
    <row r="27" spans="1:11" ht="12.75">
      <c r="A27" s="189" t="s">
        <v>158</v>
      </c>
      <c r="B27" s="190"/>
      <c r="C27" s="190"/>
      <c r="D27" s="190"/>
      <c r="E27" s="190"/>
      <c r="F27" s="190"/>
      <c r="G27" s="190"/>
      <c r="H27" s="191"/>
      <c r="I27" s="1">
        <v>131</v>
      </c>
      <c r="J27" s="113">
        <f>SUM(J28:J32)</f>
        <v>19799507</v>
      </c>
      <c r="K27" s="113">
        <f>SUM(K28:K32)</f>
        <v>0</v>
      </c>
    </row>
    <row r="28" spans="1:11" ht="12.75">
      <c r="A28" s="189" t="s">
        <v>159</v>
      </c>
      <c r="B28" s="190"/>
      <c r="C28" s="190"/>
      <c r="D28" s="190"/>
      <c r="E28" s="190"/>
      <c r="F28" s="190"/>
      <c r="G28" s="190"/>
      <c r="H28" s="191"/>
      <c r="I28" s="1">
        <v>132</v>
      </c>
      <c r="J28" s="7"/>
      <c r="K28" s="7"/>
    </row>
    <row r="29" spans="1:11" ht="12.75">
      <c r="A29" s="189" t="s">
        <v>160</v>
      </c>
      <c r="B29" s="190"/>
      <c r="C29" s="190"/>
      <c r="D29" s="190"/>
      <c r="E29" s="190"/>
      <c r="F29" s="190"/>
      <c r="G29" s="190"/>
      <c r="H29" s="191"/>
      <c r="I29" s="1">
        <v>133</v>
      </c>
      <c r="J29" s="7">
        <v>19799507</v>
      </c>
      <c r="K29" s="7"/>
    </row>
    <row r="30" spans="1:11" ht="12.75">
      <c r="A30" s="189" t="s">
        <v>161</v>
      </c>
      <c r="B30" s="190"/>
      <c r="C30" s="190"/>
      <c r="D30" s="190"/>
      <c r="E30" s="190"/>
      <c r="F30" s="190"/>
      <c r="G30" s="190"/>
      <c r="H30" s="191"/>
      <c r="I30" s="1">
        <v>134</v>
      </c>
      <c r="J30" s="7"/>
      <c r="K30" s="7"/>
    </row>
    <row r="31" spans="1:11" ht="12.75">
      <c r="A31" s="189" t="s">
        <v>162</v>
      </c>
      <c r="B31" s="190"/>
      <c r="C31" s="190"/>
      <c r="D31" s="190"/>
      <c r="E31" s="190"/>
      <c r="F31" s="190"/>
      <c r="G31" s="190"/>
      <c r="H31" s="191"/>
      <c r="I31" s="1">
        <v>135</v>
      </c>
      <c r="J31" s="7"/>
      <c r="K31" s="7"/>
    </row>
    <row r="32" spans="1:11" ht="12.75">
      <c r="A32" s="189" t="s">
        <v>163</v>
      </c>
      <c r="B32" s="190"/>
      <c r="C32" s="190"/>
      <c r="D32" s="190"/>
      <c r="E32" s="190"/>
      <c r="F32" s="190"/>
      <c r="G32" s="190"/>
      <c r="H32" s="191"/>
      <c r="I32" s="1">
        <v>136</v>
      </c>
      <c r="J32" s="7"/>
      <c r="K32" s="7"/>
    </row>
    <row r="33" spans="1:11" ht="12.75">
      <c r="A33" s="189" t="s">
        <v>280</v>
      </c>
      <c r="B33" s="190"/>
      <c r="C33" s="190"/>
      <c r="D33" s="190"/>
      <c r="E33" s="190"/>
      <c r="F33" s="190"/>
      <c r="G33" s="190"/>
      <c r="H33" s="191"/>
      <c r="I33" s="1">
        <v>137</v>
      </c>
      <c r="J33" s="113">
        <f>SUM(J34:J37)</f>
        <v>0</v>
      </c>
      <c r="K33" s="113">
        <f>SUM(K34:K37)</f>
        <v>6143148</v>
      </c>
    </row>
    <row r="34" spans="1:11" ht="12.75">
      <c r="A34" s="189" t="s">
        <v>164</v>
      </c>
      <c r="B34" s="190"/>
      <c r="C34" s="190"/>
      <c r="D34" s="190"/>
      <c r="E34" s="190"/>
      <c r="F34" s="190"/>
      <c r="G34" s="190"/>
      <c r="H34" s="191"/>
      <c r="I34" s="1">
        <v>138</v>
      </c>
      <c r="J34" s="7"/>
      <c r="K34" s="7"/>
    </row>
    <row r="35" spans="1:11" ht="12.75">
      <c r="A35" s="189" t="s">
        <v>165</v>
      </c>
      <c r="B35" s="190"/>
      <c r="C35" s="190"/>
      <c r="D35" s="190"/>
      <c r="E35" s="190"/>
      <c r="F35" s="190"/>
      <c r="G35" s="190"/>
      <c r="H35" s="191"/>
      <c r="I35" s="1">
        <v>139</v>
      </c>
      <c r="J35" s="7"/>
      <c r="K35" s="7">
        <v>6143148</v>
      </c>
    </row>
    <row r="36" spans="1:11" ht="12.75">
      <c r="A36" s="189" t="s">
        <v>166</v>
      </c>
      <c r="B36" s="190"/>
      <c r="C36" s="190"/>
      <c r="D36" s="190"/>
      <c r="E36" s="190"/>
      <c r="F36" s="190"/>
      <c r="G36" s="190"/>
      <c r="H36" s="191"/>
      <c r="I36" s="1">
        <v>140</v>
      </c>
      <c r="J36" s="7"/>
      <c r="K36" s="7"/>
    </row>
    <row r="37" spans="1:11" ht="12.75">
      <c r="A37" s="189" t="s">
        <v>167</v>
      </c>
      <c r="B37" s="190"/>
      <c r="C37" s="190"/>
      <c r="D37" s="190"/>
      <c r="E37" s="190"/>
      <c r="F37" s="190"/>
      <c r="G37" s="190"/>
      <c r="H37" s="191"/>
      <c r="I37" s="1">
        <v>141</v>
      </c>
      <c r="J37" s="7"/>
      <c r="K37" s="7"/>
    </row>
    <row r="38" spans="1:11" ht="12.75">
      <c r="A38" s="189" t="s">
        <v>168</v>
      </c>
      <c r="B38" s="190"/>
      <c r="C38" s="190"/>
      <c r="D38" s="190"/>
      <c r="E38" s="190"/>
      <c r="F38" s="190"/>
      <c r="G38" s="190"/>
      <c r="H38" s="191"/>
      <c r="I38" s="1">
        <v>142</v>
      </c>
      <c r="J38" s="7"/>
      <c r="K38" s="7"/>
    </row>
    <row r="39" spans="1:11" ht="12.75">
      <c r="A39" s="189" t="s">
        <v>169</v>
      </c>
      <c r="B39" s="190"/>
      <c r="C39" s="190"/>
      <c r="D39" s="190"/>
      <c r="E39" s="190"/>
      <c r="F39" s="190"/>
      <c r="G39" s="190"/>
      <c r="H39" s="191"/>
      <c r="I39" s="1">
        <v>143</v>
      </c>
      <c r="J39" s="7"/>
      <c r="K39" s="7"/>
    </row>
    <row r="40" spans="1:11" ht="12.75">
      <c r="A40" s="189" t="s">
        <v>170</v>
      </c>
      <c r="B40" s="190"/>
      <c r="C40" s="190"/>
      <c r="D40" s="190"/>
      <c r="E40" s="190"/>
      <c r="F40" s="190"/>
      <c r="G40" s="190"/>
      <c r="H40" s="191"/>
      <c r="I40" s="1">
        <v>144</v>
      </c>
      <c r="J40" s="7"/>
      <c r="K40" s="7"/>
    </row>
    <row r="41" spans="1:11" ht="12.75">
      <c r="A41" s="189" t="s">
        <v>171</v>
      </c>
      <c r="B41" s="190"/>
      <c r="C41" s="190"/>
      <c r="D41" s="190"/>
      <c r="E41" s="190"/>
      <c r="F41" s="190"/>
      <c r="G41" s="190"/>
      <c r="H41" s="191"/>
      <c r="I41" s="1">
        <v>145</v>
      </c>
      <c r="J41" s="7"/>
      <c r="K41" s="7"/>
    </row>
    <row r="42" spans="1:11" ht="12.75">
      <c r="A42" s="189" t="s">
        <v>172</v>
      </c>
      <c r="B42" s="190"/>
      <c r="C42" s="190"/>
      <c r="D42" s="190"/>
      <c r="E42" s="190"/>
      <c r="F42" s="190"/>
      <c r="G42" s="190"/>
      <c r="H42" s="191"/>
      <c r="I42" s="1">
        <v>146</v>
      </c>
      <c r="J42" s="113">
        <f>J7+J27+J38+J40</f>
        <v>169910985</v>
      </c>
      <c r="K42" s="113">
        <f>K7+K27+K38+K40</f>
        <v>119704513</v>
      </c>
    </row>
    <row r="43" spans="1:11" ht="12.75">
      <c r="A43" s="189" t="s">
        <v>173</v>
      </c>
      <c r="B43" s="190"/>
      <c r="C43" s="190"/>
      <c r="D43" s="190"/>
      <c r="E43" s="190"/>
      <c r="F43" s="190"/>
      <c r="G43" s="190"/>
      <c r="H43" s="191"/>
      <c r="I43" s="1">
        <v>147</v>
      </c>
      <c r="J43" s="113">
        <f>J10+J33+J39+J41</f>
        <v>143015480</v>
      </c>
      <c r="K43" s="113">
        <f>K10+K33+K39+K41</f>
        <v>147723773</v>
      </c>
    </row>
    <row r="44" spans="1:11" ht="12.75">
      <c r="A44" s="189" t="s">
        <v>174</v>
      </c>
      <c r="B44" s="190"/>
      <c r="C44" s="190"/>
      <c r="D44" s="190"/>
      <c r="E44" s="190"/>
      <c r="F44" s="190"/>
      <c r="G44" s="190"/>
      <c r="H44" s="191"/>
      <c r="I44" s="1">
        <v>148</v>
      </c>
      <c r="J44" s="113">
        <f>J42-J43</f>
        <v>26895505</v>
      </c>
      <c r="K44" s="113">
        <f>K42-K43</f>
        <v>-28019260</v>
      </c>
    </row>
    <row r="45" spans="1:11" ht="12.75">
      <c r="A45" s="201" t="s">
        <v>175</v>
      </c>
      <c r="B45" s="202"/>
      <c r="C45" s="202"/>
      <c r="D45" s="202"/>
      <c r="E45" s="202"/>
      <c r="F45" s="202"/>
      <c r="G45" s="202"/>
      <c r="H45" s="203"/>
      <c r="I45" s="1">
        <v>149</v>
      </c>
      <c r="J45" s="113">
        <f>IF(J42&gt;J43,J42-J43,0)</f>
        <v>26895505</v>
      </c>
      <c r="K45" s="113">
        <f>IF(K42&gt;K43,K42-K43,0)</f>
        <v>0</v>
      </c>
    </row>
    <row r="46" spans="1:11" ht="12.75">
      <c r="A46" s="201" t="s">
        <v>176</v>
      </c>
      <c r="B46" s="202"/>
      <c r="C46" s="202"/>
      <c r="D46" s="202"/>
      <c r="E46" s="202"/>
      <c r="F46" s="202"/>
      <c r="G46" s="202"/>
      <c r="H46" s="203"/>
      <c r="I46" s="1">
        <v>150</v>
      </c>
      <c r="J46" s="113">
        <f>IF(J43&gt;J42,J43-J42,0)</f>
        <v>0</v>
      </c>
      <c r="K46" s="113">
        <f>IF(K43&gt;K42,K43-K42,0)</f>
        <v>28019260</v>
      </c>
    </row>
    <row r="47" spans="1:11" ht="12.75">
      <c r="A47" s="189" t="s">
        <v>177</v>
      </c>
      <c r="B47" s="190"/>
      <c r="C47" s="190"/>
      <c r="D47" s="190"/>
      <c r="E47" s="190"/>
      <c r="F47" s="190"/>
      <c r="G47" s="190"/>
      <c r="H47" s="191"/>
      <c r="I47" s="1">
        <v>151</v>
      </c>
      <c r="J47" s="7">
        <v>268478</v>
      </c>
      <c r="K47" s="7">
        <v>363461</v>
      </c>
    </row>
    <row r="48" spans="1:11" ht="12.75">
      <c r="A48" s="189" t="s">
        <v>178</v>
      </c>
      <c r="B48" s="190"/>
      <c r="C48" s="190"/>
      <c r="D48" s="190"/>
      <c r="E48" s="190"/>
      <c r="F48" s="190"/>
      <c r="G48" s="190"/>
      <c r="H48" s="191"/>
      <c r="I48" s="1">
        <v>152</v>
      </c>
      <c r="J48" s="113">
        <f>J44-J47</f>
        <v>26627027</v>
      </c>
      <c r="K48" s="113">
        <f>K44-K47</f>
        <v>-28382721</v>
      </c>
    </row>
    <row r="49" spans="1:11" ht="12.75">
      <c r="A49" s="201" t="s">
        <v>179</v>
      </c>
      <c r="B49" s="202"/>
      <c r="C49" s="202"/>
      <c r="D49" s="202"/>
      <c r="E49" s="202"/>
      <c r="F49" s="202"/>
      <c r="G49" s="202"/>
      <c r="H49" s="203"/>
      <c r="I49" s="1">
        <v>153</v>
      </c>
      <c r="J49" s="113">
        <f>IF(J48&gt;0,J48,0)</f>
        <v>26627027</v>
      </c>
      <c r="K49" s="113">
        <f>IF(K48&gt;0,K48,0)</f>
        <v>0</v>
      </c>
    </row>
    <row r="50" spans="1:11" ht="12.75">
      <c r="A50" s="219" t="s">
        <v>180</v>
      </c>
      <c r="B50" s="220"/>
      <c r="C50" s="220"/>
      <c r="D50" s="220"/>
      <c r="E50" s="220"/>
      <c r="F50" s="220"/>
      <c r="G50" s="220"/>
      <c r="H50" s="221"/>
      <c r="I50" s="4">
        <v>154</v>
      </c>
      <c r="J50" s="117">
        <f>IF(J48&lt;0,-J48,0)</f>
        <v>0</v>
      </c>
      <c r="K50" s="117">
        <f>IF(K48&lt;0,-K48,0)</f>
        <v>28382721</v>
      </c>
    </row>
    <row r="51" spans="1:11" ht="12.75" customHeight="1">
      <c r="A51" s="198" t="s">
        <v>181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ht="12.75" customHeight="1">
      <c r="A52" s="198" t="s">
        <v>182</v>
      </c>
      <c r="B52" s="214"/>
      <c r="C52" s="214"/>
      <c r="D52" s="214"/>
      <c r="E52" s="214"/>
      <c r="F52" s="214"/>
      <c r="G52" s="214"/>
      <c r="H52" s="214"/>
      <c r="I52" s="56"/>
      <c r="J52" s="56"/>
      <c r="K52" s="56"/>
    </row>
    <row r="53" spans="1:11" ht="12.75">
      <c r="A53" s="222" t="s">
        <v>183</v>
      </c>
      <c r="B53" s="223"/>
      <c r="C53" s="223"/>
      <c r="D53" s="223"/>
      <c r="E53" s="223"/>
      <c r="F53" s="223"/>
      <c r="G53" s="223"/>
      <c r="H53" s="224"/>
      <c r="I53" s="3">
        <v>155</v>
      </c>
      <c r="J53" s="7">
        <v>27101031</v>
      </c>
      <c r="K53" s="7">
        <v>-28055593</v>
      </c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7"/>
      <c r="I54" s="1">
        <v>156</v>
      </c>
      <c r="J54" s="8">
        <v>-474004</v>
      </c>
      <c r="K54" s="8">
        <v>-327128</v>
      </c>
    </row>
    <row r="55" spans="1:11" ht="12.75" customHeight="1">
      <c r="A55" s="198" t="s">
        <v>185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1" ht="12.75">
      <c r="A56" s="186" t="s">
        <v>186</v>
      </c>
      <c r="B56" s="187"/>
      <c r="C56" s="187"/>
      <c r="D56" s="187"/>
      <c r="E56" s="187"/>
      <c r="F56" s="187"/>
      <c r="G56" s="187"/>
      <c r="H56" s="188"/>
      <c r="I56" s="9">
        <v>157</v>
      </c>
      <c r="J56" s="6">
        <v>26627027</v>
      </c>
      <c r="K56" s="6">
        <v>-28382721</v>
      </c>
    </row>
    <row r="57" spans="1:11" ht="12.75">
      <c r="A57" s="189" t="s">
        <v>281</v>
      </c>
      <c r="B57" s="190"/>
      <c r="C57" s="190"/>
      <c r="D57" s="190"/>
      <c r="E57" s="190"/>
      <c r="F57" s="190"/>
      <c r="G57" s="190"/>
      <c r="H57" s="191"/>
      <c r="I57" s="1">
        <v>158</v>
      </c>
      <c r="J57" s="113">
        <f>SUM(J58:J64)</f>
        <v>0</v>
      </c>
      <c r="K57" s="113">
        <f>SUM(K58:K64)</f>
        <v>0</v>
      </c>
    </row>
    <row r="58" spans="1:11" ht="12.75">
      <c r="A58" s="189" t="s">
        <v>187</v>
      </c>
      <c r="B58" s="190"/>
      <c r="C58" s="190"/>
      <c r="D58" s="190"/>
      <c r="E58" s="190"/>
      <c r="F58" s="190"/>
      <c r="G58" s="190"/>
      <c r="H58" s="191"/>
      <c r="I58" s="1">
        <v>159</v>
      </c>
      <c r="J58" s="7"/>
      <c r="K58" s="7"/>
    </row>
    <row r="59" spans="1:11" ht="12.75">
      <c r="A59" s="189" t="s">
        <v>188</v>
      </c>
      <c r="B59" s="190"/>
      <c r="C59" s="190"/>
      <c r="D59" s="190"/>
      <c r="E59" s="190"/>
      <c r="F59" s="190"/>
      <c r="G59" s="190"/>
      <c r="H59" s="191"/>
      <c r="I59" s="1">
        <v>160</v>
      </c>
      <c r="J59" s="7"/>
      <c r="K59" s="7"/>
    </row>
    <row r="60" spans="1:11" ht="12.75">
      <c r="A60" s="189" t="s">
        <v>189</v>
      </c>
      <c r="B60" s="190"/>
      <c r="C60" s="190"/>
      <c r="D60" s="190"/>
      <c r="E60" s="190"/>
      <c r="F60" s="190"/>
      <c r="G60" s="190"/>
      <c r="H60" s="191"/>
      <c r="I60" s="1">
        <v>161</v>
      </c>
      <c r="J60" s="7"/>
      <c r="K60" s="7"/>
    </row>
    <row r="61" spans="1:11" ht="12.75">
      <c r="A61" s="189" t="s">
        <v>190</v>
      </c>
      <c r="B61" s="190"/>
      <c r="C61" s="190"/>
      <c r="D61" s="190"/>
      <c r="E61" s="190"/>
      <c r="F61" s="190"/>
      <c r="G61" s="190"/>
      <c r="H61" s="191"/>
      <c r="I61" s="1">
        <v>162</v>
      </c>
      <c r="J61" s="7"/>
      <c r="K61" s="7"/>
    </row>
    <row r="62" spans="1:11" ht="12.75">
      <c r="A62" s="189" t="s">
        <v>191</v>
      </c>
      <c r="B62" s="190"/>
      <c r="C62" s="190"/>
      <c r="D62" s="190"/>
      <c r="E62" s="190"/>
      <c r="F62" s="190"/>
      <c r="G62" s="190"/>
      <c r="H62" s="191"/>
      <c r="I62" s="1">
        <v>163</v>
      </c>
      <c r="J62" s="7"/>
      <c r="K62" s="7"/>
    </row>
    <row r="63" spans="1:11" ht="12.75">
      <c r="A63" s="189" t="s">
        <v>192</v>
      </c>
      <c r="B63" s="190"/>
      <c r="C63" s="190"/>
      <c r="D63" s="190"/>
      <c r="E63" s="190"/>
      <c r="F63" s="190"/>
      <c r="G63" s="190"/>
      <c r="H63" s="191"/>
      <c r="I63" s="1">
        <v>164</v>
      </c>
      <c r="J63" s="7"/>
      <c r="K63" s="7"/>
    </row>
    <row r="64" spans="1:11" ht="12.75">
      <c r="A64" s="189" t="s">
        <v>193</v>
      </c>
      <c r="B64" s="190"/>
      <c r="C64" s="190"/>
      <c r="D64" s="190"/>
      <c r="E64" s="190"/>
      <c r="F64" s="190"/>
      <c r="G64" s="190"/>
      <c r="H64" s="191"/>
      <c r="I64" s="1">
        <v>165</v>
      </c>
      <c r="J64" s="7"/>
      <c r="K64" s="7"/>
    </row>
    <row r="65" spans="1:11" ht="12.75">
      <c r="A65" s="189" t="s">
        <v>194</v>
      </c>
      <c r="B65" s="190"/>
      <c r="C65" s="190"/>
      <c r="D65" s="190"/>
      <c r="E65" s="190"/>
      <c r="F65" s="190"/>
      <c r="G65" s="190"/>
      <c r="H65" s="191"/>
      <c r="I65" s="1">
        <v>166</v>
      </c>
      <c r="J65" s="7"/>
      <c r="K65" s="7"/>
    </row>
    <row r="66" spans="1:11" ht="12.75">
      <c r="A66" s="189" t="s">
        <v>195</v>
      </c>
      <c r="B66" s="190"/>
      <c r="C66" s="190"/>
      <c r="D66" s="190"/>
      <c r="E66" s="190"/>
      <c r="F66" s="190"/>
      <c r="G66" s="190"/>
      <c r="H66" s="191"/>
      <c r="I66" s="1">
        <v>167</v>
      </c>
      <c r="J66" s="113">
        <f>J57-J65</f>
        <v>0</v>
      </c>
      <c r="K66" s="113">
        <f>K57-K65</f>
        <v>0</v>
      </c>
    </row>
    <row r="67" spans="1:11" ht="12.75">
      <c r="A67" s="189" t="s">
        <v>196</v>
      </c>
      <c r="B67" s="190"/>
      <c r="C67" s="190"/>
      <c r="D67" s="190"/>
      <c r="E67" s="190"/>
      <c r="F67" s="190"/>
      <c r="G67" s="190"/>
      <c r="H67" s="191"/>
      <c r="I67" s="1">
        <v>168</v>
      </c>
      <c r="J67" s="117">
        <f>J56+J66</f>
        <v>26627027</v>
      </c>
      <c r="K67" s="117">
        <f>K56+K66</f>
        <v>-28382721</v>
      </c>
    </row>
    <row r="68" spans="1:11" ht="12.75" customHeight="1">
      <c r="A68" s="198" t="s">
        <v>197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</row>
    <row r="69" spans="1:11" ht="12.75" customHeight="1">
      <c r="A69" s="198" t="s">
        <v>198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</row>
    <row r="70" spans="1:11" ht="12.75">
      <c r="A70" s="222" t="s">
        <v>183</v>
      </c>
      <c r="B70" s="223"/>
      <c r="C70" s="223"/>
      <c r="D70" s="223"/>
      <c r="E70" s="223"/>
      <c r="F70" s="223"/>
      <c r="G70" s="223"/>
      <c r="H70" s="224"/>
      <c r="I70" s="3">
        <v>169</v>
      </c>
      <c r="J70" s="57"/>
      <c r="K70" s="57"/>
    </row>
    <row r="71" spans="1:11" ht="12.75">
      <c r="A71" s="230" t="s">
        <v>184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43" bestFit="1" customWidth="1"/>
    <col min="10" max="11" width="9.57421875" style="43" bestFit="1" customWidth="1"/>
    <col min="12" max="16384" width="9.140625" style="43" customWidth="1"/>
  </cols>
  <sheetData>
    <row r="1" spans="1:11" ht="12.75" customHeight="1">
      <c r="A1" s="233" t="s">
        <v>199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178" t="s">
        <v>304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4.75" thickBot="1">
      <c r="A4" s="181" t="s">
        <v>285</v>
      </c>
      <c r="B4" s="181"/>
      <c r="C4" s="181"/>
      <c r="D4" s="181"/>
      <c r="E4" s="181"/>
      <c r="F4" s="181"/>
      <c r="G4" s="181"/>
      <c r="H4" s="181"/>
      <c r="I4" s="92" t="s">
        <v>286</v>
      </c>
      <c r="J4" s="93" t="s">
        <v>279</v>
      </c>
      <c r="K4" s="93" t="s">
        <v>137</v>
      </c>
    </row>
    <row r="5" spans="1:11" ht="12.75">
      <c r="A5" s="182">
        <v>1</v>
      </c>
      <c r="B5" s="182"/>
      <c r="C5" s="182"/>
      <c r="D5" s="182"/>
      <c r="E5" s="182"/>
      <c r="F5" s="182"/>
      <c r="G5" s="182"/>
      <c r="H5" s="182"/>
      <c r="I5" s="95">
        <v>2</v>
      </c>
      <c r="J5" s="94" t="s">
        <v>3</v>
      </c>
      <c r="K5" s="94" t="s">
        <v>4</v>
      </c>
    </row>
    <row r="6" spans="1:11" ht="12.75">
      <c r="A6" s="198" t="s">
        <v>200</v>
      </c>
      <c r="B6" s="214"/>
      <c r="C6" s="214"/>
      <c r="D6" s="214"/>
      <c r="E6" s="214"/>
      <c r="F6" s="214"/>
      <c r="G6" s="214"/>
      <c r="H6" s="214"/>
      <c r="I6" s="235"/>
      <c r="J6" s="235"/>
      <c r="K6" s="236"/>
    </row>
    <row r="7" spans="1:11" ht="12.75">
      <c r="A7" s="192" t="s">
        <v>201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26895505</v>
      </c>
      <c r="K7" s="7">
        <v>-28019260</v>
      </c>
    </row>
    <row r="8" spans="1:11" ht="12.75">
      <c r="A8" s="192" t="s">
        <v>202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12578512</v>
      </c>
      <c r="K8" s="7">
        <v>12786099</v>
      </c>
    </row>
    <row r="9" spans="1:11" ht="12.75">
      <c r="A9" s="192" t="s">
        <v>203</v>
      </c>
      <c r="B9" s="193"/>
      <c r="C9" s="193"/>
      <c r="D9" s="193"/>
      <c r="E9" s="193"/>
      <c r="F9" s="193"/>
      <c r="G9" s="193"/>
      <c r="H9" s="193"/>
      <c r="I9" s="1">
        <v>3</v>
      </c>
      <c r="J9" s="5">
        <v>5564708</v>
      </c>
      <c r="K9" s="7">
        <v>8757906</v>
      </c>
    </row>
    <row r="10" spans="1:11" ht="12.75">
      <c r="A10" s="192" t="s">
        <v>204</v>
      </c>
      <c r="B10" s="193"/>
      <c r="C10" s="193"/>
      <c r="D10" s="193"/>
      <c r="E10" s="193"/>
      <c r="F10" s="193"/>
      <c r="G10" s="193"/>
      <c r="H10" s="193"/>
      <c r="I10" s="1">
        <v>4</v>
      </c>
      <c r="J10" s="5">
        <v>5951428</v>
      </c>
      <c r="K10" s="7">
        <v>9232261</v>
      </c>
    </row>
    <row r="11" spans="1:11" ht="12.75">
      <c r="A11" s="192" t="s">
        <v>205</v>
      </c>
      <c r="B11" s="193"/>
      <c r="C11" s="193"/>
      <c r="D11" s="193"/>
      <c r="E11" s="193"/>
      <c r="F11" s="193"/>
      <c r="G11" s="193"/>
      <c r="H11" s="193"/>
      <c r="I11" s="1">
        <v>5</v>
      </c>
      <c r="J11" s="5"/>
      <c r="K11" s="7">
        <v>413746</v>
      </c>
    </row>
    <row r="12" spans="1:11" ht="12.75">
      <c r="A12" s="192" t="s">
        <v>206</v>
      </c>
      <c r="B12" s="193"/>
      <c r="C12" s="193"/>
      <c r="D12" s="193"/>
      <c r="E12" s="193"/>
      <c r="F12" s="193"/>
      <c r="G12" s="193"/>
      <c r="H12" s="193"/>
      <c r="I12" s="1">
        <v>6</v>
      </c>
      <c r="J12" s="5">
        <v>6712904</v>
      </c>
      <c r="K12" s="7"/>
    </row>
    <row r="13" spans="1:11" ht="12.75">
      <c r="A13" s="189" t="s">
        <v>207</v>
      </c>
      <c r="B13" s="190"/>
      <c r="C13" s="190"/>
      <c r="D13" s="190"/>
      <c r="E13" s="190"/>
      <c r="F13" s="190"/>
      <c r="G13" s="190"/>
      <c r="H13" s="190"/>
      <c r="I13" s="1">
        <v>7</v>
      </c>
      <c r="J13" s="118">
        <f>SUM(J7:J12)</f>
        <v>57703057</v>
      </c>
      <c r="K13" s="113">
        <f>SUM(K7:K12)</f>
        <v>3170752</v>
      </c>
    </row>
    <row r="14" spans="1:11" ht="12.75">
      <c r="A14" s="192" t="s">
        <v>208</v>
      </c>
      <c r="B14" s="193"/>
      <c r="C14" s="193"/>
      <c r="D14" s="193"/>
      <c r="E14" s="193"/>
      <c r="F14" s="193"/>
      <c r="G14" s="193"/>
      <c r="H14" s="193"/>
      <c r="I14" s="1">
        <v>8</v>
      </c>
      <c r="J14" s="5"/>
      <c r="K14" s="7"/>
    </row>
    <row r="15" spans="1:11" ht="12.75">
      <c r="A15" s="192" t="s">
        <v>209</v>
      </c>
      <c r="B15" s="193"/>
      <c r="C15" s="193"/>
      <c r="D15" s="193"/>
      <c r="E15" s="193"/>
      <c r="F15" s="193"/>
      <c r="G15" s="193"/>
      <c r="H15" s="193"/>
      <c r="I15" s="1">
        <v>9</v>
      </c>
      <c r="J15" s="5"/>
      <c r="K15" s="7"/>
    </row>
    <row r="16" spans="1:11" ht="12.75">
      <c r="A16" s="192" t="s">
        <v>210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>
        <v>269522</v>
      </c>
      <c r="K16" s="7"/>
    </row>
    <row r="17" spans="1:11" ht="12.75">
      <c r="A17" s="192" t="s">
        <v>211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23671393</v>
      </c>
      <c r="K17" s="7">
        <v>285854</v>
      </c>
    </row>
    <row r="18" spans="1:11" ht="12.75">
      <c r="A18" s="189" t="s">
        <v>212</v>
      </c>
      <c r="B18" s="190"/>
      <c r="C18" s="190"/>
      <c r="D18" s="190"/>
      <c r="E18" s="190"/>
      <c r="F18" s="190"/>
      <c r="G18" s="190"/>
      <c r="H18" s="190"/>
      <c r="I18" s="1">
        <v>12</v>
      </c>
      <c r="J18" s="118">
        <f>SUM(J14:J17)</f>
        <v>23940915</v>
      </c>
      <c r="K18" s="113">
        <f>SUM(K14:K17)</f>
        <v>285854</v>
      </c>
    </row>
    <row r="19" spans="1:11" ht="12.75">
      <c r="A19" s="189" t="s">
        <v>213</v>
      </c>
      <c r="B19" s="190"/>
      <c r="C19" s="190"/>
      <c r="D19" s="190"/>
      <c r="E19" s="190"/>
      <c r="F19" s="190"/>
      <c r="G19" s="190"/>
      <c r="H19" s="190"/>
      <c r="I19" s="1">
        <v>13</v>
      </c>
      <c r="J19" s="118">
        <f>IF(J13&gt;J18,J13-J18,0)</f>
        <v>33762142</v>
      </c>
      <c r="K19" s="113">
        <f>IF(K13&gt;K18,K13-K18,0)</f>
        <v>2884898</v>
      </c>
    </row>
    <row r="20" spans="1:11" ht="12.75">
      <c r="A20" s="189" t="s">
        <v>214</v>
      </c>
      <c r="B20" s="190"/>
      <c r="C20" s="190"/>
      <c r="D20" s="190"/>
      <c r="E20" s="190"/>
      <c r="F20" s="190"/>
      <c r="G20" s="190"/>
      <c r="H20" s="190"/>
      <c r="I20" s="1">
        <v>14</v>
      </c>
      <c r="J20" s="118">
        <f>IF(J18&gt;J13,J18-J13,0)</f>
        <v>0</v>
      </c>
      <c r="K20" s="113">
        <f>IF(K18&gt;K13,K18-K13,0)</f>
        <v>0</v>
      </c>
    </row>
    <row r="21" spans="1:11" ht="12.75">
      <c r="A21" s="198" t="s">
        <v>215</v>
      </c>
      <c r="B21" s="214"/>
      <c r="C21" s="214"/>
      <c r="D21" s="214"/>
      <c r="E21" s="214"/>
      <c r="F21" s="214"/>
      <c r="G21" s="214"/>
      <c r="H21" s="214"/>
      <c r="I21" s="235"/>
      <c r="J21" s="235"/>
      <c r="K21" s="236"/>
    </row>
    <row r="22" spans="1:11" ht="12.75">
      <c r="A22" s="192" t="s">
        <v>216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148818</v>
      </c>
      <c r="K22" s="7">
        <v>2998769</v>
      </c>
    </row>
    <row r="23" spans="1:11" ht="12.75">
      <c r="A23" s="192" t="s">
        <v>217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218</v>
      </c>
      <c r="B24" s="193"/>
      <c r="C24" s="193"/>
      <c r="D24" s="193"/>
      <c r="E24" s="193"/>
      <c r="F24" s="193"/>
      <c r="G24" s="193"/>
      <c r="H24" s="193"/>
      <c r="I24" s="1">
        <v>17</v>
      </c>
      <c r="J24" s="5"/>
      <c r="K24" s="7"/>
    </row>
    <row r="25" spans="1:11" ht="12.75">
      <c r="A25" s="192" t="s">
        <v>219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220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>
        <v>421598</v>
      </c>
      <c r="K26" s="7"/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0"/>
      <c r="I27" s="1">
        <v>20</v>
      </c>
      <c r="J27" s="118">
        <f>SUM(J22:J26)</f>
        <v>570416</v>
      </c>
      <c r="K27" s="113">
        <f>SUM(K22:K26)</f>
        <v>2998769</v>
      </c>
    </row>
    <row r="28" spans="1:11" ht="12.75">
      <c r="A28" s="192" t="s">
        <v>222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44581871</v>
      </c>
      <c r="K28" s="7">
        <v>5073110</v>
      </c>
    </row>
    <row r="29" spans="1:11" ht="12.75">
      <c r="A29" s="192" t="s">
        <v>223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/>
    </row>
    <row r="30" spans="1:11" ht="12.75">
      <c r="A30" s="192" t="s">
        <v>224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>
        <v>220173961</v>
      </c>
      <c r="K30" s="7">
        <v>4691357</v>
      </c>
    </row>
    <row r="31" spans="1:11" ht="12.75">
      <c r="A31" s="189" t="s">
        <v>282</v>
      </c>
      <c r="B31" s="190"/>
      <c r="C31" s="190"/>
      <c r="D31" s="190"/>
      <c r="E31" s="190"/>
      <c r="F31" s="190"/>
      <c r="G31" s="190"/>
      <c r="H31" s="190"/>
      <c r="I31" s="1">
        <v>24</v>
      </c>
      <c r="J31" s="118">
        <f>SUM(J28:J30)</f>
        <v>264755832</v>
      </c>
      <c r="K31" s="113">
        <f>SUM(K28:K30)</f>
        <v>9764467</v>
      </c>
    </row>
    <row r="32" spans="1:11" ht="12.75">
      <c r="A32" s="189" t="s">
        <v>225</v>
      </c>
      <c r="B32" s="190"/>
      <c r="C32" s="190"/>
      <c r="D32" s="190"/>
      <c r="E32" s="190"/>
      <c r="F32" s="190"/>
      <c r="G32" s="190"/>
      <c r="H32" s="190"/>
      <c r="I32" s="1">
        <v>25</v>
      </c>
      <c r="J32" s="118">
        <f>IF(J27&gt;J31,J27-J31,0)</f>
        <v>0</v>
      </c>
      <c r="K32" s="113">
        <f>IF(K27&gt;K31,K27-K31,0)</f>
        <v>0</v>
      </c>
    </row>
    <row r="33" spans="1:11" ht="12.75">
      <c r="A33" s="189" t="s">
        <v>226</v>
      </c>
      <c r="B33" s="190"/>
      <c r="C33" s="190"/>
      <c r="D33" s="190"/>
      <c r="E33" s="190"/>
      <c r="F33" s="190"/>
      <c r="G33" s="190"/>
      <c r="H33" s="190"/>
      <c r="I33" s="1">
        <v>26</v>
      </c>
      <c r="J33" s="118">
        <f>IF(J31&gt;J27,J31-J27,0)</f>
        <v>264185416</v>
      </c>
      <c r="K33" s="113">
        <f>IF(K31&gt;K27,K31-K27,0)</f>
        <v>6765698</v>
      </c>
    </row>
    <row r="34" spans="1:11" ht="12.75">
      <c r="A34" s="198" t="s">
        <v>227</v>
      </c>
      <c r="B34" s="214"/>
      <c r="C34" s="214"/>
      <c r="D34" s="214"/>
      <c r="E34" s="214"/>
      <c r="F34" s="214"/>
      <c r="G34" s="214"/>
      <c r="H34" s="214"/>
      <c r="I34" s="235"/>
      <c r="J34" s="235"/>
      <c r="K34" s="236"/>
    </row>
    <row r="35" spans="1:11" ht="12.75">
      <c r="A35" s="192" t="s">
        <v>228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>
        <v>168248287</v>
      </c>
      <c r="K35" s="7"/>
    </row>
    <row r="36" spans="1:11" ht="12.75">
      <c r="A36" s="192" t="s">
        <v>229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>
        <v>27216156</v>
      </c>
      <c r="K36" s="7">
        <v>3955650</v>
      </c>
    </row>
    <row r="37" spans="1:11" ht="12.75">
      <c r="A37" s="192" t="s">
        <v>230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89" t="s">
        <v>231</v>
      </c>
      <c r="B38" s="190"/>
      <c r="C38" s="190"/>
      <c r="D38" s="190"/>
      <c r="E38" s="190"/>
      <c r="F38" s="190"/>
      <c r="G38" s="190"/>
      <c r="H38" s="190"/>
      <c r="I38" s="1">
        <v>30</v>
      </c>
      <c r="J38" s="118">
        <f>SUM(J35:J37)</f>
        <v>195464443</v>
      </c>
      <c r="K38" s="113">
        <f>SUM(K35:K37)</f>
        <v>3955650</v>
      </c>
    </row>
    <row r="39" spans="1:11" ht="12.75">
      <c r="A39" s="192" t="s">
        <v>232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5559958</v>
      </c>
      <c r="K39" s="7">
        <v>10724343</v>
      </c>
    </row>
    <row r="40" spans="1:11" ht="12.75">
      <c r="A40" s="192" t="s">
        <v>233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234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235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>
        <v>279943</v>
      </c>
      <c r="K42" s="7">
        <v>366816</v>
      </c>
    </row>
    <row r="43" spans="1:11" ht="12.75">
      <c r="A43" s="192" t="s">
        <v>236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89" t="s">
        <v>237</v>
      </c>
      <c r="B44" s="190"/>
      <c r="C44" s="190"/>
      <c r="D44" s="190"/>
      <c r="E44" s="190"/>
      <c r="F44" s="190"/>
      <c r="G44" s="190"/>
      <c r="H44" s="190"/>
      <c r="I44" s="1">
        <v>36</v>
      </c>
      <c r="J44" s="118">
        <f>SUM(J39:J43)</f>
        <v>5839901</v>
      </c>
      <c r="K44" s="113">
        <f>SUM(K39:K43)</f>
        <v>11091159</v>
      </c>
    </row>
    <row r="45" spans="1:11" ht="12.75">
      <c r="A45" s="189" t="s">
        <v>238</v>
      </c>
      <c r="B45" s="190"/>
      <c r="C45" s="190"/>
      <c r="D45" s="190"/>
      <c r="E45" s="190"/>
      <c r="F45" s="190"/>
      <c r="G45" s="190"/>
      <c r="H45" s="190"/>
      <c r="I45" s="1">
        <v>37</v>
      </c>
      <c r="J45" s="118">
        <f>IF(J38&gt;J44,J38-J44,0)</f>
        <v>189624542</v>
      </c>
      <c r="K45" s="113">
        <f>IF(K38&gt;K44,K38-K44,0)</f>
        <v>0</v>
      </c>
    </row>
    <row r="46" spans="1:11" ht="12.75">
      <c r="A46" s="189" t="s">
        <v>239</v>
      </c>
      <c r="B46" s="190"/>
      <c r="C46" s="190"/>
      <c r="D46" s="190"/>
      <c r="E46" s="190"/>
      <c r="F46" s="190"/>
      <c r="G46" s="190"/>
      <c r="H46" s="190"/>
      <c r="I46" s="1">
        <v>38</v>
      </c>
      <c r="J46" s="118">
        <f>IF(J44&gt;J38,J44-J38,0)</f>
        <v>0</v>
      </c>
      <c r="K46" s="113">
        <f>IF(K44&gt;K38,K44-K38,0)</f>
        <v>7135509</v>
      </c>
    </row>
    <row r="47" spans="1:11" ht="12.75">
      <c r="A47" s="192" t="s">
        <v>240</v>
      </c>
      <c r="B47" s="193"/>
      <c r="C47" s="193"/>
      <c r="D47" s="193"/>
      <c r="E47" s="193"/>
      <c r="F47" s="193"/>
      <c r="G47" s="193"/>
      <c r="H47" s="193"/>
      <c r="I47" s="1">
        <v>39</v>
      </c>
      <c r="J47" s="118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>
      <c r="A48" s="192" t="s">
        <v>241</v>
      </c>
      <c r="B48" s="193"/>
      <c r="C48" s="193"/>
      <c r="D48" s="193"/>
      <c r="E48" s="193"/>
      <c r="F48" s="193"/>
      <c r="G48" s="193"/>
      <c r="H48" s="193"/>
      <c r="I48" s="1">
        <v>40</v>
      </c>
      <c r="J48" s="118">
        <f>IF(J20-J19+J33-J32+J46-J45&gt;0,J20-J19+J33-J32+J46-J45,0)</f>
        <v>40798732</v>
      </c>
      <c r="K48" s="113">
        <f>IF(K20-K19+K33-K32+K46-K45&gt;0,K20-K19+K33-K32+K46-K45,0)</f>
        <v>11016309</v>
      </c>
    </row>
    <row r="49" spans="1:11" ht="12.75">
      <c r="A49" s="192" t="s">
        <v>242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76063521</v>
      </c>
      <c r="K49" s="7">
        <v>35264789</v>
      </c>
    </row>
    <row r="50" spans="1:11" ht="12.75">
      <c r="A50" s="192" t="s">
        <v>243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/>
      <c r="K50" s="7"/>
    </row>
    <row r="51" spans="1:11" ht="12.75">
      <c r="A51" s="192" t="s">
        <v>244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>
        <v>40798732</v>
      </c>
      <c r="K51" s="7">
        <v>11016309</v>
      </c>
    </row>
    <row r="52" spans="1:11" ht="12.75">
      <c r="A52" s="204" t="s">
        <v>245</v>
      </c>
      <c r="B52" s="205"/>
      <c r="C52" s="205"/>
      <c r="D52" s="205"/>
      <c r="E52" s="205"/>
      <c r="F52" s="205"/>
      <c r="G52" s="205"/>
      <c r="H52" s="205"/>
      <c r="I52" s="4">
        <v>44</v>
      </c>
      <c r="J52" s="119">
        <f>J49+J50-J51</f>
        <v>35264789</v>
      </c>
      <c r="K52" s="117">
        <f>K49+K50-K51</f>
        <v>24248480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4">
      <selection activeCell="J23" sqref="J23:K24"/>
    </sheetView>
  </sheetViews>
  <sheetFormatPr defaultColWidth="9.140625" defaultRowHeight="12.75"/>
  <cols>
    <col min="1" max="4" width="9.140625" style="47" customWidth="1"/>
    <col min="5" max="5" width="10.421875" style="47" bestFit="1" customWidth="1"/>
    <col min="6" max="8" width="9.140625" style="47" customWidth="1"/>
    <col min="9" max="9" width="9.28125" style="47" bestFit="1" customWidth="1"/>
    <col min="10" max="11" width="11.00390625" style="47" bestFit="1" customWidth="1"/>
    <col min="12" max="16384" width="9.140625" style="47" customWidth="1"/>
  </cols>
  <sheetData>
    <row r="1" spans="1:12" ht="12.75" customHeight="1">
      <c r="A1" s="243" t="s">
        <v>246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6"/>
    </row>
    <row r="2" spans="1:12" ht="15.75">
      <c r="A2" s="35"/>
      <c r="B2" s="45"/>
      <c r="C2" s="252" t="s">
        <v>247</v>
      </c>
      <c r="D2" s="253"/>
      <c r="E2" s="48">
        <v>40909</v>
      </c>
      <c r="F2" s="36" t="s">
        <v>277</v>
      </c>
      <c r="G2" s="254">
        <v>41274</v>
      </c>
      <c r="H2" s="255"/>
      <c r="I2" s="45"/>
      <c r="J2" s="45"/>
      <c r="K2" s="45"/>
      <c r="L2" s="49"/>
    </row>
    <row r="3" spans="1:11" ht="24.75" thickBot="1">
      <c r="A3" s="181" t="s">
        <v>285</v>
      </c>
      <c r="B3" s="181"/>
      <c r="C3" s="181"/>
      <c r="D3" s="181"/>
      <c r="E3" s="181"/>
      <c r="F3" s="181"/>
      <c r="G3" s="181"/>
      <c r="H3" s="181"/>
      <c r="I3" s="92" t="s">
        <v>286</v>
      </c>
      <c r="J3" s="93" t="s">
        <v>279</v>
      </c>
      <c r="K3" s="93" t="s">
        <v>137</v>
      </c>
    </row>
    <row r="4" spans="1:11" ht="12.75">
      <c r="A4" s="182">
        <v>1</v>
      </c>
      <c r="B4" s="182"/>
      <c r="C4" s="182"/>
      <c r="D4" s="182"/>
      <c r="E4" s="182"/>
      <c r="F4" s="182"/>
      <c r="G4" s="182"/>
      <c r="H4" s="182"/>
      <c r="I4" s="95">
        <v>2</v>
      </c>
      <c r="J4" s="94" t="s">
        <v>3</v>
      </c>
      <c r="K4" s="94" t="s">
        <v>4</v>
      </c>
    </row>
    <row r="5" spans="1:11" ht="12.75">
      <c r="A5" s="244" t="s">
        <v>248</v>
      </c>
      <c r="B5" s="245"/>
      <c r="C5" s="245"/>
      <c r="D5" s="245"/>
      <c r="E5" s="245"/>
      <c r="F5" s="245"/>
      <c r="G5" s="245"/>
      <c r="H5" s="245"/>
      <c r="I5" s="37">
        <v>1</v>
      </c>
      <c r="J5" s="120">
        <v>169186800</v>
      </c>
      <c r="K5" s="120">
        <v>169186800</v>
      </c>
    </row>
    <row r="6" spans="1:11" ht="12.75">
      <c r="A6" s="244" t="s">
        <v>249</v>
      </c>
      <c r="B6" s="245"/>
      <c r="C6" s="245"/>
      <c r="D6" s="245"/>
      <c r="E6" s="245"/>
      <c r="F6" s="245"/>
      <c r="G6" s="245"/>
      <c r="H6" s="245"/>
      <c r="I6" s="37">
        <v>2</v>
      </c>
      <c r="J6" s="121">
        <v>88107087</v>
      </c>
      <c r="K6" s="121">
        <v>88107087</v>
      </c>
    </row>
    <row r="7" spans="1:11" ht="12.75">
      <c r="A7" s="244" t="s">
        <v>250</v>
      </c>
      <c r="B7" s="245"/>
      <c r="C7" s="245"/>
      <c r="D7" s="245"/>
      <c r="E7" s="245"/>
      <c r="F7" s="245"/>
      <c r="G7" s="245"/>
      <c r="H7" s="245"/>
      <c r="I7" s="37">
        <v>3</v>
      </c>
      <c r="J7" s="121">
        <v>37033109</v>
      </c>
      <c r="K7" s="121">
        <v>37864336</v>
      </c>
    </row>
    <row r="8" spans="1:11" ht="12.75">
      <c r="A8" s="244" t="s">
        <v>251</v>
      </c>
      <c r="B8" s="245"/>
      <c r="C8" s="245"/>
      <c r="D8" s="245"/>
      <c r="E8" s="245"/>
      <c r="F8" s="245"/>
      <c r="G8" s="245"/>
      <c r="H8" s="245"/>
      <c r="I8" s="37">
        <v>4</v>
      </c>
      <c r="J8" s="121">
        <v>81975693</v>
      </c>
      <c r="K8" s="121">
        <v>107402956</v>
      </c>
    </row>
    <row r="9" spans="1:11" ht="12.75">
      <c r="A9" s="244" t="s">
        <v>252</v>
      </c>
      <c r="B9" s="245"/>
      <c r="C9" s="245"/>
      <c r="D9" s="245"/>
      <c r="E9" s="245"/>
      <c r="F9" s="245"/>
      <c r="G9" s="245"/>
      <c r="H9" s="245"/>
      <c r="I9" s="37">
        <v>5</v>
      </c>
      <c r="J9" s="121">
        <v>26627027</v>
      </c>
      <c r="K9" s="121">
        <v>-28382721</v>
      </c>
    </row>
    <row r="10" spans="1:11" ht="12.75">
      <c r="A10" s="244" t="s">
        <v>253</v>
      </c>
      <c r="B10" s="245"/>
      <c r="C10" s="245"/>
      <c r="D10" s="245"/>
      <c r="E10" s="245"/>
      <c r="F10" s="245"/>
      <c r="G10" s="245"/>
      <c r="H10" s="245"/>
      <c r="I10" s="37">
        <v>6</v>
      </c>
      <c r="J10" s="121"/>
      <c r="K10" s="121"/>
    </row>
    <row r="11" spans="1:11" ht="12.75">
      <c r="A11" s="244" t="s">
        <v>254</v>
      </c>
      <c r="B11" s="245"/>
      <c r="C11" s="245"/>
      <c r="D11" s="245"/>
      <c r="E11" s="245"/>
      <c r="F11" s="245"/>
      <c r="G11" s="245"/>
      <c r="H11" s="245"/>
      <c r="I11" s="37">
        <v>7</v>
      </c>
      <c r="J11" s="121"/>
      <c r="K11" s="121"/>
    </row>
    <row r="12" spans="1:11" ht="12.75">
      <c r="A12" s="244" t="s">
        <v>255</v>
      </c>
      <c r="B12" s="245"/>
      <c r="C12" s="245"/>
      <c r="D12" s="245"/>
      <c r="E12" s="245"/>
      <c r="F12" s="245"/>
      <c r="G12" s="245"/>
      <c r="H12" s="245"/>
      <c r="I12" s="37">
        <v>8</v>
      </c>
      <c r="J12" s="121"/>
      <c r="K12" s="121"/>
    </row>
    <row r="13" spans="1:11" ht="12.75">
      <c r="A13" s="244" t="s">
        <v>256</v>
      </c>
      <c r="B13" s="245"/>
      <c r="C13" s="245"/>
      <c r="D13" s="245"/>
      <c r="E13" s="245"/>
      <c r="F13" s="245"/>
      <c r="G13" s="245"/>
      <c r="H13" s="245"/>
      <c r="I13" s="37">
        <v>9</v>
      </c>
      <c r="J13" s="121"/>
      <c r="K13" s="121"/>
    </row>
    <row r="14" spans="1:11" ht="12.75">
      <c r="A14" s="246" t="s">
        <v>284</v>
      </c>
      <c r="B14" s="247"/>
      <c r="C14" s="247"/>
      <c r="D14" s="247"/>
      <c r="E14" s="247"/>
      <c r="F14" s="247"/>
      <c r="G14" s="247"/>
      <c r="H14" s="247"/>
      <c r="I14" s="37">
        <v>10</v>
      </c>
      <c r="J14" s="122">
        <f>SUM(J5:J13)</f>
        <v>402929716</v>
      </c>
      <c r="K14" s="122">
        <f>SUM(K5:K13)</f>
        <v>374178458</v>
      </c>
    </row>
    <row r="15" spans="1:11" ht="12.75">
      <c r="A15" s="244" t="s">
        <v>257</v>
      </c>
      <c r="B15" s="245"/>
      <c r="C15" s="245"/>
      <c r="D15" s="245"/>
      <c r="E15" s="245"/>
      <c r="F15" s="245"/>
      <c r="G15" s="245"/>
      <c r="H15" s="245"/>
      <c r="I15" s="37">
        <v>11</v>
      </c>
      <c r="J15" s="121"/>
      <c r="K15" s="121"/>
    </row>
    <row r="16" spans="1:11" ht="12.75">
      <c r="A16" s="244" t="s">
        <v>258</v>
      </c>
      <c r="B16" s="245"/>
      <c r="C16" s="245"/>
      <c r="D16" s="245"/>
      <c r="E16" s="245"/>
      <c r="F16" s="245"/>
      <c r="G16" s="245"/>
      <c r="H16" s="245"/>
      <c r="I16" s="37">
        <v>12</v>
      </c>
      <c r="J16" s="121"/>
      <c r="K16" s="121"/>
    </row>
    <row r="17" spans="1:11" ht="12.75">
      <c r="A17" s="244" t="s">
        <v>259</v>
      </c>
      <c r="B17" s="245"/>
      <c r="C17" s="245"/>
      <c r="D17" s="245"/>
      <c r="E17" s="245"/>
      <c r="F17" s="245"/>
      <c r="G17" s="245"/>
      <c r="H17" s="245"/>
      <c r="I17" s="37">
        <v>13</v>
      </c>
      <c r="J17" s="121"/>
      <c r="K17" s="121"/>
    </row>
    <row r="18" spans="1:11" ht="12.75">
      <c r="A18" s="244" t="s">
        <v>260</v>
      </c>
      <c r="B18" s="245"/>
      <c r="C18" s="245"/>
      <c r="D18" s="245"/>
      <c r="E18" s="245"/>
      <c r="F18" s="245"/>
      <c r="G18" s="245"/>
      <c r="H18" s="245"/>
      <c r="I18" s="37">
        <v>14</v>
      </c>
      <c r="J18" s="121"/>
      <c r="K18" s="121"/>
    </row>
    <row r="19" spans="1:11" ht="12.75">
      <c r="A19" s="244" t="s">
        <v>261</v>
      </c>
      <c r="B19" s="245"/>
      <c r="C19" s="245"/>
      <c r="D19" s="245"/>
      <c r="E19" s="245"/>
      <c r="F19" s="245"/>
      <c r="G19" s="245"/>
      <c r="H19" s="245"/>
      <c r="I19" s="37">
        <v>15</v>
      </c>
      <c r="J19" s="121"/>
      <c r="K19" s="121"/>
    </row>
    <row r="20" spans="1:11" ht="12.75">
      <c r="A20" s="244" t="s">
        <v>262</v>
      </c>
      <c r="B20" s="245"/>
      <c r="C20" s="245"/>
      <c r="D20" s="245"/>
      <c r="E20" s="245"/>
      <c r="F20" s="245"/>
      <c r="G20" s="245"/>
      <c r="H20" s="245"/>
      <c r="I20" s="37">
        <v>16</v>
      </c>
      <c r="J20" s="121"/>
      <c r="K20" s="121"/>
    </row>
    <row r="21" spans="1:11" ht="12.75">
      <c r="A21" s="246" t="s">
        <v>283</v>
      </c>
      <c r="B21" s="247"/>
      <c r="C21" s="247"/>
      <c r="D21" s="247"/>
      <c r="E21" s="247"/>
      <c r="F21" s="247"/>
      <c r="G21" s="247"/>
      <c r="H21" s="247"/>
      <c r="I21" s="37">
        <v>17</v>
      </c>
      <c r="J21" s="123">
        <f>SUM(J15:J20)</f>
        <v>0</v>
      </c>
      <c r="K21" s="123">
        <f>SUM(K15:K20)</f>
        <v>0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37" t="s">
        <v>263</v>
      </c>
      <c r="B23" s="238"/>
      <c r="C23" s="238"/>
      <c r="D23" s="238"/>
      <c r="E23" s="238"/>
      <c r="F23" s="238"/>
      <c r="G23" s="238"/>
      <c r="H23" s="238"/>
      <c r="I23" s="38">
        <v>18</v>
      </c>
      <c r="J23" s="120">
        <v>402572418</v>
      </c>
      <c r="K23" s="120">
        <v>374148204</v>
      </c>
    </row>
    <row r="24" spans="1:11" ht="17.25" customHeight="1">
      <c r="A24" s="239" t="s">
        <v>264</v>
      </c>
      <c r="B24" s="240"/>
      <c r="C24" s="240"/>
      <c r="D24" s="240"/>
      <c r="E24" s="240"/>
      <c r="F24" s="240"/>
      <c r="G24" s="240"/>
      <c r="H24" s="240"/>
      <c r="I24" s="39">
        <v>19</v>
      </c>
      <c r="J24" s="123">
        <v>357298</v>
      </c>
      <c r="K24" s="123">
        <v>30254</v>
      </c>
    </row>
    <row r="25" spans="1:11" ht="30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mroncevic</cp:lastModifiedBy>
  <cp:lastPrinted>2012-02-14T12:04:20Z</cp:lastPrinted>
  <dcterms:created xsi:type="dcterms:W3CDTF">2008-10-17T11:51:54Z</dcterms:created>
  <dcterms:modified xsi:type="dcterms:W3CDTF">2013-05-02T10:54:39Z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