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PODACI'!$A$1:$I$66</definedName>
  </definedNames>
  <calcPr fullCalcOnLoad="1"/>
</workbook>
</file>

<file path=xl/sharedStrings.xml><?xml version="1.0" encoding="utf-8"?>
<sst xmlns="http://schemas.openxmlformats.org/spreadsheetml/2006/main" count="350" uniqueCount="316">
  <si>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</si>
  <si>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</si>
  <si>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</si>
  <si>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</si>
  <si>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</si>
  <si>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</si>
  <si>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</si>
  <si>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</si>
  <si>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</si>
  <si>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</si>
  <si>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</si>
  <si>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</si>
  <si>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</si>
  <si>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</si>
  <si>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</si>
  <si>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</si>
  <si>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</si>
  <si>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</si>
  <si>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</si>
  <si>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</si>
  <si>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</si>
  <si>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</si>
  <si>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</si>
  <si>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</si>
  <si>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</si>
  <si>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</si>
  <si>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</si>
  <si>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</si>
  <si>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</si>
  <si>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</si>
  <si>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</si>
  <si>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</si>
  <si>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</si>
  <si>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</si>
  <si>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</si>
  <si>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</si>
  <si>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</si>
  <si>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</si>
  <si>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</si>
  <si>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</si>
  <si>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</si>
  <si>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</si>
  <si>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</si>
  <si>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</si>
  <si>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</si>
  <si>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</si>
  <si>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</si>
  <si>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</si>
  <si>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</si>
  <si>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</si>
  <si>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</si>
  <si>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</si>
  <si>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</si>
  <si>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</si>
  <si>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</si>
  <si>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</si>
  <si>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</si>
  <si>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</si>
  <si>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</si>
  <si>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</si>
  <si>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</si>
  <si>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</si>
  <si>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</si>
  <si>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</si>
  <si>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</si>
  <si>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</si>
  <si>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</si>
  <si>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</si>
  <si>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</si>
  <si>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</si>
  <si>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</si>
  <si>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</si>
  <si>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</si>
  <si>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</si>
  <si>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</si>
  <si>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</si>
  <si>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</si>
  <si>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</si>
  <si>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</si>
  <si>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</si>
  <si>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</si>
  <si>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</si>
  <si>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</si>
  <si>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</si>
  <si>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</si>
  <si>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</si>
  <si>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</si>
  <si>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</si>
  <si>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</si>
  <si>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</si>
  <si>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</si>
  <si>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</si>
  <si>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</si>
  <si>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</si>
  <si>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</si>
  <si>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</si>
  <si>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</si>
  <si>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</si>
  <si>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</si>
  <si>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</si>
  <si>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</si>
  <si>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</si>
  <si>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</si>
  <si>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</si>
  <si>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</si>
  <si>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</si>
  <si>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</si>
  <si>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</si>
  <si>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</si>
  <si>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</si>
  <si>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</si>
  <si>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</si>
  <si>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</si>
  <si>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</si>
  <si>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</si>
  <si>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</si>
  <si>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</si>
  <si>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</si>
  <si>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</si>
  <si>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</si>
  <si>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</si>
  <si>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</si>
  <si>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</si>
  <si>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</si>
  <si>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</si>
  <si>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</si>
  <si>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</si>
  <si>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</si>
  <si>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</si>
  <si>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</si>
  <si>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</si>
  <si>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</si>
  <si>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</si>
  <si>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</si>
  <si>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</si>
  <si>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</si>
  <si>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</si>
  <si>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</si>
  <si>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</si>
  <si>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</si>
  <si>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</si>
  <si>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</si>
  <si>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</si>
  <si>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</si>
  <si>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</si>
  <si>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</si>
  <si>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</si>
  <si>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</si>
  <si>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</si>
  <si>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</si>
  <si>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</si>
  <si>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</si>
  <si>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</si>
  <si>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</si>
  <si>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</si>
  <si>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</si>
  <si>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</si>
  <si>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</si>
  <si>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</si>
  <si>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</si>
  <si>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</si>
  <si>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</si>
  <si>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</si>
  <si>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</si>
  <si>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</si>
  <si>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</si>
  <si>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</si>
  <si>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</si>
  <si>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</si>
  <si>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</si>
  <si>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</si>
  <si>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</si>
  <si>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</si>
  <si>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</si>
  <si>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</si>
  <si>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</si>
  <si>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</si>
  <si>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</si>
  <si>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</si>
  <si>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</si>
  <si>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</si>
  <si>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</si>
  <si>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</si>
  <si>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</si>
  <si>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</si>
  <si>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</si>
  <si>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</si>
  <si>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</si>
  <si>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</si>
  <si>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</si>
  <si>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</si>
  <si>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</si>
  <si>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</si>
  <si>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</si>
  <si>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</si>
  <si>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</si>
  <si>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</si>
  <si>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</si>
  <si>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</si>
  <si>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</si>
  <si>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</si>
  <si>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</si>
  <si>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</si>
  <si>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</si>
  <si>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</si>
  <si>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</si>
  <si>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</si>
  <si>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</si>
  <si>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</si>
  <si>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</si>
  <si>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</si>
  <si>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</si>
  <si>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</si>
  <si>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</si>
  <si>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</si>
  <si>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</si>
  <si>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</si>
  <si>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</si>
  <si>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</si>
  <si>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</si>
  <si>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</si>
  <si>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</si>
  <si>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</si>
  <si>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</si>
  <si>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</si>
  <si>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</si>
  <si>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</si>
  <si>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</si>
  <si>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</si>
  <si>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</si>
  <si>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</si>
  <si>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</si>
  <si>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</si>
  <si>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</si>
  <si>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</si>
  <si>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</si>
  <si>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</si>
  <si>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</si>
  <si>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</si>
  <si>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</si>
  <si>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</si>
  <si>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</si>
  <si>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</si>
  <si>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</si>
  <si>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</si>
  <si>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</si>
  <si>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</si>
  <si>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</si>
  <si>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</si>
  <si>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</si>
  <si>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</si>
  <si>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</si>
  <si>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</si>
  <si>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</si>
  <si>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</si>
  <si>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</si>
  <si>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</si>
  <si>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</si>
  <si>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</si>
  <si>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</si>
  <si>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</si>
  <si>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</si>
  <si>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</si>
  <si>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</si>
  <si>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</si>
  <si>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</si>
  <si>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</si>
  <si>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</si>
  <si>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</si>
  <si>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</si>
  <si>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</si>
  <si>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</si>
  <si>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</si>
  <si>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</si>
  <si>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</si>
  <si>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</si>
  <si>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</si>
  <si>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</si>
  <si>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</si>
  <si>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2. Izvještaj poslovodstva</t>
  </si>
  <si>
    <t>3. Izjava osoba odgovornih za sastavljanje godišnjeg izvještaja,</t>
  </si>
  <si>
    <t>03036138</t>
  </si>
  <si>
    <t>090006523</t>
  </si>
  <si>
    <t>51228874907</t>
  </si>
  <si>
    <t>LUKA PLOČE d.d.</t>
  </si>
  <si>
    <t>PLOČE</t>
  </si>
  <si>
    <t>TRG KRALJA TOMISLAVA 21</t>
  </si>
  <si>
    <t>www.luka-ploce.hr</t>
  </si>
  <si>
    <t>DUBROVAČKO NERETVANSKA</t>
  </si>
  <si>
    <t>5224</t>
  </si>
  <si>
    <t>DODIG ŽELJKA</t>
  </si>
  <si>
    <t>020 603 223</t>
  </si>
  <si>
    <t>020 679 170</t>
  </si>
  <si>
    <t>PAVLOVIĆ IVAN</t>
  </si>
  <si>
    <t>stanje na dan 31.12.2011.</t>
  </si>
  <si>
    <t>u razdoblju  01.01.2011. do 31.12.2011.</t>
  </si>
  <si>
    <t>DA</t>
  </si>
  <si>
    <t>LUKA PLOČE TRGOVINA d.o.o.</t>
  </si>
  <si>
    <t>POMORSKI SERVIS - LUKA PLOČ d.o.o.</t>
  </si>
  <si>
    <t>LUKA PLOČE - ODRŽAVANJE d.o.o.</t>
  </si>
  <si>
    <t>LUKA ŠPED d.o.o.</t>
  </si>
  <si>
    <t>LUKA PLOČE USLUGE d.o.o.</t>
  </si>
  <si>
    <t>PLOČANSKA PLOVIDBA d.o.o.</t>
  </si>
  <si>
    <t>HLADNJAČA PLOČE d.o.o.</t>
  </si>
  <si>
    <t>LUČKA CESTA b.b. PLOČE</t>
  </si>
  <si>
    <t>LUČKA BOSANSKA OBALA b.b. PLOČE</t>
  </si>
  <si>
    <t>18102992360</t>
  </si>
  <si>
    <t>18875024938</t>
  </si>
  <si>
    <t>87501430734</t>
  </si>
  <si>
    <t>28527523504</t>
  </si>
  <si>
    <t>38548671304</t>
  </si>
  <si>
    <t>39778257122</t>
  </si>
  <si>
    <t>59501819409</t>
  </si>
  <si>
    <t>Obveznik: LUKA PLOČE d.d.</t>
  </si>
  <si>
    <t>financije@luka-ploce.htnet.hr</t>
  </si>
  <si>
    <t>1. Godišnji financijski izvještaji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</si>
</sst>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1" fontId="2" fillId="24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0" fontId="4" fillId="24" borderId="29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24" borderId="29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 horizontal="left" vertical="center"/>
      <protection/>
    </xf>
    <xf numFmtId="0" fontId="15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2" fillId="24" borderId="29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49" fontId="2" fillId="24" borderId="29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10" fillId="0" borderId="0" xfId="58" applyFont="1" applyAlignment="1">
      <alignment/>
      <protection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7" fillId="24" borderId="36" xfId="0" applyFont="1" applyFill="1" applyBorder="1" applyAlignment="1" applyProtection="1">
      <alignment vertical="center" wrapText="1"/>
      <protection hidden="1"/>
    </xf>
    <xf numFmtId="0" fontId="7" fillId="24" borderId="37" xfId="0" applyFont="1" applyFill="1" applyBorder="1" applyAlignment="1" applyProtection="1">
      <alignment vertical="center" wrapText="1"/>
      <protection hidden="1"/>
    </xf>
    <xf numFmtId="0" fontId="7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9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7" fillId="20" borderId="37" xfId="0" applyFont="1" applyFill="1" applyBorder="1" applyAlignment="1">
      <alignment vertical="center" wrapText="1"/>
    </xf>
    <xf numFmtId="0" fontId="7" fillId="20" borderId="38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5" borderId="36" xfId="0" applyFont="1" applyFill="1" applyBorder="1" applyAlignment="1">
      <alignment horizontal="left" vertical="center" wrapText="1"/>
    </xf>
    <xf numFmtId="0" fontId="2" fillId="25" borderId="37" xfId="0" applyFont="1" applyFill="1" applyBorder="1" applyAlignment="1">
      <alignment horizontal="left" vertical="center" wrapText="1"/>
    </xf>
    <xf numFmtId="0" fontId="0" fillId="25" borderId="37" xfId="0" applyFont="1" applyFill="1" applyBorder="1" applyAlignment="1">
      <alignment vertical="center" wrapText="1"/>
    </xf>
    <xf numFmtId="0" fontId="0" fillId="25" borderId="38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tnet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6"/>
  <sheetViews>
    <sheetView view="pageBreakPreview" zoomScale="110" zoomScaleSheetLayoutView="110" zoomScalePageLayoutView="0" workbookViewId="0" topLeftCell="A16">
      <selection activeCell="E60" sqref="E60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60" t="s">
        <v>219</v>
      </c>
      <c r="B1" s="160"/>
      <c r="C1" s="160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11" t="s">
        <v>220</v>
      </c>
      <c r="B2" s="111"/>
      <c r="C2" s="111"/>
      <c r="D2" s="112"/>
      <c r="E2" s="21">
        <v>40544</v>
      </c>
      <c r="F2" s="22"/>
      <c r="G2" s="23" t="s">
        <v>221</v>
      </c>
      <c r="H2" s="21">
        <v>40908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13" t="s">
        <v>222</v>
      </c>
      <c r="B4" s="113"/>
      <c r="C4" s="113"/>
      <c r="D4" s="113"/>
      <c r="E4" s="113"/>
      <c r="F4" s="113"/>
      <c r="G4" s="113"/>
      <c r="H4" s="113"/>
      <c r="I4" s="113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37" t="s">
        <v>223</v>
      </c>
      <c r="B6" s="138"/>
      <c r="C6" s="152" t="s">
        <v>281</v>
      </c>
      <c r="D6" s="153"/>
      <c r="E6" s="161"/>
      <c r="F6" s="161"/>
      <c r="G6" s="161"/>
      <c r="H6" s="161"/>
      <c r="I6" s="36"/>
      <c r="J6" s="19"/>
      <c r="K6" s="19"/>
      <c r="L6" s="19"/>
    </row>
    <row r="7" spans="1:12" ht="12.75">
      <c r="A7" s="37"/>
      <c r="B7" s="37"/>
      <c r="C7" s="28"/>
      <c r="D7" s="28"/>
      <c r="E7" s="161"/>
      <c r="F7" s="161"/>
      <c r="G7" s="161"/>
      <c r="H7" s="161"/>
      <c r="I7" s="36"/>
      <c r="J7" s="19"/>
      <c r="K7" s="19"/>
      <c r="L7" s="19"/>
    </row>
    <row r="8" spans="1:12" ht="12.75">
      <c r="A8" s="162" t="s">
        <v>224</v>
      </c>
      <c r="B8" s="163"/>
      <c r="C8" s="152" t="s">
        <v>282</v>
      </c>
      <c r="D8" s="153"/>
      <c r="E8" s="161"/>
      <c r="F8" s="161"/>
      <c r="G8" s="161"/>
      <c r="H8" s="161"/>
      <c r="I8" s="29"/>
      <c r="J8" s="19"/>
      <c r="K8" s="19"/>
      <c r="L8" s="19"/>
    </row>
    <row r="9" spans="1:12" ht="12.75">
      <c r="A9" s="38"/>
      <c r="B9" s="38"/>
      <c r="C9" s="39"/>
      <c r="D9" s="28"/>
      <c r="E9" s="28"/>
      <c r="F9" s="28"/>
      <c r="G9" s="28"/>
      <c r="H9" s="28"/>
      <c r="I9" s="28"/>
      <c r="J9" s="19"/>
      <c r="K9" s="19"/>
      <c r="L9" s="19"/>
    </row>
    <row r="10" spans="1:12" ht="12.75">
      <c r="A10" s="115" t="s">
        <v>225</v>
      </c>
      <c r="B10" s="116"/>
      <c r="C10" s="152" t="s">
        <v>283</v>
      </c>
      <c r="D10" s="153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17"/>
      <c r="B11" s="117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37" t="s">
        <v>226</v>
      </c>
      <c r="B12" s="138"/>
      <c r="C12" s="149" t="s">
        <v>284</v>
      </c>
      <c r="D12" s="121"/>
      <c r="E12" s="121"/>
      <c r="F12" s="121"/>
      <c r="G12" s="121"/>
      <c r="H12" s="121"/>
      <c r="I12" s="141"/>
      <c r="J12" s="19"/>
      <c r="K12" s="19"/>
      <c r="L12" s="19"/>
    </row>
    <row r="13" spans="1:12" ht="12.75">
      <c r="A13" s="37"/>
      <c r="B13" s="37"/>
      <c r="C13" s="40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37" t="s">
        <v>227</v>
      </c>
      <c r="B14" s="138"/>
      <c r="C14" s="118">
        <v>20340</v>
      </c>
      <c r="D14" s="114"/>
      <c r="E14" s="28"/>
      <c r="F14" s="149" t="s">
        <v>285</v>
      </c>
      <c r="G14" s="121"/>
      <c r="H14" s="121"/>
      <c r="I14" s="141"/>
      <c r="J14" s="19"/>
      <c r="K14" s="19"/>
      <c r="L14" s="19"/>
    </row>
    <row r="15" spans="1:12" ht="12.75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37" t="s">
        <v>228</v>
      </c>
      <c r="B16" s="138"/>
      <c r="C16" s="149" t="s">
        <v>286</v>
      </c>
      <c r="D16" s="121"/>
      <c r="E16" s="121"/>
      <c r="F16" s="121"/>
      <c r="G16" s="121"/>
      <c r="H16" s="121"/>
      <c r="I16" s="141"/>
      <c r="J16" s="19"/>
      <c r="K16" s="19"/>
      <c r="L16" s="19"/>
    </row>
    <row r="17" spans="1:12" ht="12.75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37" t="s">
        <v>229</v>
      </c>
      <c r="B18" s="138"/>
      <c r="C18" s="134" t="s">
        <v>314</v>
      </c>
      <c r="D18" s="135"/>
      <c r="E18" s="135"/>
      <c r="F18" s="135"/>
      <c r="G18" s="135"/>
      <c r="H18" s="135"/>
      <c r="I18" s="136"/>
      <c r="J18" s="19"/>
      <c r="K18" s="19"/>
      <c r="L18" s="19"/>
    </row>
    <row r="19" spans="1:12" ht="12.75">
      <c r="A19" s="37"/>
      <c r="B19" s="37"/>
      <c r="C19" s="40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37" t="s">
        <v>230</v>
      </c>
      <c r="B20" s="138"/>
      <c r="C20" s="134" t="s">
        <v>287</v>
      </c>
      <c r="D20" s="135"/>
      <c r="E20" s="135"/>
      <c r="F20" s="135"/>
      <c r="G20" s="135"/>
      <c r="H20" s="135"/>
      <c r="I20" s="136"/>
      <c r="J20" s="19"/>
      <c r="K20" s="19"/>
      <c r="L20" s="19"/>
    </row>
    <row r="21" spans="1:12" ht="12.75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37" t="s">
        <v>231</v>
      </c>
      <c r="B22" s="138"/>
      <c r="C22" s="41">
        <v>335</v>
      </c>
      <c r="D22" s="149"/>
      <c r="E22" s="150"/>
      <c r="F22" s="151"/>
      <c r="G22" s="119"/>
      <c r="H22" s="120"/>
      <c r="I22" s="43"/>
      <c r="J22" s="19"/>
      <c r="K22" s="19"/>
      <c r="L22" s="19"/>
    </row>
    <row r="23" spans="1:12" ht="12.75">
      <c r="A23" s="37"/>
      <c r="B23" s="37"/>
      <c r="C23" s="28"/>
      <c r="D23" s="44"/>
      <c r="E23" s="44"/>
      <c r="F23" s="44"/>
      <c r="G23" s="44"/>
      <c r="H23" s="28"/>
      <c r="I23" s="29"/>
      <c r="J23" s="19"/>
      <c r="K23" s="19"/>
      <c r="L23" s="19"/>
    </row>
    <row r="24" spans="1:12" ht="12.75">
      <c r="A24" s="137" t="s">
        <v>232</v>
      </c>
      <c r="B24" s="138"/>
      <c r="C24" s="41">
        <v>19</v>
      </c>
      <c r="D24" s="149" t="s">
        <v>288</v>
      </c>
      <c r="E24" s="150"/>
      <c r="F24" s="150"/>
      <c r="G24" s="151"/>
      <c r="H24" s="35" t="s">
        <v>233</v>
      </c>
      <c r="I24" s="45">
        <f>3+23+89+10+619+38+3</f>
        <v>785</v>
      </c>
      <c r="J24" s="19"/>
      <c r="K24" s="19"/>
      <c r="L24" s="19"/>
    </row>
    <row r="25" spans="1:12" ht="12.75">
      <c r="A25" s="37"/>
      <c r="B25" s="37"/>
      <c r="C25" s="28"/>
      <c r="D25" s="44"/>
      <c r="E25" s="44"/>
      <c r="F25" s="44"/>
      <c r="G25" s="37"/>
      <c r="H25" s="37" t="s">
        <v>234</v>
      </c>
      <c r="I25" s="40"/>
      <c r="J25" s="19"/>
      <c r="K25" s="19"/>
      <c r="L25" s="19"/>
    </row>
    <row r="26" spans="1:12" ht="12.75">
      <c r="A26" s="137" t="s">
        <v>235</v>
      </c>
      <c r="B26" s="138"/>
      <c r="C26" s="46" t="s">
        <v>296</v>
      </c>
      <c r="D26" s="47"/>
      <c r="E26" s="19"/>
      <c r="F26" s="48"/>
      <c r="G26" s="137" t="s">
        <v>236</v>
      </c>
      <c r="H26" s="138"/>
      <c r="I26" s="49" t="s">
        <v>289</v>
      </c>
      <c r="J26" s="19"/>
      <c r="K26" s="19"/>
      <c r="L26" s="19"/>
    </row>
    <row r="27" spans="1:12" ht="12.75">
      <c r="A27" s="37"/>
      <c r="B27" s="37"/>
      <c r="C27" s="28"/>
      <c r="D27" s="48"/>
      <c r="E27" s="48"/>
      <c r="F27" s="48"/>
      <c r="G27" s="48"/>
      <c r="H27" s="28"/>
      <c r="I27" s="50"/>
      <c r="J27" s="19"/>
      <c r="K27" s="19"/>
      <c r="L27" s="19"/>
    </row>
    <row r="28" spans="1:12" ht="12.75">
      <c r="A28" s="124" t="s">
        <v>237</v>
      </c>
      <c r="B28" s="125"/>
      <c r="C28" s="126"/>
      <c r="D28" s="126"/>
      <c r="E28" s="127" t="s">
        <v>238</v>
      </c>
      <c r="F28" s="128"/>
      <c r="G28" s="128"/>
      <c r="H28" s="129" t="s">
        <v>239</v>
      </c>
      <c r="I28" s="129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51"/>
      <c r="I29" s="50"/>
      <c r="J29" s="19"/>
      <c r="K29" s="19"/>
      <c r="L29" s="19"/>
    </row>
    <row r="30" spans="1:12" ht="12.75">
      <c r="A30" s="149" t="s">
        <v>297</v>
      </c>
      <c r="B30" s="150"/>
      <c r="C30" s="150"/>
      <c r="D30" s="151"/>
      <c r="E30" s="149" t="s">
        <v>304</v>
      </c>
      <c r="F30" s="150"/>
      <c r="G30" s="151"/>
      <c r="H30" s="152" t="s">
        <v>306</v>
      </c>
      <c r="I30" s="153"/>
      <c r="J30" s="19"/>
      <c r="K30" s="19"/>
      <c r="L30" s="19"/>
    </row>
    <row r="31" spans="1:12" ht="12.75">
      <c r="A31" s="42"/>
      <c r="B31" s="42"/>
      <c r="C31" s="40"/>
      <c r="D31" s="122"/>
      <c r="E31" s="122"/>
      <c r="F31" s="122"/>
      <c r="G31" s="123"/>
      <c r="H31" s="28"/>
      <c r="I31" s="54"/>
      <c r="J31" s="19"/>
      <c r="K31" s="19"/>
      <c r="L31" s="19"/>
    </row>
    <row r="32" spans="1:12" ht="12.75">
      <c r="A32" s="149" t="s">
        <v>298</v>
      </c>
      <c r="B32" s="150"/>
      <c r="C32" s="150"/>
      <c r="D32" s="151"/>
      <c r="E32" s="149" t="s">
        <v>305</v>
      </c>
      <c r="F32" s="150"/>
      <c r="G32" s="151"/>
      <c r="H32" s="152" t="s">
        <v>307</v>
      </c>
      <c r="I32" s="153"/>
      <c r="J32" s="19"/>
      <c r="K32" s="19"/>
      <c r="L32" s="19"/>
    </row>
    <row r="33" spans="1:12" ht="12.75">
      <c r="A33" s="42"/>
      <c r="B33" s="42"/>
      <c r="C33" s="40"/>
      <c r="D33" s="52"/>
      <c r="E33" s="52"/>
      <c r="F33" s="52"/>
      <c r="G33" s="53"/>
      <c r="H33" s="28"/>
      <c r="I33" s="55"/>
      <c r="J33" s="19"/>
      <c r="K33" s="19"/>
      <c r="L33" s="19"/>
    </row>
    <row r="34" spans="1:12" ht="12.75">
      <c r="A34" s="149" t="s">
        <v>299</v>
      </c>
      <c r="B34" s="150"/>
      <c r="C34" s="150"/>
      <c r="D34" s="151"/>
      <c r="E34" s="149" t="s">
        <v>304</v>
      </c>
      <c r="F34" s="150"/>
      <c r="G34" s="151"/>
      <c r="H34" s="152" t="s">
        <v>308</v>
      </c>
      <c r="I34" s="153"/>
      <c r="J34" s="19"/>
      <c r="K34" s="19"/>
      <c r="L34" s="19"/>
    </row>
    <row r="35" spans="1:12" ht="12.75">
      <c r="A35" s="42"/>
      <c r="B35" s="42"/>
      <c r="C35" s="40"/>
      <c r="D35" s="52"/>
      <c r="E35" s="52"/>
      <c r="F35" s="52"/>
      <c r="G35" s="53"/>
      <c r="H35" s="28"/>
      <c r="I35" s="55"/>
      <c r="J35" s="19"/>
      <c r="K35" s="19"/>
      <c r="L35" s="19"/>
    </row>
    <row r="36" spans="1:12" ht="12.75">
      <c r="A36" s="149" t="s">
        <v>300</v>
      </c>
      <c r="B36" s="150"/>
      <c r="C36" s="150"/>
      <c r="D36" s="151"/>
      <c r="E36" s="149" t="s">
        <v>304</v>
      </c>
      <c r="F36" s="150"/>
      <c r="G36" s="151"/>
      <c r="H36" s="152" t="s">
        <v>309</v>
      </c>
      <c r="I36" s="153"/>
      <c r="J36" s="19"/>
      <c r="K36" s="19"/>
      <c r="L36" s="19"/>
    </row>
    <row r="37" spans="1:12" ht="12.75">
      <c r="A37" s="56"/>
      <c r="B37" s="56"/>
      <c r="C37" s="154"/>
      <c r="D37" s="155"/>
      <c r="E37" s="28"/>
      <c r="F37" s="154"/>
      <c r="G37" s="155"/>
      <c r="H37" s="28"/>
      <c r="I37" s="28"/>
      <c r="J37" s="19"/>
      <c r="K37" s="19"/>
      <c r="L37" s="19"/>
    </row>
    <row r="38" spans="1:12" ht="12.75">
      <c r="A38" s="149" t="s">
        <v>301</v>
      </c>
      <c r="B38" s="150"/>
      <c r="C38" s="150"/>
      <c r="D38" s="151"/>
      <c r="E38" s="149" t="s">
        <v>304</v>
      </c>
      <c r="F38" s="150"/>
      <c r="G38" s="151"/>
      <c r="H38" s="152" t="s">
        <v>310</v>
      </c>
      <c r="I38" s="153"/>
      <c r="J38" s="19"/>
      <c r="K38" s="19"/>
      <c r="L38" s="19"/>
    </row>
    <row r="39" spans="1:12" ht="12.75">
      <c r="A39" s="56"/>
      <c r="B39" s="56"/>
      <c r="C39" s="57"/>
      <c r="D39" s="58"/>
      <c r="E39" s="28"/>
      <c r="F39" s="57"/>
      <c r="G39" s="58"/>
      <c r="H39" s="28"/>
      <c r="I39" s="28"/>
      <c r="J39" s="19"/>
      <c r="K39" s="19"/>
      <c r="L39" s="19"/>
    </row>
    <row r="40" spans="1:12" ht="12.75">
      <c r="A40" s="149" t="s">
        <v>302</v>
      </c>
      <c r="B40" s="150"/>
      <c r="C40" s="150"/>
      <c r="D40" s="151"/>
      <c r="E40" s="149" t="s">
        <v>304</v>
      </c>
      <c r="F40" s="150"/>
      <c r="G40" s="151"/>
      <c r="H40" s="152" t="s">
        <v>311</v>
      </c>
      <c r="I40" s="153"/>
      <c r="J40" s="19"/>
      <c r="K40" s="19"/>
      <c r="L40" s="19"/>
    </row>
    <row r="41" spans="1:12" ht="12.75">
      <c r="A41" s="56"/>
      <c r="B41" s="56"/>
      <c r="C41" s="57"/>
      <c r="D41" s="58"/>
      <c r="E41" s="28"/>
      <c r="F41" s="57"/>
      <c r="G41" s="58"/>
      <c r="H41" s="28"/>
      <c r="I41" s="28"/>
      <c r="J41" s="19"/>
      <c r="K41" s="19"/>
      <c r="L41" s="19"/>
    </row>
    <row r="42" spans="1:12" ht="12.75">
      <c r="A42" s="149" t="s">
        <v>303</v>
      </c>
      <c r="B42" s="150"/>
      <c r="C42" s="150"/>
      <c r="D42" s="151"/>
      <c r="E42" s="149" t="s">
        <v>304</v>
      </c>
      <c r="F42" s="150"/>
      <c r="G42" s="151"/>
      <c r="H42" s="152" t="s">
        <v>312</v>
      </c>
      <c r="I42" s="153"/>
      <c r="J42" s="19"/>
      <c r="K42" s="19"/>
      <c r="L42" s="19"/>
    </row>
    <row r="43" spans="1:12" ht="12.75">
      <c r="A43" s="59"/>
      <c r="B43" s="60"/>
      <c r="C43" s="60"/>
      <c r="D43" s="60"/>
      <c r="E43" s="59"/>
      <c r="F43" s="60"/>
      <c r="G43" s="60"/>
      <c r="H43" s="61"/>
      <c r="I43" s="62"/>
      <c r="J43" s="19"/>
      <c r="K43" s="19"/>
      <c r="L43" s="19"/>
    </row>
    <row r="44" spans="1:12" ht="12.75">
      <c r="A44" s="56"/>
      <c r="B44" s="56"/>
      <c r="C44" s="57"/>
      <c r="D44" s="58"/>
      <c r="E44" s="28"/>
      <c r="F44" s="57"/>
      <c r="G44" s="58"/>
      <c r="H44" s="28"/>
      <c r="I44" s="28"/>
      <c r="J44" s="19"/>
      <c r="K44" s="19"/>
      <c r="L44" s="19"/>
    </row>
    <row r="45" spans="1:12" ht="12.75">
      <c r="A45" s="63"/>
      <c r="B45" s="63"/>
      <c r="C45" s="63"/>
      <c r="D45" s="39"/>
      <c r="E45" s="39"/>
      <c r="F45" s="63"/>
      <c r="G45" s="39"/>
      <c r="H45" s="39"/>
      <c r="I45" s="39"/>
      <c r="J45" s="19"/>
      <c r="K45" s="19"/>
      <c r="L45" s="19"/>
    </row>
    <row r="46" spans="1:12" ht="12.75">
      <c r="A46" s="132" t="s">
        <v>240</v>
      </c>
      <c r="B46" s="133"/>
      <c r="C46" s="152"/>
      <c r="D46" s="153"/>
      <c r="E46" s="29"/>
      <c r="F46" s="149"/>
      <c r="G46" s="157"/>
      <c r="H46" s="157"/>
      <c r="I46" s="158"/>
      <c r="J46" s="19"/>
      <c r="K46" s="19"/>
      <c r="L46" s="19"/>
    </row>
    <row r="47" spans="1:12" ht="12.75">
      <c r="A47" s="56"/>
      <c r="B47" s="56"/>
      <c r="C47" s="154"/>
      <c r="D47" s="155"/>
      <c r="E47" s="28"/>
      <c r="F47" s="154"/>
      <c r="G47" s="159"/>
      <c r="H47" s="64"/>
      <c r="I47" s="64"/>
      <c r="J47" s="19"/>
      <c r="K47" s="19"/>
      <c r="L47" s="19"/>
    </row>
    <row r="48" spans="1:12" ht="12.75">
      <c r="A48" s="132" t="s">
        <v>241</v>
      </c>
      <c r="B48" s="133"/>
      <c r="C48" s="149" t="s">
        <v>290</v>
      </c>
      <c r="D48" s="156"/>
      <c r="E48" s="156"/>
      <c r="F48" s="156"/>
      <c r="G48" s="156"/>
      <c r="H48" s="156"/>
      <c r="I48" s="156"/>
      <c r="J48" s="19"/>
      <c r="K48" s="19"/>
      <c r="L48" s="19"/>
    </row>
    <row r="49" spans="1:12" ht="12.75">
      <c r="A49" s="37"/>
      <c r="B49" s="37"/>
      <c r="C49" s="65" t="s">
        <v>242</v>
      </c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>
      <c r="A50" s="132" t="s">
        <v>243</v>
      </c>
      <c r="B50" s="133"/>
      <c r="C50" s="139" t="s">
        <v>291</v>
      </c>
      <c r="D50" s="140"/>
      <c r="E50" s="148"/>
      <c r="F50" s="29"/>
      <c r="G50" s="35" t="s">
        <v>244</v>
      </c>
      <c r="H50" s="139" t="s">
        <v>292</v>
      </c>
      <c r="I50" s="148"/>
      <c r="J50" s="19"/>
      <c r="K50" s="19"/>
      <c r="L50" s="19"/>
    </row>
    <row r="51" spans="1:12" ht="12.75">
      <c r="A51" s="37"/>
      <c r="B51" s="37"/>
      <c r="C51" s="65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32" t="s">
        <v>229</v>
      </c>
      <c r="B52" s="133"/>
      <c r="C52" s="134"/>
      <c r="D52" s="135"/>
      <c r="E52" s="135"/>
      <c r="F52" s="135"/>
      <c r="G52" s="135"/>
      <c r="H52" s="135"/>
      <c r="I52" s="136"/>
      <c r="J52" s="19"/>
      <c r="K52" s="19"/>
      <c r="L52" s="19"/>
    </row>
    <row r="53" spans="1:12" ht="12.75">
      <c r="A53" s="37"/>
      <c r="B53" s="37"/>
      <c r="C53" s="29"/>
      <c r="D53" s="29"/>
      <c r="E53" s="29"/>
      <c r="F53" s="29"/>
      <c r="G53" s="29"/>
      <c r="H53" s="29"/>
      <c r="I53" s="29"/>
      <c r="J53" s="19"/>
      <c r="K53" s="19"/>
      <c r="L53" s="19"/>
    </row>
    <row r="54" spans="1:12" ht="12.75">
      <c r="A54" s="137" t="s">
        <v>245</v>
      </c>
      <c r="B54" s="138"/>
      <c r="C54" s="139" t="s">
        <v>293</v>
      </c>
      <c r="D54" s="140"/>
      <c r="E54" s="140"/>
      <c r="F54" s="140"/>
      <c r="G54" s="140"/>
      <c r="H54" s="140"/>
      <c r="I54" s="141"/>
      <c r="J54" s="19"/>
      <c r="K54" s="19"/>
      <c r="L54" s="19"/>
    </row>
    <row r="55" spans="1:12" ht="12.75">
      <c r="A55" s="66"/>
      <c r="B55" s="66"/>
      <c r="C55" s="144" t="s">
        <v>246</v>
      </c>
      <c r="D55" s="144"/>
      <c r="E55" s="144"/>
      <c r="F55" s="144"/>
      <c r="G55" s="144"/>
      <c r="H55" s="144"/>
      <c r="I55" s="68"/>
      <c r="J55" s="19"/>
      <c r="K55" s="19"/>
      <c r="L55" s="19"/>
    </row>
    <row r="56" spans="1:12" ht="12.75">
      <c r="A56" s="66"/>
      <c r="B56" s="66"/>
      <c r="C56" s="67"/>
      <c r="D56" s="67"/>
      <c r="E56" s="67"/>
      <c r="F56" s="67"/>
      <c r="G56" s="67"/>
      <c r="H56" s="67"/>
      <c r="I56" s="68"/>
      <c r="J56" s="19"/>
      <c r="K56" s="19"/>
      <c r="L56" s="19"/>
    </row>
    <row r="57" spans="1:12" ht="12.75">
      <c r="A57" s="66"/>
      <c r="B57" s="142" t="s">
        <v>247</v>
      </c>
      <c r="C57" s="143"/>
      <c r="D57" s="143"/>
      <c r="E57" s="143"/>
      <c r="F57" s="105"/>
      <c r="G57" s="105"/>
      <c r="H57" s="106"/>
      <c r="I57" s="106"/>
      <c r="J57" s="19"/>
      <c r="K57" s="19"/>
      <c r="L57" s="19"/>
    </row>
    <row r="58" spans="1:12" ht="12.75">
      <c r="A58" s="66"/>
      <c r="B58" s="107"/>
      <c r="C58" s="108"/>
      <c r="D58" s="108"/>
      <c r="E58" s="108"/>
      <c r="F58" s="108"/>
      <c r="G58" s="108"/>
      <c r="H58" s="110"/>
      <c r="I58" s="110"/>
      <c r="J58" s="19"/>
      <c r="K58" s="19"/>
      <c r="L58" s="19"/>
    </row>
    <row r="59" spans="1:12" ht="12.75">
      <c r="A59" s="66"/>
      <c r="B59" s="107" t="s">
        <v>315</v>
      </c>
      <c r="C59" s="108"/>
      <c r="D59" s="108"/>
      <c r="E59" s="108"/>
      <c r="F59" s="108"/>
      <c r="G59" s="108"/>
      <c r="H59" s="110"/>
      <c r="I59" s="110"/>
      <c r="J59" s="19"/>
      <c r="K59" s="19"/>
      <c r="L59" s="19"/>
    </row>
    <row r="60" spans="1:12" ht="12.75">
      <c r="A60" s="66"/>
      <c r="B60" s="107" t="s">
        <v>279</v>
      </c>
      <c r="C60" s="108"/>
      <c r="D60" s="108"/>
      <c r="E60" s="108"/>
      <c r="F60" s="108"/>
      <c r="G60" s="108"/>
      <c r="H60" s="110"/>
      <c r="I60" s="110"/>
      <c r="J60" s="19"/>
      <c r="K60" s="19"/>
      <c r="L60" s="19"/>
    </row>
    <row r="61" spans="1:12" ht="12.75">
      <c r="A61" s="66"/>
      <c r="B61" s="107" t="s">
        <v>280</v>
      </c>
      <c r="C61" s="109"/>
      <c r="D61" s="109"/>
      <c r="E61" s="109"/>
      <c r="F61" s="109"/>
      <c r="G61" s="109"/>
      <c r="H61" s="110"/>
      <c r="I61" s="110"/>
      <c r="J61" s="19"/>
      <c r="K61" s="19"/>
      <c r="L61" s="19"/>
    </row>
    <row r="62" spans="1:12" ht="12.75">
      <c r="A62" s="66"/>
      <c r="B62" s="29"/>
      <c r="C62" s="109"/>
      <c r="D62" s="109"/>
      <c r="E62" s="109"/>
      <c r="F62" s="109"/>
      <c r="G62" s="109"/>
      <c r="H62" s="110"/>
      <c r="I62" s="110"/>
      <c r="J62" s="19"/>
      <c r="K62" s="19"/>
      <c r="L62" s="19"/>
    </row>
    <row r="63" spans="1:12" ht="12.75">
      <c r="A63" s="66"/>
      <c r="B63" s="66"/>
      <c r="C63" s="67"/>
      <c r="D63" s="67"/>
      <c r="E63" s="67"/>
      <c r="F63" s="67"/>
      <c r="G63" s="67"/>
      <c r="H63" s="67"/>
      <c r="I63" s="68"/>
      <c r="J63" s="19"/>
      <c r="K63" s="19"/>
      <c r="L63" s="19"/>
    </row>
    <row r="64" spans="1:12" ht="13.5" thickBot="1">
      <c r="A64" s="69" t="s">
        <v>248</v>
      </c>
      <c r="B64" s="29"/>
      <c r="C64" s="29"/>
      <c r="D64" s="29"/>
      <c r="E64" s="29"/>
      <c r="F64" s="29"/>
      <c r="G64" s="70"/>
      <c r="H64" s="71"/>
      <c r="I64" s="70"/>
      <c r="J64" s="19"/>
      <c r="K64" s="19"/>
      <c r="L64" s="19"/>
    </row>
    <row r="65" spans="1:12" ht="12.75">
      <c r="A65" s="29"/>
      <c r="B65" s="29"/>
      <c r="C65" s="29"/>
      <c r="D65" s="29"/>
      <c r="E65" s="66" t="s">
        <v>249</v>
      </c>
      <c r="F65" s="19"/>
      <c r="G65" s="145" t="s">
        <v>250</v>
      </c>
      <c r="H65" s="146"/>
      <c r="I65" s="147"/>
      <c r="J65" s="19"/>
      <c r="K65" s="19"/>
      <c r="L65" s="19"/>
    </row>
    <row r="66" spans="1:12" ht="12.75">
      <c r="A66" s="72"/>
      <c r="B66" s="72"/>
      <c r="C66" s="34"/>
      <c r="D66" s="34"/>
      <c r="E66" s="34"/>
      <c r="F66" s="34"/>
      <c r="G66" s="130"/>
      <c r="H66" s="131"/>
      <c r="I66" s="34"/>
      <c r="J66" s="19"/>
      <c r="K66" s="19"/>
      <c r="L66" s="19"/>
    </row>
  </sheetData>
  <sheetProtection/>
  <protectedRanges>
    <protectedRange sqref="E2 H2 C6:D6 C8:D8 C10:D10 C12:I12 C14:D14 F14:I14 C16:I16 C18:I18 C20:I20 C24:G24 C22:F22 C26 I26 I24 A30:I30 E42:G42 A32:I32 A34:G34 E36:G36 E38:G38 E40:G40 C52:I52" name="Range1"/>
  </protectedRanges>
  <mergeCells count="73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G26:H26"/>
    <mergeCell ref="A28:D28"/>
    <mergeCell ref="E28:G28"/>
    <mergeCell ref="H28:I28"/>
    <mergeCell ref="F37:G37"/>
    <mergeCell ref="E38:G38"/>
    <mergeCell ref="H38:I38"/>
    <mergeCell ref="E30:G30"/>
    <mergeCell ref="H30:I30"/>
    <mergeCell ref="D31:G31"/>
    <mergeCell ref="A32:D32"/>
    <mergeCell ref="E32:G32"/>
    <mergeCell ref="H32:I32"/>
    <mergeCell ref="E34:G34"/>
    <mergeCell ref="H34:I34"/>
    <mergeCell ref="A36:D36"/>
    <mergeCell ref="E36:G36"/>
    <mergeCell ref="H36:I36"/>
    <mergeCell ref="A1:C1"/>
    <mergeCell ref="A48:B48"/>
    <mergeCell ref="A46:B46"/>
    <mergeCell ref="C46:D46"/>
    <mergeCell ref="C37:D37"/>
    <mergeCell ref="A42:D42"/>
    <mergeCell ref="A30:D30"/>
    <mergeCell ref="A38:D38"/>
    <mergeCell ref="A24:B24"/>
    <mergeCell ref="A40:D40"/>
    <mergeCell ref="D24:G24"/>
    <mergeCell ref="A26:B26"/>
    <mergeCell ref="A50:B50"/>
    <mergeCell ref="C50:E50"/>
    <mergeCell ref="C48:I48"/>
    <mergeCell ref="F46:I46"/>
    <mergeCell ref="E42:G42"/>
    <mergeCell ref="H42:I42"/>
    <mergeCell ref="F47:G47"/>
    <mergeCell ref="A34:D34"/>
    <mergeCell ref="H50:I50"/>
    <mergeCell ref="E40:G40"/>
    <mergeCell ref="H40:I40"/>
    <mergeCell ref="C47:D47"/>
    <mergeCell ref="G66:H66"/>
    <mergeCell ref="A52:B52"/>
    <mergeCell ref="C52:I52"/>
    <mergeCell ref="A54:B54"/>
    <mergeCell ref="C54:I54"/>
    <mergeCell ref="B57:E57"/>
    <mergeCell ref="C55:H55"/>
    <mergeCell ref="G65:I65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tnet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2"/>
  <sheetViews>
    <sheetView view="pageBreakPreview" zoomScale="110" zoomScaleSheetLayoutView="110" zoomScalePageLayoutView="0" workbookViewId="0" topLeftCell="A82">
      <selection activeCell="A3" sqref="A3:IV3"/>
    </sheetView>
  </sheetViews>
  <sheetFormatPr defaultColWidth="9.140625" defaultRowHeight="12.75"/>
  <cols>
    <col min="10" max="10" width="9.57421875" style="0" customWidth="1"/>
    <col min="11" max="11" width="9.8515625" style="0" customWidth="1"/>
  </cols>
  <sheetData>
    <row r="1" spans="1:11" ht="12.75">
      <c r="A1" s="164" t="s">
        <v>131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</row>
    <row r="2" spans="1:11" ht="12.75">
      <c r="A2" s="168" t="s">
        <v>294</v>
      </c>
      <c r="B2" s="169"/>
      <c r="C2" s="169"/>
      <c r="D2" s="169"/>
      <c r="E2" s="169"/>
      <c r="F2" s="169"/>
      <c r="G2" s="169"/>
      <c r="H2" s="169"/>
      <c r="I2" s="169"/>
      <c r="J2" s="169"/>
      <c r="K2" s="167"/>
    </row>
    <row r="3" spans="1:11" ht="12.75">
      <c r="A3" s="179" t="s">
        <v>313</v>
      </c>
      <c r="B3" s="180"/>
      <c r="C3" s="180"/>
      <c r="D3" s="180"/>
      <c r="E3" s="180"/>
      <c r="F3" s="180"/>
      <c r="G3" s="180"/>
      <c r="H3" s="180"/>
      <c r="I3" s="180"/>
      <c r="J3" s="180"/>
      <c r="K3" s="181"/>
    </row>
    <row r="4" spans="1:11" ht="34.5" thickBot="1">
      <c r="A4" s="182" t="s">
        <v>50</v>
      </c>
      <c r="B4" s="183"/>
      <c r="C4" s="183"/>
      <c r="D4" s="183"/>
      <c r="E4" s="183"/>
      <c r="F4" s="183"/>
      <c r="G4" s="183"/>
      <c r="H4" s="184"/>
      <c r="I4" s="74" t="s">
        <v>251</v>
      </c>
      <c r="J4" s="75" t="s">
        <v>100</v>
      </c>
      <c r="K4" s="76" t="s">
        <v>101</v>
      </c>
    </row>
    <row r="5" spans="1:11" ht="12.75">
      <c r="A5" s="185">
        <v>1</v>
      </c>
      <c r="B5" s="185"/>
      <c r="C5" s="185"/>
      <c r="D5" s="185"/>
      <c r="E5" s="185"/>
      <c r="F5" s="185"/>
      <c r="G5" s="185"/>
      <c r="H5" s="185"/>
      <c r="I5" s="78">
        <v>2</v>
      </c>
      <c r="J5" s="77">
        <v>3</v>
      </c>
      <c r="K5" s="77">
        <v>4</v>
      </c>
    </row>
    <row r="6" spans="1:11" ht="12.75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8"/>
    </row>
    <row r="7" spans="1:11" ht="12.75">
      <c r="A7" s="170" t="s">
        <v>51</v>
      </c>
      <c r="B7" s="171"/>
      <c r="C7" s="171"/>
      <c r="D7" s="171"/>
      <c r="E7" s="171"/>
      <c r="F7" s="171"/>
      <c r="G7" s="171"/>
      <c r="H7" s="172"/>
      <c r="I7" s="6">
        <v>1</v>
      </c>
      <c r="J7" s="11"/>
      <c r="K7" s="11"/>
    </row>
    <row r="8" spans="1:11" ht="12.75">
      <c r="A8" s="173" t="s">
        <v>8</v>
      </c>
      <c r="B8" s="174"/>
      <c r="C8" s="174"/>
      <c r="D8" s="174"/>
      <c r="E8" s="174"/>
      <c r="F8" s="174"/>
      <c r="G8" s="174"/>
      <c r="H8" s="175"/>
      <c r="I8" s="4">
        <v>2</v>
      </c>
      <c r="J8" s="12">
        <f>J9+J16+J26+J35+J39</f>
        <v>139355617</v>
      </c>
      <c r="K8" s="12">
        <f>K9+K16+K26+K35+K39</f>
        <v>411722457</v>
      </c>
    </row>
    <row r="9" spans="1:11" ht="12.75">
      <c r="A9" s="176" t="s">
        <v>176</v>
      </c>
      <c r="B9" s="177"/>
      <c r="C9" s="177"/>
      <c r="D9" s="177"/>
      <c r="E9" s="177"/>
      <c r="F9" s="177"/>
      <c r="G9" s="177"/>
      <c r="H9" s="178"/>
      <c r="I9" s="4">
        <v>3</v>
      </c>
      <c r="J9" s="12">
        <f>SUM(J10:J15)</f>
        <v>0</v>
      </c>
      <c r="K9" s="12">
        <f>SUM(K10:K15)</f>
        <v>7600637</v>
      </c>
    </row>
    <row r="10" spans="1:11" ht="12.75">
      <c r="A10" s="176" t="s">
        <v>102</v>
      </c>
      <c r="B10" s="177"/>
      <c r="C10" s="177"/>
      <c r="D10" s="177"/>
      <c r="E10" s="177"/>
      <c r="F10" s="177"/>
      <c r="G10" s="177"/>
      <c r="H10" s="178"/>
      <c r="I10" s="4">
        <v>4</v>
      </c>
      <c r="J10" s="13"/>
      <c r="K10" s="13"/>
    </row>
    <row r="11" spans="1:11" ht="12.75">
      <c r="A11" s="176" t="s">
        <v>9</v>
      </c>
      <c r="B11" s="177"/>
      <c r="C11" s="177"/>
      <c r="D11" s="177"/>
      <c r="E11" s="177"/>
      <c r="F11" s="177"/>
      <c r="G11" s="177"/>
      <c r="H11" s="178"/>
      <c r="I11" s="4">
        <v>5</v>
      </c>
      <c r="J11" s="13"/>
      <c r="K11" s="13">
        <v>7599332</v>
      </c>
    </row>
    <row r="12" spans="1:11" ht="12.75">
      <c r="A12" s="176" t="s">
        <v>103</v>
      </c>
      <c r="B12" s="177"/>
      <c r="C12" s="177"/>
      <c r="D12" s="177"/>
      <c r="E12" s="177"/>
      <c r="F12" s="177"/>
      <c r="G12" s="177"/>
      <c r="H12" s="178"/>
      <c r="I12" s="4">
        <v>6</v>
      </c>
      <c r="J12" s="13"/>
      <c r="K12" s="13"/>
    </row>
    <row r="13" spans="1:11" ht="12.75">
      <c r="A13" s="176" t="s">
        <v>179</v>
      </c>
      <c r="B13" s="177"/>
      <c r="C13" s="177"/>
      <c r="D13" s="177"/>
      <c r="E13" s="177"/>
      <c r="F13" s="177"/>
      <c r="G13" s="177"/>
      <c r="H13" s="178"/>
      <c r="I13" s="4">
        <v>7</v>
      </c>
      <c r="J13" s="13"/>
      <c r="K13" s="13"/>
    </row>
    <row r="14" spans="1:11" ht="12.75">
      <c r="A14" s="176" t="s">
        <v>180</v>
      </c>
      <c r="B14" s="177"/>
      <c r="C14" s="177"/>
      <c r="D14" s="177"/>
      <c r="E14" s="177"/>
      <c r="F14" s="177"/>
      <c r="G14" s="177"/>
      <c r="H14" s="178"/>
      <c r="I14" s="4">
        <v>8</v>
      </c>
      <c r="J14" s="13"/>
      <c r="K14" s="13">
        <v>1305</v>
      </c>
    </row>
    <row r="15" spans="1:11" ht="12.75">
      <c r="A15" s="176" t="s">
        <v>181</v>
      </c>
      <c r="B15" s="177"/>
      <c r="C15" s="177"/>
      <c r="D15" s="177"/>
      <c r="E15" s="177"/>
      <c r="F15" s="177"/>
      <c r="G15" s="177"/>
      <c r="H15" s="178"/>
      <c r="I15" s="4">
        <v>9</v>
      </c>
      <c r="J15" s="13"/>
      <c r="K15" s="13"/>
    </row>
    <row r="16" spans="1:11" ht="12.75">
      <c r="A16" s="176" t="s">
        <v>177</v>
      </c>
      <c r="B16" s="177"/>
      <c r="C16" s="177"/>
      <c r="D16" s="177"/>
      <c r="E16" s="177"/>
      <c r="F16" s="177"/>
      <c r="G16" s="177"/>
      <c r="H16" s="178"/>
      <c r="I16" s="4">
        <v>10</v>
      </c>
      <c r="J16" s="12">
        <f>SUM(J17:J25)</f>
        <v>134822796</v>
      </c>
      <c r="K16" s="12">
        <f>SUM(K17:K25)</f>
        <v>159335123</v>
      </c>
    </row>
    <row r="17" spans="1:11" ht="12.75">
      <c r="A17" s="176" t="s">
        <v>182</v>
      </c>
      <c r="B17" s="177"/>
      <c r="C17" s="177"/>
      <c r="D17" s="177"/>
      <c r="E17" s="177"/>
      <c r="F17" s="177"/>
      <c r="G17" s="177"/>
      <c r="H17" s="178"/>
      <c r="I17" s="4">
        <v>11</v>
      </c>
      <c r="J17" s="13">
        <v>2138881</v>
      </c>
      <c r="K17" s="13">
        <v>2138881</v>
      </c>
    </row>
    <row r="18" spans="1:11" ht="12.75">
      <c r="A18" s="176" t="s">
        <v>218</v>
      </c>
      <c r="B18" s="177"/>
      <c r="C18" s="177"/>
      <c r="D18" s="177"/>
      <c r="E18" s="177"/>
      <c r="F18" s="177"/>
      <c r="G18" s="177"/>
      <c r="H18" s="178"/>
      <c r="I18" s="4">
        <v>12</v>
      </c>
      <c r="J18" s="13">
        <v>23432682</v>
      </c>
      <c r="K18" s="13">
        <v>22724113</v>
      </c>
    </row>
    <row r="19" spans="1:11" ht="12.75">
      <c r="A19" s="176" t="s">
        <v>183</v>
      </c>
      <c r="B19" s="177"/>
      <c r="C19" s="177"/>
      <c r="D19" s="177"/>
      <c r="E19" s="177"/>
      <c r="F19" s="177"/>
      <c r="G19" s="177"/>
      <c r="H19" s="178"/>
      <c r="I19" s="4">
        <v>13</v>
      </c>
      <c r="J19" s="13">
        <v>79762048</v>
      </c>
      <c r="K19" s="13">
        <v>95239584</v>
      </c>
    </row>
    <row r="20" spans="1:11" ht="12.75">
      <c r="A20" s="176" t="s">
        <v>21</v>
      </c>
      <c r="B20" s="177"/>
      <c r="C20" s="177"/>
      <c r="D20" s="177"/>
      <c r="E20" s="177"/>
      <c r="F20" s="177"/>
      <c r="G20" s="177"/>
      <c r="H20" s="178"/>
      <c r="I20" s="4">
        <v>14</v>
      </c>
      <c r="J20" s="13">
        <v>10617795</v>
      </c>
      <c r="K20" s="13">
        <v>8743883</v>
      </c>
    </row>
    <row r="21" spans="1:11" ht="12.75">
      <c r="A21" s="176" t="s">
        <v>22</v>
      </c>
      <c r="B21" s="177"/>
      <c r="C21" s="177"/>
      <c r="D21" s="177"/>
      <c r="E21" s="177"/>
      <c r="F21" s="177"/>
      <c r="G21" s="177"/>
      <c r="H21" s="178"/>
      <c r="I21" s="4">
        <v>15</v>
      </c>
      <c r="J21" s="13"/>
      <c r="K21" s="13"/>
    </row>
    <row r="22" spans="1:11" ht="12.75">
      <c r="A22" s="176" t="s">
        <v>63</v>
      </c>
      <c r="B22" s="177"/>
      <c r="C22" s="177"/>
      <c r="D22" s="177"/>
      <c r="E22" s="177"/>
      <c r="F22" s="177"/>
      <c r="G22" s="177"/>
      <c r="H22" s="178"/>
      <c r="I22" s="4">
        <v>16</v>
      </c>
      <c r="J22" s="13">
        <v>618575</v>
      </c>
      <c r="K22" s="13">
        <v>714668</v>
      </c>
    </row>
    <row r="23" spans="1:11" ht="12.75">
      <c r="A23" s="176" t="s">
        <v>64</v>
      </c>
      <c r="B23" s="177"/>
      <c r="C23" s="177"/>
      <c r="D23" s="177"/>
      <c r="E23" s="177"/>
      <c r="F23" s="177"/>
      <c r="G23" s="177"/>
      <c r="H23" s="178"/>
      <c r="I23" s="4">
        <v>17</v>
      </c>
      <c r="J23" s="13">
        <v>12840982</v>
      </c>
      <c r="K23" s="13">
        <v>24435147</v>
      </c>
    </row>
    <row r="24" spans="1:11" ht="12.75">
      <c r="A24" s="176" t="s">
        <v>65</v>
      </c>
      <c r="B24" s="177"/>
      <c r="C24" s="177"/>
      <c r="D24" s="177"/>
      <c r="E24" s="177"/>
      <c r="F24" s="177"/>
      <c r="G24" s="177"/>
      <c r="H24" s="178"/>
      <c r="I24" s="4">
        <v>18</v>
      </c>
      <c r="J24" s="13"/>
      <c r="K24" s="13">
        <v>24233</v>
      </c>
    </row>
    <row r="25" spans="1:11" ht="12.75">
      <c r="A25" s="176" t="s">
        <v>66</v>
      </c>
      <c r="B25" s="177"/>
      <c r="C25" s="177"/>
      <c r="D25" s="177"/>
      <c r="E25" s="177"/>
      <c r="F25" s="177"/>
      <c r="G25" s="177"/>
      <c r="H25" s="178"/>
      <c r="I25" s="4">
        <v>19</v>
      </c>
      <c r="J25" s="13">
        <v>5411833</v>
      </c>
      <c r="K25" s="13">
        <v>5314614</v>
      </c>
    </row>
    <row r="26" spans="1:11" ht="12.75">
      <c r="A26" s="176" t="s">
        <v>164</v>
      </c>
      <c r="B26" s="177"/>
      <c r="C26" s="177"/>
      <c r="D26" s="177"/>
      <c r="E26" s="177"/>
      <c r="F26" s="177"/>
      <c r="G26" s="177"/>
      <c r="H26" s="178"/>
      <c r="I26" s="4">
        <v>20</v>
      </c>
      <c r="J26" s="12">
        <f>SUM(J27:J34)</f>
        <v>79500</v>
      </c>
      <c r="K26" s="12">
        <f>SUM(K27:K34)</f>
        <v>240667374</v>
      </c>
    </row>
    <row r="27" spans="1:11" ht="12.75">
      <c r="A27" s="176" t="s">
        <v>67</v>
      </c>
      <c r="B27" s="177"/>
      <c r="C27" s="177"/>
      <c r="D27" s="177"/>
      <c r="E27" s="177"/>
      <c r="F27" s="177"/>
      <c r="G27" s="177"/>
      <c r="H27" s="178"/>
      <c r="I27" s="4">
        <v>21</v>
      </c>
      <c r="J27" s="13">
        <v>79500</v>
      </c>
      <c r="K27" s="13">
        <v>108900</v>
      </c>
    </row>
    <row r="28" spans="1:11" ht="12.75">
      <c r="A28" s="176" t="s">
        <v>68</v>
      </c>
      <c r="B28" s="177"/>
      <c r="C28" s="177"/>
      <c r="D28" s="177"/>
      <c r="E28" s="177"/>
      <c r="F28" s="177"/>
      <c r="G28" s="177"/>
      <c r="H28" s="178"/>
      <c r="I28" s="4">
        <v>22</v>
      </c>
      <c r="J28" s="13"/>
      <c r="K28" s="13"/>
    </row>
    <row r="29" spans="1:11" ht="12.75">
      <c r="A29" s="176" t="s">
        <v>69</v>
      </c>
      <c r="B29" s="177"/>
      <c r="C29" s="177"/>
      <c r="D29" s="177"/>
      <c r="E29" s="177"/>
      <c r="F29" s="177"/>
      <c r="G29" s="177"/>
      <c r="H29" s="178"/>
      <c r="I29" s="4">
        <v>23</v>
      </c>
      <c r="J29" s="13"/>
      <c r="K29" s="13"/>
    </row>
    <row r="30" spans="1:11" ht="12.75">
      <c r="A30" s="176" t="s">
        <v>74</v>
      </c>
      <c r="B30" s="177"/>
      <c r="C30" s="177"/>
      <c r="D30" s="177"/>
      <c r="E30" s="177"/>
      <c r="F30" s="177"/>
      <c r="G30" s="177"/>
      <c r="H30" s="178"/>
      <c r="I30" s="4">
        <v>24</v>
      </c>
      <c r="J30" s="13"/>
      <c r="K30" s="13"/>
    </row>
    <row r="31" spans="1:11" ht="12.75">
      <c r="A31" s="176" t="s">
        <v>75</v>
      </c>
      <c r="B31" s="177"/>
      <c r="C31" s="177"/>
      <c r="D31" s="177"/>
      <c r="E31" s="177"/>
      <c r="F31" s="177"/>
      <c r="G31" s="177"/>
      <c r="H31" s="178"/>
      <c r="I31" s="4">
        <v>25</v>
      </c>
      <c r="J31" s="13"/>
      <c r="K31" s="13"/>
    </row>
    <row r="32" spans="1:11" ht="12.75">
      <c r="A32" s="176" t="s">
        <v>76</v>
      </c>
      <c r="B32" s="177"/>
      <c r="C32" s="177"/>
      <c r="D32" s="177"/>
      <c r="E32" s="177"/>
      <c r="F32" s="177"/>
      <c r="G32" s="177"/>
      <c r="H32" s="178"/>
      <c r="I32" s="4">
        <v>26</v>
      </c>
      <c r="J32" s="13"/>
      <c r="K32" s="13">
        <v>240081535</v>
      </c>
    </row>
    <row r="33" spans="1:11" ht="12.75">
      <c r="A33" s="176" t="s">
        <v>70</v>
      </c>
      <c r="B33" s="177"/>
      <c r="C33" s="177"/>
      <c r="D33" s="177"/>
      <c r="E33" s="177"/>
      <c r="F33" s="177"/>
      <c r="G33" s="177"/>
      <c r="H33" s="178"/>
      <c r="I33" s="4">
        <v>27</v>
      </c>
      <c r="J33" s="13"/>
      <c r="K33" s="13">
        <v>476939</v>
      </c>
    </row>
    <row r="34" spans="1:11" ht="12.75">
      <c r="A34" s="176" t="s">
        <v>156</v>
      </c>
      <c r="B34" s="177"/>
      <c r="C34" s="177"/>
      <c r="D34" s="177"/>
      <c r="E34" s="177"/>
      <c r="F34" s="177"/>
      <c r="G34" s="177"/>
      <c r="H34" s="178"/>
      <c r="I34" s="4">
        <v>28</v>
      </c>
      <c r="J34" s="13"/>
      <c r="K34" s="13"/>
    </row>
    <row r="35" spans="1:11" ht="12.75">
      <c r="A35" s="176" t="s">
        <v>157</v>
      </c>
      <c r="B35" s="177"/>
      <c r="C35" s="177"/>
      <c r="D35" s="177"/>
      <c r="E35" s="177"/>
      <c r="F35" s="177"/>
      <c r="G35" s="177"/>
      <c r="H35" s="178"/>
      <c r="I35" s="4">
        <v>29</v>
      </c>
      <c r="J35" s="12">
        <f>SUM(J36:J38)</f>
        <v>4453321</v>
      </c>
      <c r="K35" s="12">
        <f>SUM(K36:K38)</f>
        <v>4119323</v>
      </c>
    </row>
    <row r="36" spans="1:11" ht="12.75">
      <c r="A36" s="176" t="s">
        <v>71</v>
      </c>
      <c r="B36" s="177"/>
      <c r="C36" s="177"/>
      <c r="D36" s="177"/>
      <c r="E36" s="177"/>
      <c r="F36" s="177"/>
      <c r="G36" s="177"/>
      <c r="H36" s="178"/>
      <c r="I36" s="4">
        <v>30</v>
      </c>
      <c r="J36" s="13"/>
      <c r="K36" s="13"/>
    </row>
    <row r="37" spans="1:11" ht="12.75">
      <c r="A37" s="176" t="s">
        <v>72</v>
      </c>
      <c r="B37" s="177"/>
      <c r="C37" s="177"/>
      <c r="D37" s="177"/>
      <c r="E37" s="177"/>
      <c r="F37" s="177"/>
      <c r="G37" s="177"/>
      <c r="H37" s="178"/>
      <c r="I37" s="4">
        <v>31</v>
      </c>
      <c r="J37" s="13">
        <v>4453321</v>
      </c>
      <c r="K37" s="13">
        <v>4119323</v>
      </c>
    </row>
    <row r="38" spans="1:11" ht="12.75">
      <c r="A38" s="176" t="s">
        <v>73</v>
      </c>
      <c r="B38" s="177"/>
      <c r="C38" s="177"/>
      <c r="D38" s="177"/>
      <c r="E38" s="177"/>
      <c r="F38" s="177"/>
      <c r="G38" s="177"/>
      <c r="H38" s="178"/>
      <c r="I38" s="4">
        <v>32</v>
      </c>
      <c r="J38" s="13"/>
      <c r="K38" s="13"/>
    </row>
    <row r="39" spans="1:11" ht="12.75">
      <c r="A39" s="176" t="s">
        <v>158</v>
      </c>
      <c r="B39" s="177"/>
      <c r="C39" s="177"/>
      <c r="D39" s="177"/>
      <c r="E39" s="177"/>
      <c r="F39" s="177"/>
      <c r="G39" s="177"/>
      <c r="H39" s="178"/>
      <c r="I39" s="4">
        <v>33</v>
      </c>
      <c r="J39" s="13"/>
      <c r="K39" s="13"/>
    </row>
    <row r="40" spans="1:11" ht="12.75">
      <c r="A40" s="173" t="s">
        <v>211</v>
      </c>
      <c r="B40" s="174"/>
      <c r="C40" s="174"/>
      <c r="D40" s="174"/>
      <c r="E40" s="174"/>
      <c r="F40" s="174"/>
      <c r="G40" s="174"/>
      <c r="H40" s="175"/>
      <c r="I40" s="4">
        <v>34</v>
      </c>
      <c r="J40" s="12">
        <f>J41+J49+J56+J64</f>
        <v>128820612</v>
      </c>
      <c r="K40" s="12">
        <f>K41+K49+K56+K64</f>
        <v>78239696</v>
      </c>
    </row>
    <row r="41" spans="1:11" ht="12.75">
      <c r="A41" s="176" t="s">
        <v>92</v>
      </c>
      <c r="B41" s="177"/>
      <c r="C41" s="177"/>
      <c r="D41" s="177"/>
      <c r="E41" s="177"/>
      <c r="F41" s="177"/>
      <c r="G41" s="177"/>
      <c r="H41" s="178"/>
      <c r="I41" s="4">
        <v>35</v>
      </c>
      <c r="J41" s="12">
        <f>SUM(J42:J48)</f>
        <v>3034392</v>
      </c>
      <c r="K41" s="12">
        <f>SUM(K42:K48)</f>
        <v>3399841</v>
      </c>
    </row>
    <row r="42" spans="1:11" ht="12.75">
      <c r="A42" s="176" t="s">
        <v>107</v>
      </c>
      <c r="B42" s="177"/>
      <c r="C42" s="177"/>
      <c r="D42" s="177"/>
      <c r="E42" s="177"/>
      <c r="F42" s="177"/>
      <c r="G42" s="177"/>
      <c r="H42" s="178"/>
      <c r="I42" s="4">
        <v>36</v>
      </c>
      <c r="J42" s="13">
        <v>2958689</v>
      </c>
      <c r="K42" s="13">
        <v>3130818</v>
      </c>
    </row>
    <row r="43" spans="1:11" ht="12.75">
      <c r="A43" s="176" t="s">
        <v>108</v>
      </c>
      <c r="B43" s="177"/>
      <c r="C43" s="177"/>
      <c r="D43" s="177"/>
      <c r="E43" s="177"/>
      <c r="F43" s="177"/>
      <c r="G43" s="177"/>
      <c r="H43" s="178"/>
      <c r="I43" s="4">
        <v>37</v>
      </c>
      <c r="J43" s="13"/>
      <c r="K43" s="13"/>
    </row>
    <row r="44" spans="1:11" ht="12.75">
      <c r="A44" s="176" t="s">
        <v>77</v>
      </c>
      <c r="B44" s="177"/>
      <c r="C44" s="177"/>
      <c r="D44" s="177"/>
      <c r="E44" s="177"/>
      <c r="F44" s="177"/>
      <c r="G44" s="177"/>
      <c r="H44" s="178"/>
      <c r="I44" s="4">
        <v>38</v>
      </c>
      <c r="J44" s="13"/>
      <c r="K44" s="13"/>
    </row>
    <row r="45" spans="1:11" ht="12.75">
      <c r="A45" s="176" t="s">
        <v>78</v>
      </c>
      <c r="B45" s="177"/>
      <c r="C45" s="177"/>
      <c r="D45" s="177"/>
      <c r="E45" s="177"/>
      <c r="F45" s="177"/>
      <c r="G45" s="177"/>
      <c r="H45" s="178"/>
      <c r="I45" s="4">
        <v>39</v>
      </c>
      <c r="J45" s="13">
        <v>75703</v>
      </c>
      <c r="K45" s="13">
        <v>103971</v>
      </c>
    </row>
    <row r="46" spans="1:11" ht="12.75">
      <c r="A46" s="176" t="s">
        <v>79</v>
      </c>
      <c r="B46" s="177"/>
      <c r="C46" s="177"/>
      <c r="D46" s="177"/>
      <c r="E46" s="177"/>
      <c r="F46" s="177"/>
      <c r="G46" s="177"/>
      <c r="H46" s="178"/>
      <c r="I46" s="4">
        <v>40</v>
      </c>
      <c r="J46" s="13"/>
      <c r="K46" s="13">
        <v>165052</v>
      </c>
    </row>
    <row r="47" spans="1:11" ht="12.75">
      <c r="A47" s="176" t="s">
        <v>80</v>
      </c>
      <c r="B47" s="177"/>
      <c r="C47" s="177"/>
      <c r="D47" s="177"/>
      <c r="E47" s="177"/>
      <c r="F47" s="177"/>
      <c r="G47" s="177"/>
      <c r="H47" s="178"/>
      <c r="I47" s="4">
        <v>41</v>
      </c>
      <c r="J47" s="13"/>
      <c r="K47" s="13"/>
    </row>
    <row r="48" spans="1:11" ht="12.75">
      <c r="A48" s="176" t="s">
        <v>81</v>
      </c>
      <c r="B48" s="177"/>
      <c r="C48" s="177"/>
      <c r="D48" s="177"/>
      <c r="E48" s="177"/>
      <c r="F48" s="177"/>
      <c r="G48" s="177"/>
      <c r="H48" s="178"/>
      <c r="I48" s="4">
        <v>42</v>
      </c>
      <c r="J48" s="13"/>
      <c r="K48" s="13"/>
    </row>
    <row r="49" spans="1:11" ht="12.75">
      <c r="A49" s="176" t="s">
        <v>93</v>
      </c>
      <c r="B49" s="177"/>
      <c r="C49" s="177"/>
      <c r="D49" s="177"/>
      <c r="E49" s="177"/>
      <c r="F49" s="177"/>
      <c r="G49" s="177"/>
      <c r="H49" s="178"/>
      <c r="I49" s="4">
        <v>43</v>
      </c>
      <c r="J49" s="12">
        <f>SUM(J50:J55)</f>
        <v>45930208</v>
      </c>
      <c r="K49" s="12">
        <f>SUM(K50:K55)</f>
        <v>35399836</v>
      </c>
    </row>
    <row r="50" spans="1:11" ht="12.75">
      <c r="A50" s="176" t="s">
        <v>171</v>
      </c>
      <c r="B50" s="177"/>
      <c r="C50" s="177"/>
      <c r="D50" s="177"/>
      <c r="E50" s="177"/>
      <c r="F50" s="177"/>
      <c r="G50" s="177"/>
      <c r="H50" s="178"/>
      <c r="I50" s="4">
        <v>44</v>
      </c>
      <c r="J50" s="13"/>
      <c r="K50" s="13"/>
    </row>
    <row r="51" spans="1:11" ht="12.75">
      <c r="A51" s="176" t="s">
        <v>172</v>
      </c>
      <c r="B51" s="177"/>
      <c r="C51" s="177"/>
      <c r="D51" s="177"/>
      <c r="E51" s="177"/>
      <c r="F51" s="177"/>
      <c r="G51" s="177"/>
      <c r="H51" s="178"/>
      <c r="I51" s="4">
        <v>45</v>
      </c>
      <c r="J51" s="13">
        <v>42247394</v>
      </c>
      <c r="K51" s="13">
        <v>33831719</v>
      </c>
    </row>
    <row r="52" spans="1:11" ht="12.75">
      <c r="A52" s="176" t="s">
        <v>173</v>
      </c>
      <c r="B52" s="177"/>
      <c r="C52" s="177"/>
      <c r="D52" s="177"/>
      <c r="E52" s="177"/>
      <c r="F52" s="177"/>
      <c r="G52" s="177"/>
      <c r="H52" s="178"/>
      <c r="I52" s="4">
        <v>46</v>
      </c>
      <c r="J52" s="13"/>
      <c r="K52" s="13">
        <v>1591</v>
      </c>
    </row>
    <row r="53" spans="1:11" ht="12.75">
      <c r="A53" s="176" t="s">
        <v>174</v>
      </c>
      <c r="B53" s="177"/>
      <c r="C53" s="177"/>
      <c r="D53" s="177"/>
      <c r="E53" s="177"/>
      <c r="F53" s="177"/>
      <c r="G53" s="177"/>
      <c r="H53" s="178"/>
      <c r="I53" s="4">
        <v>47</v>
      </c>
      <c r="J53" s="13"/>
      <c r="K53" s="13">
        <v>6055</v>
      </c>
    </row>
    <row r="54" spans="1:11" ht="12.75">
      <c r="A54" s="176" t="s">
        <v>5</v>
      </c>
      <c r="B54" s="177"/>
      <c r="C54" s="177"/>
      <c r="D54" s="177"/>
      <c r="E54" s="177"/>
      <c r="F54" s="177"/>
      <c r="G54" s="177"/>
      <c r="H54" s="178"/>
      <c r="I54" s="4">
        <v>48</v>
      </c>
      <c r="J54" s="13">
        <v>2207078</v>
      </c>
      <c r="K54" s="13">
        <v>1032410</v>
      </c>
    </row>
    <row r="55" spans="1:11" ht="12.75">
      <c r="A55" s="176" t="s">
        <v>6</v>
      </c>
      <c r="B55" s="177"/>
      <c r="C55" s="177"/>
      <c r="D55" s="177"/>
      <c r="E55" s="177"/>
      <c r="F55" s="177"/>
      <c r="G55" s="177"/>
      <c r="H55" s="178"/>
      <c r="I55" s="4">
        <v>49</v>
      </c>
      <c r="J55" s="13">
        <v>1475736</v>
      </c>
      <c r="K55" s="13">
        <v>528061</v>
      </c>
    </row>
    <row r="56" spans="1:11" ht="12.75">
      <c r="A56" s="176" t="s">
        <v>94</v>
      </c>
      <c r="B56" s="177"/>
      <c r="C56" s="177"/>
      <c r="D56" s="177"/>
      <c r="E56" s="177"/>
      <c r="F56" s="177"/>
      <c r="G56" s="177"/>
      <c r="H56" s="178"/>
      <c r="I56" s="4">
        <v>50</v>
      </c>
      <c r="J56" s="12">
        <f>SUM(J57:J63)</f>
        <v>3792491</v>
      </c>
      <c r="K56" s="12">
        <f>SUM(K57:K63)</f>
        <v>4170833</v>
      </c>
    </row>
    <row r="57" spans="1:11" ht="12.75">
      <c r="A57" s="176" t="s">
        <v>67</v>
      </c>
      <c r="B57" s="177"/>
      <c r="C57" s="177"/>
      <c r="D57" s="177"/>
      <c r="E57" s="177"/>
      <c r="F57" s="177"/>
      <c r="G57" s="177"/>
      <c r="H57" s="178"/>
      <c r="I57" s="4">
        <v>51</v>
      </c>
      <c r="J57" s="13"/>
      <c r="K57" s="13"/>
    </row>
    <row r="58" spans="1:11" ht="12.75">
      <c r="A58" s="176" t="s">
        <v>68</v>
      </c>
      <c r="B58" s="177"/>
      <c r="C58" s="177"/>
      <c r="D58" s="177"/>
      <c r="E58" s="177"/>
      <c r="F58" s="177"/>
      <c r="G58" s="177"/>
      <c r="H58" s="178"/>
      <c r="I58" s="4">
        <v>52</v>
      </c>
      <c r="J58" s="13"/>
      <c r="K58" s="13"/>
    </row>
    <row r="59" spans="1:11" ht="12.75">
      <c r="A59" s="176" t="s">
        <v>213</v>
      </c>
      <c r="B59" s="177"/>
      <c r="C59" s="177"/>
      <c r="D59" s="177"/>
      <c r="E59" s="177"/>
      <c r="F59" s="177"/>
      <c r="G59" s="177"/>
      <c r="H59" s="178"/>
      <c r="I59" s="4">
        <v>53</v>
      </c>
      <c r="J59" s="13">
        <v>2330615</v>
      </c>
      <c r="K59" s="13">
        <v>275388</v>
      </c>
    </row>
    <row r="60" spans="1:11" ht="12.75">
      <c r="A60" s="176" t="s">
        <v>74</v>
      </c>
      <c r="B60" s="177"/>
      <c r="C60" s="177"/>
      <c r="D60" s="177"/>
      <c r="E60" s="177"/>
      <c r="F60" s="177"/>
      <c r="G60" s="177"/>
      <c r="H60" s="178"/>
      <c r="I60" s="4">
        <v>54</v>
      </c>
      <c r="J60" s="13"/>
      <c r="K60" s="13"/>
    </row>
    <row r="61" spans="1:11" ht="12.75">
      <c r="A61" s="176" t="s">
        <v>75</v>
      </c>
      <c r="B61" s="177"/>
      <c r="C61" s="177"/>
      <c r="D61" s="177"/>
      <c r="E61" s="177"/>
      <c r="F61" s="177"/>
      <c r="G61" s="177"/>
      <c r="H61" s="178"/>
      <c r="I61" s="4">
        <v>55</v>
      </c>
      <c r="J61" s="13"/>
      <c r="K61" s="13"/>
    </row>
    <row r="62" spans="1:11" ht="12.75">
      <c r="A62" s="176" t="s">
        <v>76</v>
      </c>
      <c r="B62" s="177"/>
      <c r="C62" s="177"/>
      <c r="D62" s="177"/>
      <c r="E62" s="177"/>
      <c r="F62" s="177"/>
      <c r="G62" s="177"/>
      <c r="H62" s="178"/>
      <c r="I62" s="4">
        <v>56</v>
      </c>
      <c r="J62" s="13">
        <v>1461876</v>
      </c>
      <c r="K62" s="13">
        <v>3895445</v>
      </c>
    </row>
    <row r="63" spans="1:11" ht="12.75">
      <c r="A63" s="176" t="s">
        <v>40</v>
      </c>
      <c r="B63" s="177"/>
      <c r="C63" s="177"/>
      <c r="D63" s="177"/>
      <c r="E63" s="177"/>
      <c r="F63" s="177"/>
      <c r="G63" s="177"/>
      <c r="H63" s="178"/>
      <c r="I63" s="4">
        <v>57</v>
      </c>
      <c r="J63" s="13"/>
      <c r="K63" s="13"/>
    </row>
    <row r="64" spans="1:11" ht="12.75">
      <c r="A64" s="176" t="s">
        <v>178</v>
      </c>
      <c r="B64" s="177"/>
      <c r="C64" s="177"/>
      <c r="D64" s="177"/>
      <c r="E64" s="177"/>
      <c r="F64" s="177"/>
      <c r="G64" s="177"/>
      <c r="H64" s="178"/>
      <c r="I64" s="4">
        <v>58</v>
      </c>
      <c r="J64" s="13">
        <v>76063521</v>
      </c>
      <c r="K64" s="13">
        <v>35269186</v>
      </c>
    </row>
    <row r="65" spans="1:11" ht="12.75">
      <c r="A65" s="173" t="s">
        <v>47</v>
      </c>
      <c r="B65" s="174"/>
      <c r="C65" s="174"/>
      <c r="D65" s="174"/>
      <c r="E65" s="174"/>
      <c r="F65" s="174"/>
      <c r="G65" s="174"/>
      <c r="H65" s="175"/>
      <c r="I65" s="4">
        <v>59</v>
      </c>
      <c r="J65" s="13"/>
      <c r="K65" s="13">
        <v>5700793</v>
      </c>
    </row>
    <row r="66" spans="1:11" ht="12.75">
      <c r="A66" s="173" t="s">
        <v>212</v>
      </c>
      <c r="B66" s="174"/>
      <c r="C66" s="174"/>
      <c r="D66" s="174"/>
      <c r="E66" s="174"/>
      <c r="F66" s="174"/>
      <c r="G66" s="174"/>
      <c r="H66" s="175"/>
      <c r="I66" s="4">
        <v>60</v>
      </c>
      <c r="J66" s="12">
        <f>J7+J8+J40+J65</f>
        <v>268176229</v>
      </c>
      <c r="K66" s="12">
        <f>K7+K8+K40+K65</f>
        <v>495662946</v>
      </c>
    </row>
    <row r="67" spans="1:11" ht="12.75">
      <c r="A67" s="189" t="s">
        <v>82</v>
      </c>
      <c r="B67" s="190"/>
      <c r="C67" s="190"/>
      <c r="D67" s="190"/>
      <c r="E67" s="190"/>
      <c r="F67" s="190"/>
      <c r="G67" s="190"/>
      <c r="H67" s="191"/>
      <c r="I67" s="5">
        <v>61</v>
      </c>
      <c r="J67" s="14"/>
      <c r="K67" s="14"/>
    </row>
    <row r="68" spans="1:11" ht="12.75">
      <c r="A68" s="192" t="s">
        <v>49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4"/>
    </row>
    <row r="69" spans="1:11" ht="12.75">
      <c r="A69" s="170" t="s">
        <v>165</v>
      </c>
      <c r="B69" s="171"/>
      <c r="C69" s="171"/>
      <c r="D69" s="171"/>
      <c r="E69" s="171"/>
      <c r="F69" s="171"/>
      <c r="G69" s="171"/>
      <c r="H69" s="172"/>
      <c r="I69" s="6">
        <v>62</v>
      </c>
      <c r="J69" s="17">
        <f>J70+J71+J72+J78+J79+J82+J85</f>
        <v>208336905</v>
      </c>
      <c r="K69" s="17">
        <f>K70+K71+K72+K78+K79+K82+K85</f>
        <v>405220414</v>
      </c>
    </row>
    <row r="70" spans="1:11" ht="12.75">
      <c r="A70" s="176" t="s">
        <v>121</v>
      </c>
      <c r="B70" s="177"/>
      <c r="C70" s="177"/>
      <c r="D70" s="177"/>
      <c r="E70" s="177"/>
      <c r="F70" s="177"/>
      <c r="G70" s="177"/>
      <c r="H70" s="178"/>
      <c r="I70" s="4">
        <v>63</v>
      </c>
      <c r="J70" s="13">
        <v>89045600</v>
      </c>
      <c r="K70" s="13">
        <v>169186800</v>
      </c>
    </row>
    <row r="71" spans="1:11" ht="12.75">
      <c r="A71" s="176" t="s">
        <v>122</v>
      </c>
      <c r="B71" s="177"/>
      <c r="C71" s="177"/>
      <c r="D71" s="177"/>
      <c r="E71" s="177"/>
      <c r="F71" s="177"/>
      <c r="G71" s="177"/>
      <c r="H71" s="178"/>
      <c r="I71" s="4">
        <v>64</v>
      </c>
      <c r="J71" s="13"/>
      <c r="K71" s="13">
        <v>90158850</v>
      </c>
    </row>
    <row r="72" spans="1:11" ht="12.75">
      <c r="A72" s="176" t="s">
        <v>123</v>
      </c>
      <c r="B72" s="177"/>
      <c r="C72" s="177"/>
      <c r="D72" s="177"/>
      <c r="E72" s="177"/>
      <c r="F72" s="177"/>
      <c r="G72" s="177"/>
      <c r="H72" s="178"/>
      <c r="I72" s="4">
        <v>65</v>
      </c>
      <c r="J72" s="12">
        <f>J73+J74-J75+J76+J77</f>
        <v>36663113</v>
      </c>
      <c r="K72" s="12">
        <f>K73+K74-K75+K76+K77</f>
        <v>37033109</v>
      </c>
    </row>
    <row r="73" spans="1:11" ht="12.75">
      <c r="A73" s="176" t="s">
        <v>124</v>
      </c>
      <c r="B73" s="177"/>
      <c r="C73" s="177"/>
      <c r="D73" s="177"/>
      <c r="E73" s="177"/>
      <c r="F73" s="177"/>
      <c r="G73" s="177"/>
      <c r="H73" s="178"/>
      <c r="I73" s="4">
        <v>66</v>
      </c>
      <c r="J73" s="13">
        <v>3382017</v>
      </c>
      <c r="K73" s="13">
        <v>4157437</v>
      </c>
    </row>
    <row r="74" spans="1:11" ht="12.75">
      <c r="A74" s="176" t="s">
        <v>125</v>
      </c>
      <c r="B74" s="177"/>
      <c r="C74" s="177"/>
      <c r="D74" s="177"/>
      <c r="E74" s="177"/>
      <c r="F74" s="177"/>
      <c r="G74" s="177"/>
      <c r="H74" s="178"/>
      <c r="I74" s="4">
        <v>67</v>
      </c>
      <c r="J74" s="13">
        <v>8904560</v>
      </c>
      <c r="K74" s="13">
        <v>8624617</v>
      </c>
    </row>
    <row r="75" spans="1:11" ht="12.75">
      <c r="A75" s="176" t="s">
        <v>113</v>
      </c>
      <c r="B75" s="177"/>
      <c r="C75" s="177"/>
      <c r="D75" s="177"/>
      <c r="E75" s="177"/>
      <c r="F75" s="177"/>
      <c r="G75" s="177"/>
      <c r="H75" s="178"/>
      <c r="I75" s="4">
        <v>68</v>
      </c>
      <c r="J75" s="13"/>
      <c r="K75" s="13"/>
    </row>
    <row r="76" spans="1:11" ht="12.75">
      <c r="A76" s="176" t="s">
        <v>114</v>
      </c>
      <c r="B76" s="177"/>
      <c r="C76" s="177"/>
      <c r="D76" s="177"/>
      <c r="E76" s="177"/>
      <c r="F76" s="177"/>
      <c r="G76" s="177"/>
      <c r="H76" s="178"/>
      <c r="I76" s="4">
        <v>69</v>
      </c>
      <c r="J76" s="13"/>
      <c r="K76" s="13"/>
    </row>
    <row r="77" spans="1:11" ht="12.75">
      <c r="A77" s="176" t="s">
        <v>115</v>
      </c>
      <c r="B77" s="177"/>
      <c r="C77" s="177"/>
      <c r="D77" s="177"/>
      <c r="E77" s="177"/>
      <c r="F77" s="177"/>
      <c r="G77" s="177"/>
      <c r="H77" s="178"/>
      <c r="I77" s="4">
        <v>70</v>
      </c>
      <c r="J77" s="13">
        <v>24376536</v>
      </c>
      <c r="K77" s="13">
        <v>24251055</v>
      </c>
    </row>
    <row r="78" spans="1:11" ht="12.75">
      <c r="A78" s="176" t="s">
        <v>116</v>
      </c>
      <c r="B78" s="177"/>
      <c r="C78" s="177"/>
      <c r="D78" s="177"/>
      <c r="E78" s="177"/>
      <c r="F78" s="177"/>
      <c r="G78" s="177"/>
      <c r="H78" s="178"/>
      <c r="I78" s="4">
        <v>71</v>
      </c>
      <c r="J78" s="13"/>
      <c r="K78" s="13"/>
    </row>
    <row r="79" spans="1:11" ht="12.75">
      <c r="A79" s="176" t="s">
        <v>209</v>
      </c>
      <c r="B79" s="177"/>
      <c r="C79" s="177"/>
      <c r="D79" s="177"/>
      <c r="E79" s="177"/>
      <c r="F79" s="177"/>
      <c r="G79" s="177"/>
      <c r="H79" s="178"/>
      <c r="I79" s="4">
        <v>72</v>
      </c>
      <c r="J79" s="12">
        <f>J80-J81</f>
        <v>65992466</v>
      </c>
      <c r="K79" s="12">
        <f>K80-K81</f>
        <v>81621845</v>
      </c>
    </row>
    <row r="80" spans="1:11" ht="12.75">
      <c r="A80" s="195" t="s">
        <v>142</v>
      </c>
      <c r="B80" s="196"/>
      <c r="C80" s="196"/>
      <c r="D80" s="196"/>
      <c r="E80" s="196"/>
      <c r="F80" s="196"/>
      <c r="G80" s="196"/>
      <c r="H80" s="197"/>
      <c r="I80" s="4">
        <v>73</v>
      </c>
      <c r="J80" s="13">
        <v>65992466</v>
      </c>
      <c r="K80" s="13">
        <v>81621845</v>
      </c>
    </row>
    <row r="81" spans="1:11" ht="12.75">
      <c r="A81" s="195" t="s">
        <v>143</v>
      </c>
      <c r="B81" s="196"/>
      <c r="C81" s="196"/>
      <c r="D81" s="196"/>
      <c r="E81" s="196"/>
      <c r="F81" s="196"/>
      <c r="G81" s="196"/>
      <c r="H81" s="197"/>
      <c r="I81" s="4">
        <v>74</v>
      </c>
      <c r="J81" s="13"/>
      <c r="K81" s="13"/>
    </row>
    <row r="82" spans="1:11" ht="12.75">
      <c r="A82" s="176" t="s">
        <v>210</v>
      </c>
      <c r="B82" s="177"/>
      <c r="C82" s="177"/>
      <c r="D82" s="177"/>
      <c r="E82" s="177"/>
      <c r="F82" s="177"/>
      <c r="G82" s="177"/>
      <c r="H82" s="178"/>
      <c r="I82" s="4">
        <v>75</v>
      </c>
      <c r="J82" s="12">
        <f>J83-J84</f>
        <v>15804425</v>
      </c>
      <c r="K82" s="12">
        <f>K83-K84</f>
        <v>26863317</v>
      </c>
    </row>
    <row r="83" spans="1:11" ht="12.75">
      <c r="A83" s="195" t="s">
        <v>144</v>
      </c>
      <c r="B83" s="196"/>
      <c r="C83" s="196"/>
      <c r="D83" s="196"/>
      <c r="E83" s="196"/>
      <c r="F83" s="196"/>
      <c r="G83" s="196"/>
      <c r="H83" s="197"/>
      <c r="I83" s="4">
        <v>76</v>
      </c>
      <c r="J83" s="13">
        <v>15804425</v>
      </c>
      <c r="K83" s="13">
        <v>26863317</v>
      </c>
    </row>
    <row r="84" spans="1:11" ht="12.75">
      <c r="A84" s="195" t="s">
        <v>145</v>
      </c>
      <c r="B84" s="196"/>
      <c r="C84" s="196"/>
      <c r="D84" s="196"/>
      <c r="E84" s="196"/>
      <c r="F84" s="196"/>
      <c r="G84" s="196"/>
      <c r="H84" s="197"/>
      <c r="I84" s="4">
        <v>77</v>
      </c>
      <c r="J84" s="13"/>
      <c r="K84" s="13"/>
    </row>
    <row r="85" spans="1:11" ht="12.75">
      <c r="A85" s="176" t="s">
        <v>146</v>
      </c>
      <c r="B85" s="177"/>
      <c r="C85" s="177"/>
      <c r="D85" s="177"/>
      <c r="E85" s="177"/>
      <c r="F85" s="177"/>
      <c r="G85" s="177"/>
      <c r="H85" s="178"/>
      <c r="I85" s="4">
        <v>78</v>
      </c>
      <c r="J85" s="13">
        <v>831301</v>
      </c>
      <c r="K85" s="13">
        <v>356493</v>
      </c>
    </row>
    <row r="86" spans="1:11" ht="12.75">
      <c r="A86" s="173" t="s">
        <v>13</v>
      </c>
      <c r="B86" s="174"/>
      <c r="C86" s="174"/>
      <c r="D86" s="174"/>
      <c r="E86" s="174"/>
      <c r="F86" s="174"/>
      <c r="G86" s="174"/>
      <c r="H86" s="175"/>
      <c r="I86" s="4">
        <v>79</v>
      </c>
      <c r="J86" s="12">
        <f>SUM(J87:J89)</f>
        <v>8842896</v>
      </c>
      <c r="K86" s="12">
        <f>SUM(K87:K89)</f>
        <v>7844096</v>
      </c>
    </row>
    <row r="87" spans="1:11" ht="12.75">
      <c r="A87" s="176" t="s">
        <v>109</v>
      </c>
      <c r="B87" s="177"/>
      <c r="C87" s="177"/>
      <c r="D87" s="177"/>
      <c r="E87" s="177"/>
      <c r="F87" s="177"/>
      <c r="G87" s="177"/>
      <c r="H87" s="178"/>
      <c r="I87" s="4">
        <v>80</v>
      </c>
      <c r="J87" s="13">
        <v>8842896</v>
      </c>
      <c r="K87" s="13">
        <v>7844096</v>
      </c>
    </row>
    <row r="88" spans="1:11" ht="12.75">
      <c r="A88" s="176" t="s">
        <v>110</v>
      </c>
      <c r="B88" s="177"/>
      <c r="C88" s="177"/>
      <c r="D88" s="177"/>
      <c r="E88" s="177"/>
      <c r="F88" s="177"/>
      <c r="G88" s="177"/>
      <c r="H88" s="178"/>
      <c r="I88" s="4">
        <v>81</v>
      </c>
      <c r="J88" s="13"/>
      <c r="K88" s="13"/>
    </row>
    <row r="89" spans="1:11" ht="12.75">
      <c r="A89" s="176" t="s">
        <v>111</v>
      </c>
      <c r="B89" s="177"/>
      <c r="C89" s="177"/>
      <c r="D89" s="177"/>
      <c r="E89" s="177"/>
      <c r="F89" s="177"/>
      <c r="G89" s="177"/>
      <c r="H89" s="178"/>
      <c r="I89" s="4">
        <v>82</v>
      </c>
      <c r="J89" s="13"/>
      <c r="K89" s="13"/>
    </row>
    <row r="90" spans="1:11" ht="12.75">
      <c r="A90" s="173" t="s">
        <v>14</v>
      </c>
      <c r="B90" s="174"/>
      <c r="C90" s="174"/>
      <c r="D90" s="174"/>
      <c r="E90" s="174"/>
      <c r="F90" s="174"/>
      <c r="G90" s="174"/>
      <c r="H90" s="175"/>
      <c r="I90" s="4">
        <v>83</v>
      </c>
      <c r="J90" s="12">
        <f>SUM(J91:J99)</f>
        <v>28073879</v>
      </c>
      <c r="K90" s="12">
        <f>SUM(K91:K99)</f>
        <v>49059355</v>
      </c>
    </row>
    <row r="91" spans="1:11" ht="12.75">
      <c r="A91" s="176" t="s">
        <v>112</v>
      </c>
      <c r="B91" s="177"/>
      <c r="C91" s="177"/>
      <c r="D91" s="177"/>
      <c r="E91" s="177"/>
      <c r="F91" s="177"/>
      <c r="G91" s="177"/>
      <c r="H91" s="178"/>
      <c r="I91" s="4">
        <v>84</v>
      </c>
      <c r="J91" s="13"/>
      <c r="K91" s="13"/>
    </row>
    <row r="92" spans="1:11" ht="12.75">
      <c r="A92" s="176" t="s">
        <v>214</v>
      </c>
      <c r="B92" s="177"/>
      <c r="C92" s="177"/>
      <c r="D92" s="177"/>
      <c r="E92" s="177"/>
      <c r="F92" s="177"/>
      <c r="G92" s="177"/>
      <c r="H92" s="178"/>
      <c r="I92" s="4">
        <v>85</v>
      </c>
      <c r="J92" s="13"/>
      <c r="K92" s="13"/>
    </row>
    <row r="93" spans="1:11" ht="12.75">
      <c r="A93" s="176" t="s">
        <v>0</v>
      </c>
      <c r="B93" s="177"/>
      <c r="C93" s="177"/>
      <c r="D93" s="177"/>
      <c r="E93" s="177"/>
      <c r="F93" s="177"/>
      <c r="G93" s="177"/>
      <c r="H93" s="178"/>
      <c r="I93" s="4">
        <v>86</v>
      </c>
      <c r="J93" s="13">
        <v>28073879</v>
      </c>
      <c r="K93" s="13">
        <v>46074722</v>
      </c>
    </row>
    <row r="94" spans="1:11" ht="12.75">
      <c r="A94" s="176" t="s">
        <v>215</v>
      </c>
      <c r="B94" s="177"/>
      <c r="C94" s="177"/>
      <c r="D94" s="177"/>
      <c r="E94" s="177"/>
      <c r="F94" s="177"/>
      <c r="G94" s="177"/>
      <c r="H94" s="178"/>
      <c r="I94" s="4">
        <v>87</v>
      </c>
      <c r="J94" s="13"/>
      <c r="K94" s="13">
        <v>300000</v>
      </c>
    </row>
    <row r="95" spans="1:11" ht="12.75">
      <c r="A95" s="176" t="s">
        <v>216</v>
      </c>
      <c r="B95" s="177"/>
      <c r="C95" s="177"/>
      <c r="D95" s="177"/>
      <c r="E95" s="177"/>
      <c r="F95" s="177"/>
      <c r="G95" s="177"/>
      <c r="H95" s="178"/>
      <c r="I95" s="4">
        <v>88</v>
      </c>
      <c r="J95" s="13"/>
      <c r="K95" s="13"/>
    </row>
    <row r="96" spans="1:11" ht="12.75">
      <c r="A96" s="176" t="s">
        <v>217</v>
      </c>
      <c r="B96" s="177"/>
      <c r="C96" s="177"/>
      <c r="D96" s="177"/>
      <c r="E96" s="177"/>
      <c r="F96" s="177"/>
      <c r="G96" s="177"/>
      <c r="H96" s="178"/>
      <c r="I96" s="4">
        <v>89</v>
      </c>
      <c r="J96" s="13"/>
      <c r="K96" s="13"/>
    </row>
    <row r="97" spans="1:11" ht="12.75">
      <c r="A97" s="176" t="s">
        <v>85</v>
      </c>
      <c r="B97" s="177"/>
      <c r="C97" s="177"/>
      <c r="D97" s="177"/>
      <c r="E97" s="177"/>
      <c r="F97" s="177"/>
      <c r="G97" s="177"/>
      <c r="H97" s="178"/>
      <c r="I97" s="4">
        <v>90</v>
      </c>
      <c r="J97" s="13"/>
      <c r="K97" s="13"/>
    </row>
    <row r="98" spans="1:11" ht="12.75">
      <c r="A98" s="176" t="s">
        <v>83</v>
      </c>
      <c r="B98" s="177"/>
      <c r="C98" s="177"/>
      <c r="D98" s="177"/>
      <c r="E98" s="177"/>
      <c r="F98" s="177"/>
      <c r="G98" s="177"/>
      <c r="H98" s="178"/>
      <c r="I98" s="4">
        <v>91</v>
      </c>
      <c r="J98" s="13"/>
      <c r="K98" s="13">
        <v>2684633</v>
      </c>
    </row>
    <row r="99" spans="1:11" ht="12.75">
      <c r="A99" s="176" t="s">
        <v>84</v>
      </c>
      <c r="B99" s="177"/>
      <c r="C99" s="177"/>
      <c r="D99" s="177"/>
      <c r="E99" s="177"/>
      <c r="F99" s="177"/>
      <c r="G99" s="177"/>
      <c r="H99" s="178"/>
      <c r="I99" s="4">
        <v>92</v>
      </c>
      <c r="J99" s="13"/>
      <c r="K99" s="13"/>
    </row>
    <row r="100" spans="1:11" ht="12.75">
      <c r="A100" s="173" t="s">
        <v>15</v>
      </c>
      <c r="B100" s="174"/>
      <c r="C100" s="174"/>
      <c r="D100" s="174"/>
      <c r="E100" s="174"/>
      <c r="F100" s="174"/>
      <c r="G100" s="174"/>
      <c r="H100" s="175"/>
      <c r="I100" s="4">
        <v>93</v>
      </c>
      <c r="J100" s="12">
        <f>SUM(J101:J112)</f>
        <v>22683693</v>
      </c>
      <c r="K100" s="12">
        <f>SUM(K101:K112)</f>
        <v>32220486</v>
      </c>
    </row>
    <row r="101" spans="1:11" ht="12.75">
      <c r="A101" s="176" t="s">
        <v>112</v>
      </c>
      <c r="B101" s="177"/>
      <c r="C101" s="177"/>
      <c r="D101" s="177"/>
      <c r="E101" s="177"/>
      <c r="F101" s="177"/>
      <c r="G101" s="177"/>
      <c r="H101" s="178"/>
      <c r="I101" s="4">
        <v>94</v>
      </c>
      <c r="J101" s="13"/>
      <c r="K101" s="13"/>
    </row>
    <row r="102" spans="1:11" ht="12.75">
      <c r="A102" s="176" t="s">
        <v>214</v>
      </c>
      <c r="B102" s="177"/>
      <c r="C102" s="177"/>
      <c r="D102" s="177"/>
      <c r="E102" s="177"/>
      <c r="F102" s="177"/>
      <c r="G102" s="177"/>
      <c r="H102" s="178"/>
      <c r="I102" s="4">
        <v>95</v>
      </c>
      <c r="J102" s="13"/>
      <c r="K102" s="13"/>
    </row>
    <row r="103" spans="1:11" ht="12.75">
      <c r="A103" s="176" t="s">
        <v>0</v>
      </c>
      <c r="B103" s="177"/>
      <c r="C103" s="177"/>
      <c r="D103" s="177"/>
      <c r="E103" s="177"/>
      <c r="F103" s="177"/>
      <c r="G103" s="177"/>
      <c r="H103" s="178"/>
      <c r="I103" s="4">
        <v>96</v>
      </c>
      <c r="J103" s="13">
        <v>6493009</v>
      </c>
      <c r="K103" s="13">
        <v>12642569</v>
      </c>
    </row>
    <row r="104" spans="1:11" ht="12.75">
      <c r="A104" s="176" t="s">
        <v>215</v>
      </c>
      <c r="B104" s="177"/>
      <c r="C104" s="177"/>
      <c r="D104" s="177"/>
      <c r="E104" s="177"/>
      <c r="F104" s="177"/>
      <c r="G104" s="177"/>
      <c r="H104" s="178"/>
      <c r="I104" s="4">
        <v>97</v>
      </c>
      <c r="J104" s="13"/>
      <c r="K104" s="13">
        <v>48348</v>
      </c>
    </row>
    <row r="105" spans="1:11" ht="12.75">
      <c r="A105" s="176" t="s">
        <v>216</v>
      </c>
      <c r="B105" s="177"/>
      <c r="C105" s="177"/>
      <c r="D105" s="177"/>
      <c r="E105" s="177"/>
      <c r="F105" s="177"/>
      <c r="G105" s="177"/>
      <c r="H105" s="178"/>
      <c r="I105" s="4">
        <v>98</v>
      </c>
      <c r="J105" s="13">
        <v>7655092</v>
      </c>
      <c r="K105" s="13">
        <v>5845311</v>
      </c>
    </row>
    <row r="106" spans="1:11" ht="12.75">
      <c r="A106" s="176" t="s">
        <v>217</v>
      </c>
      <c r="B106" s="177"/>
      <c r="C106" s="177"/>
      <c r="D106" s="177"/>
      <c r="E106" s="177"/>
      <c r="F106" s="177"/>
      <c r="G106" s="177"/>
      <c r="H106" s="178"/>
      <c r="I106" s="4">
        <v>99</v>
      </c>
      <c r="J106" s="13"/>
      <c r="K106" s="13"/>
    </row>
    <row r="107" spans="1:11" ht="12.75">
      <c r="A107" s="176" t="s">
        <v>85</v>
      </c>
      <c r="B107" s="177"/>
      <c r="C107" s="177"/>
      <c r="D107" s="177"/>
      <c r="E107" s="177"/>
      <c r="F107" s="177"/>
      <c r="G107" s="177"/>
      <c r="H107" s="178"/>
      <c r="I107" s="4">
        <v>100</v>
      </c>
      <c r="J107" s="13"/>
      <c r="K107" s="13">
        <v>1869317</v>
      </c>
    </row>
    <row r="108" spans="1:11" ht="12.75">
      <c r="A108" s="176" t="s">
        <v>86</v>
      </c>
      <c r="B108" s="177"/>
      <c r="C108" s="177"/>
      <c r="D108" s="177"/>
      <c r="E108" s="177"/>
      <c r="F108" s="177"/>
      <c r="G108" s="177"/>
      <c r="H108" s="178"/>
      <c r="I108" s="4">
        <v>101</v>
      </c>
      <c r="J108" s="13">
        <v>4428349</v>
      </c>
      <c r="K108" s="13">
        <v>4527443</v>
      </c>
    </row>
    <row r="109" spans="1:11" ht="12.75">
      <c r="A109" s="176" t="s">
        <v>87</v>
      </c>
      <c r="B109" s="177"/>
      <c r="C109" s="177"/>
      <c r="D109" s="177"/>
      <c r="E109" s="177"/>
      <c r="F109" s="177"/>
      <c r="G109" s="177"/>
      <c r="H109" s="178"/>
      <c r="I109" s="4">
        <v>102</v>
      </c>
      <c r="J109" s="13">
        <v>2414131</v>
      </c>
      <c r="K109" s="13">
        <v>6770243</v>
      </c>
    </row>
    <row r="110" spans="1:11" ht="12.75">
      <c r="A110" s="176" t="s">
        <v>90</v>
      </c>
      <c r="B110" s="177"/>
      <c r="C110" s="177"/>
      <c r="D110" s="177"/>
      <c r="E110" s="177"/>
      <c r="F110" s="177"/>
      <c r="G110" s="177"/>
      <c r="H110" s="178"/>
      <c r="I110" s="4">
        <v>103</v>
      </c>
      <c r="J110" s="13"/>
      <c r="K110" s="13"/>
    </row>
    <row r="111" spans="1:11" ht="12.75">
      <c r="A111" s="176" t="s">
        <v>88</v>
      </c>
      <c r="B111" s="177"/>
      <c r="C111" s="177"/>
      <c r="D111" s="177"/>
      <c r="E111" s="177"/>
      <c r="F111" s="177"/>
      <c r="G111" s="177"/>
      <c r="H111" s="178"/>
      <c r="I111" s="4">
        <v>104</v>
      </c>
      <c r="J111" s="13"/>
      <c r="K111" s="13"/>
    </row>
    <row r="112" spans="1:11" ht="12.75">
      <c r="A112" s="176" t="s">
        <v>89</v>
      </c>
      <c r="B112" s="177"/>
      <c r="C112" s="177"/>
      <c r="D112" s="177"/>
      <c r="E112" s="177"/>
      <c r="F112" s="177"/>
      <c r="G112" s="177"/>
      <c r="H112" s="178"/>
      <c r="I112" s="4">
        <v>105</v>
      </c>
      <c r="J112" s="13">
        <v>1693112</v>
      </c>
      <c r="K112" s="13">
        <v>517255</v>
      </c>
    </row>
    <row r="113" spans="1:11" ht="12.75">
      <c r="A113" s="173" t="s">
        <v>1</v>
      </c>
      <c r="B113" s="174"/>
      <c r="C113" s="174"/>
      <c r="D113" s="174"/>
      <c r="E113" s="174"/>
      <c r="F113" s="174"/>
      <c r="G113" s="174"/>
      <c r="H113" s="175"/>
      <c r="I113" s="4">
        <v>106</v>
      </c>
      <c r="J113" s="13">
        <v>238856</v>
      </c>
      <c r="K113" s="13">
        <v>1318595</v>
      </c>
    </row>
    <row r="114" spans="1:11" ht="12.75">
      <c r="A114" s="173" t="s">
        <v>19</v>
      </c>
      <c r="B114" s="174"/>
      <c r="C114" s="174"/>
      <c r="D114" s="174"/>
      <c r="E114" s="174"/>
      <c r="F114" s="174"/>
      <c r="G114" s="174"/>
      <c r="H114" s="175"/>
      <c r="I114" s="4">
        <v>107</v>
      </c>
      <c r="J114" s="12">
        <f>J69+J86+J90+J100+J113</f>
        <v>268176229</v>
      </c>
      <c r="K114" s="12">
        <f>K69+K86+K90+K100+K113</f>
        <v>495662946</v>
      </c>
    </row>
    <row r="115" spans="1:11" ht="12.75">
      <c r="A115" s="203" t="s">
        <v>48</v>
      </c>
      <c r="B115" s="204"/>
      <c r="C115" s="204"/>
      <c r="D115" s="204"/>
      <c r="E115" s="204"/>
      <c r="F115" s="204"/>
      <c r="G115" s="204"/>
      <c r="H115" s="205"/>
      <c r="I115" s="5">
        <v>108</v>
      </c>
      <c r="J115" s="14"/>
      <c r="K115" s="14"/>
    </row>
    <row r="116" spans="1:11" ht="12.75">
      <c r="A116" s="192" t="s">
        <v>252</v>
      </c>
      <c r="B116" s="206"/>
      <c r="C116" s="206"/>
      <c r="D116" s="206"/>
      <c r="E116" s="206"/>
      <c r="F116" s="206"/>
      <c r="G116" s="206"/>
      <c r="H116" s="206"/>
      <c r="I116" s="207"/>
      <c r="J116" s="207"/>
      <c r="K116" s="208"/>
    </row>
    <row r="117" spans="1:11" ht="12.75">
      <c r="A117" s="170" t="s">
        <v>159</v>
      </c>
      <c r="B117" s="171"/>
      <c r="C117" s="171"/>
      <c r="D117" s="171"/>
      <c r="E117" s="171"/>
      <c r="F117" s="171"/>
      <c r="G117" s="171"/>
      <c r="H117" s="171"/>
      <c r="I117" s="209"/>
      <c r="J117" s="209"/>
      <c r="K117" s="210"/>
    </row>
    <row r="118" spans="1:11" ht="12.75">
      <c r="A118" s="176" t="s">
        <v>3</v>
      </c>
      <c r="B118" s="177"/>
      <c r="C118" s="177"/>
      <c r="D118" s="177"/>
      <c r="E118" s="177"/>
      <c r="F118" s="177"/>
      <c r="G118" s="177"/>
      <c r="H118" s="178"/>
      <c r="I118" s="4">
        <v>109</v>
      </c>
      <c r="J118" s="13">
        <v>207505604</v>
      </c>
      <c r="K118" s="13">
        <v>404863921</v>
      </c>
    </row>
    <row r="119" spans="1:11" ht="12.75">
      <c r="A119" s="198" t="s">
        <v>4</v>
      </c>
      <c r="B119" s="199"/>
      <c r="C119" s="199"/>
      <c r="D119" s="199"/>
      <c r="E119" s="199"/>
      <c r="F119" s="199"/>
      <c r="G119" s="199"/>
      <c r="H119" s="200"/>
      <c r="I119" s="7">
        <v>110</v>
      </c>
      <c r="J119" s="14">
        <v>831301</v>
      </c>
      <c r="K119" s="14">
        <v>356493</v>
      </c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2"/>
      <c r="J120" s="3"/>
      <c r="K120" s="3"/>
    </row>
    <row r="121" spans="1:11" ht="12.75">
      <c r="A121" s="201" t="s">
        <v>91</v>
      </c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</row>
    <row r="122" spans="1:11" ht="12.75">
      <c r="A122" s="201"/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</row>
  </sheetData>
  <sheetProtection/>
  <mergeCells count="122">
    <mergeCell ref="A119:H119"/>
    <mergeCell ref="A121:K121"/>
    <mergeCell ref="A122:K122"/>
    <mergeCell ref="A115:H115"/>
    <mergeCell ref="A116:K116"/>
    <mergeCell ref="A117:K117"/>
    <mergeCell ref="A118:H118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91:H91"/>
    <mergeCell ref="A92:H92"/>
    <mergeCell ref="A93:H93"/>
    <mergeCell ref="A94:H94"/>
    <mergeCell ref="A95:H95"/>
    <mergeCell ref="A96:H96"/>
    <mergeCell ref="A97:H97"/>
    <mergeCell ref="A98:H98"/>
    <mergeCell ref="A83:H83"/>
    <mergeCell ref="A84:H84"/>
    <mergeCell ref="A85:H85"/>
    <mergeCell ref="A86:H86"/>
    <mergeCell ref="A87:H87"/>
    <mergeCell ref="A88:H88"/>
    <mergeCell ref="A89:H89"/>
    <mergeCell ref="A90:H90"/>
    <mergeCell ref="A75:H75"/>
    <mergeCell ref="A76:H76"/>
    <mergeCell ref="A77:H77"/>
    <mergeCell ref="A78:H78"/>
    <mergeCell ref="A79:H79"/>
    <mergeCell ref="A80:H80"/>
    <mergeCell ref="A81:H81"/>
    <mergeCell ref="A82:H82"/>
    <mergeCell ref="A67:H67"/>
    <mergeCell ref="A68:K68"/>
    <mergeCell ref="A69:H69"/>
    <mergeCell ref="A70:H70"/>
    <mergeCell ref="A71:H71"/>
    <mergeCell ref="A72:H72"/>
    <mergeCell ref="A73:H73"/>
    <mergeCell ref="A74:H74"/>
    <mergeCell ref="A59:H59"/>
    <mergeCell ref="A60:H60"/>
    <mergeCell ref="A61:H61"/>
    <mergeCell ref="A62:H62"/>
    <mergeCell ref="A63:H63"/>
    <mergeCell ref="A64:H64"/>
    <mergeCell ref="A65:H65"/>
    <mergeCell ref="A66:H66"/>
    <mergeCell ref="A51:H51"/>
    <mergeCell ref="A52:H52"/>
    <mergeCell ref="A53:H53"/>
    <mergeCell ref="A54:H54"/>
    <mergeCell ref="A55:H55"/>
    <mergeCell ref="A56:H56"/>
    <mergeCell ref="A57:H57"/>
    <mergeCell ref="A58:H58"/>
    <mergeCell ref="A43:H43"/>
    <mergeCell ref="A44:H44"/>
    <mergeCell ref="A45:H45"/>
    <mergeCell ref="A46:H46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27:H27"/>
    <mergeCell ref="A28:H28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H22"/>
    <mergeCell ref="A23:H23"/>
    <mergeCell ref="A24:H24"/>
    <mergeCell ref="A25:H25"/>
    <mergeCell ref="A26:H26"/>
    <mergeCell ref="A11:H11"/>
    <mergeCell ref="A12:H12"/>
    <mergeCell ref="A13:H13"/>
    <mergeCell ref="A14:H14"/>
    <mergeCell ref="A15:H15"/>
    <mergeCell ref="A16:H16"/>
    <mergeCell ref="A17:H17"/>
    <mergeCell ref="A18:H18"/>
    <mergeCell ref="A3:K3"/>
    <mergeCell ref="A4:H4"/>
    <mergeCell ref="A5:H5"/>
    <mergeCell ref="A6:K6"/>
    <mergeCell ref="A7:H7"/>
    <mergeCell ref="A8:H8"/>
    <mergeCell ref="A9:H9"/>
    <mergeCell ref="A10:H10"/>
    <mergeCell ref="A1:J1"/>
    <mergeCell ref="K1:K2"/>
    <mergeCell ref="A2:J2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:K67 J79:K84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tabSelected="1" view="pageBreakPreview" zoomScale="110" zoomScaleSheetLayoutView="110" zoomScalePageLayoutView="0" workbookViewId="0" topLeftCell="A43">
      <selection activeCell="A44" sqref="A44:H44"/>
    </sheetView>
  </sheetViews>
  <sheetFormatPr defaultColWidth="9.140625" defaultRowHeight="12.75"/>
  <cols>
    <col min="8" max="8" width="1.1484375" style="0" customWidth="1"/>
    <col min="10" max="11" width="9.8515625" style="0" bestFit="1" customWidth="1"/>
  </cols>
  <sheetData>
    <row r="1" spans="1:11" ht="12.75">
      <c r="A1" s="164" t="s">
        <v>132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</row>
    <row r="2" spans="1:11" ht="12.75">
      <c r="A2" s="168" t="s">
        <v>295</v>
      </c>
      <c r="B2" s="169"/>
      <c r="C2" s="169"/>
      <c r="D2" s="169"/>
      <c r="E2" s="169"/>
      <c r="F2" s="169"/>
      <c r="G2" s="169"/>
      <c r="H2" s="169"/>
      <c r="I2" s="169"/>
      <c r="J2" s="169"/>
      <c r="K2" s="167"/>
    </row>
    <row r="3" spans="1:11" ht="12.75">
      <c r="A3" s="73"/>
      <c r="B3" s="79"/>
      <c r="C3" s="79"/>
      <c r="D3" s="79"/>
      <c r="E3" s="79"/>
      <c r="F3" s="79"/>
      <c r="G3" s="79"/>
      <c r="H3" s="79"/>
      <c r="I3" s="79"/>
      <c r="J3" s="79"/>
      <c r="K3" s="15"/>
    </row>
    <row r="4" spans="1:11" ht="12.75" customHeight="1">
      <c r="A4" s="179" t="s">
        <v>313</v>
      </c>
      <c r="B4" s="180"/>
      <c r="C4" s="180"/>
      <c r="D4" s="180"/>
      <c r="E4" s="180"/>
      <c r="F4" s="180"/>
      <c r="G4" s="180"/>
      <c r="H4" s="180"/>
      <c r="I4" s="180"/>
      <c r="J4" s="180"/>
      <c r="K4" s="181"/>
    </row>
    <row r="5" spans="1:11" ht="24" thickBot="1">
      <c r="A5" s="211" t="s">
        <v>50</v>
      </c>
      <c r="B5" s="211"/>
      <c r="C5" s="211"/>
      <c r="D5" s="211"/>
      <c r="E5" s="211"/>
      <c r="F5" s="211"/>
      <c r="G5" s="211"/>
      <c r="H5" s="211"/>
      <c r="I5" s="74" t="s">
        <v>253</v>
      </c>
      <c r="J5" s="76" t="s">
        <v>128</v>
      </c>
      <c r="K5" s="76" t="s">
        <v>129</v>
      </c>
    </row>
    <row r="6" spans="1:11" ht="12.75">
      <c r="A6" s="185">
        <v>1</v>
      </c>
      <c r="B6" s="185"/>
      <c r="C6" s="185"/>
      <c r="D6" s="185"/>
      <c r="E6" s="185"/>
      <c r="F6" s="185"/>
      <c r="G6" s="185"/>
      <c r="H6" s="185"/>
      <c r="I6" s="78">
        <v>2</v>
      </c>
      <c r="J6" s="77">
        <v>3</v>
      </c>
      <c r="K6" s="77">
        <v>4</v>
      </c>
    </row>
    <row r="7" spans="1:11" ht="12.75">
      <c r="A7" s="170" t="s">
        <v>20</v>
      </c>
      <c r="B7" s="171"/>
      <c r="C7" s="171"/>
      <c r="D7" s="171"/>
      <c r="E7" s="171"/>
      <c r="F7" s="171"/>
      <c r="G7" s="171"/>
      <c r="H7" s="172"/>
      <c r="I7" s="6">
        <v>111</v>
      </c>
      <c r="J7" s="17">
        <f>SUM(J8:J9)</f>
        <v>153196242</v>
      </c>
      <c r="K7" s="17">
        <f>SUM(K8:K9)</f>
        <v>149930484</v>
      </c>
    </row>
    <row r="8" spans="1:11" ht="12.75">
      <c r="A8" s="173" t="s">
        <v>130</v>
      </c>
      <c r="B8" s="174"/>
      <c r="C8" s="174"/>
      <c r="D8" s="174"/>
      <c r="E8" s="174"/>
      <c r="F8" s="174"/>
      <c r="G8" s="174"/>
      <c r="H8" s="175"/>
      <c r="I8" s="4">
        <v>112</v>
      </c>
      <c r="J8" s="13">
        <v>151689425</v>
      </c>
      <c r="K8" s="13">
        <v>147324336</v>
      </c>
    </row>
    <row r="9" spans="1:11" ht="12.75">
      <c r="A9" s="173" t="s">
        <v>95</v>
      </c>
      <c r="B9" s="174"/>
      <c r="C9" s="174"/>
      <c r="D9" s="174"/>
      <c r="E9" s="174"/>
      <c r="F9" s="174"/>
      <c r="G9" s="174"/>
      <c r="H9" s="175"/>
      <c r="I9" s="4">
        <v>113</v>
      </c>
      <c r="J9" s="13">
        <v>1506817</v>
      </c>
      <c r="K9" s="13">
        <v>2606148</v>
      </c>
    </row>
    <row r="10" spans="1:11" ht="12.75">
      <c r="A10" s="173" t="s">
        <v>7</v>
      </c>
      <c r="B10" s="174"/>
      <c r="C10" s="174"/>
      <c r="D10" s="174"/>
      <c r="E10" s="174"/>
      <c r="F10" s="174"/>
      <c r="G10" s="174"/>
      <c r="H10" s="175"/>
      <c r="I10" s="4">
        <v>114</v>
      </c>
      <c r="J10" s="12">
        <f>J11+J12+J16+J20+J21+J22+J25+J26</f>
        <v>140850408</v>
      </c>
      <c r="K10" s="12">
        <f>K11+K12+K16+K20+K21+K22+K25+K26</f>
        <v>144521638</v>
      </c>
    </row>
    <row r="11" spans="1:11" ht="12.75">
      <c r="A11" s="173" t="s">
        <v>96</v>
      </c>
      <c r="B11" s="174"/>
      <c r="C11" s="174"/>
      <c r="D11" s="174"/>
      <c r="E11" s="174"/>
      <c r="F11" s="174"/>
      <c r="G11" s="174"/>
      <c r="H11" s="175"/>
      <c r="I11" s="4">
        <v>115</v>
      </c>
      <c r="J11" s="13"/>
      <c r="K11" s="13"/>
    </row>
    <row r="12" spans="1:11" ht="12.75">
      <c r="A12" s="173" t="s">
        <v>16</v>
      </c>
      <c r="B12" s="174"/>
      <c r="C12" s="174"/>
      <c r="D12" s="174"/>
      <c r="E12" s="174"/>
      <c r="F12" s="174"/>
      <c r="G12" s="174"/>
      <c r="H12" s="175"/>
      <c r="I12" s="4">
        <v>116</v>
      </c>
      <c r="J12" s="12">
        <f>SUM(J13:J15)</f>
        <v>36819715</v>
      </c>
      <c r="K12" s="12">
        <f>SUM(K13:K15)</f>
        <v>37690224</v>
      </c>
    </row>
    <row r="13" spans="1:11" ht="12.75">
      <c r="A13" s="176" t="s">
        <v>126</v>
      </c>
      <c r="B13" s="177"/>
      <c r="C13" s="177"/>
      <c r="D13" s="177"/>
      <c r="E13" s="177"/>
      <c r="F13" s="177"/>
      <c r="G13" s="177"/>
      <c r="H13" s="178"/>
      <c r="I13" s="4">
        <v>117</v>
      </c>
      <c r="J13" s="13">
        <v>17964321</v>
      </c>
      <c r="K13" s="13">
        <v>18695170</v>
      </c>
    </row>
    <row r="14" spans="1:11" ht="12.75">
      <c r="A14" s="176" t="s">
        <v>127</v>
      </c>
      <c r="B14" s="177"/>
      <c r="C14" s="177"/>
      <c r="D14" s="177"/>
      <c r="E14" s="177"/>
      <c r="F14" s="177"/>
      <c r="G14" s="177"/>
      <c r="H14" s="178"/>
      <c r="I14" s="4">
        <v>118</v>
      </c>
      <c r="J14" s="13"/>
      <c r="K14" s="13">
        <v>252982</v>
      </c>
    </row>
    <row r="15" spans="1:11" ht="12.75">
      <c r="A15" s="176" t="s">
        <v>52</v>
      </c>
      <c r="B15" s="177"/>
      <c r="C15" s="177"/>
      <c r="D15" s="177"/>
      <c r="E15" s="177"/>
      <c r="F15" s="177"/>
      <c r="G15" s="177"/>
      <c r="H15" s="178"/>
      <c r="I15" s="4">
        <v>119</v>
      </c>
      <c r="J15" s="13">
        <v>18855394</v>
      </c>
      <c r="K15" s="13">
        <v>18742072</v>
      </c>
    </row>
    <row r="16" spans="1:11" ht="12.75">
      <c r="A16" s="173" t="s">
        <v>17</v>
      </c>
      <c r="B16" s="174"/>
      <c r="C16" s="174"/>
      <c r="D16" s="174"/>
      <c r="E16" s="174"/>
      <c r="F16" s="174"/>
      <c r="G16" s="174"/>
      <c r="H16" s="175"/>
      <c r="I16" s="4">
        <v>120</v>
      </c>
      <c r="J16" s="12">
        <f>SUM(J17:J19)</f>
        <v>71867503</v>
      </c>
      <c r="K16" s="12">
        <f>SUM(K17:K19)</f>
        <v>70457763</v>
      </c>
    </row>
    <row r="17" spans="1:11" ht="12.75">
      <c r="A17" s="176" t="s">
        <v>53</v>
      </c>
      <c r="B17" s="177"/>
      <c r="C17" s="177"/>
      <c r="D17" s="177"/>
      <c r="E17" s="177"/>
      <c r="F17" s="177"/>
      <c r="G17" s="177"/>
      <c r="H17" s="178"/>
      <c r="I17" s="4">
        <v>121</v>
      </c>
      <c r="J17" s="13">
        <v>49019978</v>
      </c>
      <c r="K17" s="13">
        <v>44733523</v>
      </c>
    </row>
    <row r="18" spans="1:11" ht="12.75">
      <c r="A18" s="176" t="s">
        <v>54</v>
      </c>
      <c r="B18" s="177"/>
      <c r="C18" s="177"/>
      <c r="D18" s="177"/>
      <c r="E18" s="177"/>
      <c r="F18" s="177"/>
      <c r="G18" s="177"/>
      <c r="H18" s="178"/>
      <c r="I18" s="4">
        <v>122</v>
      </c>
      <c r="J18" s="13">
        <v>12252885</v>
      </c>
      <c r="K18" s="13">
        <v>15183458</v>
      </c>
    </row>
    <row r="19" spans="1:11" ht="12.75">
      <c r="A19" s="176" t="s">
        <v>55</v>
      </c>
      <c r="B19" s="177"/>
      <c r="C19" s="177"/>
      <c r="D19" s="177"/>
      <c r="E19" s="177"/>
      <c r="F19" s="177"/>
      <c r="G19" s="177"/>
      <c r="H19" s="178"/>
      <c r="I19" s="4">
        <v>123</v>
      </c>
      <c r="J19" s="13">
        <v>10594640</v>
      </c>
      <c r="K19" s="13">
        <v>10540782</v>
      </c>
    </row>
    <row r="20" spans="1:11" ht="12.75">
      <c r="A20" s="173" t="s">
        <v>97</v>
      </c>
      <c r="B20" s="174"/>
      <c r="C20" s="174"/>
      <c r="D20" s="174"/>
      <c r="E20" s="174"/>
      <c r="F20" s="174"/>
      <c r="G20" s="174"/>
      <c r="H20" s="175"/>
      <c r="I20" s="4">
        <v>124</v>
      </c>
      <c r="J20" s="13">
        <v>12038653</v>
      </c>
      <c r="K20" s="13">
        <v>12615139</v>
      </c>
    </row>
    <row r="21" spans="1:11" ht="12.75">
      <c r="A21" s="173" t="s">
        <v>98</v>
      </c>
      <c r="B21" s="174"/>
      <c r="C21" s="174"/>
      <c r="D21" s="174"/>
      <c r="E21" s="174"/>
      <c r="F21" s="174"/>
      <c r="G21" s="174"/>
      <c r="H21" s="175"/>
      <c r="I21" s="4">
        <v>125</v>
      </c>
      <c r="J21" s="13">
        <v>16211495</v>
      </c>
      <c r="K21" s="13">
        <v>16548792</v>
      </c>
    </row>
    <row r="22" spans="1:11" ht="12.75">
      <c r="A22" s="173" t="s">
        <v>18</v>
      </c>
      <c r="B22" s="174"/>
      <c r="C22" s="174"/>
      <c r="D22" s="174"/>
      <c r="E22" s="174"/>
      <c r="F22" s="174"/>
      <c r="G22" s="174"/>
      <c r="H22" s="175"/>
      <c r="I22" s="4">
        <v>126</v>
      </c>
      <c r="J22" s="12">
        <f>SUM(J23:J24)</f>
        <v>3913042</v>
      </c>
      <c r="K22" s="12">
        <f>SUM(K23:K24)</f>
        <v>4734926</v>
      </c>
    </row>
    <row r="23" spans="1:11" ht="12.75">
      <c r="A23" s="176" t="s">
        <v>117</v>
      </c>
      <c r="B23" s="177"/>
      <c r="C23" s="177"/>
      <c r="D23" s="177"/>
      <c r="E23" s="177"/>
      <c r="F23" s="177"/>
      <c r="G23" s="177"/>
      <c r="H23" s="178"/>
      <c r="I23" s="4">
        <v>127</v>
      </c>
      <c r="J23" s="13"/>
      <c r="K23" s="13"/>
    </row>
    <row r="24" spans="1:11" ht="12.75">
      <c r="A24" s="176" t="s">
        <v>118</v>
      </c>
      <c r="B24" s="177"/>
      <c r="C24" s="177"/>
      <c r="D24" s="177"/>
      <c r="E24" s="177"/>
      <c r="F24" s="177"/>
      <c r="G24" s="177"/>
      <c r="H24" s="178"/>
      <c r="I24" s="4">
        <v>128</v>
      </c>
      <c r="J24" s="13">
        <v>3913042</v>
      </c>
      <c r="K24" s="13">
        <v>4734926</v>
      </c>
    </row>
    <row r="25" spans="1:11" ht="12.75">
      <c r="A25" s="173" t="s">
        <v>99</v>
      </c>
      <c r="B25" s="174"/>
      <c r="C25" s="174"/>
      <c r="D25" s="174"/>
      <c r="E25" s="174"/>
      <c r="F25" s="174"/>
      <c r="G25" s="174"/>
      <c r="H25" s="175"/>
      <c r="I25" s="4">
        <v>129</v>
      </c>
      <c r="J25" s="13"/>
      <c r="K25" s="13">
        <v>589750</v>
      </c>
    </row>
    <row r="26" spans="1:11" ht="12.75">
      <c r="A26" s="173" t="s">
        <v>41</v>
      </c>
      <c r="B26" s="174"/>
      <c r="C26" s="174"/>
      <c r="D26" s="174"/>
      <c r="E26" s="174"/>
      <c r="F26" s="174"/>
      <c r="G26" s="174"/>
      <c r="H26" s="175"/>
      <c r="I26" s="4">
        <v>130</v>
      </c>
      <c r="J26" s="13"/>
      <c r="K26" s="13">
        <v>1885044</v>
      </c>
    </row>
    <row r="27" spans="1:11" ht="12.75">
      <c r="A27" s="173" t="s">
        <v>184</v>
      </c>
      <c r="B27" s="174"/>
      <c r="C27" s="174"/>
      <c r="D27" s="174"/>
      <c r="E27" s="174"/>
      <c r="F27" s="174"/>
      <c r="G27" s="174"/>
      <c r="H27" s="175"/>
      <c r="I27" s="4">
        <v>131</v>
      </c>
      <c r="J27" s="12">
        <f>SUM(J28:J32)</f>
        <v>4332154</v>
      </c>
      <c r="K27" s="12">
        <f>SUM(K28:K32)</f>
        <v>24171280</v>
      </c>
    </row>
    <row r="28" spans="1:11" ht="12.75">
      <c r="A28" s="173" t="s">
        <v>198</v>
      </c>
      <c r="B28" s="174"/>
      <c r="C28" s="174"/>
      <c r="D28" s="174"/>
      <c r="E28" s="174"/>
      <c r="F28" s="174"/>
      <c r="G28" s="174"/>
      <c r="H28" s="175"/>
      <c r="I28" s="4">
        <v>132</v>
      </c>
      <c r="J28" s="13"/>
      <c r="K28" s="13"/>
    </row>
    <row r="29" spans="1:11" ht="12.75">
      <c r="A29" s="173" t="s">
        <v>133</v>
      </c>
      <c r="B29" s="174"/>
      <c r="C29" s="174"/>
      <c r="D29" s="174"/>
      <c r="E29" s="174"/>
      <c r="F29" s="174"/>
      <c r="G29" s="174"/>
      <c r="H29" s="175"/>
      <c r="I29" s="4">
        <v>133</v>
      </c>
      <c r="J29" s="13">
        <v>4332154</v>
      </c>
      <c r="K29" s="13">
        <v>24169744</v>
      </c>
    </row>
    <row r="30" spans="1:11" ht="12.75">
      <c r="A30" s="173" t="s">
        <v>119</v>
      </c>
      <c r="B30" s="174"/>
      <c r="C30" s="174"/>
      <c r="D30" s="174"/>
      <c r="E30" s="174"/>
      <c r="F30" s="174"/>
      <c r="G30" s="174"/>
      <c r="H30" s="175"/>
      <c r="I30" s="4">
        <v>134</v>
      </c>
      <c r="J30" s="13"/>
      <c r="K30" s="13"/>
    </row>
    <row r="31" spans="1:11" ht="12.75">
      <c r="A31" s="173" t="s">
        <v>194</v>
      </c>
      <c r="B31" s="174"/>
      <c r="C31" s="174"/>
      <c r="D31" s="174"/>
      <c r="E31" s="174"/>
      <c r="F31" s="174"/>
      <c r="G31" s="174"/>
      <c r="H31" s="175"/>
      <c r="I31" s="4">
        <v>135</v>
      </c>
      <c r="J31" s="13"/>
      <c r="K31" s="13"/>
    </row>
    <row r="32" spans="1:11" ht="12.75">
      <c r="A32" s="173" t="s">
        <v>120</v>
      </c>
      <c r="B32" s="174"/>
      <c r="C32" s="174"/>
      <c r="D32" s="174"/>
      <c r="E32" s="174"/>
      <c r="F32" s="174"/>
      <c r="G32" s="174"/>
      <c r="H32" s="175"/>
      <c r="I32" s="4">
        <v>136</v>
      </c>
      <c r="J32" s="13"/>
      <c r="K32" s="13">
        <v>1536</v>
      </c>
    </row>
    <row r="33" spans="1:11" ht="12.75">
      <c r="A33" s="173" t="s">
        <v>185</v>
      </c>
      <c r="B33" s="174"/>
      <c r="C33" s="174"/>
      <c r="D33" s="174"/>
      <c r="E33" s="174"/>
      <c r="F33" s="174"/>
      <c r="G33" s="174"/>
      <c r="H33" s="175"/>
      <c r="I33" s="4">
        <v>137</v>
      </c>
      <c r="J33" s="12">
        <f>SUM(J34:J37)</f>
        <v>741998</v>
      </c>
      <c r="K33" s="12">
        <f>SUM(K34:K37)</f>
        <v>2928977</v>
      </c>
    </row>
    <row r="34" spans="1:11" ht="12.75">
      <c r="A34" s="173" t="s">
        <v>57</v>
      </c>
      <c r="B34" s="174"/>
      <c r="C34" s="174"/>
      <c r="D34" s="174"/>
      <c r="E34" s="174"/>
      <c r="F34" s="174"/>
      <c r="G34" s="174"/>
      <c r="H34" s="175"/>
      <c r="I34" s="4">
        <v>138</v>
      </c>
      <c r="J34" s="13"/>
      <c r="K34" s="13"/>
    </row>
    <row r="35" spans="1:11" ht="12.75">
      <c r="A35" s="173" t="s">
        <v>56</v>
      </c>
      <c r="B35" s="174"/>
      <c r="C35" s="174"/>
      <c r="D35" s="174"/>
      <c r="E35" s="174"/>
      <c r="F35" s="174"/>
      <c r="G35" s="174"/>
      <c r="H35" s="175"/>
      <c r="I35" s="4">
        <v>139</v>
      </c>
      <c r="J35" s="13">
        <v>741998</v>
      </c>
      <c r="K35" s="13">
        <v>2928977</v>
      </c>
    </row>
    <row r="36" spans="1:11" ht="12.75">
      <c r="A36" s="173" t="s">
        <v>195</v>
      </c>
      <c r="B36" s="174"/>
      <c r="C36" s="174"/>
      <c r="D36" s="174"/>
      <c r="E36" s="174"/>
      <c r="F36" s="174"/>
      <c r="G36" s="174"/>
      <c r="H36" s="175"/>
      <c r="I36" s="4">
        <v>140</v>
      </c>
      <c r="J36" s="13"/>
      <c r="K36" s="13"/>
    </row>
    <row r="37" spans="1:11" ht="12.75">
      <c r="A37" s="173" t="s">
        <v>58</v>
      </c>
      <c r="B37" s="174"/>
      <c r="C37" s="174"/>
      <c r="D37" s="174"/>
      <c r="E37" s="174"/>
      <c r="F37" s="174"/>
      <c r="G37" s="174"/>
      <c r="H37" s="175"/>
      <c r="I37" s="4">
        <v>141</v>
      </c>
      <c r="J37" s="13"/>
      <c r="K37" s="13"/>
    </row>
    <row r="38" spans="1:11" ht="12.75">
      <c r="A38" s="173" t="s">
        <v>169</v>
      </c>
      <c r="B38" s="174"/>
      <c r="C38" s="174"/>
      <c r="D38" s="174"/>
      <c r="E38" s="174"/>
      <c r="F38" s="174"/>
      <c r="G38" s="174"/>
      <c r="H38" s="175"/>
      <c r="I38" s="4">
        <v>142</v>
      </c>
      <c r="J38" s="13"/>
      <c r="K38" s="13"/>
    </row>
    <row r="39" spans="1:11" ht="12.75">
      <c r="A39" s="173" t="s">
        <v>170</v>
      </c>
      <c r="B39" s="174"/>
      <c r="C39" s="174"/>
      <c r="D39" s="174"/>
      <c r="E39" s="174"/>
      <c r="F39" s="174"/>
      <c r="G39" s="174"/>
      <c r="H39" s="175"/>
      <c r="I39" s="4">
        <v>143</v>
      </c>
      <c r="J39" s="13"/>
      <c r="K39" s="13"/>
    </row>
    <row r="40" spans="1:11" ht="12.75">
      <c r="A40" s="173" t="s">
        <v>196</v>
      </c>
      <c r="B40" s="174"/>
      <c r="C40" s="174"/>
      <c r="D40" s="174"/>
      <c r="E40" s="174"/>
      <c r="F40" s="174"/>
      <c r="G40" s="174"/>
      <c r="H40" s="175"/>
      <c r="I40" s="4">
        <v>144</v>
      </c>
      <c r="J40" s="13"/>
      <c r="K40" s="13"/>
    </row>
    <row r="41" spans="1:11" ht="12.75">
      <c r="A41" s="173" t="s">
        <v>197</v>
      </c>
      <c r="B41" s="174"/>
      <c r="C41" s="174"/>
      <c r="D41" s="174"/>
      <c r="E41" s="174"/>
      <c r="F41" s="174"/>
      <c r="G41" s="174"/>
      <c r="H41" s="175"/>
      <c r="I41" s="4">
        <v>145</v>
      </c>
      <c r="J41" s="13"/>
      <c r="K41" s="13"/>
    </row>
    <row r="42" spans="1:11" ht="12.75">
      <c r="A42" s="173" t="s">
        <v>186</v>
      </c>
      <c r="B42" s="174"/>
      <c r="C42" s="174"/>
      <c r="D42" s="174"/>
      <c r="E42" s="174"/>
      <c r="F42" s="174"/>
      <c r="G42" s="174"/>
      <c r="H42" s="175"/>
      <c r="I42" s="4">
        <v>146</v>
      </c>
      <c r="J42" s="12">
        <f>J7+J27+J38+J40</f>
        <v>157528396</v>
      </c>
      <c r="K42" s="12">
        <f>K7+K27+K38+K40</f>
        <v>174101764</v>
      </c>
    </row>
    <row r="43" spans="1:11" ht="12.75">
      <c r="A43" s="173" t="s">
        <v>187</v>
      </c>
      <c r="B43" s="174"/>
      <c r="C43" s="174"/>
      <c r="D43" s="174"/>
      <c r="E43" s="174"/>
      <c r="F43" s="174"/>
      <c r="G43" s="174"/>
      <c r="H43" s="175"/>
      <c r="I43" s="4">
        <v>147</v>
      </c>
      <c r="J43" s="12">
        <f>J10+J33+J39+J41</f>
        <v>141592406</v>
      </c>
      <c r="K43" s="12">
        <f>K10+K33+K39+K41</f>
        <v>147450615</v>
      </c>
    </row>
    <row r="44" spans="1:11" ht="12.75">
      <c r="A44" s="173" t="s">
        <v>207</v>
      </c>
      <c r="B44" s="174"/>
      <c r="C44" s="174"/>
      <c r="D44" s="174"/>
      <c r="E44" s="174"/>
      <c r="F44" s="174"/>
      <c r="G44" s="174"/>
      <c r="H44" s="175"/>
      <c r="I44" s="4">
        <v>148</v>
      </c>
      <c r="J44" s="12">
        <f>J42-J43</f>
        <v>15935990</v>
      </c>
      <c r="K44" s="12">
        <f>K42-K43</f>
        <v>26651149</v>
      </c>
    </row>
    <row r="45" spans="1:11" ht="12.75">
      <c r="A45" s="195" t="s">
        <v>189</v>
      </c>
      <c r="B45" s="196"/>
      <c r="C45" s="196"/>
      <c r="D45" s="196"/>
      <c r="E45" s="196"/>
      <c r="F45" s="196"/>
      <c r="G45" s="196"/>
      <c r="H45" s="197"/>
      <c r="I45" s="4">
        <v>149</v>
      </c>
      <c r="J45" s="12">
        <f>IF(J42&gt;J43,J42-J43,0)</f>
        <v>15935990</v>
      </c>
      <c r="K45" s="12">
        <f>IF(K42&gt;K43,K42-K43,0)</f>
        <v>26651149</v>
      </c>
    </row>
    <row r="46" spans="1:11" ht="12.75">
      <c r="A46" s="195" t="s">
        <v>190</v>
      </c>
      <c r="B46" s="196"/>
      <c r="C46" s="196"/>
      <c r="D46" s="196"/>
      <c r="E46" s="196"/>
      <c r="F46" s="196"/>
      <c r="G46" s="196"/>
      <c r="H46" s="197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73" t="s">
        <v>188</v>
      </c>
      <c r="B47" s="174"/>
      <c r="C47" s="174"/>
      <c r="D47" s="174"/>
      <c r="E47" s="174"/>
      <c r="F47" s="174"/>
      <c r="G47" s="174"/>
      <c r="H47" s="175"/>
      <c r="I47" s="4">
        <v>151</v>
      </c>
      <c r="J47" s="13">
        <v>299688</v>
      </c>
      <c r="K47" s="13">
        <v>262640</v>
      </c>
    </row>
    <row r="48" spans="1:11" ht="12.75">
      <c r="A48" s="173" t="s">
        <v>208</v>
      </c>
      <c r="B48" s="174"/>
      <c r="C48" s="174"/>
      <c r="D48" s="174"/>
      <c r="E48" s="174"/>
      <c r="F48" s="174"/>
      <c r="G48" s="174"/>
      <c r="H48" s="175"/>
      <c r="I48" s="4">
        <v>152</v>
      </c>
      <c r="J48" s="12">
        <f>J44-J47</f>
        <v>15636302</v>
      </c>
      <c r="K48" s="12">
        <f>K44-K47</f>
        <v>26388509</v>
      </c>
    </row>
    <row r="49" spans="1:11" ht="12.75">
      <c r="A49" s="195" t="s">
        <v>166</v>
      </c>
      <c r="B49" s="196"/>
      <c r="C49" s="196"/>
      <c r="D49" s="196"/>
      <c r="E49" s="196"/>
      <c r="F49" s="196"/>
      <c r="G49" s="196"/>
      <c r="H49" s="197"/>
      <c r="I49" s="4">
        <v>153</v>
      </c>
      <c r="J49" s="12">
        <f>IF(J48&gt;0,J48,0)</f>
        <v>15636302</v>
      </c>
      <c r="K49" s="12">
        <f>IF(K48&gt;0,K48,0)</f>
        <v>26388509</v>
      </c>
    </row>
    <row r="50" spans="1:11" ht="12.75">
      <c r="A50" s="251" t="s">
        <v>191</v>
      </c>
      <c r="B50" s="252"/>
      <c r="C50" s="252"/>
      <c r="D50" s="252"/>
      <c r="E50" s="252"/>
      <c r="F50" s="252"/>
      <c r="G50" s="252"/>
      <c r="H50" s="253"/>
      <c r="I50" s="7">
        <v>154</v>
      </c>
      <c r="J50" s="16">
        <f>IF(J48&lt;0,-J48,0)</f>
        <v>0</v>
      </c>
      <c r="K50" s="16">
        <f>IF(K48&lt;0,-K48,0)</f>
        <v>0</v>
      </c>
    </row>
    <row r="51" spans="1:11" ht="12.75">
      <c r="A51" s="192" t="s">
        <v>104</v>
      </c>
      <c r="B51" s="206"/>
      <c r="C51" s="206"/>
      <c r="D51" s="206"/>
      <c r="E51" s="206"/>
      <c r="F51" s="206"/>
      <c r="G51" s="206"/>
      <c r="H51" s="206"/>
      <c r="I51" s="215"/>
      <c r="J51" s="215"/>
      <c r="K51" s="216"/>
    </row>
    <row r="52" spans="1:11" ht="12.75">
      <c r="A52" s="170" t="s">
        <v>160</v>
      </c>
      <c r="B52" s="171"/>
      <c r="C52" s="171"/>
      <c r="D52" s="171"/>
      <c r="E52" s="171"/>
      <c r="F52" s="171"/>
      <c r="G52" s="171"/>
      <c r="H52" s="171"/>
      <c r="I52" s="209"/>
      <c r="J52" s="209"/>
      <c r="K52" s="210"/>
    </row>
    <row r="53" spans="1:11" ht="12.75">
      <c r="A53" s="212" t="s">
        <v>205</v>
      </c>
      <c r="B53" s="213"/>
      <c r="C53" s="213"/>
      <c r="D53" s="213"/>
      <c r="E53" s="213"/>
      <c r="F53" s="213"/>
      <c r="G53" s="213"/>
      <c r="H53" s="214"/>
      <c r="I53" s="4">
        <v>155</v>
      </c>
      <c r="J53" s="13">
        <v>15804425</v>
      </c>
      <c r="K53" s="13">
        <v>26863317</v>
      </c>
    </row>
    <row r="54" spans="1:11" ht="12.75">
      <c r="A54" s="212" t="s">
        <v>206</v>
      </c>
      <c r="B54" s="213"/>
      <c r="C54" s="213"/>
      <c r="D54" s="213"/>
      <c r="E54" s="213"/>
      <c r="F54" s="213"/>
      <c r="G54" s="213"/>
      <c r="H54" s="214"/>
      <c r="I54" s="4">
        <v>156</v>
      </c>
      <c r="J54" s="14">
        <v>-168123</v>
      </c>
      <c r="K54" s="14">
        <v>-474808</v>
      </c>
    </row>
    <row r="55" spans="1:11" ht="12.75">
      <c r="A55" s="192" t="s">
        <v>163</v>
      </c>
      <c r="B55" s="206"/>
      <c r="C55" s="206"/>
      <c r="D55" s="206"/>
      <c r="E55" s="206"/>
      <c r="F55" s="206"/>
      <c r="G55" s="206"/>
      <c r="H55" s="206"/>
      <c r="I55" s="215"/>
      <c r="J55" s="215"/>
      <c r="K55" s="216"/>
    </row>
    <row r="56" spans="1:11" ht="12.75">
      <c r="A56" s="170" t="s">
        <v>175</v>
      </c>
      <c r="B56" s="171"/>
      <c r="C56" s="171"/>
      <c r="D56" s="171"/>
      <c r="E56" s="171"/>
      <c r="F56" s="171"/>
      <c r="G56" s="171"/>
      <c r="H56" s="172"/>
      <c r="I56" s="18">
        <v>157</v>
      </c>
      <c r="J56" s="11">
        <f>J48</f>
        <v>15636302</v>
      </c>
      <c r="K56" s="11">
        <f>K48</f>
        <v>26388509</v>
      </c>
    </row>
    <row r="57" spans="1:11" ht="12.75">
      <c r="A57" s="173" t="s">
        <v>192</v>
      </c>
      <c r="B57" s="174"/>
      <c r="C57" s="174"/>
      <c r="D57" s="174"/>
      <c r="E57" s="174"/>
      <c r="F57" s="174"/>
      <c r="G57" s="174"/>
      <c r="H57" s="17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73" t="s">
        <v>199</v>
      </c>
      <c r="B58" s="174"/>
      <c r="C58" s="174"/>
      <c r="D58" s="174"/>
      <c r="E58" s="174"/>
      <c r="F58" s="174"/>
      <c r="G58" s="174"/>
      <c r="H58" s="175"/>
      <c r="I58" s="4">
        <v>159</v>
      </c>
      <c r="J58" s="13"/>
      <c r="K58" s="13"/>
    </row>
    <row r="59" spans="1:11" ht="12.75">
      <c r="A59" s="173" t="s">
        <v>200</v>
      </c>
      <c r="B59" s="174"/>
      <c r="C59" s="174"/>
      <c r="D59" s="174"/>
      <c r="E59" s="174"/>
      <c r="F59" s="174"/>
      <c r="G59" s="174"/>
      <c r="H59" s="175"/>
      <c r="I59" s="4">
        <v>160</v>
      </c>
      <c r="J59" s="13"/>
      <c r="K59" s="13"/>
    </row>
    <row r="60" spans="1:11" ht="12.75">
      <c r="A60" s="173" t="s">
        <v>39</v>
      </c>
      <c r="B60" s="174"/>
      <c r="C60" s="174"/>
      <c r="D60" s="174"/>
      <c r="E60" s="174"/>
      <c r="F60" s="174"/>
      <c r="G60" s="174"/>
      <c r="H60" s="175"/>
      <c r="I60" s="4">
        <v>161</v>
      </c>
      <c r="J60" s="13"/>
      <c r="K60" s="13"/>
    </row>
    <row r="61" spans="1:11" ht="12.75">
      <c r="A61" s="173" t="s">
        <v>201</v>
      </c>
      <c r="B61" s="174"/>
      <c r="C61" s="174"/>
      <c r="D61" s="174"/>
      <c r="E61" s="174"/>
      <c r="F61" s="174"/>
      <c r="G61" s="174"/>
      <c r="H61" s="175"/>
      <c r="I61" s="4">
        <v>162</v>
      </c>
      <c r="J61" s="13"/>
      <c r="K61" s="13"/>
    </row>
    <row r="62" spans="1:11" ht="12.75">
      <c r="A62" s="173" t="s">
        <v>202</v>
      </c>
      <c r="B62" s="174"/>
      <c r="C62" s="174"/>
      <c r="D62" s="174"/>
      <c r="E62" s="174"/>
      <c r="F62" s="174"/>
      <c r="G62" s="174"/>
      <c r="H62" s="175"/>
      <c r="I62" s="4">
        <v>163</v>
      </c>
      <c r="J62" s="13"/>
      <c r="K62" s="13"/>
    </row>
    <row r="63" spans="1:11" ht="12.75">
      <c r="A63" s="173" t="s">
        <v>203</v>
      </c>
      <c r="B63" s="174"/>
      <c r="C63" s="174"/>
      <c r="D63" s="174"/>
      <c r="E63" s="174"/>
      <c r="F63" s="174"/>
      <c r="G63" s="174"/>
      <c r="H63" s="175"/>
      <c r="I63" s="4">
        <v>164</v>
      </c>
      <c r="J63" s="13"/>
      <c r="K63" s="13"/>
    </row>
    <row r="64" spans="1:11" ht="12.75">
      <c r="A64" s="173" t="s">
        <v>204</v>
      </c>
      <c r="B64" s="174"/>
      <c r="C64" s="174"/>
      <c r="D64" s="174"/>
      <c r="E64" s="174"/>
      <c r="F64" s="174"/>
      <c r="G64" s="174"/>
      <c r="H64" s="175"/>
      <c r="I64" s="4">
        <v>165</v>
      </c>
      <c r="J64" s="13"/>
      <c r="K64" s="13"/>
    </row>
    <row r="65" spans="1:11" ht="12.75">
      <c r="A65" s="173" t="s">
        <v>193</v>
      </c>
      <c r="B65" s="174"/>
      <c r="C65" s="174"/>
      <c r="D65" s="174"/>
      <c r="E65" s="174"/>
      <c r="F65" s="174"/>
      <c r="G65" s="174"/>
      <c r="H65" s="175"/>
      <c r="I65" s="4">
        <v>166</v>
      </c>
      <c r="J65" s="13"/>
      <c r="K65" s="13"/>
    </row>
    <row r="66" spans="1:11" ht="12.75">
      <c r="A66" s="173" t="s">
        <v>167</v>
      </c>
      <c r="B66" s="174"/>
      <c r="C66" s="174"/>
      <c r="D66" s="174"/>
      <c r="E66" s="174"/>
      <c r="F66" s="174"/>
      <c r="G66" s="174"/>
      <c r="H66" s="17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73" t="s">
        <v>168</v>
      </c>
      <c r="B67" s="174"/>
      <c r="C67" s="174"/>
      <c r="D67" s="174"/>
      <c r="E67" s="174"/>
      <c r="F67" s="174"/>
      <c r="G67" s="174"/>
      <c r="H67" s="175"/>
      <c r="I67" s="4">
        <v>168</v>
      </c>
      <c r="J67" s="16">
        <f>J56+J66</f>
        <v>15636302</v>
      </c>
      <c r="K67" s="16">
        <f>K56+K66</f>
        <v>26388509</v>
      </c>
    </row>
    <row r="68" spans="1:11" ht="12.75">
      <c r="A68" s="192" t="s">
        <v>162</v>
      </c>
      <c r="B68" s="206"/>
      <c r="C68" s="206"/>
      <c r="D68" s="206"/>
      <c r="E68" s="206"/>
      <c r="F68" s="206"/>
      <c r="G68" s="206"/>
      <c r="H68" s="206"/>
      <c r="I68" s="215"/>
      <c r="J68" s="215"/>
      <c r="K68" s="216"/>
    </row>
    <row r="69" spans="1:11" ht="12.75">
      <c r="A69" s="170" t="s">
        <v>161</v>
      </c>
      <c r="B69" s="171"/>
      <c r="C69" s="171"/>
      <c r="D69" s="171"/>
      <c r="E69" s="171"/>
      <c r="F69" s="171"/>
      <c r="G69" s="171"/>
      <c r="H69" s="171"/>
      <c r="I69" s="209"/>
      <c r="J69" s="209"/>
      <c r="K69" s="210"/>
    </row>
    <row r="70" spans="1:11" ht="12.75">
      <c r="A70" s="212" t="s">
        <v>205</v>
      </c>
      <c r="B70" s="213"/>
      <c r="C70" s="213"/>
      <c r="D70" s="213"/>
      <c r="E70" s="213"/>
      <c r="F70" s="213"/>
      <c r="G70" s="213"/>
      <c r="H70" s="214"/>
      <c r="I70" s="4">
        <v>169</v>
      </c>
      <c r="J70" s="13"/>
      <c r="K70" s="13"/>
    </row>
    <row r="71" spans="1:11" ht="12.75">
      <c r="A71" s="217" t="s">
        <v>206</v>
      </c>
      <c r="B71" s="218"/>
      <c r="C71" s="218"/>
      <c r="D71" s="218"/>
      <c r="E71" s="218"/>
      <c r="F71" s="218"/>
      <c r="G71" s="218"/>
      <c r="H71" s="219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43">
      <selection activeCell="E60" sqref="E60"/>
    </sheetView>
  </sheetViews>
  <sheetFormatPr defaultColWidth="9.140625" defaultRowHeight="12.75"/>
  <cols>
    <col min="8" max="8" width="1.1484375" style="0" customWidth="1"/>
    <col min="11" max="11" width="9.8515625" style="0" bestFit="1" customWidth="1"/>
  </cols>
  <sheetData>
    <row r="1" spans="1:11" ht="12.75">
      <c r="A1" s="220" t="s">
        <v>140</v>
      </c>
      <c r="B1" s="221"/>
      <c r="C1" s="221"/>
      <c r="D1" s="221"/>
      <c r="E1" s="221"/>
      <c r="F1" s="221"/>
      <c r="G1" s="221"/>
      <c r="H1" s="221"/>
      <c r="I1" s="221"/>
      <c r="J1" s="222"/>
      <c r="K1" s="166"/>
    </row>
    <row r="2" spans="1:11" ht="12.75" customHeight="1">
      <c r="A2" s="168" t="s">
        <v>295</v>
      </c>
      <c r="B2" s="169"/>
      <c r="C2" s="169"/>
      <c r="D2" s="169"/>
      <c r="E2" s="169"/>
      <c r="F2" s="169"/>
      <c r="G2" s="169"/>
      <c r="H2" s="169"/>
      <c r="I2" s="169"/>
      <c r="J2" s="169"/>
      <c r="K2" s="223"/>
    </row>
    <row r="3" spans="1:11" ht="12.75">
      <c r="A3" s="80"/>
      <c r="B3" s="81"/>
      <c r="C3" s="81"/>
      <c r="D3" s="81"/>
      <c r="E3" s="81"/>
      <c r="F3" s="81"/>
      <c r="G3" s="81"/>
      <c r="H3" s="81"/>
      <c r="I3" s="81"/>
      <c r="J3" s="82"/>
      <c r="K3" s="3"/>
    </row>
    <row r="4" spans="1:11" ht="12.75" customHeight="1">
      <c r="A4" s="179" t="s">
        <v>313</v>
      </c>
      <c r="B4" s="180"/>
      <c r="C4" s="180"/>
      <c r="D4" s="180"/>
      <c r="E4" s="180"/>
      <c r="F4" s="180"/>
      <c r="G4" s="180"/>
      <c r="H4" s="180"/>
      <c r="I4" s="180"/>
      <c r="J4" s="180"/>
      <c r="K4" s="181"/>
    </row>
    <row r="5" spans="1:11" ht="24" thickBot="1">
      <c r="A5" s="224" t="s">
        <v>50</v>
      </c>
      <c r="B5" s="224"/>
      <c r="C5" s="224"/>
      <c r="D5" s="224"/>
      <c r="E5" s="224"/>
      <c r="F5" s="224"/>
      <c r="G5" s="224"/>
      <c r="H5" s="224"/>
      <c r="I5" s="83" t="s">
        <v>253</v>
      </c>
      <c r="J5" s="84" t="s">
        <v>128</v>
      </c>
      <c r="K5" s="84" t="s">
        <v>129</v>
      </c>
    </row>
    <row r="6" spans="1:11" ht="12.75">
      <c r="A6" s="225">
        <v>1</v>
      </c>
      <c r="B6" s="225"/>
      <c r="C6" s="225"/>
      <c r="D6" s="225"/>
      <c r="E6" s="225"/>
      <c r="F6" s="225"/>
      <c r="G6" s="225"/>
      <c r="H6" s="225"/>
      <c r="I6" s="85">
        <v>2</v>
      </c>
      <c r="J6" s="86" t="s">
        <v>256</v>
      </c>
      <c r="K6" s="86" t="s">
        <v>257</v>
      </c>
    </row>
    <row r="7" spans="1:11" ht="12.75">
      <c r="A7" s="226" t="s">
        <v>134</v>
      </c>
      <c r="B7" s="227"/>
      <c r="C7" s="227"/>
      <c r="D7" s="227"/>
      <c r="E7" s="227"/>
      <c r="F7" s="227"/>
      <c r="G7" s="227"/>
      <c r="H7" s="227"/>
      <c r="I7" s="228"/>
      <c r="J7" s="228"/>
      <c r="K7" s="229"/>
    </row>
    <row r="8" spans="1:11" ht="12.75">
      <c r="A8" s="176" t="s">
        <v>34</v>
      </c>
      <c r="B8" s="177"/>
      <c r="C8" s="177"/>
      <c r="D8" s="177"/>
      <c r="E8" s="177"/>
      <c r="F8" s="177"/>
      <c r="G8" s="177"/>
      <c r="H8" s="177"/>
      <c r="I8" s="4">
        <v>1</v>
      </c>
      <c r="J8" s="8">
        <v>15935990</v>
      </c>
      <c r="K8" s="13">
        <v>26651149</v>
      </c>
    </row>
    <row r="9" spans="1:11" ht="12.75">
      <c r="A9" s="176" t="s">
        <v>35</v>
      </c>
      <c r="B9" s="177"/>
      <c r="C9" s="177"/>
      <c r="D9" s="177"/>
      <c r="E9" s="177"/>
      <c r="F9" s="177"/>
      <c r="G9" s="177"/>
      <c r="H9" s="177"/>
      <c r="I9" s="4">
        <v>2</v>
      </c>
      <c r="J9" s="8">
        <v>12038653</v>
      </c>
      <c r="K9" s="13">
        <v>12615139</v>
      </c>
    </row>
    <row r="10" spans="1:11" ht="12.75">
      <c r="A10" s="176" t="s">
        <v>36</v>
      </c>
      <c r="B10" s="177"/>
      <c r="C10" s="177"/>
      <c r="D10" s="177"/>
      <c r="E10" s="177"/>
      <c r="F10" s="177"/>
      <c r="G10" s="177"/>
      <c r="H10" s="177"/>
      <c r="I10" s="4">
        <v>3</v>
      </c>
      <c r="J10" s="8"/>
      <c r="K10" s="13">
        <v>9536793</v>
      </c>
    </row>
    <row r="11" spans="1:11" ht="12.75">
      <c r="A11" s="176" t="s">
        <v>37</v>
      </c>
      <c r="B11" s="177"/>
      <c r="C11" s="177"/>
      <c r="D11" s="177"/>
      <c r="E11" s="177"/>
      <c r="F11" s="177"/>
      <c r="G11" s="177"/>
      <c r="H11" s="177"/>
      <c r="I11" s="4">
        <v>4</v>
      </c>
      <c r="J11" s="8">
        <v>7117690</v>
      </c>
      <c r="K11" s="13">
        <v>10530372</v>
      </c>
    </row>
    <row r="12" spans="1:11" ht="12.75">
      <c r="A12" s="176" t="s">
        <v>38</v>
      </c>
      <c r="B12" s="177"/>
      <c r="C12" s="177"/>
      <c r="D12" s="177"/>
      <c r="E12" s="177"/>
      <c r="F12" s="177"/>
      <c r="G12" s="177"/>
      <c r="H12" s="177"/>
      <c r="I12" s="4">
        <v>5</v>
      </c>
      <c r="J12" s="8">
        <v>475713</v>
      </c>
      <c r="K12" s="13"/>
    </row>
    <row r="13" spans="1:11" ht="12.75">
      <c r="A13" s="176" t="s">
        <v>42</v>
      </c>
      <c r="B13" s="177"/>
      <c r="C13" s="177"/>
      <c r="D13" s="177"/>
      <c r="E13" s="177"/>
      <c r="F13" s="177"/>
      <c r="G13" s="177"/>
      <c r="H13" s="177"/>
      <c r="I13" s="4">
        <v>6</v>
      </c>
      <c r="J13" s="8">
        <v>4478349</v>
      </c>
      <c r="K13" s="13">
        <v>1884327</v>
      </c>
    </row>
    <row r="14" spans="1:11" ht="12.75">
      <c r="A14" s="173" t="s">
        <v>135</v>
      </c>
      <c r="B14" s="174"/>
      <c r="C14" s="174"/>
      <c r="D14" s="174"/>
      <c r="E14" s="174"/>
      <c r="F14" s="174"/>
      <c r="G14" s="174"/>
      <c r="H14" s="174"/>
      <c r="I14" s="4">
        <v>7</v>
      </c>
      <c r="J14" s="9">
        <f>SUM(J8:J13)</f>
        <v>40046395</v>
      </c>
      <c r="K14" s="12">
        <f>SUM(K8:K13)</f>
        <v>61217780</v>
      </c>
    </row>
    <row r="15" spans="1:11" ht="12.75">
      <c r="A15" s="176" t="s">
        <v>43</v>
      </c>
      <c r="B15" s="177"/>
      <c r="C15" s="177"/>
      <c r="D15" s="177"/>
      <c r="E15" s="177"/>
      <c r="F15" s="177"/>
      <c r="G15" s="177"/>
      <c r="H15" s="177"/>
      <c r="I15" s="4">
        <v>8</v>
      </c>
      <c r="J15" s="8">
        <v>7196967</v>
      </c>
      <c r="K15" s="13"/>
    </row>
    <row r="16" spans="1:11" ht="12.75">
      <c r="A16" s="176" t="s">
        <v>44</v>
      </c>
      <c r="B16" s="177"/>
      <c r="C16" s="177"/>
      <c r="D16" s="177"/>
      <c r="E16" s="177"/>
      <c r="F16" s="177"/>
      <c r="G16" s="177"/>
      <c r="H16" s="177"/>
      <c r="I16" s="4">
        <v>9</v>
      </c>
      <c r="J16" s="8"/>
      <c r="K16" s="13"/>
    </row>
    <row r="17" spans="1:11" ht="12.75">
      <c r="A17" s="176" t="s">
        <v>45</v>
      </c>
      <c r="B17" s="177"/>
      <c r="C17" s="177"/>
      <c r="D17" s="177"/>
      <c r="E17" s="177"/>
      <c r="F17" s="177"/>
      <c r="G17" s="177"/>
      <c r="H17" s="177"/>
      <c r="I17" s="4">
        <v>10</v>
      </c>
      <c r="J17" s="8"/>
      <c r="K17" s="13">
        <v>365449</v>
      </c>
    </row>
    <row r="18" spans="1:11" ht="12.75">
      <c r="A18" s="176" t="s">
        <v>46</v>
      </c>
      <c r="B18" s="177"/>
      <c r="C18" s="177"/>
      <c r="D18" s="177"/>
      <c r="E18" s="177"/>
      <c r="F18" s="177"/>
      <c r="G18" s="177"/>
      <c r="H18" s="177"/>
      <c r="I18" s="4">
        <v>11</v>
      </c>
      <c r="J18" s="8">
        <v>970530</v>
      </c>
      <c r="K18" s="13"/>
    </row>
    <row r="19" spans="1:11" ht="12.75">
      <c r="A19" s="173" t="s">
        <v>136</v>
      </c>
      <c r="B19" s="174"/>
      <c r="C19" s="174"/>
      <c r="D19" s="174"/>
      <c r="E19" s="174"/>
      <c r="F19" s="174"/>
      <c r="G19" s="174"/>
      <c r="H19" s="174"/>
      <c r="I19" s="4">
        <v>12</v>
      </c>
      <c r="J19" s="9">
        <f>SUM(J15:J18)</f>
        <v>8167497</v>
      </c>
      <c r="K19" s="12">
        <f>SUM(K15:K18)</f>
        <v>365449</v>
      </c>
    </row>
    <row r="20" spans="1:11" ht="12.75">
      <c r="A20" s="173" t="s">
        <v>30</v>
      </c>
      <c r="B20" s="174"/>
      <c r="C20" s="174"/>
      <c r="D20" s="174"/>
      <c r="E20" s="174"/>
      <c r="F20" s="174"/>
      <c r="G20" s="174"/>
      <c r="H20" s="174"/>
      <c r="I20" s="4">
        <v>13</v>
      </c>
      <c r="J20" s="9">
        <f>IF(J14&gt;J19,J14-J19,0)</f>
        <v>31878898</v>
      </c>
      <c r="K20" s="12">
        <f>IF(K14&gt;K19,K14-K19,0)</f>
        <v>60852331</v>
      </c>
    </row>
    <row r="21" spans="1:11" ht="12.75">
      <c r="A21" s="173" t="s">
        <v>31</v>
      </c>
      <c r="B21" s="174"/>
      <c r="C21" s="174"/>
      <c r="D21" s="174"/>
      <c r="E21" s="174"/>
      <c r="F21" s="174"/>
      <c r="G21" s="174"/>
      <c r="H21" s="174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26" t="s">
        <v>137</v>
      </c>
      <c r="B22" s="227"/>
      <c r="C22" s="227"/>
      <c r="D22" s="227"/>
      <c r="E22" s="227"/>
      <c r="F22" s="227"/>
      <c r="G22" s="227"/>
      <c r="H22" s="227"/>
      <c r="I22" s="228"/>
      <c r="J22" s="228"/>
      <c r="K22" s="229"/>
    </row>
    <row r="23" spans="1:11" ht="12.75">
      <c r="A23" s="176" t="s">
        <v>151</v>
      </c>
      <c r="B23" s="177"/>
      <c r="C23" s="177"/>
      <c r="D23" s="177"/>
      <c r="E23" s="177"/>
      <c r="F23" s="177"/>
      <c r="G23" s="177"/>
      <c r="H23" s="177"/>
      <c r="I23" s="4">
        <v>15</v>
      </c>
      <c r="J23" s="8">
        <v>7478461</v>
      </c>
      <c r="K23" s="13"/>
    </row>
    <row r="24" spans="1:11" ht="12.75">
      <c r="A24" s="176" t="s">
        <v>152</v>
      </c>
      <c r="B24" s="177"/>
      <c r="C24" s="177"/>
      <c r="D24" s="177"/>
      <c r="E24" s="177"/>
      <c r="F24" s="177"/>
      <c r="G24" s="177"/>
      <c r="H24" s="177"/>
      <c r="I24" s="4">
        <v>16</v>
      </c>
      <c r="J24" s="8"/>
      <c r="K24" s="13"/>
    </row>
    <row r="25" spans="1:11" ht="12.75">
      <c r="A25" s="176" t="s">
        <v>153</v>
      </c>
      <c r="B25" s="177"/>
      <c r="C25" s="177"/>
      <c r="D25" s="177"/>
      <c r="E25" s="177"/>
      <c r="F25" s="177"/>
      <c r="G25" s="177"/>
      <c r="H25" s="177"/>
      <c r="I25" s="4">
        <v>17</v>
      </c>
      <c r="J25" s="8"/>
      <c r="K25" s="13"/>
    </row>
    <row r="26" spans="1:11" ht="12.75">
      <c r="A26" s="176" t="s">
        <v>154</v>
      </c>
      <c r="B26" s="177"/>
      <c r="C26" s="177"/>
      <c r="D26" s="177"/>
      <c r="E26" s="177"/>
      <c r="F26" s="177"/>
      <c r="G26" s="177"/>
      <c r="H26" s="177"/>
      <c r="I26" s="4">
        <v>18</v>
      </c>
      <c r="J26" s="8"/>
      <c r="K26" s="13">
        <v>4500</v>
      </c>
    </row>
    <row r="27" spans="1:11" ht="12.75">
      <c r="A27" s="176" t="s">
        <v>155</v>
      </c>
      <c r="B27" s="177"/>
      <c r="C27" s="177"/>
      <c r="D27" s="177"/>
      <c r="E27" s="177"/>
      <c r="F27" s="177"/>
      <c r="G27" s="177"/>
      <c r="H27" s="177"/>
      <c r="I27" s="4">
        <v>19</v>
      </c>
      <c r="J27" s="8"/>
      <c r="K27" s="13"/>
    </row>
    <row r="28" spans="1:11" ht="12.75">
      <c r="A28" s="173" t="s">
        <v>141</v>
      </c>
      <c r="B28" s="174"/>
      <c r="C28" s="174"/>
      <c r="D28" s="174"/>
      <c r="E28" s="174"/>
      <c r="F28" s="174"/>
      <c r="G28" s="174"/>
      <c r="H28" s="174"/>
      <c r="I28" s="4">
        <v>20</v>
      </c>
      <c r="J28" s="9">
        <f>SUM(J23:J27)</f>
        <v>7478461</v>
      </c>
      <c r="K28" s="12">
        <f>SUM(K23:K27)</f>
        <v>4500</v>
      </c>
    </row>
    <row r="29" spans="1:11" ht="12.75">
      <c r="A29" s="176" t="s">
        <v>105</v>
      </c>
      <c r="B29" s="177"/>
      <c r="C29" s="177"/>
      <c r="D29" s="177"/>
      <c r="E29" s="177"/>
      <c r="F29" s="177"/>
      <c r="G29" s="177"/>
      <c r="H29" s="177"/>
      <c r="I29" s="4">
        <v>21</v>
      </c>
      <c r="J29" s="8">
        <v>13162815</v>
      </c>
      <c r="K29" s="13">
        <v>42265514</v>
      </c>
    </row>
    <row r="30" spans="1:11" ht="12.75">
      <c r="A30" s="176" t="s">
        <v>106</v>
      </c>
      <c r="B30" s="177"/>
      <c r="C30" s="177"/>
      <c r="D30" s="177"/>
      <c r="E30" s="177"/>
      <c r="F30" s="177"/>
      <c r="G30" s="177"/>
      <c r="H30" s="177"/>
      <c r="I30" s="4">
        <v>22</v>
      </c>
      <c r="J30" s="8"/>
      <c r="K30" s="13"/>
    </row>
    <row r="31" spans="1:11" ht="12.75">
      <c r="A31" s="176" t="s">
        <v>10</v>
      </c>
      <c r="B31" s="177"/>
      <c r="C31" s="177"/>
      <c r="D31" s="177"/>
      <c r="E31" s="177"/>
      <c r="F31" s="177"/>
      <c r="G31" s="177"/>
      <c r="H31" s="177"/>
      <c r="I31" s="4">
        <v>23</v>
      </c>
      <c r="J31" s="8"/>
      <c r="K31" s="13"/>
    </row>
    <row r="32" spans="1:11" ht="12.75">
      <c r="A32" s="173" t="s">
        <v>2</v>
      </c>
      <c r="B32" s="174"/>
      <c r="C32" s="174"/>
      <c r="D32" s="174"/>
      <c r="E32" s="174"/>
      <c r="F32" s="174"/>
      <c r="G32" s="174"/>
      <c r="H32" s="174"/>
      <c r="I32" s="4">
        <v>24</v>
      </c>
      <c r="J32" s="9">
        <f>SUM(J29:J31)</f>
        <v>13162815</v>
      </c>
      <c r="K32" s="12">
        <f>SUM(K29:K31)</f>
        <v>42265514</v>
      </c>
    </row>
    <row r="33" spans="1:11" ht="12.75">
      <c r="A33" s="173" t="s">
        <v>32</v>
      </c>
      <c r="B33" s="174"/>
      <c r="C33" s="174"/>
      <c r="D33" s="174"/>
      <c r="E33" s="174"/>
      <c r="F33" s="174"/>
      <c r="G33" s="174"/>
      <c r="H33" s="17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73" t="s">
        <v>33</v>
      </c>
      <c r="B34" s="174"/>
      <c r="C34" s="174"/>
      <c r="D34" s="174"/>
      <c r="E34" s="174"/>
      <c r="F34" s="174"/>
      <c r="G34" s="174"/>
      <c r="H34" s="174"/>
      <c r="I34" s="4">
        <v>26</v>
      </c>
      <c r="J34" s="9">
        <f>IF(J32&gt;J28,J32-J28,0)</f>
        <v>5684354</v>
      </c>
      <c r="K34" s="12">
        <f>IF(K32&gt;K28,K32-K28,0)</f>
        <v>42261014</v>
      </c>
    </row>
    <row r="35" spans="1:11" ht="12.75">
      <c r="A35" s="226" t="s">
        <v>138</v>
      </c>
      <c r="B35" s="227"/>
      <c r="C35" s="227"/>
      <c r="D35" s="227"/>
      <c r="E35" s="227"/>
      <c r="F35" s="227"/>
      <c r="G35" s="227"/>
      <c r="H35" s="227"/>
      <c r="I35" s="228"/>
      <c r="J35" s="228"/>
      <c r="K35" s="229"/>
    </row>
    <row r="36" spans="1:11" ht="12.75">
      <c r="A36" s="176" t="s">
        <v>147</v>
      </c>
      <c r="B36" s="177"/>
      <c r="C36" s="177"/>
      <c r="D36" s="177"/>
      <c r="E36" s="177"/>
      <c r="F36" s="177"/>
      <c r="G36" s="177"/>
      <c r="H36" s="177"/>
      <c r="I36" s="4">
        <v>27</v>
      </c>
      <c r="J36" s="8"/>
      <c r="K36" s="13">
        <v>170300050</v>
      </c>
    </row>
    <row r="37" spans="1:11" ht="12.75">
      <c r="A37" s="176" t="s">
        <v>23</v>
      </c>
      <c r="B37" s="177"/>
      <c r="C37" s="177"/>
      <c r="D37" s="177"/>
      <c r="E37" s="177"/>
      <c r="F37" s="177"/>
      <c r="G37" s="177"/>
      <c r="H37" s="177"/>
      <c r="I37" s="4">
        <v>28</v>
      </c>
      <c r="J37" s="8"/>
      <c r="K37" s="13">
        <v>22970250</v>
      </c>
    </row>
    <row r="38" spans="1:11" ht="12.75">
      <c r="A38" s="176" t="s">
        <v>24</v>
      </c>
      <c r="B38" s="177"/>
      <c r="C38" s="177"/>
      <c r="D38" s="177"/>
      <c r="E38" s="177"/>
      <c r="F38" s="177"/>
      <c r="G38" s="177"/>
      <c r="H38" s="177"/>
      <c r="I38" s="4">
        <v>29</v>
      </c>
      <c r="J38" s="8"/>
      <c r="K38" s="13">
        <v>109049</v>
      </c>
    </row>
    <row r="39" spans="1:11" ht="12.75">
      <c r="A39" s="173" t="s">
        <v>59</v>
      </c>
      <c r="B39" s="174"/>
      <c r="C39" s="174"/>
      <c r="D39" s="174"/>
      <c r="E39" s="174"/>
      <c r="F39" s="174"/>
      <c r="G39" s="174"/>
      <c r="H39" s="174"/>
      <c r="I39" s="4">
        <v>30</v>
      </c>
      <c r="J39" s="9">
        <f>SUM(J36:J38)</f>
        <v>0</v>
      </c>
      <c r="K39" s="12">
        <f>SUM(K36:K38)</f>
        <v>193379349</v>
      </c>
    </row>
    <row r="40" spans="1:11" ht="12.75">
      <c r="A40" s="176" t="s">
        <v>25</v>
      </c>
      <c r="B40" s="177"/>
      <c r="C40" s="177"/>
      <c r="D40" s="177"/>
      <c r="E40" s="177"/>
      <c r="F40" s="177"/>
      <c r="G40" s="177"/>
      <c r="H40" s="177"/>
      <c r="I40" s="4">
        <v>31</v>
      </c>
      <c r="J40" s="8">
        <v>6235411</v>
      </c>
      <c r="K40" s="13">
        <v>12724668</v>
      </c>
    </row>
    <row r="41" spans="1:11" ht="12.75">
      <c r="A41" s="176" t="s">
        <v>26</v>
      </c>
      <c r="B41" s="177"/>
      <c r="C41" s="177"/>
      <c r="D41" s="177"/>
      <c r="E41" s="177"/>
      <c r="F41" s="177"/>
      <c r="G41" s="177"/>
      <c r="H41" s="177"/>
      <c r="I41" s="4">
        <v>32</v>
      </c>
      <c r="J41" s="8"/>
      <c r="K41" s="13"/>
    </row>
    <row r="42" spans="1:11" ht="12.75">
      <c r="A42" s="176" t="s">
        <v>27</v>
      </c>
      <c r="B42" s="177"/>
      <c r="C42" s="177"/>
      <c r="D42" s="177"/>
      <c r="E42" s="177"/>
      <c r="F42" s="177"/>
      <c r="G42" s="177"/>
      <c r="H42" s="177"/>
      <c r="I42" s="4">
        <v>33</v>
      </c>
      <c r="J42" s="8"/>
      <c r="K42" s="13"/>
    </row>
    <row r="43" spans="1:11" ht="12.75">
      <c r="A43" s="176" t="s">
        <v>28</v>
      </c>
      <c r="B43" s="177"/>
      <c r="C43" s="177"/>
      <c r="D43" s="177"/>
      <c r="E43" s="177"/>
      <c r="F43" s="177"/>
      <c r="G43" s="177"/>
      <c r="H43" s="177"/>
      <c r="I43" s="4">
        <v>34</v>
      </c>
      <c r="J43" s="8"/>
      <c r="K43" s="13"/>
    </row>
    <row r="44" spans="1:11" ht="12.75">
      <c r="A44" s="176" t="s">
        <v>29</v>
      </c>
      <c r="B44" s="177"/>
      <c r="C44" s="177"/>
      <c r="D44" s="177"/>
      <c r="E44" s="177"/>
      <c r="F44" s="177"/>
      <c r="G44" s="177"/>
      <c r="H44" s="177"/>
      <c r="I44" s="4">
        <v>35</v>
      </c>
      <c r="J44" s="8"/>
      <c r="K44" s="13">
        <v>240040333</v>
      </c>
    </row>
    <row r="45" spans="1:11" ht="12.75">
      <c r="A45" s="173" t="s">
        <v>60</v>
      </c>
      <c r="B45" s="174"/>
      <c r="C45" s="174"/>
      <c r="D45" s="174"/>
      <c r="E45" s="174"/>
      <c r="F45" s="174"/>
      <c r="G45" s="174"/>
      <c r="H45" s="174"/>
      <c r="I45" s="4">
        <v>36</v>
      </c>
      <c r="J45" s="9">
        <f>SUM(J40:J44)</f>
        <v>6235411</v>
      </c>
      <c r="K45" s="12">
        <f>SUM(K40:K44)</f>
        <v>252765001</v>
      </c>
    </row>
    <row r="46" spans="1:11" ht="12.75">
      <c r="A46" s="173" t="s">
        <v>11</v>
      </c>
      <c r="B46" s="174"/>
      <c r="C46" s="174"/>
      <c r="D46" s="174"/>
      <c r="E46" s="174"/>
      <c r="F46" s="174"/>
      <c r="G46" s="174"/>
      <c r="H46" s="174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73" t="s">
        <v>12</v>
      </c>
      <c r="B47" s="174"/>
      <c r="C47" s="174"/>
      <c r="D47" s="174"/>
      <c r="E47" s="174"/>
      <c r="F47" s="174"/>
      <c r="G47" s="174"/>
      <c r="H47" s="174"/>
      <c r="I47" s="4">
        <v>38</v>
      </c>
      <c r="J47" s="9">
        <f>IF(J45&gt;J39,J45-J39,0)</f>
        <v>6235411</v>
      </c>
      <c r="K47" s="12">
        <f>IF(K45&gt;K39,K45-K39,0)</f>
        <v>59385652</v>
      </c>
    </row>
    <row r="48" spans="1:11" ht="12.75">
      <c r="A48" s="176" t="s">
        <v>61</v>
      </c>
      <c r="B48" s="177"/>
      <c r="C48" s="177"/>
      <c r="D48" s="177"/>
      <c r="E48" s="177"/>
      <c r="F48" s="177"/>
      <c r="G48" s="177"/>
      <c r="H48" s="177"/>
      <c r="I48" s="4">
        <v>39</v>
      </c>
      <c r="J48" s="9">
        <f>IF(J20-J21+J33-J34+J46-J47&gt;0,J20-J21+J33-J34+J46-J47,0)</f>
        <v>19959133</v>
      </c>
      <c r="K48" s="12">
        <f>IF(K20-K21+K33-K34+K46-K47&gt;0,K20-K21+K33-K34+K46-K47,0)</f>
        <v>0</v>
      </c>
    </row>
    <row r="49" spans="1:11" ht="12.75">
      <c r="A49" s="176" t="s">
        <v>62</v>
      </c>
      <c r="B49" s="177"/>
      <c r="C49" s="177"/>
      <c r="D49" s="177"/>
      <c r="E49" s="177"/>
      <c r="F49" s="177"/>
      <c r="G49" s="177"/>
      <c r="H49" s="177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40794335</v>
      </c>
    </row>
    <row r="50" spans="1:11" ht="12.75">
      <c r="A50" s="176" t="s">
        <v>139</v>
      </c>
      <c r="B50" s="177"/>
      <c r="C50" s="177"/>
      <c r="D50" s="177"/>
      <c r="E50" s="177"/>
      <c r="F50" s="177"/>
      <c r="G50" s="177"/>
      <c r="H50" s="177"/>
      <c r="I50" s="4">
        <v>41</v>
      </c>
      <c r="J50" s="8">
        <v>56104388</v>
      </c>
      <c r="K50" s="13">
        <v>76063521</v>
      </c>
    </row>
    <row r="51" spans="1:11" ht="12.75">
      <c r="A51" s="176" t="s">
        <v>148</v>
      </c>
      <c r="B51" s="177"/>
      <c r="C51" s="177"/>
      <c r="D51" s="177"/>
      <c r="E51" s="177"/>
      <c r="F51" s="177"/>
      <c r="G51" s="177"/>
      <c r="H51" s="177"/>
      <c r="I51" s="4">
        <v>42</v>
      </c>
      <c r="J51" s="8">
        <v>19959133</v>
      </c>
      <c r="K51" s="13"/>
    </row>
    <row r="52" spans="1:11" ht="12.75">
      <c r="A52" s="176" t="s">
        <v>149</v>
      </c>
      <c r="B52" s="177"/>
      <c r="C52" s="177"/>
      <c r="D52" s="177"/>
      <c r="E52" s="177"/>
      <c r="F52" s="177"/>
      <c r="G52" s="177"/>
      <c r="H52" s="177"/>
      <c r="I52" s="4">
        <v>43</v>
      </c>
      <c r="J52" s="8"/>
      <c r="K52" s="13">
        <v>40794335</v>
      </c>
    </row>
    <row r="53" spans="1:11" ht="12.75">
      <c r="A53" s="198" t="s">
        <v>150</v>
      </c>
      <c r="B53" s="199"/>
      <c r="C53" s="199"/>
      <c r="D53" s="199"/>
      <c r="E53" s="199"/>
      <c r="F53" s="199"/>
      <c r="G53" s="199"/>
      <c r="H53" s="199"/>
      <c r="I53" s="7">
        <v>44</v>
      </c>
      <c r="J53" s="10">
        <f>J50+J51-J52</f>
        <v>76063521</v>
      </c>
      <c r="K53" s="16">
        <f>K50+K51-K52</f>
        <v>35269186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1">
      <selection activeCell="E60" sqref="E60"/>
    </sheetView>
  </sheetViews>
  <sheetFormatPr defaultColWidth="9.140625" defaultRowHeight="12.75"/>
  <cols>
    <col min="1" max="4" width="9.140625" style="90" customWidth="1"/>
    <col min="5" max="5" width="10.140625" style="90" bestFit="1" customWidth="1"/>
    <col min="6" max="7" width="9.140625" style="90" customWidth="1"/>
    <col min="8" max="8" width="7.8515625" style="90" customWidth="1"/>
    <col min="9" max="9" width="9.140625" style="90" customWidth="1"/>
    <col min="10" max="10" width="10.140625" style="90" customWidth="1"/>
    <col min="11" max="11" width="9.8515625" style="90" bestFit="1" customWidth="1"/>
    <col min="12" max="16384" width="9.140625" style="90" customWidth="1"/>
  </cols>
  <sheetData>
    <row r="1" spans="1:12" ht="12.75">
      <c r="A1" s="236" t="s">
        <v>254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89"/>
    </row>
    <row r="2" spans="1:12" ht="15.75">
      <c r="A2" s="87"/>
      <c r="B2" s="88"/>
      <c r="C2" s="246" t="s">
        <v>255</v>
      </c>
      <c r="D2" s="246"/>
      <c r="E2" s="92">
        <v>40544</v>
      </c>
      <c r="F2" s="91" t="s">
        <v>221</v>
      </c>
      <c r="G2" s="247">
        <v>40908</v>
      </c>
      <c r="H2" s="248"/>
      <c r="I2" s="88"/>
      <c r="J2" s="88"/>
      <c r="K2" s="88"/>
      <c r="L2" s="93"/>
    </row>
    <row r="3" spans="1:11" ht="24" thickBot="1">
      <c r="A3" s="249" t="s">
        <v>50</v>
      </c>
      <c r="B3" s="249"/>
      <c r="C3" s="249"/>
      <c r="D3" s="249"/>
      <c r="E3" s="249"/>
      <c r="F3" s="249"/>
      <c r="G3" s="249"/>
      <c r="H3" s="249"/>
      <c r="I3" s="94" t="s">
        <v>278</v>
      </c>
      <c r="J3" s="95" t="s">
        <v>128</v>
      </c>
      <c r="K3" s="95" t="s">
        <v>129</v>
      </c>
    </row>
    <row r="4" spans="1:11" ht="12.75">
      <c r="A4" s="250">
        <v>1</v>
      </c>
      <c r="B4" s="250"/>
      <c r="C4" s="250"/>
      <c r="D4" s="250"/>
      <c r="E4" s="250"/>
      <c r="F4" s="250"/>
      <c r="G4" s="250"/>
      <c r="H4" s="250"/>
      <c r="I4" s="97">
        <v>2</v>
      </c>
      <c r="J4" s="96" t="s">
        <v>256</v>
      </c>
      <c r="K4" s="96" t="s">
        <v>257</v>
      </c>
    </row>
    <row r="5" spans="1:11" ht="12.75">
      <c r="A5" s="238" t="s">
        <v>258</v>
      </c>
      <c r="B5" s="239"/>
      <c r="C5" s="239"/>
      <c r="D5" s="239"/>
      <c r="E5" s="239"/>
      <c r="F5" s="239"/>
      <c r="G5" s="239"/>
      <c r="H5" s="239"/>
      <c r="I5" s="98">
        <v>1</v>
      </c>
      <c r="J5" s="99">
        <v>89045600</v>
      </c>
      <c r="K5" s="99">
        <v>169186800</v>
      </c>
    </row>
    <row r="6" spans="1:11" ht="12.75">
      <c r="A6" s="238" t="s">
        <v>259</v>
      </c>
      <c r="B6" s="239"/>
      <c r="C6" s="239"/>
      <c r="D6" s="239"/>
      <c r="E6" s="239"/>
      <c r="F6" s="239"/>
      <c r="G6" s="239"/>
      <c r="H6" s="239"/>
      <c r="I6" s="98">
        <v>2</v>
      </c>
      <c r="J6" s="100"/>
      <c r="K6" s="100">
        <v>90158850</v>
      </c>
    </row>
    <row r="7" spans="1:11" ht="12.75">
      <c r="A7" s="238" t="s">
        <v>260</v>
      </c>
      <c r="B7" s="239"/>
      <c r="C7" s="239"/>
      <c r="D7" s="239"/>
      <c r="E7" s="239"/>
      <c r="F7" s="239"/>
      <c r="G7" s="239"/>
      <c r="H7" s="239"/>
      <c r="I7" s="98">
        <v>3</v>
      </c>
      <c r="J7" s="100">
        <v>36663113</v>
      </c>
      <c r="K7" s="100">
        <v>37033109</v>
      </c>
    </row>
    <row r="8" spans="1:11" ht="12.75">
      <c r="A8" s="238" t="s">
        <v>261</v>
      </c>
      <c r="B8" s="239"/>
      <c r="C8" s="239"/>
      <c r="D8" s="239"/>
      <c r="E8" s="239"/>
      <c r="F8" s="239"/>
      <c r="G8" s="239"/>
      <c r="H8" s="239"/>
      <c r="I8" s="98">
        <v>4</v>
      </c>
      <c r="J8" s="100">
        <v>66991890</v>
      </c>
      <c r="K8" s="100">
        <v>81978338</v>
      </c>
    </row>
    <row r="9" spans="1:11" ht="12.75">
      <c r="A9" s="238" t="s">
        <v>262</v>
      </c>
      <c r="B9" s="239"/>
      <c r="C9" s="239"/>
      <c r="D9" s="239"/>
      <c r="E9" s="239"/>
      <c r="F9" s="239"/>
      <c r="G9" s="239"/>
      <c r="H9" s="239"/>
      <c r="I9" s="98">
        <v>5</v>
      </c>
      <c r="J9" s="100">
        <v>15636302</v>
      </c>
      <c r="K9" s="100">
        <v>26863317</v>
      </c>
    </row>
    <row r="10" spans="1:11" ht="12.75">
      <c r="A10" s="238" t="s">
        <v>263</v>
      </c>
      <c r="B10" s="239"/>
      <c r="C10" s="239"/>
      <c r="D10" s="239"/>
      <c r="E10" s="239"/>
      <c r="F10" s="239"/>
      <c r="G10" s="239"/>
      <c r="H10" s="239"/>
      <c r="I10" s="98">
        <v>6</v>
      </c>
      <c r="J10" s="100"/>
      <c r="K10" s="100"/>
    </row>
    <row r="11" spans="1:11" ht="12.75">
      <c r="A11" s="238" t="s">
        <v>264</v>
      </c>
      <c r="B11" s="239"/>
      <c r="C11" s="239"/>
      <c r="D11" s="239"/>
      <c r="E11" s="239"/>
      <c r="F11" s="239"/>
      <c r="G11" s="239"/>
      <c r="H11" s="239"/>
      <c r="I11" s="98">
        <v>7</v>
      </c>
      <c r="J11" s="100"/>
      <c r="K11" s="100"/>
    </row>
    <row r="12" spans="1:11" ht="12.75">
      <c r="A12" s="238" t="s">
        <v>265</v>
      </c>
      <c r="B12" s="239"/>
      <c r="C12" s="239"/>
      <c r="D12" s="239"/>
      <c r="E12" s="239"/>
      <c r="F12" s="239"/>
      <c r="G12" s="239"/>
      <c r="H12" s="239"/>
      <c r="I12" s="98">
        <v>8</v>
      </c>
      <c r="J12" s="100"/>
      <c r="K12" s="100"/>
    </row>
    <row r="13" spans="1:11" ht="12.75">
      <c r="A13" s="238" t="s">
        <v>266</v>
      </c>
      <c r="B13" s="239"/>
      <c r="C13" s="239"/>
      <c r="D13" s="239"/>
      <c r="E13" s="239"/>
      <c r="F13" s="239"/>
      <c r="G13" s="239"/>
      <c r="H13" s="239"/>
      <c r="I13" s="98">
        <v>9</v>
      </c>
      <c r="J13" s="100"/>
      <c r="K13" s="100"/>
    </row>
    <row r="14" spans="1:11" ht="12.75">
      <c r="A14" s="240" t="s">
        <v>267</v>
      </c>
      <c r="B14" s="241"/>
      <c r="C14" s="241"/>
      <c r="D14" s="241"/>
      <c r="E14" s="241"/>
      <c r="F14" s="241"/>
      <c r="G14" s="241"/>
      <c r="H14" s="241"/>
      <c r="I14" s="98">
        <v>10</v>
      </c>
      <c r="J14" s="101">
        <f>SUM(J5:J13)</f>
        <v>208336905</v>
      </c>
      <c r="K14" s="101">
        <f>SUM(K5:K13)</f>
        <v>405220414</v>
      </c>
    </row>
    <row r="15" spans="1:11" ht="12.75">
      <c r="A15" s="238" t="s">
        <v>268</v>
      </c>
      <c r="B15" s="239"/>
      <c r="C15" s="239"/>
      <c r="D15" s="239"/>
      <c r="E15" s="239"/>
      <c r="F15" s="239"/>
      <c r="G15" s="239"/>
      <c r="H15" s="239"/>
      <c r="I15" s="98">
        <v>11</v>
      </c>
      <c r="J15" s="100"/>
      <c r="K15" s="100"/>
    </row>
    <row r="16" spans="1:11" ht="12.75">
      <c r="A16" s="238" t="s">
        <v>269</v>
      </c>
      <c r="B16" s="239"/>
      <c r="C16" s="239"/>
      <c r="D16" s="239"/>
      <c r="E16" s="239"/>
      <c r="F16" s="239"/>
      <c r="G16" s="239"/>
      <c r="H16" s="239"/>
      <c r="I16" s="98">
        <v>12</v>
      </c>
      <c r="J16" s="100"/>
      <c r="K16" s="100"/>
    </row>
    <row r="17" spans="1:11" ht="12.75">
      <c r="A17" s="238" t="s">
        <v>270</v>
      </c>
      <c r="B17" s="239"/>
      <c r="C17" s="239"/>
      <c r="D17" s="239"/>
      <c r="E17" s="239"/>
      <c r="F17" s="239"/>
      <c r="G17" s="239"/>
      <c r="H17" s="239"/>
      <c r="I17" s="98">
        <v>13</v>
      </c>
      <c r="J17" s="100"/>
      <c r="K17" s="100"/>
    </row>
    <row r="18" spans="1:11" ht="12.75">
      <c r="A18" s="238" t="s">
        <v>271</v>
      </c>
      <c r="B18" s="239"/>
      <c r="C18" s="239"/>
      <c r="D18" s="239"/>
      <c r="E18" s="239"/>
      <c r="F18" s="239"/>
      <c r="G18" s="239"/>
      <c r="H18" s="239"/>
      <c r="I18" s="98">
        <v>14</v>
      </c>
      <c r="J18" s="100"/>
      <c r="K18" s="100"/>
    </row>
    <row r="19" spans="1:11" ht="12.75">
      <c r="A19" s="238" t="s">
        <v>272</v>
      </c>
      <c r="B19" s="239"/>
      <c r="C19" s="239"/>
      <c r="D19" s="239"/>
      <c r="E19" s="239"/>
      <c r="F19" s="239"/>
      <c r="G19" s="239"/>
      <c r="H19" s="239"/>
      <c r="I19" s="98">
        <v>15</v>
      </c>
      <c r="J19" s="100"/>
      <c r="K19" s="100"/>
    </row>
    <row r="20" spans="1:11" ht="12.75">
      <c r="A20" s="238" t="s">
        <v>273</v>
      </c>
      <c r="B20" s="239"/>
      <c r="C20" s="239"/>
      <c r="D20" s="239"/>
      <c r="E20" s="239"/>
      <c r="F20" s="239"/>
      <c r="G20" s="239"/>
      <c r="H20" s="239"/>
      <c r="I20" s="98">
        <v>16</v>
      </c>
      <c r="J20" s="100"/>
      <c r="K20" s="100"/>
    </row>
    <row r="21" spans="1:11" ht="12.75">
      <c r="A21" s="240" t="s">
        <v>274</v>
      </c>
      <c r="B21" s="241"/>
      <c r="C21" s="241"/>
      <c r="D21" s="241"/>
      <c r="E21" s="241"/>
      <c r="F21" s="241"/>
      <c r="G21" s="241"/>
      <c r="H21" s="241"/>
      <c r="I21" s="98">
        <v>17</v>
      </c>
      <c r="J21" s="102">
        <f>SUM(J15:J20)</f>
        <v>0</v>
      </c>
      <c r="K21" s="102">
        <f>SUM(K15:K20)</f>
        <v>0</v>
      </c>
    </row>
    <row r="22" spans="1:11" ht="12.75">
      <c r="A22" s="242"/>
      <c r="B22" s="243"/>
      <c r="C22" s="243"/>
      <c r="D22" s="243"/>
      <c r="E22" s="243"/>
      <c r="F22" s="243"/>
      <c r="G22" s="243"/>
      <c r="H22" s="243"/>
      <c r="I22" s="244"/>
      <c r="J22" s="244"/>
      <c r="K22" s="245"/>
    </row>
    <row r="23" spans="1:11" ht="12.75">
      <c r="A23" s="230" t="s">
        <v>275</v>
      </c>
      <c r="B23" s="231"/>
      <c r="C23" s="231"/>
      <c r="D23" s="231"/>
      <c r="E23" s="231"/>
      <c r="F23" s="231"/>
      <c r="G23" s="231"/>
      <c r="H23" s="231"/>
      <c r="I23" s="103">
        <v>18</v>
      </c>
      <c r="J23" s="99">
        <v>207505604</v>
      </c>
      <c r="K23" s="99">
        <v>404863921</v>
      </c>
    </row>
    <row r="24" spans="1:11" ht="23.25" customHeight="1">
      <c r="A24" s="232" t="s">
        <v>276</v>
      </c>
      <c r="B24" s="233"/>
      <c r="C24" s="233"/>
      <c r="D24" s="233"/>
      <c r="E24" s="233"/>
      <c r="F24" s="233"/>
      <c r="G24" s="233"/>
      <c r="H24" s="233"/>
      <c r="I24" s="104">
        <v>19</v>
      </c>
      <c r="J24" s="102">
        <v>831301</v>
      </c>
      <c r="K24" s="102">
        <v>356493</v>
      </c>
    </row>
    <row r="25" spans="1:11" ht="30" customHeight="1">
      <c r="A25" s="234" t="s">
        <v>277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Financije</cp:lastModifiedBy>
  <cp:lastPrinted>2012-02-14T19:09:01Z</cp:lastPrinted>
  <dcterms:created xsi:type="dcterms:W3CDTF">2008-10-17T11:51:54Z</dcterms:created>
  <dcterms:modified xsi:type="dcterms:W3CDTF">2012-02-14T19:09:33Z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