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'Bilješke'!$A$1:$J$51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<sst xmlns="http://schemas.openxmlformats.org/spreadsheetml/2006/main" count="436" uniqueCount="382">
  <si>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</si>
  <si>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</si>
  <si>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</si>
  <si>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</si>
  <si>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</si>
  <si>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</si>
  <si>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</si>
  <si>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</si>
  <si>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</si>
  <si>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</si>
  <si>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</si>
  <si>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</si>
  <si>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</si>
  <si>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</si>
  <si>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</si>
  <si>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</si>
  <si>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</si>
  <si>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</si>
  <si>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</si>
  <si>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</si>
  <si>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</si>
  <si>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</si>
  <si>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</si>
  <si>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</si>
  <si>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</si>
  <si>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</si>
  <si>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</si>
  <si>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</si>
  <si>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</si>
  <si>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</si>
  <si>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</si>
  <si>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</si>
  <si>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</si>
  <si>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</si>
  <si>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</si>
  <si>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</si>
  <si>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</si>
  <si>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</si>
  <si>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</si>
  <si>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</si>
  <si>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</si>
  <si>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</si>
  <si>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</si>
  <si>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</si>
  <si>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</si>
  <si>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</si>
  <si>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</si>
  <si>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</si>
  <si>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</si>
  <si>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</si>
  <si>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</si>
  <si>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</si>
  <si>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</si>
  <si>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</si>
  <si>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</si>
  <si>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</si>
  <si>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</si>
  <si>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</si>
  <si>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</si>
  <si>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</si>
  <si>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</si>
  <si>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</si>
  <si>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</si>
  <si>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</si>
  <si>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</si>
  <si>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</si>
  <si>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</si>
  <si>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</si>
  <si>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</si>
  <si>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</si>
  <si>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</si>
  <si>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</si>
  <si>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</si>
  <si>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</si>
  <si>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</si>
  <si>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</si>
  <si>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</si>
  <si>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</si>
  <si>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</si>
  <si>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</si>
  <si>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</si>
  <si>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</si>
  <si>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</si>
  <si>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</si>
  <si>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</si>
  <si>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</si>
  <si>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</si>
  <si>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</si>
  <si>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</si>
  <si>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</si>
  <si>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</si>
  <si>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</si>
  <si>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</si>
  <si>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</si>
  <si>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</si>
  <si>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</si>
  <si>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</si>
  <si>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</si>
  <si>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</si>
  <si>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</si>
  <si>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</si>
  <si>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</si>
  <si>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</si>
  <si>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</si>
  <si>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</si>
  <si>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</si>
  <si>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</si>
  <si>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</si>
  <si>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</si>
  <si>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</si>
  <si>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</si>
  <si>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</si>
  <si>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</si>
  <si>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</si>
  <si>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</si>
  <si>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</si>
  <si>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</si>
  <si>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</si>
  <si>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</si>
  <si>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</si>
  <si>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</si>
  <si>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</si>
  <si>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</si>
  <si>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</si>
  <si>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</si>
  <si>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</si>
  <si>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</si>
  <si>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</si>
  <si>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</si>
  <si>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</si>
  <si>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</si>
  <si>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</si>
  <si>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</si>
  <si>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</si>
  <si>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</si>
  <si>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</si>
  <si>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</si>
  <si>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</si>
  <si>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</si>
  <si>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</si>
  <si>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</si>
  <si>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</si>
  <si>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</si>
  <si>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</si>
  <si>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</si>
  <si>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</si>
  <si>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</si>
  <si>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</si>
  <si>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</si>
  <si>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</si>
  <si>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</si>
  <si>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</si>
  <si>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</si>
  <si>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</si>
  <si>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</si>
  <si>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</si>
  <si>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</si>
  <si>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</si>
  <si>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</si>
  <si>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</si>
  <si>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</si>
  <si>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</si>
  <si>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</si>
  <si>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</si>
  <si>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</si>
  <si>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</si>
  <si>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</si>
  <si>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</si>
  <si>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</si>
  <si>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</si>
  <si>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</si>
  <si>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</si>
  <si>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</si>
  <si>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</si>
  <si>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</si>
  <si>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</si>
  <si>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</si>
  <si>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</si>
  <si>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</si>
  <si>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</si>
  <si>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</si>
  <si>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</si>
  <si>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</si>
  <si>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</si>
  <si>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</si>
  <si>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</si>
  <si>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</si>
  <si>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</si>
  <si>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</si>
  <si>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</si>
  <si>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</si>
  <si>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</si>
  <si>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</si>
  <si>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</si>
  <si>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</si>
  <si>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</si>
  <si>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</si>
  <si>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</si>
  <si>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</si>
  <si>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</si>
  <si>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</si>
  <si>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</si>
  <si>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</si>
  <si>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</si>
  <si>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</si>
  <si>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</si>
  <si>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</si>
  <si>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</si>
  <si>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</si>
  <si>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</si>
  <si>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</si>
  <si>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</si>
  <si>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</si>
  <si>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</si>
  <si>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</si>
  <si>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</si>
  <si>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</si>
  <si>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</si>
  <si>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</si>
  <si>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</si>
  <si>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</si>
  <si>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</si>
  <si>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</si>
  <si>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</si>
  <si>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</si>
  <si>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</si>
  <si>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</si>
  <si>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</si>
  <si>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</si>
  <si>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</si>
  <si>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</si>
  <si>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</si>
  <si>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</si>
  <si>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</si>
  <si>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</si>
  <si>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</si>
  <si>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</si>
  <si>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</si>
  <si>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</si>
  <si>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</si>
  <si>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</si>
  <si>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</si>
  <si>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</si>
  <si>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</si>
  <si>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</si>
  <si>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</si>
  <si>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</si>
  <si>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</si>
  <si>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</si>
  <si>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</si>
  <si>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</si>
  <si>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</si>
  <si>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</si>
  <si>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</si>
  <si>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</si>
  <si>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</si>
  <si>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</si>
  <si>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</si>
  <si>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</si>
  <si>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</si>
  <si>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</si>
  <si>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</si>
  <si>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</si>
  <si>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</si>
  <si>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</si>
  <si>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</si>
  <si>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</si>
  <si>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</si>
  <si>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</si>
  <si>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</si>
  <si>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</si>
  <si>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</si>
  <si>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</si>
  <si>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</si>
  <si>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</si>
  <si>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</si>
  <si>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</si>
  <si>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</si>
  <si>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</si>
  <si>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</si>
  <si>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</si>
  <si>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</si>
  <si>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</si>
  <si>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</si>
  <si>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</si>
  <si>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</si>
  <si>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</si>
  <si>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</si>
  <si>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</si>
  <si>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</si>
  <si>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</si>
  <si>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</si>
  <si>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</si>
  <si>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</si>
  <si>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</si>
  <si>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</si>
  <si>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</si>
  <si>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</si>
  <si>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</si>
  <si>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</si>
  <si>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</si>
  <si>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</si>
  <si>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</si>
  <si>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</si>
  <si>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</si>
  <si>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</si>
  <si>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</si>
  <si>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</si>
  <si>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</si>
  <si>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</si>
  <si>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</si>
  <si>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</si>
  <si>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</si>
  <si>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</si>
  <si>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</si>
  <si>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</si>
  <si>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</si>
  <si>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</si>
  <si>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</si>
  <si>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</si>
  <si>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</si>
  <si>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03125050</t>
  </si>
  <si>
    <t>060012593</t>
  </si>
  <si>
    <t>57001982985</t>
  </si>
  <si>
    <t>KOTEKS d.d.</t>
  </si>
  <si>
    <t>Split</t>
  </si>
  <si>
    <t>Kralja Zvonimira 14</t>
  </si>
  <si>
    <t>www.koteks.hr</t>
  </si>
  <si>
    <t>kuprava@koteks.hr</t>
  </si>
  <si>
    <t>SPLITKSKO-DALMATINSKA</t>
  </si>
  <si>
    <t>DA</t>
  </si>
  <si>
    <t>Uvala Bene d.o.o.</t>
  </si>
  <si>
    <t>02184737</t>
  </si>
  <si>
    <t>Mira Rubić</t>
  </si>
  <si>
    <t>021/382-385</t>
  </si>
  <si>
    <t>racunovodstvo@koteks.hr</t>
  </si>
  <si>
    <t>Sapunar Igor</t>
  </si>
  <si>
    <t>Bilješke uz financijske izvještaje Koteks-a d.d.</t>
  </si>
  <si>
    <t xml:space="preserve">I    OPĆI PODACI </t>
  </si>
  <si>
    <t>Koteks d.d. ( u daljnjem tekstu Društvo) upisan je 13.06.1996.g u Sudski registar Trgovačkog suda u Splitu</t>
  </si>
  <si>
    <t>broj TZ-96/26-4 s matičnim brojem subjekta upisa (MBS) 060012593. Sjedište Društva je u Splitu,Kralja</t>
  </si>
  <si>
    <t>Zvonimira 14.</t>
  </si>
  <si>
    <t>Konsolidirana financijska izvješća sastavljena su u kunama te su obuhvatila slijedeća društva:</t>
  </si>
  <si>
    <t xml:space="preserve">Koteks d.d. Matica društva </t>
  </si>
  <si>
    <t xml:space="preserve">Uvala Bene d.o.o. (u daljnjem tekstu Društvo) ugovorom o prijenosu poslovnog udjela (Ugovor) od 17.07.15. </t>
  </si>
  <si>
    <t xml:space="preserve">Koteks d.d. stječe udio u 100%-nom iznosu temeljnog kapitala Društva. Društvo obavlja djelatnost pružanja </t>
  </si>
  <si>
    <t>Društvo je uvršteno na kotaciju javnih društava na Zagrebačkoj burzi.Temeljni kapital Društva podijeljen</t>
  </si>
  <si>
    <t>je na 669.467 dionica nominalne vrijednosti  50,00 kuna po dionici.</t>
  </si>
  <si>
    <t>Br.dionica</t>
  </si>
  <si>
    <t>Postotak</t>
  </si>
  <si>
    <t xml:space="preserve">2. CERP </t>
  </si>
  <si>
    <t>3. KRUŠČICA d.o.o.</t>
  </si>
  <si>
    <t xml:space="preserve">  </t>
  </si>
  <si>
    <t>3.  NAJEV RODOLJUB</t>
  </si>
  <si>
    <t>5. OSTALI DIONIČARI</t>
  </si>
  <si>
    <t>Nadzorni odbor:</t>
  </si>
  <si>
    <t>Tomislav Režić</t>
  </si>
  <si>
    <t>Član</t>
  </si>
  <si>
    <t>Saša Horvat</t>
  </si>
  <si>
    <t>Dražen Delić</t>
  </si>
  <si>
    <t>II  SAŽETAK OSNOVNIH RAČUNOVODSTVENIH POLITIKA</t>
  </si>
  <si>
    <t xml:space="preserve">Financijski izvještaji sastavljeni su u skladu sa Zakonom o računovodstvu i Međunarodnim standardima </t>
  </si>
  <si>
    <t>Ovi konsolidirani tromjesečni izvještaji sastavljeni su za razdoblje tijekom godine,te obuhvaćaju</t>
  </si>
  <si>
    <t>skraćeni set financijskih izvještaja, a sastavljeni su po načelu povijesnog troška.</t>
  </si>
  <si>
    <t>4719</t>
  </si>
  <si>
    <t>021/382-235</t>
  </si>
  <si>
    <t>Obveznik: ___KOTEKS D.D. KONSOLIDIRANI__________________________________________________________</t>
  </si>
  <si>
    <t>Koteks d.d.  KONSOLIDIRANI</t>
  </si>
  <si>
    <t>Obveznik: __KOTEKS D.D. KONSOLIDIRANI___________________________________________________________</t>
  </si>
  <si>
    <t xml:space="preserve">Predsjednik               </t>
  </si>
  <si>
    <t>.</t>
  </si>
  <si>
    <t>financijskog izvještavanja koji su na snazi u Republici Hrvatskoj za 2017.godinu.</t>
  </si>
  <si>
    <t>Član uprave-direktor društva Koteks d.d. je Igor Sapunar.</t>
  </si>
  <si>
    <t>31.12.2017.</t>
  </si>
  <si>
    <t>na dan 31.12.2017.</t>
  </si>
  <si>
    <t>u razdoblju od 01.01. do 31.12.2017.</t>
  </si>
  <si>
    <t>u razdoblju 01.01.do 31.12.2017.</t>
  </si>
  <si>
    <t>Na dan 31.12.2017. Društvo zapošljava 11 zaposlenika.</t>
  </si>
  <si>
    <t>Društvo ostvaruje prihode od prodaje robe  i od davanja poslovnih prostora u zakup.</t>
  </si>
  <si>
    <t>Vlasnička struktura Društva na dan 31.12.2017. g. je slijedeća:</t>
  </si>
  <si>
    <t>ugostiteljskih usluga, te na 31.12.2017. zapošljava 7 djelatnika.</t>
  </si>
  <si>
    <t>1.MOJ MARKET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</si>
</sst>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18" fillId="0" borderId="0">
      <alignment vertical="top"/>
      <protection/>
    </xf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0" xfId="35" applyBorder="1" applyAlignment="1" applyProtection="1">
      <alignment vertical="top"/>
      <protection hidden="1"/>
    </xf>
    <xf numFmtId="0" fontId="19" fillId="0" borderId="0" xfId="56" applyFont="1">
      <alignment vertical="top"/>
      <protection/>
    </xf>
    <xf numFmtId="0" fontId="17" fillId="0" borderId="0" xfId="56" applyFont="1">
      <alignment vertical="top"/>
      <protection/>
    </xf>
    <xf numFmtId="0" fontId="17" fillId="0" borderId="0" xfId="56" applyFont="1" applyAlignment="1">
      <alignment/>
      <protection/>
    </xf>
    <xf numFmtId="0" fontId="1" fillId="0" borderId="0" xfId="56" applyFont="1" applyAlignment="1">
      <alignment/>
      <protection/>
    </xf>
    <xf numFmtId="3" fontId="17" fillId="0" borderId="0" xfId="56" applyNumberFormat="1" applyFont="1" applyAlignment="1">
      <alignment/>
      <protection/>
    </xf>
    <xf numFmtId="0" fontId="17" fillId="0" borderId="0" xfId="56" applyFont="1" applyFill="1" applyAlignment="1">
      <alignment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2" fillId="0" borderId="27" xfId="5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>
      <alignment horizontal="center"/>
      <protection/>
    </xf>
    <xf numFmtId="0" fontId="3" fillId="0" borderId="29" xfId="51" applyFont="1" applyFill="1" applyBorder="1" applyAlignment="1">
      <alignment horizontal="center"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5" fillId="0" borderId="0" xfId="57" applyFont="1" applyBorder="1" applyAlignment="1" applyProtection="1">
      <alignment horizontal="left"/>
      <protection hidden="1"/>
    </xf>
    <xf numFmtId="0" fontId="16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0" xfId="56" applyFont="1" applyAlignment="1">
      <alignment/>
      <protection/>
    </xf>
    <xf numFmtId="0" fontId="17" fillId="0" borderId="0" xfId="56" applyFont="1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prava@koteks.hr" TargetMode="External" /><Relationship Id="rId2" Type="http://schemas.openxmlformats.org/officeDocument/2006/relationships/hyperlink" Target="http://www.koteks.hr/" TargetMode="External" /><Relationship Id="rId3" Type="http://schemas.openxmlformats.org/officeDocument/2006/relationships/hyperlink" Target="mailto:racunovodstvo@kotek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24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87" t="s">
        <v>248</v>
      </c>
      <c r="B1" s="188"/>
      <c r="C1" s="188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41" t="s">
        <v>249</v>
      </c>
      <c r="B2" s="142"/>
      <c r="C2" s="142"/>
      <c r="D2" s="143"/>
      <c r="E2" s="117">
        <v>42736</v>
      </c>
      <c r="F2" s="12"/>
      <c r="G2" s="13" t="s">
        <v>250</v>
      </c>
      <c r="H2" s="117" t="s">
        <v>373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44" t="s">
        <v>315</v>
      </c>
      <c r="B4" s="145"/>
      <c r="C4" s="145"/>
      <c r="D4" s="145"/>
      <c r="E4" s="145"/>
      <c r="F4" s="145"/>
      <c r="G4" s="145"/>
      <c r="H4" s="145"/>
      <c r="I4" s="146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47" t="s">
        <v>251</v>
      </c>
      <c r="B6" s="148"/>
      <c r="C6" s="139" t="s">
        <v>321</v>
      </c>
      <c r="D6" s="140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49" t="s">
        <v>252</v>
      </c>
      <c r="B8" s="150"/>
      <c r="C8" s="139" t="s">
        <v>322</v>
      </c>
      <c r="D8" s="140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47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36" t="s">
        <v>253</v>
      </c>
      <c r="B10" s="137"/>
      <c r="C10" s="139" t="s">
        <v>323</v>
      </c>
      <c r="D10" s="140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38"/>
      <c r="B11" s="137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47" t="s">
        <v>254</v>
      </c>
      <c r="B12" s="148"/>
      <c r="C12" s="151" t="s">
        <v>324</v>
      </c>
      <c r="D12" s="152"/>
      <c r="E12" s="152"/>
      <c r="F12" s="152"/>
      <c r="G12" s="152"/>
      <c r="H12" s="152"/>
      <c r="I12" s="153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47" t="s">
        <v>255</v>
      </c>
      <c r="B14" s="148"/>
      <c r="C14" s="154">
        <v>21000</v>
      </c>
      <c r="D14" s="155"/>
      <c r="E14" s="16"/>
      <c r="F14" s="151" t="s">
        <v>325</v>
      </c>
      <c r="G14" s="152"/>
      <c r="H14" s="152"/>
      <c r="I14" s="153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47" t="s">
        <v>256</v>
      </c>
      <c r="B16" s="148"/>
      <c r="C16" s="151" t="s">
        <v>326</v>
      </c>
      <c r="D16" s="152"/>
      <c r="E16" s="152"/>
      <c r="F16" s="152"/>
      <c r="G16" s="152"/>
      <c r="H16" s="152"/>
      <c r="I16" s="153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47" t="s">
        <v>257</v>
      </c>
      <c r="B18" s="148"/>
      <c r="C18" s="156" t="s">
        <v>328</v>
      </c>
      <c r="D18" s="157"/>
      <c r="E18" s="157"/>
      <c r="F18" s="157"/>
      <c r="G18" s="157"/>
      <c r="H18" s="157"/>
      <c r="I18" s="158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47" t="s">
        <v>258</v>
      </c>
      <c r="B20" s="148"/>
      <c r="C20" s="156" t="s">
        <v>327</v>
      </c>
      <c r="D20" s="157"/>
      <c r="E20" s="157"/>
      <c r="F20" s="157"/>
      <c r="G20" s="157"/>
      <c r="H20" s="157"/>
      <c r="I20" s="158"/>
      <c r="J20" s="10"/>
      <c r="K20" s="10"/>
      <c r="L20" s="10"/>
    </row>
    <row r="21" spans="1:12" ht="12.75">
      <c r="A21" s="91"/>
      <c r="B21" s="22"/>
      <c r="C21" s="125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47" t="s">
        <v>259</v>
      </c>
      <c r="B22" s="148"/>
      <c r="C22" s="118">
        <v>406</v>
      </c>
      <c r="D22" s="151" t="s">
        <v>325</v>
      </c>
      <c r="E22" s="159"/>
      <c r="F22" s="160"/>
      <c r="G22" s="147"/>
      <c r="H22" s="161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47" t="s">
        <v>260</v>
      </c>
      <c r="B24" s="148"/>
      <c r="C24" s="118">
        <v>17</v>
      </c>
      <c r="D24" s="151" t="s">
        <v>329</v>
      </c>
      <c r="E24" s="159"/>
      <c r="F24" s="159"/>
      <c r="G24" s="160"/>
      <c r="H24" s="48" t="s">
        <v>261</v>
      </c>
      <c r="I24" s="119">
        <v>18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316</v>
      </c>
      <c r="I25" s="95"/>
      <c r="J25" s="10"/>
      <c r="K25" s="10"/>
      <c r="L25" s="10"/>
    </row>
    <row r="26" spans="1:12" ht="12.75">
      <c r="A26" s="147" t="s">
        <v>262</v>
      </c>
      <c r="B26" s="148"/>
      <c r="C26" s="120" t="s">
        <v>330</v>
      </c>
      <c r="D26" s="25"/>
      <c r="E26" s="33"/>
      <c r="F26" s="24"/>
      <c r="G26" s="162" t="s">
        <v>263</v>
      </c>
      <c r="H26" s="148"/>
      <c r="I26" s="121" t="s">
        <v>364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63" t="s">
        <v>264</v>
      </c>
      <c r="B28" s="164"/>
      <c r="C28" s="165"/>
      <c r="D28" s="165"/>
      <c r="E28" s="166" t="s">
        <v>265</v>
      </c>
      <c r="F28" s="167"/>
      <c r="G28" s="167"/>
      <c r="H28" s="168" t="s">
        <v>266</v>
      </c>
      <c r="I28" s="169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70"/>
      <c r="B30" s="171"/>
      <c r="C30" s="171"/>
      <c r="D30" s="172"/>
      <c r="E30" s="170"/>
      <c r="F30" s="171"/>
      <c r="G30" s="171"/>
      <c r="H30" s="139"/>
      <c r="I30" s="140"/>
      <c r="J30" s="10"/>
      <c r="K30" s="10"/>
      <c r="L30" s="10"/>
    </row>
    <row r="31" spans="1:12" ht="12.75">
      <c r="A31" s="91"/>
      <c r="B31" s="22"/>
      <c r="C31" s="21"/>
      <c r="D31" s="173"/>
      <c r="E31" s="173"/>
      <c r="F31" s="173"/>
      <c r="G31" s="174"/>
      <c r="H31" s="16"/>
      <c r="I31" s="98"/>
      <c r="J31" s="10"/>
      <c r="K31" s="10"/>
      <c r="L31" s="10"/>
    </row>
    <row r="32" spans="1:12" ht="12.75">
      <c r="A32" s="175" t="s">
        <v>331</v>
      </c>
      <c r="B32" s="176"/>
      <c r="C32" s="176"/>
      <c r="D32" s="177"/>
      <c r="E32" s="175" t="s">
        <v>325</v>
      </c>
      <c r="F32" s="176"/>
      <c r="G32" s="176"/>
      <c r="H32" s="139" t="s">
        <v>332</v>
      </c>
      <c r="I32" s="140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75"/>
      <c r="B34" s="176"/>
      <c r="C34" s="176"/>
      <c r="D34" s="177"/>
      <c r="E34" s="175"/>
      <c r="F34" s="176"/>
      <c r="G34" s="176"/>
      <c r="H34" s="139"/>
      <c r="I34" s="140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70"/>
      <c r="B36" s="171"/>
      <c r="C36" s="171"/>
      <c r="D36" s="172"/>
      <c r="E36" s="170"/>
      <c r="F36" s="171"/>
      <c r="G36" s="171"/>
      <c r="H36" s="139"/>
      <c r="I36" s="140"/>
      <c r="J36" s="10"/>
      <c r="K36" s="10"/>
      <c r="L36" s="10"/>
    </row>
    <row r="37" spans="1:12" ht="12.75">
      <c r="A37" s="100"/>
      <c r="B37" s="30"/>
      <c r="C37" s="178"/>
      <c r="D37" s="179"/>
      <c r="E37" s="16"/>
      <c r="F37" s="178"/>
      <c r="G37" s="179"/>
      <c r="H37" s="16"/>
      <c r="I37" s="92"/>
      <c r="J37" s="10"/>
      <c r="K37" s="10"/>
      <c r="L37" s="10"/>
    </row>
    <row r="38" spans="1:12" ht="12.75">
      <c r="A38" s="170"/>
      <c r="B38" s="171"/>
      <c r="C38" s="171"/>
      <c r="D38" s="172"/>
      <c r="E38" s="170"/>
      <c r="F38" s="171"/>
      <c r="G38" s="171"/>
      <c r="H38" s="139"/>
      <c r="I38" s="140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70"/>
      <c r="B40" s="171"/>
      <c r="C40" s="171"/>
      <c r="D40" s="172"/>
      <c r="E40" s="170"/>
      <c r="F40" s="171"/>
      <c r="G40" s="171"/>
      <c r="H40" s="139"/>
      <c r="I40" s="140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36" t="s">
        <v>267</v>
      </c>
      <c r="B44" s="183"/>
      <c r="C44" s="139"/>
      <c r="D44" s="140"/>
      <c r="E44" s="26"/>
      <c r="F44" s="151"/>
      <c r="G44" s="171"/>
      <c r="H44" s="171"/>
      <c r="I44" s="172"/>
      <c r="J44" s="10"/>
      <c r="K44" s="10"/>
      <c r="L44" s="10"/>
    </row>
    <row r="45" spans="1:12" ht="12.75">
      <c r="A45" s="100"/>
      <c r="B45" s="30"/>
      <c r="C45" s="178"/>
      <c r="D45" s="179"/>
      <c r="E45" s="16"/>
      <c r="F45" s="178"/>
      <c r="G45" s="180"/>
      <c r="H45" s="35"/>
      <c r="I45" s="104"/>
      <c r="J45" s="10"/>
      <c r="K45" s="10"/>
      <c r="L45" s="10"/>
    </row>
    <row r="46" spans="1:12" ht="12.75">
      <c r="A46" s="136" t="s">
        <v>268</v>
      </c>
      <c r="B46" s="183"/>
      <c r="C46" s="151" t="s">
        <v>333</v>
      </c>
      <c r="D46" s="181"/>
      <c r="E46" s="181"/>
      <c r="F46" s="181"/>
      <c r="G46" s="181"/>
      <c r="H46" s="181"/>
      <c r="I46" s="182"/>
      <c r="J46" s="10"/>
      <c r="K46" s="10"/>
      <c r="L46" s="10"/>
    </row>
    <row r="47" spans="1:12" ht="12.75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36" t="s">
        <v>270</v>
      </c>
      <c r="B48" s="183"/>
      <c r="C48" s="184" t="s">
        <v>334</v>
      </c>
      <c r="D48" s="185"/>
      <c r="E48" s="186"/>
      <c r="F48" s="16"/>
      <c r="G48" s="48" t="s">
        <v>271</v>
      </c>
      <c r="H48" s="184" t="s">
        <v>365</v>
      </c>
      <c r="I48" s="186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36" t="s">
        <v>257</v>
      </c>
      <c r="B50" s="183"/>
      <c r="C50" s="195" t="s">
        <v>335</v>
      </c>
      <c r="D50" s="185"/>
      <c r="E50" s="185"/>
      <c r="F50" s="185"/>
      <c r="G50" s="185"/>
      <c r="H50" s="185"/>
      <c r="I50" s="186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47" t="s">
        <v>272</v>
      </c>
      <c r="B52" s="148"/>
      <c r="C52" s="195" t="s">
        <v>336</v>
      </c>
      <c r="D52" s="185"/>
      <c r="E52" s="185"/>
      <c r="F52" s="185"/>
      <c r="G52" s="185"/>
      <c r="H52" s="185"/>
      <c r="I52" s="153"/>
      <c r="J52" s="10"/>
      <c r="K52" s="10"/>
      <c r="L52" s="10"/>
    </row>
    <row r="53" spans="1:12" ht="12.75">
      <c r="A53" s="105"/>
      <c r="B53" s="20"/>
      <c r="C53" s="189" t="s">
        <v>273</v>
      </c>
      <c r="D53" s="189"/>
      <c r="E53" s="189"/>
      <c r="F53" s="189"/>
      <c r="G53" s="189"/>
      <c r="H53" s="189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96" t="s">
        <v>274</v>
      </c>
      <c r="C55" s="197"/>
      <c r="D55" s="197"/>
      <c r="E55" s="197"/>
      <c r="F55" s="46"/>
      <c r="G55" s="46"/>
      <c r="H55" s="46"/>
      <c r="I55" s="107"/>
      <c r="J55" s="10"/>
      <c r="K55" s="10"/>
      <c r="L55" s="10"/>
    </row>
    <row r="56" spans="1:12" ht="12.75">
      <c r="A56" s="105"/>
      <c r="B56" s="198" t="s">
        <v>305</v>
      </c>
      <c r="C56" s="199"/>
      <c r="D56" s="199"/>
      <c r="E56" s="199"/>
      <c r="F56" s="199"/>
      <c r="G56" s="199"/>
      <c r="H56" s="199"/>
      <c r="I56" s="200"/>
      <c r="J56" s="10"/>
      <c r="K56" s="10"/>
      <c r="L56" s="10"/>
    </row>
    <row r="57" spans="1:12" ht="12.75">
      <c r="A57" s="105"/>
      <c r="B57" s="198" t="s">
        <v>306</v>
      </c>
      <c r="C57" s="199"/>
      <c r="D57" s="199"/>
      <c r="E57" s="199"/>
      <c r="F57" s="199"/>
      <c r="G57" s="199"/>
      <c r="H57" s="199"/>
      <c r="I57" s="107"/>
      <c r="J57" s="10"/>
      <c r="K57" s="10"/>
      <c r="L57" s="10"/>
    </row>
    <row r="58" spans="1:12" ht="12.75">
      <c r="A58" s="105"/>
      <c r="B58" s="198" t="s">
        <v>307</v>
      </c>
      <c r="C58" s="199"/>
      <c r="D58" s="199"/>
      <c r="E58" s="199"/>
      <c r="F58" s="199"/>
      <c r="G58" s="199"/>
      <c r="H58" s="199"/>
      <c r="I58" s="200"/>
      <c r="J58" s="10"/>
      <c r="K58" s="10"/>
      <c r="L58" s="10"/>
    </row>
    <row r="59" spans="1:12" ht="12.75">
      <c r="A59" s="105"/>
      <c r="B59" s="198" t="s">
        <v>308</v>
      </c>
      <c r="C59" s="199"/>
      <c r="D59" s="199"/>
      <c r="E59" s="199"/>
      <c r="F59" s="199"/>
      <c r="G59" s="199"/>
      <c r="H59" s="199"/>
      <c r="I59" s="200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275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276</v>
      </c>
      <c r="F62" s="33"/>
      <c r="G62" s="190" t="s">
        <v>277</v>
      </c>
      <c r="H62" s="191"/>
      <c r="I62" s="192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93"/>
      <c r="H63" s="194"/>
      <c r="I63" s="116"/>
      <c r="J63" s="10"/>
      <c r="K63" s="10"/>
      <c r="L63" s="10"/>
    </row>
  </sheetData>
  <sheetProtection/>
  <protectedRanges>
    <protectedRange sqref="E2 H2 C6:D6 C8:D8 C10:D10 C12:I12 C14:D14 F14:I14 C16:I16 C18:I18 C24:G24 C22:F22 C26 I26 I24 A30:I30 A32:I32 A34:D34 C20:I20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uprava@koteks.hr"/>
    <hyperlink ref="C20" r:id="rId2" display="www.koteks.hr"/>
    <hyperlink ref="C50" r:id="rId3" display="racunovodstvo@kotek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3">
      <selection activeCell="I82" sqref="I82"/>
    </sheetView>
  </sheetViews>
  <sheetFormatPr defaultColWidth="9.140625" defaultRowHeight="12.75"/>
  <cols>
    <col min="1" max="8" width="9.140625" style="49" customWidth="1"/>
    <col min="9" max="9" width="8.57421875" style="49" customWidth="1"/>
    <col min="10" max="10" width="9.8515625" style="49" customWidth="1"/>
    <col min="11" max="11" width="10.140625" style="49" customWidth="1"/>
    <col min="12" max="16384" width="9.140625" style="49" customWidth="1"/>
  </cols>
  <sheetData>
    <row r="1" spans="1:11" ht="12.75" customHeight="1">
      <c r="A1" s="238" t="s">
        <v>153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2.75" customHeight="1">
      <c r="A2" s="239" t="s">
        <v>374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>
      <c r="A3" s="240" t="s">
        <v>368</v>
      </c>
      <c r="B3" s="241"/>
      <c r="C3" s="241"/>
      <c r="D3" s="241"/>
      <c r="E3" s="241"/>
      <c r="F3" s="241"/>
      <c r="G3" s="241"/>
      <c r="H3" s="241"/>
      <c r="I3" s="241"/>
      <c r="J3" s="241"/>
      <c r="K3" s="242"/>
    </row>
    <row r="4" spans="1:11" ht="21">
      <c r="A4" s="243" t="s">
        <v>59</v>
      </c>
      <c r="B4" s="244"/>
      <c r="C4" s="244"/>
      <c r="D4" s="244"/>
      <c r="E4" s="244"/>
      <c r="F4" s="244"/>
      <c r="G4" s="244"/>
      <c r="H4" s="245"/>
      <c r="I4" s="55" t="s">
        <v>278</v>
      </c>
      <c r="J4" s="56" t="s">
        <v>317</v>
      </c>
      <c r="K4" s="57" t="s">
        <v>318</v>
      </c>
    </row>
    <row r="5" spans="1:11" ht="12.75">
      <c r="A5" s="234">
        <v>1</v>
      </c>
      <c r="B5" s="234"/>
      <c r="C5" s="234"/>
      <c r="D5" s="234"/>
      <c r="E5" s="234"/>
      <c r="F5" s="234"/>
      <c r="G5" s="234"/>
      <c r="H5" s="234"/>
      <c r="I5" s="54">
        <v>2</v>
      </c>
      <c r="J5" s="53">
        <v>3</v>
      </c>
      <c r="K5" s="53">
        <v>4</v>
      </c>
    </row>
    <row r="6" spans="1:11" ht="12.75">
      <c r="A6" s="235"/>
      <c r="B6" s="236"/>
      <c r="C6" s="236"/>
      <c r="D6" s="236"/>
      <c r="E6" s="236"/>
      <c r="F6" s="236"/>
      <c r="G6" s="236"/>
      <c r="H6" s="236"/>
      <c r="I6" s="236"/>
      <c r="J6" s="236"/>
      <c r="K6" s="237"/>
    </row>
    <row r="7" spans="1:11" ht="12.75">
      <c r="A7" s="210" t="s">
        <v>60</v>
      </c>
      <c r="B7" s="211"/>
      <c r="C7" s="211"/>
      <c r="D7" s="211"/>
      <c r="E7" s="211"/>
      <c r="F7" s="211"/>
      <c r="G7" s="211"/>
      <c r="H7" s="228"/>
      <c r="I7" s="3">
        <v>1</v>
      </c>
      <c r="J7" s="6"/>
      <c r="K7" s="6"/>
    </row>
    <row r="8" spans="1:11" ht="12.75">
      <c r="A8" s="217" t="s">
        <v>13</v>
      </c>
      <c r="B8" s="218"/>
      <c r="C8" s="218"/>
      <c r="D8" s="218"/>
      <c r="E8" s="218"/>
      <c r="F8" s="218"/>
      <c r="G8" s="218"/>
      <c r="H8" s="219"/>
      <c r="I8" s="1">
        <v>2</v>
      </c>
      <c r="J8" s="50">
        <f>J9+J16+J26+J35+J39</f>
        <v>22381635</v>
      </c>
      <c r="K8" s="50">
        <f>K9+K16+K26+K35</f>
        <v>16857802</v>
      </c>
    </row>
    <row r="9" spans="1:11" ht="12.75">
      <c r="A9" s="214" t="s">
        <v>205</v>
      </c>
      <c r="B9" s="215"/>
      <c r="C9" s="215"/>
      <c r="D9" s="215"/>
      <c r="E9" s="215"/>
      <c r="F9" s="215"/>
      <c r="G9" s="215"/>
      <c r="H9" s="216"/>
      <c r="I9" s="1">
        <v>3</v>
      </c>
      <c r="J9" s="50">
        <f>SUM(J10:J15)</f>
        <v>2086835</v>
      </c>
      <c r="K9" s="50">
        <v>2086835</v>
      </c>
    </row>
    <row r="10" spans="1:11" ht="12.75">
      <c r="A10" s="214" t="s">
        <v>112</v>
      </c>
      <c r="B10" s="215"/>
      <c r="C10" s="215"/>
      <c r="D10" s="215"/>
      <c r="E10" s="215"/>
      <c r="F10" s="215"/>
      <c r="G10" s="215"/>
      <c r="H10" s="216"/>
      <c r="I10" s="1">
        <v>4</v>
      </c>
      <c r="J10" s="7"/>
      <c r="K10" s="7"/>
    </row>
    <row r="11" spans="1:11" ht="12.75">
      <c r="A11" s="214" t="s">
        <v>14</v>
      </c>
      <c r="B11" s="215"/>
      <c r="C11" s="215"/>
      <c r="D11" s="215"/>
      <c r="E11" s="215"/>
      <c r="F11" s="215"/>
      <c r="G11" s="215"/>
      <c r="H11" s="216"/>
      <c r="I11" s="1">
        <v>5</v>
      </c>
      <c r="J11" s="7"/>
      <c r="K11" s="7"/>
    </row>
    <row r="12" spans="1:11" ht="12.75">
      <c r="A12" s="214" t="s">
        <v>113</v>
      </c>
      <c r="B12" s="215"/>
      <c r="C12" s="215"/>
      <c r="D12" s="215"/>
      <c r="E12" s="215"/>
      <c r="F12" s="215"/>
      <c r="G12" s="215"/>
      <c r="H12" s="216"/>
      <c r="I12" s="1">
        <v>6</v>
      </c>
      <c r="J12" s="7"/>
      <c r="K12" s="7"/>
    </row>
    <row r="13" spans="1:11" ht="12.75">
      <c r="A13" s="214" t="s">
        <v>208</v>
      </c>
      <c r="B13" s="215"/>
      <c r="C13" s="215"/>
      <c r="D13" s="215"/>
      <c r="E13" s="215"/>
      <c r="F13" s="215"/>
      <c r="G13" s="215"/>
      <c r="H13" s="216"/>
      <c r="I13" s="1">
        <v>7</v>
      </c>
      <c r="J13" s="7"/>
      <c r="K13" s="7"/>
    </row>
    <row r="14" spans="1:11" ht="12.75">
      <c r="A14" s="214" t="s">
        <v>209</v>
      </c>
      <c r="B14" s="215"/>
      <c r="C14" s="215"/>
      <c r="D14" s="215"/>
      <c r="E14" s="215"/>
      <c r="F14" s="215"/>
      <c r="G14" s="215"/>
      <c r="H14" s="216"/>
      <c r="I14" s="1">
        <v>8</v>
      </c>
      <c r="J14" s="7"/>
      <c r="K14" s="7"/>
    </row>
    <row r="15" spans="1:11" ht="12.75">
      <c r="A15" s="214" t="s">
        <v>210</v>
      </c>
      <c r="B15" s="215"/>
      <c r="C15" s="215"/>
      <c r="D15" s="215"/>
      <c r="E15" s="215"/>
      <c r="F15" s="215"/>
      <c r="G15" s="215"/>
      <c r="H15" s="216"/>
      <c r="I15" s="1">
        <v>9</v>
      </c>
      <c r="J15" s="7">
        <v>2086835</v>
      </c>
      <c r="K15" s="7">
        <v>2086835</v>
      </c>
    </row>
    <row r="16" spans="1:11" ht="12.75">
      <c r="A16" s="214" t="s">
        <v>206</v>
      </c>
      <c r="B16" s="215"/>
      <c r="C16" s="215"/>
      <c r="D16" s="215"/>
      <c r="E16" s="215"/>
      <c r="F16" s="215"/>
      <c r="G16" s="215"/>
      <c r="H16" s="216"/>
      <c r="I16" s="1">
        <v>10</v>
      </c>
      <c r="J16" s="50">
        <f>SUM(J17:J25)</f>
        <v>19897972</v>
      </c>
      <c r="K16" s="50">
        <f>SUM(K17:K25)</f>
        <v>13758750</v>
      </c>
    </row>
    <row r="17" spans="1:11" ht="12.75">
      <c r="A17" s="214" t="s">
        <v>211</v>
      </c>
      <c r="B17" s="215"/>
      <c r="C17" s="215"/>
      <c r="D17" s="215"/>
      <c r="E17" s="215"/>
      <c r="F17" s="215"/>
      <c r="G17" s="215"/>
      <c r="H17" s="216"/>
      <c r="I17" s="1">
        <v>11</v>
      </c>
      <c r="J17" s="7">
        <v>7062771</v>
      </c>
      <c r="K17" s="7">
        <v>6885242</v>
      </c>
    </row>
    <row r="18" spans="1:11" ht="12.75">
      <c r="A18" s="214" t="s">
        <v>247</v>
      </c>
      <c r="B18" s="215"/>
      <c r="C18" s="215"/>
      <c r="D18" s="215"/>
      <c r="E18" s="215"/>
      <c r="F18" s="215"/>
      <c r="G18" s="215"/>
      <c r="H18" s="216"/>
      <c r="I18" s="1">
        <v>12</v>
      </c>
      <c r="J18" s="7">
        <v>12143878</v>
      </c>
      <c r="K18" s="7">
        <v>5476300</v>
      </c>
    </row>
    <row r="19" spans="1:11" ht="12.75">
      <c r="A19" s="214" t="s">
        <v>212</v>
      </c>
      <c r="B19" s="215"/>
      <c r="C19" s="215"/>
      <c r="D19" s="215"/>
      <c r="E19" s="215"/>
      <c r="F19" s="215"/>
      <c r="G19" s="215"/>
      <c r="H19" s="216"/>
      <c r="I19" s="1">
        <v>13</v>
      </c>
      <c r="J19" s="7">
        <v>417051</v>
      </c>
      <c r="K19" s="7">
        <v>176391</v>
      </c>
    </row>
    <row r="20" spans="1:11" ht="12.75">
      <c r="A20" s="214" t="s">
        <v>27</v>
      </c>
      <c r="B20" s="215"/>
      <c r="C20" s="215"/>
      <c r="D20" s="215"/>
      <c r="E20" s="215"/>
      <c r="F20" s="215"/>
      <c r="G20" s="215"/>
      <c r="H20" s="216"/>
      <c r="I20" s="1">
        <v>14</v>
      </c>
      <c r="J20" s="7">
        <v>274272</v>
      </c>
      <c r="K20" s="7">
        <v>1220817</v>
      </c>
    </row>
    <row r="21" spans="1:11" ht="12.75">
      <c r="A21" s="214" t="s">
        <v>28</v>
      </c>
      <c r="B21" s="215"/>
      <c r="C21" s="215"/>
      <c r="D21" s="215"/>
      <c r="E21" s="215"/>
      <c r="F21" s="215"/>
      <c r="G21" s="215"/>
      <c r="H21" s="216"/>
      <c r="I21" s="1">
        <v>15</v>
      </c>
      <c r="J21" s="7"/>
      <c r="K21" s="7"/>
    </row>
    <row r="22" spans="1:11" ht="12.75">
      <c r="A22" s="214" t="s">
        <v>72</v>
      </c>
      <c r="B22" s="215"/>
      <c r="C22" s="215"/>
      <c r="D22" s="215"/>
      <c r="E22" s="215"/>
      <c r="F22" s="215"/>
      <c r="G22" s="215"/>
      <c r="H22" s="216"/>
      <c r="I22" s="1">
        <v>16</v>
      </c>
      <c r="J22" s="7"/>
      <c r="K22" s="7"/>
    </row>
    <row r="23" spans="1:11" ht="12.75">
      <c r="A23" s="214" t="s">
        <v>73</v>
      </c>
      <c r="B23" s="215"/>
      <c r="C23" s="215"/>
      <c r="D23" s="215"/>
      <c r="E23" s="215"/>
      <c r="F23" s="215"/>
      <c r="G23" s="215"/>
      <c r="H23" s="216"/>
      <c r="I23" s="1">
        <v>17</v>
      </c>
      <c r="J23" s="7"/>
      <c r="K23" s="7"/>
    </row>
    <row r="24" spans="1:11" ht="12.75">
      <c r="A24" s="214" t="s">
        <v>74</v>
      </c>
      <c r="B24" s="215"/>
      <c r="C24" s="215"/>
      <c r="D24" s="215"/>
      <c r="E24" s="215"/>
      <c r="F24" s="215"/>
      <c r="G24" s="215"/>
      <c r="H24" s="216"/>
      <c r="I24" s="1">
        <v>18</v>
      </c>
      <c r="J24" s="7"/>
      <c r="K24" s="7"/>
    </row>
    <row r="25" spans="1:11" ht="12.75">
      <c r="A25" s="214" t="s">
        <v>75</v>
      </c>
      <c r="B25" s="215"/>
      <c r="C25" s="215"/>
      <c r="D25" s="215"/>
      <c r="E25" s="215"/>
      <c r="F25" s="215"/>
      <c r="G25" s="215"/>
      <c r="H25" s="216"/>
      <c r="I25" s="1">
        <v>19</v>
      </c>
      <c r="J25" s="7"/>
      <c r="K25" s="7"/>
    </row>
    <row r="26" spans="1:11" ht="12.75">
      <c r="A26" s="214" t="s">
        <v>190</v>
      </c>
      <c r="B26" s="215"/>
      <c r="C26" s="215"/>
      <c r="D26" s="215"/>
      <c r="E26" s="215"/>
      <c r="F26" s="215"/>
      <c r="G26" s="215"/>
      <c r="H26" s="216"/>
      <c r="I26" s="1">
        <v>20</v>
      </c>
      <c r="J26" s="50">
        <f>SUM(J27:J34)</f>
        <v>120890</v>
      </c>
      <c r="K26" s="50">
        <f>K27+K33</f>
        <v>103270</v>
      </c>
    </row>
    <row r="27" spans="1:11" ht="12.75">
      <c r="A27" s="214" t="s">
        <v>76</v>
      </c>
      <c r="B27" s="215"/>
      <c r="C27" s="215"/>
      <c r="D27" s="215"/>
      <c r="E27" s="215"/>
      <c r="F27" s="215"/>
      <c r="G27" s="215"/>
      <c r="H27" s="216"/>
      <c r="I27" s="1">
        <v>21</v>
      </c>
      <c r="J27" s="7">
        <v>42320</v>
      </c>
      <c r="K27" s="7">
        <v>27320</v>
      </c>
    </row>
    <row r="28" spans="1:11" ht="12.75">
      <c r="A28" s="214" t="s">
        <v>77</v>
      </c>
      <c r="B28" s="215"/>
      <c r="C28" s="215"/>
      <c r="D28" s="215"/>
      <c r="E28" s="215"/>
      <c r="F28" s="215"/>
      <c r="G28" s="215"/>
      <c r="H28" s="216"/>
      <c r="I28" s="1">
        <v>22</v>
      </c>
      <c r="J28" s="7"/>
      <c r="K28" s="7"/>
    </row>
    <row r="29" spans="1:11" ht="12.75">
      <c r="A29" s="214" t="s">
        <v>78</v>
      </c>
      <c r="B29" s="215"/>
      <c r="C29" s="215"/>
      <c r="D29" s="215"/>
      <c r="E29" s="215"/>
      <c r="F29" s="215"/>
      <c r="G29" s="215"/>
      <c r="H29" s="216"/>
      <c r="I29" s="1">
        <v>23</v>
      </c>
      <c r="J29" s="7"/>
      <c r="K29" s="7"/>
    </row>
    <row r="30" spans="1:11" ht="12.75">
      <c r="A30" s="214" t="s">
        <v>83</v>
      </c>
      <c r="B30" s="215"/>
      <c r="C30" s="215"/>
      <c r="D30" s="215"/>
      <c r="E30" s="215"/>
      <c r="F30" s="215"/>
      <c r="G30" s="215"/>
      <c r="H30" s="216"/>
      <c r="I30" s="1">
        <v>24</v>
      </c>
      <c r="J30" s="7"/>
      <c r="K30" s="7"/>
    </row>
    <row r="31" spans="1:11" ht="12.75">
      <c r="A31" s="214" t="s">
        <v>84</v>
      </c>
      <c r="B31" s="215"/>
      <c r="C31" s="215"/>
      <c r="D31" s="215"/>
      <c r="E31" s="215"/>
      <c r="F31" s="215"/>
      <c r="G31" s="215"/>
      <c r="H31" s="216"/>
      <c r="I31" s="1">
        <v>25</v>
      </c>
      <c r="J31" s="7"/>
      <c r="K31" s="7"/>
    </row>
    <row r="32" spans="1:11" ht="12.75">
      <c r="A32" s="214" t="s">
        <v>85</v>
      </c>
      <c r="B32" s="215"/>
      <c r="C32" s="215"/>
      <c r="D32" s="215"/>
      <c r="E32" s="215"/>
      <c r="F32" s="215"/>
      <c r="G32" s="215"/>
      <c r="H32" s="216"/>
      <c r="I32" s="1">
        <v>26</v>
      </c>
      <c r="J32" s="7"/>
      <c r="K32" s="7"/>
    </row>
    <row r="33" spans="1:11" ht="12.75">
      <c r="A33" s="214" t="s">
        <v>79</v>
      </c>
      <c r="B33" s="215"/>
      <c r="C33" s="215"/>
      <c r="D33" s="215"/>
      <c r="E33" s="215"/>
      <c r="F33" s="215"/>
      <c r="G33" s="215"/>
      <c r="H33" s="216"/>
      <c r="I33" s="1">
        <v>27</v>
      </c>
      <c r="J33" s="7">
        <v>78570</v>
      </c>
      <c r="K33" s="7">
        <v>75950</v>
      </c>
    </row>
    <row r="34" spans="1:11" ht="12.75">
      <c r="A34" s="214" t="s">
        <v>183</v>
      </c>
      <c r="B34" s="215"/>
      <c r="C34" s="215"/>
      <c r="D34" s="215"/>
      <c r="E34" s="215"/>
      <c r="F34" s="215"/>
      <c r="G34" s="215"/>
      <c r="H34" s="216"/>
      <c r="I34" s="1">
        <v>28</v>
      </c>
      <c r="J34" s="7"/>
      <c r="K34" s="7"/>
    </row>
    <row r="35" spans="1:11" ht="12.75">
      <c r="A35" s="214" t="s">
        <v>184</v>
      </c>
      <c r="B35" s="215"/>
      <c r="C35" s="215"/>
      <c r="D35" s="215"/>
      <c r="E35" s="215"/>
      <c r="F35" s="215"/>
      <c r="G35" s="215"/>
      <c r="H35" s="216"/>
      <c r="I35" s="1">
        <v>29</v>
      </c>
      <c r="J35" s="50">
        <f>SUM(J36:J38)</f>
        <v>275938</v>
      </c>
      <c r="K35" s="50">
        <f>K38</f>
        <v>908947</v>
      </c>
    </row>
    <row r="36" spans="1:11" ht="12.75">
      <c r="A36" s="214" t="s">
        <v>80</v>
      </c>
      <c r="B36" s="215"/>
      <c r="C36" s="215"/>
      <c r="D36" s="215"/>
      <c r="E36" s="215"/>
      <c r="F36" s="215"/>
      <c r="G36" s="215"/>
      <c r="H36" s="216"/>
      <c r="I36" s="1">
        <v>30</v>
      </c>
      <c r="J36" s="7"/>
      <c r="K36" s="7"/>
    </row>
    <row r="37" spans="1:11" ht="12.75">
      <c r="A37" s="214" t="s">
        <v>81</v>
      </c>
      <c r="B37" s="215"/>
      <c r="C37" s="215"/>
      <c r="D37" s="215"/>
      <c r="E37" s="215"/>
      <c r="F37" s="215"/>
      <c r="G37" s="215"/>
      <c r="H37" s="216"/>
      <c r="I37" s="1">
        <v>31</v>
      </c>
      <c r="J37" s="7"/>
      <c r="K37" s="7"/>
    </row>
    <row r="38" spans="1:11" ht="12.75">
      <c r="A38" s="214" t="s">
        <v>82</v>
      </c>
      <c r="B38" s="215"/>
      <c r="C38" s="215"/>
      <c r="D38" s="215"/>
      <c r="E38" s="215"/>
      <c r="F38" s="215"/>
      <c r="G38" s="215"/>
      <c r="H38" s="216"/>
      <c r="I38" s="1">
        <v>32</v>
      </c>
      <c r="J38" s="7">
        <v>275938</v>
      </c>
      <c r="K38" s="7">
        <v>908947</v>
      </c>
    </row>
    <row r="39" spans="1:11" ht="12.75">
      <c r="A39" s="214" t="s">
        <v>185</v>
      </c>
      <c r="B39" s="215"/>
      <c r="C39" s="215"/>
      <c r="D39" s="215"/>
      <c r="E39" s="215"/>
      <c r="F39" s="215"/>
      <c r="G39" s="215"/>
      <c r="H39" s="216"/>
      <c r="I39" s="1">
        <v>33</v>
      </c>
      <c r="J39" s="7"/>
      <c r="K39" s="7"/>
    </row>
    <row r="40" spans="1:11" ht="12.75">
      <c r="A40" s="217" t="s">
        <v>240</v>
      </c>
      <c r="B40" s="218"/>
      <c r="C40" s="218"/>
      <c r="D40" s="218"/>
      <c r="E40" s="218"/>
      <c r="F40" s="218"/>
      <c r="G40" s="218"/>
      <c r="H40" s="219"/>
      <c r="I40" s="1">
        <v>34</v>
      </c>
      <c r="J40" s="50">
        <f>J41+J49+J56+J64</f>
        <v>23675500</v>
      </c>
      <c r="K40" s="50">
        <f>K41+K49+K56+K64</f>
        <v>45907076</v>
      </c>
    </row>
    <row r="41" spans="1:11" ht="12.75">
      <c r="A41" s="214" t="s">
        <v>100</v>
      </c>
      <c r="B41" s="215"/>
      <c r="C41" s="215"/>
      <c r="D41" s="215"/>
      <c r="E41" s="215"/>
      <c r="F41" s="215"/>
      <c r="G41" s="215"/>
      <c r="H41" s="216"/>
      <c r="I41" s="1">
        <v>35</v>
      </c>
      <c r="J41" s="50">
        <f>SUM(J42:J48)</f>
        <v>3354711</v>
      </c>
      <c r="K41" s="50">
        <f>K42+K45</f>
        <v>2806808</v>
      </c>
    </row>
    <row r="42" spans="1:11" ht="12.75">
      <c r="A42" s="214" t="s">
        <v>117</v>
      </c>
      <c r="B42" s="215"/>
      <c r="C42" s="215"/>
      <c r="D42" s="215"/>
      <c r="E42" s="215"/>
      <c r="F42" s="215"/>
      <c r="G42" s="215"/>
      <c r="H42" s="216"/>
      <c r="I42" s="1">
        <v>36</v>
      </c>
      <c r="J42" s="7">
        <v>653178</v>
      </c>
      <c r="K42" s="7">
        <v>642903</v>
      </c>
    </row>
    <row r="43" spans="1:11" ht="12.75">
      <c r="A43" s="214" t="s">
        <v>118</v>
      </c>
      <c r="B43" s="215"/>
      <c r="C43" s="215"/>
      <c r="D43" s="215"/>
      <c r="E43" s="215"/>
      <c r="F43" s="215"/>
      <c r="G43" s="215"/>
      <c r="H43" s="216"/>
      <c r="I43" s="1">
        <v>37</v>
      </c>
      <c r="J43" s="7"/>
      <c r="K43" s="7"/>
    </row>
    <row r="44" spans="1:11" ht="12.75">
      <c r="A44" s="214" t="s">
        <v>86</v>
      </c>
      <c r="B44" s="215"/>
      <c r="C44" s="215"/>
      <c r="D44" s="215"/>
      <c r="E44" s="215"/>
      <c r="F44" s="215"/>
      <c r="G44" s="215"/>
      <c r="H44" s="216"/>
      <c r="I44" s="1">
        <v>38</v>
      </c>
      <c r="J44" s="7"/>
      <c r="K44" s="7"/>
    </row>
    <row r="45" spans="1:11" ht="12.75">
      <c r="A45" s="214" t="s">
        <v>87</v>
      </c>
      <c r="B45" s="215"/>
      <c r="C45" s="215"/>
      <c r="D45" s="215"/>
      <c r="E45" s="215"/>
      <c r="F45" s="215"/>
      <c r="G45" s="215"/>
      <c r="H45" s="216"/>
      <c r="I45" s="1">
        <v>39</v>
      </c>
      <c r="J45" s="7">
        <v>2701533</v>
      </c>
      <c r="K45" s="7">
        <v>2163905</v>
      </c>
    </row>
    <row r="46" spans="1:11" ht="12.75">
      <c r="A46" s="214" t="s">
        <v>88</v>
      </c>
      <c r="B46" s="215"/>
      <c r="C46" s="215"/>
      <c r="D46" s="215"/>
      <c r="E46" s="215"/>
      <c r="F46" s="215"/>
      <c r="G46" s="215"/>
      <c r="H46" s="216"/>
      <c r="I46" s="1">
        <v>40</v>
      </c>
      <c r="J46" s="7"/>
      <c r="K46" s="7"/>
    </row>
    <row r="47" spans="1:11" ht="12.75">
      <c r="A47" s="214" t="s">
        <v>89</v>
      </c>
      <c r="B47" s="215"/>
      <c r="C47" s="215"/>
      <c r="D47" s="215"/>
      <c r="E47" s="215"/>
      <c r="F47" s="215"/>
      <c r="G47" s="215"/>
      <c r="H47" s="216"/>
      <c r="I47" s="1">
        <v>41</v>
      </c>
      <c r="J47" s="7"/>
      <c r="K47" s="7"/>
    </row>
    <row r="48" spans="1:11" ht="12.75">
      <c r="A48" s="214" t="s">
        <v>90</v>
      </c>
      <c r="B48" s="215"/>
      <c r="C48" s="215"/>
      <c r="D48" s="215"/>
      <c r="E48" s="215"/>
      <c r="F48" s="215"/>
      <c r="G48" s="215"/>
      <c r="H48" s="216"/>
      <c r="I48" s="1">
        <v>42</v>
      </c>
      <c r="J48" s="7"/>
      <c r="K48" s="7"/>
    </row>
    <row r="49" spans="1:11" ht="12.75">
      <c r="A49" s="214" t="s">
        <v>101</v>
      </c>
      <c r="B49" s="215"/>
      <c r="C49" s="215"/>
      <c r="D49" s="215"/>
      <c r="E49" s="215"/>
      <c r="F49" s="215"/>
      <c r="G49" s="215"/>
      <c r="H49" s="216"/>
      <c r="I49" s="1">
        <v>43</v>
      </c>
      <c r="J49" s="50">
        <f>SUM(J50:J55)</f>
        <v>6985811</v>
      </c>
      <c r="K49" s="50">
        <f>K50+K51+K52+K53+K54+K55</f>
        <v>5847549</v>
      </c>
    </row>
    <row r="50" spans="1:11" ht="12.75">
      <c r="A50" s="214" t="s">
        <v>200</v>
      </c>
      <c r="B50" s="215"/>
      <c r="C50" s="215"/>
      <c r="D50" s="215"/>
      <c r="E50" s="215"/>
      <c r="F50" s="215"/>
      <c r="G50" s="215"/>
      <c r="H50" s="216"/>
      <c r="I50" s="1">
        <v>44</v>
      </c>
      <c r="J50" s="7"/>
      <c r="K50" s="7"/>
    </row>
    <row r="51" spans="1:11" ht="12.75">
      <c r="A51" s="214" t="s">
        <v>201</v>
      </c>
      <c r="B51" s="215"/>
      <c r="C51" s="215"/>
      <c r="D51" s="215"/>
      <c r="E51" s="215"/>
      <c r="F51" s="215"/>
      <c r="G51" s="215"/>
      <c r="H51" s="216"/>
      <c r="I51" s="1">
        <v>45</v>
      </c>
      <c r="J51" s="7">
        <v>5758228</v>
      </c>
      <c r="K51" s="7">
        <v>5646869</v>
      </c>
    </row>
    <row r="52" spans="1:11" ht="12.75">
      <c r="A52" s="214" t="s">
        <v>202</v>
      </c>
      <c r="B52" s="215"/>
      <c r="C52" s="215"/>
      <c r="D52" s="215"/>
      <c r="E52" s="215"/>
      <c r="F52" s="215"/>
      <c r="G52" s="215"/>
      <c r="H52" s="216"/>
      <c r="I52" s="1">
        <v>46</v>
      </c>
      <c r="J52" s="7"/>
      <c r="K52" s="7"/>
    </row>
    <row r="53" spans="1:11" ht="12.75">
      <c r="A53" s="214" t="s">
        <v>203</v>
      </c>
      <c r="B53" s="215"/>
      <c r="C53" s="215"/>
      <c r="D53" s="215"/>
      <c r="E53" s="215"/>
      <c r="F53" s="215"/>
      <c r="G53" s="215"/>
      <c r="H53" s="216"/>
      <c r="I53" s="1">
        <v>47</v>
      </c>
      <c r="J53" s="7">
        <v>1200</v>
      </c>
      <c r="K53" s="7">
        <v>1200</v>
      </c>
    </row>
    <row r="54" spans="1:11" ht="12.75">
      <c r="A54" s="214" t="s">
        <v>10</v>
      </c>
      <c r="B54" s="215"/>
      <c r="C54" s="215"/>
      <c r="D54" s="215"/>
      <c r="E54" s="215"/>
      <c r="F54" s="215"/>
      <c r="G54" s="215"/>
      <c r="H54" s="216"/>
      <c r="I54" s="1">
        <v>48</v>
      </c>
      <c r="J54" s="7">
        <v>52349</v>
      </c>
      <c r="K54" s="7">
        <v>480</v>
      </c>
    </row>
    <row r="55" spans="1:11" ht="12.75">
      <c r="A55" s="214" t="s">
        <v>11</v>
      </c>
      <c r="B55" s="215"/>
      <c r="C55" s="215"/>
      <c r="D55" s="215"/>
      <c r="E55" s="215"/>
      <c r="F55" s="215"/>
      <c r="G55" s="215"/>
      <c r="H55" s="216"/>
      <c r="I55" s="1">
        <v>49</v>
      </c>
      <c r="J55" s="7">
        <v>1174034</v>
      </c>
      <c r="K55" s="7">
        <v>199000</v>
      </c>
    </row>
    <row r="56" spans="1:11" ht="12.75">
      <c r="A56" s="214" t="s">
        <v>102</v>
      </c>
      <c r="B56" s="215"/>
      <c r="C56" s="215"/>
      <c r="D56" s="215"/>
      <c r="E56" s="215"/>
      <c r="F56" s="215"/>
      <c r="G56" s="215"/>
      <c r="H56" s="216"/>
      <c r="I56" s="1">
        <v>50</v>
      </c>
      <c r="J56" s="50">
        <f>SUM(J57:J63)</f>
        <v>13229525</v>
      </c>
      <c r="K56" s="50">
        <f>K58+K63</f>
        <v>30188953</v>
      </c>
    </row>
    <row r="57" spans="1:11" ht="12.75">
      <c r="A57" s="214" t="s">
        <v>76</v>
      </c>
      <c r="B57" s="215"/>
      <c r="C57" s="215"/>
      <c r="D57" s="215"/>
      <c r="E57" s="215"/>
      <c r="F57" s="215"/>
      <c r="G57" s="215"/>
      <c r="H57" s="216"/>
      <c r="I57" s="1">
        <v>51</v>
      </c>
      <c r="J57" s="7"/>
      <c r="K57" s="7"/>
    </row>
    <row r="58" spans="1:11" ht="12.75">
      <c r="A58" s="214" t="s">
        <v>77</v>
      </c>
      <c r="B58" s="215"/>
      <c r="C58" s="215"/>
      <c r="D58" s="215"/>
      <c r="E58" s="215"/>
      <c r="F58" s="215"/>
      <c r="G58" s="215"/>
      <c r="H58" s="216"/>
      <c r="I58" s="1">
        <v>52</v>
      </c>
      <c r="J58" s="7">
        <v>874456</v>
      </c>
      <c r="K58" s="7">
        <v>9519693</v>
      </c>
    </row>
    <row r="59" spans="1:11" ht="12.75">
      <c r="A59" s="214" t="s">
        <v>242</v>
      </c>
      <c r="B59" s="215"/>
      <c r="C59" s="215"/>
      <c r="D59" s="215"/>
      <c r="E59" s="215"/>
      <c r="F59" s="215"/>
      <c r="G59" s="215"/>
      <c r="H59" s="216"/>
      <c r="I59" s="1">
        <v>53</v>
      </c>
      <c r="J59" s="7"/>
      <c r="K59" s="7"/>
    </row>
    <row r="60" spans="1:11" ht="12.75">
      <c r="A60" s="214" t="s">
        <v>83</v>
      </c>
      <c r="B60" s="215"/>
      <c r="C60" s="215"/>
      <c r="D60" s="215"/>
      <c r="E60" s="215"/>
      <c r="F60" s="215"/>
      <c r="G60" s="215"/>
      <c r="H60" s="216"/>
      <c r="I60" s="1">
        <v>54</v>
      </c>
      <c r="J60" s="7"/>
      <c r="K60" s="7"/>
    </row>
    <row r="61" spans="1:11" ht="12.75">
      <c r="A61" s="214" t="s">
        <v>84</v>
      </c>
      <c r="B61" s="215"/>
      <c r="C61" s="215"/>
      <c r="D61" s="215"/>
      <c r="E61" s="215"/>
      <c r="F61" s="215"/>
      <c r="G61" s="215"/>
      <c r="H61" s="216"/>
      <c r="I61" s="1">
        <v>55</v>
      </c>
      <c r="J61" s="7"/>
      <c r="K61" s="7"/>
    </row>
    <row r="62" spans="1:11" ht="12.75">
      <c r="A62" s="214" t="s">
        <v>85</v>
      </c>
      <c r="B62" s="215"/>
      <c r="C62" s="215"/>
      <c r="D62" s="215"/>
      <c r="E62" s="215"/>
      <c r="F62" s="215"/>
      <c r="G62" s="215"/>
      <c r="H62" s="216"/>
      <c r="I62" s="1">
        <v>56</v>
      </c>
      <c r="J62" s="7"/>
      <c r="K62" s="7"/>
    </row>
    <row r="63" spans="1:11" ht="12.75">
      <c r="A63" s="214" t="s">
        <v>46</v>
      </c>
      <c r="B63" s="215"/>
      <c r="C63" s="215"/>
      <c r="D63" s="215"/>
      <c r="E63" s="215"/>
      <c r="F63" s="215"/>
      <c r="G63" s="215"/>
      <c r="H63" s="216"/>
      <c r="I63" s="1">
        <v>57</v>
      </c>
      <c r="J63" s="7">
        <v>12355069</v>
      </c>
      <c r="K63" s="7">
        <v>20669260</v>
      </c>
    </row>
    <row r="64" spans="1:11" ht="12.75">
      <c r="A64" s="214" t="s">
        <v>207</v>
      </c>
      <c r="B64" s="215"/>
      <c r="C64" s="215"/>
      <c r="D64" s="215"/>
      <c r="E64" s="215"/>
      <c r="F64" s="215"/>
      <c r="G64" s="215"/>
      <c r="H64" s="216"/>
      <c r="I64" s="1">
        <v>58</v>
      </c>
      <c r="J64" s="7">
        <v>105453</v>
      </c>
      <c r="K64" s="7">
        <v>7063766</v>
      </c>
    </row>
    <row r="65" spans="1:11" ht="12.75">
      <c r="A65" s="217" t="s">
        <v>56</v>
      </c>
      <c r="B65" s="218"/>
      <c r="C65" s="218"/>
      <c r="D65" s="218"/>
      <c r="E65" s="218"/>
      <c r="F65" s="218"/>
      <c r="G65" s="218"/>
      <c r="H65" s="219"/>
      <c r="I65" s="1">
        <v>59</v>
      </c>
      <c r="J65" s="7">
        <v>393004</v>
      </c>
      <c r="K65" s="7">
        <v>174851</v>
      </c>
    </row>
    <row r="66" spans="1:11" ht="12.75">
      <c r="A66" s="217" t="s">
        <v>241</v>
      </c>
      <c r="B66" s="218"/>
      <c r="C66" s="218"/>
      <c r="D66" s="218"/>
      <c r="E66" s="218"/>
      <c r="F66" s="218"/>
      <c r="G66" s="218"/>
      <c r="H66" s="219"/>
      <c r="I66" s="1">
        <v>60</v>
      </c>
      <c r="J66" s="50">
        <f>J7+J8+J40+J65</f>
        <v>46450139</v>
      </c>
      <c r="K66" s="50">
        <f>K8+K40+K65</f>
        <v>62939729</v>
      </c>
    </row>
    <row r="67" spans="1:11" ht="12.75">
      <c r="A67" s="229" t="s">
        <v>91</v>
      </c>
      <c r="B67" s="230"/>
      <c r="C67" s="230"/>
      <c r="D67" s="230"/>
      <c r="E67" s="230"/>
      <c r="F67" s="230"/>
      <c r="G67" s="230"/>
      <c r="H67" s="231"/>
      <c r="I67" s="4">
        <v>61</v>
      </c>
      <c r="J67" s="8">
        <v>49640</v>
      </c>
      <c r="K67" s="8">
        <v>49640</v>
      </c>
    </row>
    <row r="68" spans="1:11" ht="12.75">
      <c r="A68" s="206" t="s">
        <v>58</v>
      </c>
      <c r="B68" s="232"/>
      <c r="C68" s="232"/>
      <c r="D68" s="232"/>
      <c r="E68" s="232"/>
      <c r="F68" s="232"/>
      <c r="G68" s="232"/>
      <c r="H68" s="232"/>
      <c r="I68" s="232"/>
      <c r="J68" s="232"/>
      <c r="K68" s="233"/>
    </row>
    <row r="69" spans="1:11" ht="12.75">
      <c r="A69" s="210" t="s">
        <v>191</v>
      </c>
      <c r="B69" s="211"/>
      <c r="C69" s="211"/>
      <c r="D69" s="211"/>
      <c r="E69" s="211"/>
      <c r="F69" s="211"/>
      <c r="G69" s="211"/>
      <c r="H69" s="228"/>
      <c r="I69" s="3">
        <v>62</v>
      </c>
      <c r="J69" s="51">
        <f>J70+J71+J72+J78+J79+J82+J85</f>
        <v>17711771</v>
      </c>
      <c r="K69" s="51">
        <f>K70+K71+K72+K78+K79+K82+K85</f>
        <v>31192931</v>
      </c>
    </row>
    <row r="70" spans="1:11" ht="12.75">
      <c r="A70" s="214" t="s">
        <v>141</v>
      </c>
      <c r="B70" s="215"/>
      <c r="C70" s="215"/>
      <c r="D70" s="215"/>
      <c r="E70" s="215"/>
      <c r="F70" s="215"/>
      <c r="G70" s="215"/>
      <c r="H70" s="216"/>
      <c r="I70" s="1">
        <v>63</v>
      </c>
      <c r="J70" s="7">
        <v>33513861</v>
      </c>
      <c r="K70" s="7">
        <v>33493350</v>
      </c>
    </row>
    <row r="71" spans="1:11" ht="12.75">
      <c r="A71" s="214" t="s">
        <v>142</v>
      </c>
      <c r="B71" s="215"/>
      <c r="C71" s="215"/>
      <c r="D71" s="215"/>
      <c r="E71" s="215"/>
      <c r="F71" s="215"/>
      <c r="G71" s="215"/>
      <c r="H71" s="216"/>
      <c r="I71" s="1">
        <v>64</v>
      </c>
      <c r="J71" s="7">
        <v>1673668</v>
      </c>
      <c r="K71" s="7">
        <v>1673668</v>
      </c>
    </row>
    <row r="72" spans="1:11" ht="12.75">
      <c r="A72" s="214" t="s">
        <v>143</v>
      </c>
      <c r="B72" s="215"/>
      <c r="C72" s="215"/>
      <c r="D72" s="215"/>
      <c r="E72" s="215"/>
      <c r="F72" s="215"/>
      <c r="G72" s="215"/>
      <c r="H72" s="216"/>
      <c r="I72" s="1">
        <v>65</v>
      </c>
      <c r="J72" s="50">
        <f>J73+J74-J75+J76+J77</f>
        <v>0</v>
      </c>
      <c r="K72" s="50">
        <f>K73+K74-K75+K76+K77</f>
        <v>0</v>
      </c>
    </row>
    <row r="73" spans="1:11" ht="12.75">
      <c r="A73" s="214" t="s">
        <v>144</v>
      </c>
      <c r="B73" s="215"/>
      <c r="C73" s="215"/>
      <c r="D73" s="215"/>
      <c r="E73" s="215"/>
      <c r="F73" s="215"/>
      <c r="G73" s="215"/>
      <c r="H73" s="216"/>
      <c r="I73" s="1">
        <v>66</v>
      </c>
      <c r="J73" s="7"/>
      <c r="K73" s="7"/>
    </row>
    <row r="74" spans="1:11" ht="12.75">
      <c r="A74" s="214" t="s">
        <v>145</v>
      </c>
      <c r="B74" s="215"/>
      <c r="C74" s="215"/>
      <c r="D74" s="215"/>
      <c r="E74" s="215"/>
      <c r="F74" s="215"/>
      <c r="G74" s="215"/>
      <c r="H74" s="216"/>
      <c r="I74" s="1">
        <v>67</v>
      </c>
      <c r="J74" s="7"/>
      <c r="K74" s="7"/>
    </row>
    <row r="75" spans="1:11" ht="12.75">
      <c r="A75" s="214" t="s">
        <v>133</v>
      </c>
      <c r="B75" s="215"/>
      <c r="C75" s="215"/>
      <c r="D75" s="215"/>
      <c r="E75" s="215"/>
      <c r="F75" s="215"/>
      <c r="G75" s="215"/>
      <c r="H75" s="216"/>
      <c r="I75" s="1">
        <v>68</v>
      </c>
      <c r="J75" s="7"/>
      <c r="K75" s="7"/>
    </row>
    <row r="76" spans="1:11" ht="12.75">
      <c r="A76" s="214" t="s">
        <v>134</v>
      </c>
      <c r="B76" s="215"/>
      <c r="C76" s="215"/>
      <c r="D76" s="215"/>
      <c r="E76" s="215"/>
      <c r="F76" s="215"/>
      <c r="G76" s="215"/>
      <c r="H76" s="216"/>
      <c r="I76" s="1">
        <v>69</v>
      </c>
      <c r="J76" s="7"/>
      <c r="K76" s="7"/>
    </row>
    <row r="77" spans="1:11" ht="12.75">
      <c r="A77" s="214" t="s">
        <v>135</v>
      </c>
      <c r="B77" s="215"/>
      <c r="C77" s="215"/>
      <c r="D77" s="215"/>
      <c r="E77" s="215"/>
      <c r="F77" s="215"/>
      <c r="G77" s="215"/>
      <c r="H77" s="216"/>
      <c r="I77" s="1">
        <v>70</v>
      </c>
      <c r="J77" s="7"/>
      <c r="K77" s="7"/>
    </row>
    <row r="78" spans="1:11" ht="12.75">
      <c r="A78" s="214" t="s">
        <v>136</v>
      </c>
      <c r="B78" s="215"/>
      <c r="C78" s="215"/>
      <c r="D78" s="215"/>
      <c r="E78" s="215"/>
      <c r="F78" s="215"/>
      <c r="G78" s="215"/>
      <c r="H78" s="216"/>
      <c r="I78" s="1">
        <v>71</v>
      </c>
      <c r="J78" s="7"/>
      <c r="K78" s="7"/>
    </row>
    <row r="79" spans="1:11" ht="12.75">
      <c r="A79" s="214" t="s">
        <v>238</v>
      </c>
      <c r="B79" s="215"/>
      <c r="C79" s="215"/>
      <c r="D79" s="215"/>
      <c r="E79" s="215"/>
      <c r="F79" s="215"/>
      <c r="G79" s="215"/>
      <c r="H79" s="216"/>
      <c r="I79" s="1">
        <v>72</v>
      </c>
      <c r="J79" s="50">
        <f>J80-J81</f>
        <v>-18268156</v>
      </c>
      <c r="K79" s="50">
        <v>-17246485</v>
      </c>
    </row>
    <row r="80" spans="1:11" ht="12.75">
      <c r="A80" s="225" t="s">
        <v>169</v>
      </c>
      <c r="B80" s="226"/>
      <c r="C80" s="226"/>
      <c r="D80" s="226"/>
      <c r="E80" s="226"/>
      <c r="F80" s="226"/>
      <c r="G80" s="226"/>
      <c r="H80" s="227"/>
      <c r="I80" s="1">
        <v>73</v>
      </c>
      <c r="J80" s="7"/>
      <c r="K80" s="7"/>
    </row>
    <row r="81" spans="1:11" ht="12.75">
      <c r="A81" s="225" t="s">
        <v>170</v>
      </c>
      <c r="B81" s="226"/>
      <c r="C81" s="226"/>
      <c r="D81" s="226"/>
      <c r="E81" s="226"/>
      <c r="F81" s="226"/>
      <c r="G81" s="226"/>
      <c r="H81" s="227"/>
      <c r="I81" s="1">
        <v>74</v>
      </c>
      <c r="J81" s="7">
        <v>18268156</v>
      </c>
      <c r="K81" s="7">
        <v>17246485</v>
      </c>
    </row>
    <row r="82" spans="1:11" ht="12.75">
      <c r="A82" s="214" t="s">
        <v>239</v>
      </c>
      <c r="B82" s="215"/>
      <c r="C82" s="215"/>
      <c r="D82" s="215"/>
      <c r="E82" s="215"/>
      <c r="F82" s="215"/>
      <c r="G82" s="215"/>
      <c r="H82" s="216"/>
      <c r="I82" s="1">
        <v>75</v>
      </c>
      <c r="J82" s="50">
        <f>J83-J84</f>
        <v>792398</v>
      </c>
      <c r="K82" s="50">
        <f>K83+K84</f>
        <v>13272398</v>
      </c>
    </row>
    <row r="83" spans="1:11" ht="12.75">
      <c r="A83" s="225" t="s">
        <v>171</v>
      </c>
      <c r="B83" s="226"/>
      <c r="C83" s="226"/>
      <c r="D83" s="226"/>
      <c r="E83" s="226"/>
      <c r="F83" s="226"/>
      <c r="G83" s="226"/>
      <c r="H83" s="227"/>
      <c r="I83" s="1">
        <v>76</v>
      </c>
      <c r="J83" s="7">
        <v>792398</v>
      </c>
      <c r="K83" s="7">
        <v>13272398</v>
      </c>
    </row>
    <row r="84" spans="1:11" ht="12.75">
      <c r="A84" s="225" t="s">
        <v>172</v>
      </c>
      <c r="B84" s="226"/>
      <c r="C84" s="226"/>
      <c r="D84" s="226"/>
      <c r="E84" s="226"/>
      <c r="F84" s="226"/>
      <c r="G84" s="226"/>
      <c r="H84" s="227"/>
      <c r="I84" s="1">
        <v>77</v>
      </c>
      <c r="J84" s="7"/>
      <c r="K84" s="7"/>
    </row>
    <row r="85" spans="1:11" ht="12.75">
      <c r="A85" s="214" t="s">
        <v>173</v>
      </c>
      <c r="B85" s="215"/>
      <c r="C85" s="215"/>
      <c r="D85" s="215"/>
      <c r="E85" s="215"/>
      <c r="F85" s="215"/>
      <c r="G85" s="215"/>
      <c r="H85" s="216"/>
      <c r="I85" s="1">
        <v>78</v>
      </c>
      <c r="J85" s="7"/>
      <c r="K85" s="7"/>
    </row>
    <row r="86" spans="1:11" ht="12.75">
      <c r="A86" s="217" t="s">
        <v>19</v>
      </c>
      <c r="B86" s="218"/>
      <c r="C86" s="218"/>
      <c r="D86" s="218"/>
      <c r="E86" s="218"/>
      <c r="F86" s="218"/>
      <c r="G86" s="218"/>
      <c r="H86" s="219"/>
      <c r="I86" s="1">
        <v>79</v>
      </c>
      <c r="J86" s="50">
        <f>SUM(J87:J89)</f>
        <v>0</v>
      </c>
      <c r="K86" s="50">
        <f>SUM(K87:K89)</f>
        <v>0</v>
      </c>
    </row>
    <row r="87" spans="1:11" ht="12.75">
      <c r="A87" s="214" t="s">
        <v>129</v>
      </c>
      <c r="B87" s="215"/>
      <c r="C87" s="215"/>
      <c r="D87" s="215"/>
      <c r="E87" s="215"/>
      <c r="F87" s="215"/>
      <c r="G87" s="215"/>
      <c r="H87" s="216"/>
      <c r="I87" s="1">
        <v>80</v>
      </c>
      <c r="J87" s="7"/>
      <c r="K87" s="7"/>
    </row>
    <row r="88" spans="1:11" ht="12.75">
      <c r="A88" s="214" t="s">
        <v>130</v>
      </c>
      <c r="B88" s="215"/>
      <c r="C88" s="215"/>
      <c r="D88" s="215"/>
      <c r="E88" s="215"/>
      <c r="F88" s="215"/>
      <c r="G88" s="215"/>
      <c r="H88" s="216"/>
      <c r="I88" s="1">
        <v>81</v>
      </c>
      <c r="J88" s="7"/>
      <c r="K88" s="7"/>
    </row>
    <row r="89" spans="1:11" ht="12.75">
      <c r="A89" s="214" t="s">
        <v>131</v>
      </c>
      <c r="B89" s="215"/>
      <c r="C89" s="215"/>
      <c r="D89" s="215"/>
      <c r="E89" s="215"/>
      <c r="F89" s="215"/>
      <c r="G89" s="215"/>
      <c r="H89" s="216"/>
      <c r="I89" s="1">
        <v>82</v>
      </c>
      <c r="J89" s="7"/>
      <c r="K89" s="7"/>
    </row>
    <row r="90" spans="1:11" ht="12.75">
      <c r="A90" s="217" t="s">
        <v>20</v>
      </c>
      <c r="B90" s="218"/>
      <c r="C90" s="218"/>
      <c r="D90" s="218"/>
      <c r="E90" s="218"/>
      <c r="F90" s="218"/>
      <c r="G90" s="218"/>
      <c r="H90" s="219"/>
      <c r="I90" s="1">
        <v>83</v>
      </c>
      <c r="J90" s="50">
        <f>SUM(J91:J99)</f>
        <v>1068331</v>
      </c>
      <c r="K90" s="50">
        <f>SUM(K91:K99)</f>
        <v>3434100</v>
      </c>
    </row>
    <row r="91" spans="1:11" ht="12.75">
      <c r="A91" s="214" t="s">
        <v>132</v>
      </c>
      <c r="B91" s="215"/>
      <c r="C91" s="215"/>
      <c r="D91" s="215"/>
      <c r="E91" s="215"/>
      <c r="F91" s="215"/>
      <c r="G91" s="215"/>
      <c r="H91" s="216"/>
      <c r="I91" s="1">
        <v>84</v>
      </c>
      <c r="J91" s="7"/>
      <c r="K91" s="7"/>
    </row>
    <row r="92" spans="1:11" ht="12.75">
      <c r="A92" s="214" t="s">
        <v>243</v>
      </c>
      <c r="B92" s="215"/>
      <c r="C92" s="215"/>
      <c r="D92" s="215"/>
      <c r="E92" s="215"/>
      <c r="F92" s="215"/>
      <c r="G92" s="215"/>
      <c r="H92" s="216"/>
      <c r="I92" s="1">
        <v>85</v>
      </c>
      <c r="J92" s="7"/>
      <c r="K92" s="7"/>
    </row>
    <row r="93" spans="1:11" ht="12.75">
      <c r="A93" s="214" t="s">
        <v>0</v>
      </c>
      <c r="B93" s="215"/>
      <c r="C93" s="215"/>
      <c r="D93" s="215"/>
      <c r="E93" s="215"/>
      <c r="F93" s="215"/>
      <c r="G93" s="215"/>
      <c r="H93" s="216"/>
      <c r="I93" s="1">
        <v>86</v>
      </c>
      <c r="J93" s="7"/>
      <c r="K93" s="7">
        <v>2326000</v>
      </c>
    </row>
    <row r="94" spans="1:11" ht="12.75">
      <c r="A94" s="214" t="s">
        <v>244</v>
      </c>
      <c r="B94" s="215"/>
      <c r="C94" s="215"/>
      <c r="D94" s="215"/>
      <c r="E94" s="215"/>
      <c r="F94" s="215"/>
      <c r="G94" s="215"/>
      <c r="H94" s="216"/>
      <c r="I94" s="1">
        <v>87</v>
      </c>
      <c r="J94" s="7"/>
      <c r="K94" s="7"/>
    </row>
    <row r="95" spans="1:11" ht="12.75">
      <c r="A95" s="214" t="s">
        <v>245</v>
      </c>
      <c r="B95" s="215"/>
      <c r="C95" s="215"/>
      <c r="D95" s="215"/>
      <c r="E95" s="215"/>
      <c r="F95" s="215"/>
      <c r="G95" s="215"/>
      <c r="H95" s="216"/>
      <c r="I95" s="1">
        <v>88</v>
      </c>
      <c r="J95" s="7"/>
      <c r="K95" s="7"/>
    </row>
    <row r="96" spans="1:11" ht="12.75">
      <c r="A96" s="214" t="s">
        <v>246</v>
      </c>
      <c r="B96" s="215"/>
      <c r="C96" s="215"/>
      <c r="D96" s="215"/>
      <c r="E96" s="215"/>
      <c r="F96" s="215"/>
      <c r="G96" s="215"/>
      <c r="H96" s="216"/>
      <c r="I96" s="1">
        <v>89</v>
      </c>
      <c r="J96" s="7"/>
      <c r="K96" s="7"/>
    </row>
    <row r="97" spans="1:11" ht="12.75">
      <c r="A97" s="214" t="s">
        <v>94</v>
      </c>
      <c r="B97" s="215"/>
      <c r="C97" s="215"/>
      <c r="D97" s="215"/>
      <c r="E97" s="215"/>
      <c r="F97" s="215"/>
      <c r="G97" s="215"/>
      <c r="H97" s="216"/>
      <c r="I97" s="1">
        <v>90</v>
      </c>
      <c r="J97" s="7"/>
      <c r="K97" s="7"/>
    </row>
    <row r="98" spans="1:11" ht="12.75">
      <c r="A98" s="214" t="s">
        <v>92</v>
      </c>
      <c r="B98" s="215"/>
      <c r="C98" s="215"/>
      <c r="D98" s="215"/>
      <c r="E98" s="215"/>
      <c r="F98" s="215"/>
      <c r="G98" s="215"/>
      <c r="H98" s="216"/>
      <c r="I98" s="1">
        <v>91</v>
      </c>
      <c r="J98" s="7">
        <v>1068331</v>
      </c>
      <c r="K98" s="7">
        <v>1108100</v>
      </c>
    </row>
    <row r="99" spans="1:11" ht="12.75">
      <c r="A99" s="214" t="s">
        <v>93</v>
      </c>
      <c r="B99" s="215"/>
      <c r="C99" s="215"/>
      <c r="D99" s="215"/>
      <c r="E99" s="215"/>
      <c r="F99" s="215"/>
      <c r="G99" s="215"/>
      <c r="H99" s="216"/>
      <c r="I99" s="1">
        <v>92</v>
      </c>
      <c r="J99" s="7"/>
      <c r="K99" s="7"/>
    </row>
    <row r="100" spans="1:11" ht="12.75">
      <c r="A100" s="217" t="s">
        <v>21</v>
      </c>
      <c r="B100" s="218"/>
      <c r="C100" s="218"/>
      <c r="D100" s="218"/>
      <c r="E100" s="218"/>
      <c r="F100" s="218"/>
      <c r="G100" s="218"/>
      <c r="H100" s="219"/>
      <c r="I100" s="1">
        <v>93</v>
      </c>
      <c r="J100" s="50">
        <f>SUM(J101:J112)</f>
        <v>27670037</v>
      </c>
      <c r="K100" s="50">
        <f>SUM(K101:K112)</f>
        <v>27369951</v>
      </c>
    </row>
    <row r="101" spans="1:11" ht="12.75">
      <c r="A101" s="214" t="s">
        <v>132</v>
      </c>
      <c r="B101" s="215"/>
      <c r="C101" s="215"/>
      <c r="D101" s="215"/>
      <c r="E101" s="215"/>
      <c r="F101" s="215"/>
      <c r="G101" s="215"/>
      <c r="H101" s="216"/>
      <c r="I101" s="1">
        <v>94</v>
      </c>
      <c r="J101" s="7">
        <v>2627785</v>
      </c>
      <c r="K101" s="7">
        <v>1992500</v>
      </c>
    </row>
    <row r="102" spans="1:11" ht="12.75">
      <c r="A102" s="214" t="s">
        <v>243</v>
      </c>
      <c r="B102" s="215"/>
      <c r="C102" s="215"/>
      <c r="D102" s="215"/>
      <c r="E102" s="215"/>
      <c r="F102" s="215"/>
      <c r="G102" s="215"/>
      <c r="H102" s="216"/>
      <c r="I102" s="1">
        <v>95</v>
      </c>
      <c r="J102" s="7">
        <v>11776552</v>
      </c>
      <c r="K102" s="7">
        <v>10595120</v>
      </c>
    </row>
    <row r="103" spans="1:11" ht="12.75">
      <c r="A103" s="214" t="s">
        <v>0</v>
      </c>
      <c r="B103" s="215"/>
      <c r="C103" s="215"/>
      <c r="D103" s="215"/>
      <c r="E103" s="215"/>
      <c r="F103" s="215"/>
      <c r="G103" s="215"/>
      <c r="H103" s="216"/>
      <c r="I103" s="1">
        <v>96</v>
      </c>
      <c r="J103" s="7"/>
      <c r="K103" s="7"/>
    </row>
    <row r="104" spans="1:11" ht="12.75">
      <c r="A104" s="214" t="s">
        <v>244</v>
      </c>
      <c r="B104" s="215"/>
      <c r="C104" s="215"/>
      <c r="D104" s="215"/>
      <c r="E104" s="215"/>
      <c r="F104" s="215"/>
      <c r="G104" s="215"/>
      <c r="H104" s="216"/>
      <c r="I104" s="1">
        <v>97</v>
      </c>
      <c r="J104" s="7">
        <v>81751</v>
      </c>
      <c r="K104" s="7"/>
    </row>
    <row r="105" spans="1:11" ht="12.75">
      <c r="A105" s="214" t="s">
        <v>245</v>
      </c>
      <c r="B105" s="215"/>
      <c r="C105" s="215"/>
      <c r="D105" s="215"/>
      <c r="E105" s="215"/>
      <c r="F105" s="215"/>
      <c r="G105" s="215"/>
      <c r="H105" s="216"/>
      <c r="I105" s="1">
        <v>98</v>
      </c>
      <c r="J105" s="7">
        <v>10174639</v>
      </c>
      <c r="K105" s="7">
        <v>11086414</v>
      </c>
    </row>
    <row r="106" spans="1:11" ht="12.75">
      <c r="A106" s="214" t="s">
        <v>246</v>
      </c>
      <c r="B106" s="215"/>
      <c r="C106" s="215"/>
      <c r="D106" s="215"/>
      <c r="E106" s="215"/>
      <c r="F106" s="215"/>
      <c r="G106" s="215"/>
      <c r="H106" s="216"/>
      <c r="I106" s="1">
        <v>99</v>
      </c>
      <c r="J106" s="7"/>
      <c r="K106" s="7"/>
    </row>
    <row r="107" spans="1:11" ht="12.75">
      <c r="A107" s="214" t="s">
        <v>94</v>
      </c>
      <c r="B107" s="215"/>
      <c r="C107" s="215"/>
      <c r="D107" s="215"/>
      <c r="E107" s="215"/>
      <c r="F107" s="215"/>
      <c r="G107" s="215"/>
      <c r="H107" s="216"/>
      <c r="I107" s="1">
        <v>100</v>
      </c>
      <c r="J107" s="7"/>
      <c r="K107" s="7"/>
    </row>
    <row r="108" spans="1:11" ht="12.75">
      <c r="A108" s="214" t="s">
        <v>95</v>
      </c>
      <c r="B108" s="215"/>
      <c r="C108" s="215"/>
      <c r="D108" s="215"/>
      <c r="E108" s="215"/>
      <c r="F108" s="215"/>
      <c r="G108" s="215"/>
      <c r="H108" s="216"/>
      <c r="I108" s="1">
        <v>101</v>
      </c>
      <c r="J108" s="7">
        <v>126762</v>
      </c>
      <c r="K108" s="7">
        <v>149313</v>
      </c>
    </row>
    <row r="109" spans="1:11" ht="12.75">
      <c r="A109" s="214" t="s">
        <v>96</v>
      </c>
      <c r="B109" s="215"/>
      <c r="C109" s="215"/>
      <c r="D109" s="215"/>
      <c r="E109" s="215"/>
      <c r="F109" s="215"/>
      <c r="G109" s="215"/>
      <c r="H109" s="216"/>
      <c r="I109" s="1">
        <v>102</v>
      </c>
      <c r="J109" s="7">
        <v>363796</v>
      </c>
      <c r="K109" s="7">
        <v>934149</v>
      </c>
    </row>
    <row r="110" spans="1:11" ht="12.75">
      <c r="A110" s="214" t="s">
        <v>99</v>
      </c>
      <c r="B110" s="215"/>
      <c r="C110" s="215"/>
      <c r="D110" s="215"/>
      <c r="E110" s="215"/>
      <c r="F110" s="215"/>
      <c r="G110" s="215"/>
      <c r="H110" s="216"/>
      <c r="I110" s="1">
        <v>103</v>
      </c>
      <c r="J110" s="7"/>
      <c r="K110" s="7"/>
    </row>
    <row r="111" spans="1:11" ht="12.75">
      <c r="A111" s="214" t="s">
        <v>97</v>
      </c>
      <c r="B111" s="215"/>
      <c r="C111" s="215"/>
      <c r="D111" s="215"/>
      <c r="E111" s="215"/>
      <c r="F111" s="215"/>
      <c r="G111" s="215"/>
      <c r="H111" s="216"/>
      <c r="I111" s="1">
        <v>104</v>
      </c>
      <c r="J111" s="7"/>
      <c r="K111" s="7"/>
    </row>
    <row r="112" spans="1:11" ht="12.75">
      <c r="A112" s="214" t="s">
        <v>98</v>
      </c>
      <c r="B112" s="215"/>
      <c r="C112" s="215"/>
      <c r="D112" s="215"/>
      <c r="E112" s="215"/>
      <c r="F112" s="215"/>
      <c r="G112" s="215"/>
      <c r="H112" s="216"/>
      <c r="I112" s="1">
        <v>105</v>
      </c>
      <c r="J112" s="7">
        <v>2518752</v>
      </c>
      <c r="K112" s="7">
        <v>2612455</v>
      </c>
    </row>
    <row r="113" spans="1:11" ht="12.75">
      <c r="A113" s="217" t="s">
        <v>1</v>
      </c>
      <c r="B113" s="218"/>
      <c r="C113" s="218"/>
      <c r="D113" s="218"/>
      <c r="E113" s="218"/>
      <c r="F113" s="218"/>
      <c r="G113" s="218"/>
      <c r="H113" s="219"/>
      <c r="I113" s="1">
        <v>106</v>
      </c>
      <c r="J113" s="7"/>
      <c r="K113" s="7">
        <v>942747</v>
      </c>
    </row>
    <row r="114" spans="1:11" ht="12.75">
      <c r="A114" s="217" t="s">
        <v>25</v>
      </c>
      <c r="B114" s="218"/>
      <c r="C114" s="218"/>
      <c r="D114" s="218"/>
      <c r="E114" s="218"/>
      <c r="F114" s="218"/>
      <c r="G114" s="218"/>
      <c r="H114" s="219"/>
      <c r="I114" s="1">
        <v>107</v>
      </c>
      <c r="J114" s="50">
        <f>J69+J86+J90+J100+J113</f>
        <v>46450139</v>
      </c>
      <c r="K114" s="50">
        <f>K69+K90+K100+K113</f>
        <v>62939729</v>
      </c>
    </row>
    <row r="115" spans="1:11" ht="12.75">
      <c r="A115" s="203" t="s">
        <v>57</v>
      </c>
      <c r="B115" s="204"/>
      <c r="C115" s="204"/>
      <c r="D115" s="204"/>
      <c r="E115" s="204"/>
      <c r="F115" s="204"/>
      <c r="G115" s="204"/>
      <c r="H115" s="205"/>
      <c r="I115" s="2">
        <v>108</v>
      </c>
      <c r="J115" s="8">
        <v>49640</v>
      </c>
      <c r="K115" s="8">
        <v>49640</v>
      </c>
    </row>
    <row r="116" spans="1:11" ht="12.75">
      <c r="A116" s="206" t="s">
        <v>309</v>
      </c>
      <c r="B116" s="207"/>
      <c r="C116" s="207"/>
      <c r="D116" s="207"/>
      <c r="E116" s="207"/>
      <c r="F116" s="207"/>
      <c r="G116" s="207"/>
      <c r="H116" s="207"/>
      <c r="I116" s="208"/>
      <c r="J116" s="208"/>
      <c r="K116" s="209"/>
    </row>
    <row r="117" spans="1:11" ht="12.75">
      <c r="A117" s="210" t="s">
        <v>186</v>
      </c>
      <c r="B117" s="211"/>
      <c r="C117" s="211"/>
      <c r="D117" s="211"/>
      <c r="E117" s="211"/>
      <c r="F117" s="211"/>
      <c r="G117" s="211"/>
      <c r="H117" s="211"/>
      <c r="I117" s="212"/>
      <c r="J117" s="212"/>
      <c r="K117" s="213"/>
    </row>
    <row r="118" spans="1:11" ht="12.75">
      <c r="A118" s="214" t="s">
        <v>8</v>
      </c>
      <c r="B118" s="215"/>
      <c r="C118" s="215"/>
      <c r="D118" s="215"/>
      <c r="E118" s="215"/>
      <c r="F118" s="215"/>
      <c r="G118" s="215"/>
      <c r="H118" s="216"/>
      <c r="I118" s="1">
        <v>109</v>
      </c>
      <c r="J118" s="7"/>
      <c r="K118" s="7"/>
    </row>
    <row r="119" spans="1:11" ht="12.75">
      <c r="A119" s="220" t="s">
        <v>9</v>
      </c>
      <c r="B119" s="221"/>
      <c r="C119" s="221"/>
      <c r="D119" s="221"/>
      <c r="E119" s="221"/>
      <c r="F119" s="221"/>
      <c r="G119" s="221"/>
      <c r="H119" s="222"/>
      <c r="I119" s="4">
        <v>110</v>
      </c>
      <c r="J119" s="8"/>
      <c r="K119" s="8"/>
    </row>
    <row r="120" spans="1:11" ht="12.75">
      <c r="A120" s="223" t="s">
        <v>310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</row>
    <row r="121" spans="1:11" ht="12.75">
      <c r="A121" s="201"/>
      <c r="B121" s="202"/>
      <c r="C121" s="202"/>
      <c r="D121" s="202"/>
      <c r="E121" s="202"/>
      <c r="F121" s="202"/>
      <c r="G121" s="202"/>
      <c r="H121" s="202"/>
      <c r="I121" s="202"/>
      <c r="J121" s="202"/>
      <c r="K121" s="202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7">
      <selection activeCell="M57" sqref="M57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38" t="s">
        <v>154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ht="12.75" customHeight="1">
      <c r="A2" s="246" t="s">
        <v>375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ht="12.75" customHeight="1">
      <c r="A3" s="260" t="s">
        <v>367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13" ht="21.75">
      <c r="A4" s="261" t="s">
        <v>59</v>
      </c>
      <c r="B4" s="261"/>
      <c r="C4" s="261"/>
      <c r="D4" s="261"/>
      <c r="E4" s="261"/>
      <c r="F4" s="261"/>
      <c r="G4" s="261"/>
      <c r="H4" s="261"/>
      <c r="I4" s="55" t="s">
        <v>279</v>
      </c>
      <c r="J4" s="262" t="s">
        <v>317</v>
      </c>
      <c r="K4" s="262"/>
      <c r="L4" s="262" t="s">
        <v>318</v>
      </c>
      <c r="M4" s="262"/>
    </row>
    <row r="5" spans="1:13" ht="12.75">
      <c r="A5" s="261"/>
      <c r="B5" s="261"/>
      <c r="C5" s="261"/>
      <c r="D5" s="261"/>
      <c r="E5" s="261"/>
      <c r="F5" s="261"/>
      <c r="G5" s="261"/>
      <c r="H5" s="261"/>
      <c r="I5" s="55"/>
      <c r="J5" s="57" t="s">
        <v>313</v>
      </c>
      <c r="K5" s="57" t="s">
        <v>314</v>
      </c>
      <c r="L5" s="57" t="s">
        <v>313</v>
      </c>
      <c r="M5" s="57" t="s">
        <v>314</v>
      </c>
    </row>
    <row r="6" spans="1:13" ht="12.75">
      <c r="A6" s="262">
        <v>1</v>
      </c>
      <c r="B6" s="262"/>
      <c r="C6" s="262"/>
      <c r="D6" s="262"/>
      <c r="E6" s="262"/>
      <c r="F6" s="262"/>
      <c r="G6" s="262"/>
      <c r="H6" s="262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10" t="s">
        <v>26</v>
      </c>
      <c r="B7" s="211"/>
      <c r="C7" s="211"/>
      <c r="D7" s="211"/>
      <c r="E7" s="211"/>
      <c r="F7" s="211"/>
      <c r="G7" s="211"/>
      <c r="H7" s="228"/>
      <c r="I7" s="3">
        <v>111</v>
      </c>
      <c r="J7" s="51">
        <v>10732997</v>
      </c>
      <c r="K7" s="51">
        <v>4138245</v>
      </c>
      <c r="L7" s="51">
        <f>L8+L9</f>
        <v>37053154</v>
      </c>
      <c r="M7" s="51">
        <f>M8+M9</f>
        <v>27785707</v>
      </c>
    </row>
    <row r="8" spans="1:13" ht="12.75">
      <c r="A8" s="217" t="s">
        <v>152</v>
      </c>
      <c r="B8" s="218"/>
      <c r="C8" s="218"/>
      <c r="D8" s="218"/>
      <c r="E8" s="218"/>
      <c r="F8" s="218"/>
      <c r="G8" s="218"/>
      <c r="H8" s="219"/>
      <c r="I8" s="1">
        <v>112</v>
      </c>
      <c r="J8" s="7">
        <v>10690052</v>
      </c>
      <c r="K8" s="7">
        <v>6712938</v>
      </c>
      <c r="L8" s="7">
        <v>10773256</v>
      </c>
      <c r="M8" s="7">
        <v>1888638</v>
      </c>
    </row>
    <row r="9" spans="1:13" ht="12.75">
      <c r="A9" s="217" t="s">
        <v>103</v>
      </c>
      <c r="B9" s="218"/>
      <c r="C9" s="218"/>
      <c r="D9" s="218"/>
      <c r="E9" s="218"/>
      <c r="F9" s="218"/>
      <c r="G9" s="218"/>
      <c r="H9" s="219"/>
      <c r="I9" s="1">
        <v>113</v>
      </c>
      <c r="J9" s="7">
        <v>42945</v>
      </c>
      <c r="K9" s="7">
        <v>-2574693</v>
      </c>
      <c r="L9" s="7">
        <v>26279898</v>
      </c>
      <c r="M9" s="7">
        <v>25897069</v>
      </c>
    </row>
    <row r="10" spans="1:13" ht="12.75">
      <c r="A10" s="217" t="s">
        <v>12</v>
      </c>
      <c r="B10" s="218"/>
      <c r="C10" s="218"/>
      <c r="D10" s="218"/>
      <c r="E10" s="218"/>
      <c r="F10" s="218"/>
      <c r="G10" s="218"/>
      <c r="H10" s="219"/>
      <c r="I10" s="1">
        <v>114</v>
      </c>
      <c r="J10" s="50">
        <v>12689853</v>
      </c>
      <c r="K10" s="50">
        <v>2935324</v>
      </c>
      <c r="L10" s="50">
        <f>L11+L12+L16+L20+L21+L22+L25+L26</f>
        <v>11810317</v>
      </c>
      <c r="M10" s="50">
        <f>M12+M16+M20+M21+M22+M25+M26</f>
        <v>3834928</v>
      </c>
    </row>
    <row r="11" spans="1:13" ht="12.75">
      <c r="A11" s="217" t="s">
        <v>104</v>
      </c>
      <c r="B11" s="218"/>
      <c r="C11" s="218"/>
      <c r="D11" s="218"/>
      <c r="E11" s="218"/>
      <c r="F11" s="218"/>
      <c r="G11" s="218"/>
      <c r="H11" s="219"/>
      <c r="I11" s="1">
        <v>115</v>
      </c>
      <c r="J11" s="7"/>
      <c r="K11" s="7"/>
      <c r="L11" s="7"/>
      <c r="M11" s="7"/>
    </row>
    <row r="12" spans="1:13" ht="12.75">
      <c r="A12" s="217" t="s">
        <v>22</v>
      </c>
      <c r="B12" s="218"/>
      <c r="C12" s="218"/>
      <c r="D12" s="218"/>
      <c r="E12" s="218"/>
      <c r="F12" s="218"/>
      <c r="G12" s="218"/>
      <c r="H12" s="219"/>
      <c r="I12" s="1">
        <v>116</v>
      </c>
      <c r="J12" s="50">
        <v>7317238</v>
      </c>
      <c r="K12" s="50">
        <v>2002034</v>
      </c>
      <c r="L12" s="50">
        <f>L13+L14+L15</f>
        <v>6930778</v>
      </c>
      <c r="M12" s="50">
        <f>M13+M14+M15</f>
        <v>1834424</v>
      </c>
    </row>
    <row r="13" spans="1:13" ht="12.75">
      <c r="A13" s="214" t="s">
        <v>146</v>
      </c>
      <c r="B13" s="215"/>
      <c r="C13" s="215"/>
      <c r="D13" s="215"/>
      <c r="E13" s="215"/>
      <c r="F13" s="215"/>
      <c r="G13" s="215"/>
      <c r="H13" s="216"/>
      <c r="I13" s="1">
        <v>117</v>
      </c>
      <c r="J13" s="7">
        <v>2314807</v>
      </c>
      <c r="K13" s="7">
        <v>477654</v>
      </c>
      <c r="L13" s="7">
        <v>2170422</v>
      </c>
      <c r="M13" s="7">
        <v>604996</v>
      </c>
    </row>
    <row r="14" spans="1:13" ht="12.75">
      <c r="A14" s="214" t="s">
        <v>147</v>
      </c>
      <c r="B14" s="215"/>
      <c r="C14" s="215"/>
      <c r="D14" s="215"/>
      <c r="E14" s="215"/>
      <c r="F14" s="215"/>
      <c r="G14" s="215"/>
      <c r="H14" s="216"/>
      <c r="I14" s="1">
        <v>118</v>
      </c>
      <c r="J14" s="7">
        <v>1193269</v>
      </c>
      <c r="K14" s="7">
        <v>954138</v>
      </c>
      <c r="L14" s="7">
        <v>1130035</v>
      </c>
      <c r="M14" s="7">
        <v>97836</v>
      </c>
    </row>
    <row r="15" spans="1:13" ht="12.75">
      <c r="A15" s="214" t="s">
        <v>61</v>
      </c>
      <c r="B15" s="215"/>
      <c r="C15" s="215"/>
      <c r="D15" s="215"/>
      <c r="E15" s="215"/>
      <c r="F15" s="215"/>
      <c r="G15" s="215"/>
      <c r="H15" s="216"/>
      <c r="I15" s="1">
        <v>119</v>
      </c>
      <c r="J15" s="7">
        <v>3809162</v>
      </c>
      <c r="K15" s="7">
        <v>570242</v>
      </c>
      <c r="L15" s="7">
        <v>3630321</v>
      </c>
      <c r="M15" s="7">
        <v>1131592</v>
      </c>
    </row>
    <row r="16" spans="1:13" ht="12.75">
      <c r="A16" s="217" t="s">
        <v>23</v>
      </c>
      <c r="B16" s="218"/>
      <c r="C16" s="218"/>
      <c r="D16" s="218"/>
      <c r="E16" s="218"/>
      <c r="F16" s="218"/>
      <c r="G16" s="218"/>
      <c r="H16" s="219"/>
      <c r="I16" s="1">
        <v>120</v>
      </c>
      <c r="J16" s="50">
        <v>1388856</v>
      </c>
      <c r="K16" s="50">
        <v>348901</v>
      </c>
      <c r="L16" s="50">
        <f>SUM(L17:L19)</f>
        <v>1577752</v>
      </c>
      <c r="M16" s="50">
        <f>M17+M18+M19</f>
        <v>365942</v>
      </c>
    </row>
    <row r="17" spans="1:13" ht="12.75">
      <c r="A17" s="214" t="s">
        <v>62</v>
      </c>
      <c r="B17" s="215"/>
      <c r="C17" s="215"/>
      <c r="D17" s="215"/>
      <c r="E17" s="215"/>
      <c r="F17" s="215"/>
      <c r="G17" s="215"/>
      <c r="H17" s="216"/>
      <c r="I17" s="1">
        <v>121</v>
      </c>
      <c r="J17" s="7">
        <v>865966</v>
      </c>
      <c r="K17" s="7">
        <v>216483</v>
      </c>
      <c r="L17" s="7">
        <v>993698</v>
      </c>
      <c r="M17" s="7">
        <v>239767</v>
      </c>
    </row>
    <row r="18" spans="1:13" ht="12.75">
      <c r="A18" s="214" t="s">
        <v>63</v>
      </c>
      <c r="B18" s="215"/>
      <c r="C18" s="215"/>
      <c r="D18" s="215"/>
      <c r="E18" s="215"/>
      <c r="F18" s="215"/>
      <c r="G18" s="215"/>
      <c r="H18" s="216"/>
      <c r="I18" s="1">
        <v>122</v>
      </c>
      <c r="J18" s="7">
        <v>319064</v>
      </c>
      <c r="K18" s="7">
        <v>81215</v>
      </c>
      <c r="L18" s="7">
        <v>352350</v>
      </c>
      <c r="M18" s="7">
        <v>86979</v>
      </c>
    </row>
    <row r="19" spans="1:13" ht="12.75">
      <c r="A19" s="214" t="s">
        <v>64</v>
      </c>
      <c r="B19" s="215"/>
      <c r="C19" s="215"/>
      <c r="D19" s="215"/>
      <c r="E19" s="215"/>
      <c r="F19" s="215"/>
      <c r="G19" s="215"/>
      <c r="H19" s="216"/>
      <c r="I19" s="1">
        <v>123</v>
      </c>
      <c r="J19" s="7">
        <v>203826</v>
      </c>
      <c r="K19" s="7">
        <v>51203</v>
      </c>
      <c r="L19" s="7">
        <v>231704</v>
      </c>
      <c r="M19" s="7">
        <v>39196</v>
      </c>
    </row>
    <row r="20" spans="1:13" ht="12.75">
      <c r="A20" s="217" t="s">
        <v>105</v>
      </c>
      <c r="B20" s="218"/>
      <c r="C20" s="218"/>
      <c r="D20" s="218"/>
      <c r="E20" s="218"/>
      <c r="F20" s="218"/>
      <c r="G20" s="218"/>
      <c r="H20" s="219"/>
      <c r="I20" s="1">
        <v>124</v>
      </c>
      <c r="J20" s="7">
        <v>1784759</v>
      </c>
      <c r="K20" s="7">
        <v>446624</v>
      </c>
      <c r="L20" s="7">
        <v>1688956</v>
      </c>
      <c r="M20" s="7">
        <v>352099</v>
      </c>
    </row>
    <row r="21" spans="1:13" ht="12.75">
      <c r="A21" s="217" t="s">
        <v>106</v>
      </c>
      <c r="B21" s="218"/>
      <c r="C21" s="218"/>
      <c r="D21" s="218"/>
      <c r="E21" s="218"/>
      <c r="F21" s="218"/>
      <c r="G21" s="218"/>
      <c r="H21" s="219"/>
      <c r="I21" s="1">
        <v>125</v>
      </c>
      <c r="J21" s="7">
        <v>893812</v>
      </c>
      <c r="K21" s="7">
        <v>159265</v>
      </c>
      <c r="L21" s="7">
        <v>637642</v>
      </c>
      <c r="M21" s="7">
        <v>348586</v>
      </c>
    </row>
    <row r="22" spans="1:13" ht="12.75">
      <c r="A22" s="217" t="s">
        <v>24</v>
      </c>
      <c r="B22" s="218"/>
      <c r="C22" s="218"/>
      <c r="D22" s="218"/>
      <c r="E22" s="218"/>
      <c r="F22" s="218"/>
      <c r="G22" s="218"/>
      <c r="H22" s="219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858312</v>
      </c>
      <c r="M22" s="50">
        <f>SUM(M23:M24)</f>
        <v>858312</v>
      </c>
    </row>
    <row r="23" spans="1:13" ht="12.75">
      <c r="A23" s="214" t="s">
        <v>137</v>
      </c>
      <c r="B23" s="215"/>
      <c r="C23" s="215"/>
      <c r="D23" s="215"/>
      <c r="E23" s="215"/>
      <c r="F23" s="215"/>
      <c r="G23" s="215"/>
      <c r="H23" s="216"/>
      <c r="I23" s="1">
        <v>127</v>
      </c>
      <c r="J23" s="7"/>
      <c r="K23" s="7"/>
      <c r="L23" s="7"/>
      <c r="M23" s="7"/>
    </row>
    <row r="24" spans="1:13" ht="12.75">
      <c r="A24" s="214" t="s">
        <v>138</v>
      </c>
      <c r="B24" s="215"/>
      <c r="C24" s="215"/>
      <c r="D24" s="215"/>
      <c r="E24" s="215"/>
      <c r="F24" s="215"/>
      <c r="G24" s="215"/>
      <c r="H24" s="216"/>
      <c r="I24" s="1">
        <v>128</v>
      </c>
      <c r="J24" s="7"/>
      <c r="K24" s="7"/>
      <c r="L24" s="7">
        <v>858312</v>
      </c>
      <c r="M24" s="7">
        <v>858312</v>
      </c>
    </row>
    <row r="25" spans="1:13" ht="12.75">
      <c r="A25" s="217" t="s">
        <v>107</v>
      </c>
      <c r="B25" s="218"/>
      <c r="C25" s="218"/>
      <c r="D25" s="218"/>
      <c r="E25" s="218"/>
      <c r="F25" s="218"/>
      <c r="G25" s="218"/>
      <c r="H25" s="219"/>
      <c r="I25" s="1">
        <v>129</v>
      </c>
      <c r="J25" s="7"/>
      <c r="K25" s="7"/>
      <c r="L25" s="7"/>
      <c r="M25" s="7"/>
    </row>
    <row r="26" spans="1:13" ht="12.75">
      <c r="A26" s="217" t="s">
        <v>50</v>
      </c>
      <c r="B26" s="218"/>
      <c r="C26" s="218"/>
      <c r="D26" s="218"/>
      <c r="E26" s="218"/>
      <c r="F26" s="218"/>
      <c r="G26" s="218"/>
      <c r="H26" s="219"/>
      <c r="I26" s="1">
        <v>130</v>
      </c>
      <c r="J26" s="7">
        <v>1305188</v>
      </c>
      <c r="K26" s="7">
        <v>-21500</v>
      </c>
      <c r="L26" s="7">
        <v>116877</v>
      </c>
      <c r="M26" s="7">
        <v>75565</v>
      </c>
    </row>
    <row r="27" spans="1:13" ht="12.75">
      <c r="A27" s="217" t="s">
        <v>213</v>
      </c>
      <c r="B27" s="218"/>
      <c r="C27" s="218"/>
      <c r="D27" s="218"/>
      <c r="E27" s="218"/>
      <c r="F27" s="218"/>
      <c r="G27" s="218"/>
      <c r="H27" s="219"/>
      <c r="I27" s="1">
        <v>131</v>
      </c>
      <c r="J27" s="50">
        <v>3618414</v>
      </c>
      <c r="K27" s="50">
        <v>-313562</v>
      </c>
      <c r="L27" s="50">
        <f>L28+L29+L30+L31+L32</f>
        <v>611059</v>
      </c>
      <c r="M27" s="50">
        <f>M28+M29+M32</f>
        <v>206062</v>
      </c>
    </row>
    <row r="28" spans="1:13" ht="12.75">
      <c r="A28" s="217" t="s">
        <v>227</v>
      </c>
      <c r="B28" s="218"/>
      <c r="C28" s="218"/>
      <c r="D28" s="218"/>
      <c r="E28" s="218"/>
      <c r="F28" s="218"/>
      <c r="G28" s="218"/>
      <c r="H28" s="219"/>
      <c r="I28" s="1">
        <v>132</v>
      </c>
      <c r="J28" s="7">
        <v>13904</v>
      </c>
      <c r="K28" s="7">
        <v>9203</v>
      </c>
      <c r="L28" s="7">
        <v>310</v>
      </c>
      <c r="M28" s="7">
        <v>308</v>
      </c>
    </row>
    <row r="29" spans="1:13" ht="12.75">
      <c r="A29" s="217" t="s">
        <v>155</v>
      </c>
      <c r="B29" s="218"/>
      <c r="C29" s="218"/>
      <c r="D29" s="218"/>
      <c r="E29" s="218"/>
      <c r="F29" s="218"/>
      <c r="G29" s="218"/>
      <c r="H29" s="219"/>
      <c r="I29" s="1">
        <v>133</v>
      </c>
      <c r="J29" s="7">
        <v>348812</v>
      </c>
      <c r="K29" s="7">
        <v>78996</v>
      </c>
      <c r="L29" s="7">
        <v>500919</v>
      </c>
      <c r="M29" s="7">
        <v>164437</v>
      </c>
    </row>
    <row r="30" spans="1:13" ht="12.75">
      <c r="A30" s="217" t="s">
        <v>139</v>
      </c>
      <c r="B30" s="218"/>
      <c r="C30" s="218"/>
      <c r="D30" s="218"/>
      <c r="E30" s="218"/>
      <c r="F30" s="218"/>
      <c r="G30" s="218"/>
      <c r="H30" s="219"/>
      <c r="I30" s="1">
        <v>134</v>
      </c>
      <c r="J30" s="7"/>
      <c r="K30" s="7"/>
      <c r="L30" s="7"/>
      <c r="M30" s="7"/>
    </row>
    <row r="31" spans="1:13" ht="12.75">
      <c r="A31" s="217" t="s">
        <v>223</v>
      </c>
      <c r="B31" s="218"/>
      <c r="C31" s="218"/>
      <c r="D31" s="218"/>
      <c r="E31" s="218"/>
      <c r="F31" s="218"/>
      <c r="G31" s="218"/>
      <c r="H31" s="219"/>
      <c r="I31" s="1">
        <v>135</v>
      </c>
      <c r="J31" s="7"/>
      <c r="K31" s="7"/>
      <c r="L31" s="7"/>
      <c r="M31" s="7"/>
    </row>
    <row r="32" spans="1:13" ht="12.75">
      <c r="A32" s="217" t="s">
        <v>140</v>
      </c>
      <c r="B32" s="218"/>
      <c r="C32" s="218"/>
      <c r="D32" s="218"/>
      <c r="E32" s="218"/>
      <c r="F32" s="218"/>
      <c r="G32" s="218"/>
      <c r="H32" s="219"/>
      <c r="I32" s="1">
        <v>136</v>
      </c>
      <c r="J32" s="7">
        <v>3255698</v>
      </c>
      <c r="K32" s="7">
        <v>-401761</v>
      </c>
      <c r="L32" s="7">
        <v>109830</v>
      </c>
      <c r="M32" s="7">
        <v>41317</v>
      </c>
    </row>
    <row r="33" spans="1:13" ht="12.75">
      <c r="A33" s="217" t="s">
        <v>214</v>
      </c>
      <c r="B33" s="218"/>
      <c r="C33" s="218"/>
      <c r="D33" s="218"/>
      <c r="E33" s="218"/>
      <c r="F33" s="218"/>
      <c r="G33" s="218"/>
      <c r="H33" s="219"/>
      <c r="I33" s="1">
        <v>137</v>
      </c>
      <c r="J33" s="50">
        <v>869160</v>
      </c>
      <c r="K33" s="50">
        <v>-178460</v>
      </c>
      <c r="L33" s="50">
        <f>SUM(L34:L37)</f>
        <v>12581498</v>
      </c>
      <c r="M33" s="50">
        <f>M35+M37</f>
        <v>12295246</v>
      </c>
    </row>
    <row r="34" spans="1:13" ht="12.75">
      <c r="A34" s="217" t="s">
        <v>66</v>
      </c>
      <c r="B34" s="218"/>
      <c r="C34" s="218"/>
      <c r="D34" s="218"/>
      <c r="E34" s="218"/>
      <c r="F34" s="218"/>
      <c r="G34" s="218"/>
      <c r="H34" s="219"/>
      <c r="I34" s="1">
        <v>138</v>
      </c>
      <c r="J34" s="7"/>
      <c r="K34" s="7"/>
      <c r="L34" s="7"/>
      <c r="M34" s="7"/>
    </row>
    <row r="35" spans="1:13" ht="12.75">
      <c r="A35" s="217" t="s">
        <v>65</v>
      </c>
      <c r="B35" s="218"/>
      <c r="C35" s="218"/>
      <c r="D35" s="218"/>
      <c r="E35" s="218"/>
      <c r="F35" s="218"/>
      <c r="G35" s="218"/>
      <c r="H35" s="219"/>
      <c r="I35" s="1">
        <v>139</v>
      </c>
      <c r="J35" s="7">
        <v>835578</v>
      </c>
      <c r="K35" s="7">
        <v>119640</v>
      </c>
      <c r="L35" s="7">
        <v>572416</v>
      </c>
      <c r="M35" s="7">
        <v>287364</v>
      </c>
    </row>
    <row r="36" spans="1:13" ht="12.75">
      <c r="A36" s="217" t="s">
        <v>224</v>
      </c>
      <c r="B36" s="218"/>
      <c r="C36" s="218"/>
      <c r="D36" s="218"/>
      <c r="E36" s="218"/>
      <c r="F36" s="218"/>
      <c r="G36" s="218"/>
      <c r="H36" s="219"/>
      <c r="I36" s="1">
        <v>140</v>
      </c>
      <c r="J36" s="7"/>
      <c r="K36" s="7"/>
      <c r="L36" s="7"/>
      <c r="M36" s="7"/>
    </row>
    <row r="37" spans="1:13" ht="12.75">
      <c r="A37" s="217" t="s">
        <v>67</v>
      </c>
      <c r="B37" s="218"/>
      <c r="C37" s="218"/>
      <c r="D37" s="218"/>
      <c r="E37" s="218"/>
      <c r="F37" s="218"/>
      <c r="G37" s="218"/>
      <c r="H37" s="219"/>
      <c r="I37" s="1">
        <v>141</v>
      </c>
      <c r="J37" s="7">
        <v>33582</v>
      </c>
      <c r="K37" s="7">
        <v>-298100</v>
      </c>
      <c r="L37" s="7">
        <v>12009082</v>
      </c>
      <c r="M37" s="7">
        <v>12007882</v>
      </c>
    </row>
    <row r="38" spans="1:13" ht="12.75">
      <c r="A38" s="217" t="s">
        <v>195</v>
      </c>
      <c r="B38" s="218"/>
      <c r="C38" s="218"/>
      <c r="D38" s="218"/>
      <c r="E38" s="218"/>
      <c r="F38" s="218"/>
      <c r="G38" s="218"/>
      <c r="H38" s="219"/>
      <c r="I38" s="1">
        <v>142</v>
      </c>
      <c r="J38" s="7"/>
      <c r="K38" s="7"/>
      <c r="L38" s="7"/>
      <c r="M38" s="7"/>
    </row>
    <row r="39" spans="1:13" ht="12.75">
      <c r="A39" s="217" t="s">
        <v>196</v>
      </c>
      <c r="B39" s="218"/>
      <c r="C39" s="218"/>
      <c r="D39" s="218"/>
      <c r="E39" s="218"/>
      <c r="F39" s="218"/>
      <c r="G39" s="218"/>
      <c r="H39" s="219"/>
      <c r="I39" s="1">
        <v>143</v>
      </c>
      <c r="J39" s="7"/>
      <c r="K39" s="7"/>
      <c r="L39" s="7"/>
      <c r="M39" s="7"/>
    </row>
    <row r="40" spans="1:13" ht="12.75">
      <c r="A40" s="217" t="s">
        <v>225</v>
      </c>
      <c r="B40" s="218"/>
      <c r="C40" s="218"/>
      <c r="D40" s="218"/>
      <c r="E40" s="218"/>
      <c r="F40" s="218"/>
      <c r="G40" s="218"/>
      <c r="H40" s="219"/>
      <c r="I40" s="1">
        <v>144</v>
      </c>
      <c r="J40" s="7"/>
      <c r="K40" s="7">
        <v>-350760</v>
      </c>
      <c r="L40" s="7"/>
      <c r="M40" s="7"/>
    </row>
    <row r="41" spans="1:13" ht="12.75">
      <c r="A41" s="217" t="s">
        <v>226</v>
      </c>
      <c r="B41" s="218"/>
      <c r="C41" s="218"/>
      <c r="D41" s="218"/>
      <c r="E41" s="218"/>
      <c r="F41" s="218"/>
      <c r="G41" s="218"/>
      <c r="H41" s="219"/>
      <c r="I41" s="1">
        <v>145</v>
      </c>
      <c r="J41" s="7"/>
      <c r="K41" s="7"/>
      <c r="L41" s="7"/>
      <c r="M41" s="7"/>
    </row>
    <row r="42" spans="1:13" ht="12.75">
      <c r="A42" s="217" t="s">
        <v>215</v>
      </c>
      <c r="B42" s="218"/>
      <c r="C42" s="218"/>
      <c r="D42" s="218"/>
      <c r="E42" s="218"/>
      <c r="F42" s="218"/>
      <c r="G42" s="218"/>
      <c r="H42" s="219"/>
      <c r="I42" s="1">
        <v>146</v>
      </c>
      <c r="J42" s="50">
        <v>14351411</v>
      </c>
      <c r="K42" s="50">
        <f>K7+K27+K38+K40</f>
        <v>3473923</v>
      </c>
      <c r="L42" s="50">
        <f>L7+L27</f>
        <v>37664213</v>
      </c>
      <c r="M42" s="50">
        <f>M7+M27+M38+M40</f>
        <v>27991769</v>
      </c>
    </row>
    <row r="43" spans="1:13" ht="12.75">
      <c r="A43" s="217" t="s">
        <v>216</v>
      </c>
      <c r="B43" s="218"/>
      <c r="C43" s="218"/>
      <c r="D43" s="218"/>
      <c r="E43" s="218"/>
      <c r="F43" s="218"/>
      <c r="G43" s="218"/>
      <c r="H43" s="219"/>
      <c r="I43" s="1">
        <v>147</v>
      </c>
      <c r="J43" s="50">
        <v>13559013</v>
      </c>
      <c r="K43" s="50">
        <f>K10+K33+K39+K41</f>
        <v>2756864</v>
      </c>
      <c r="L43" s="50">
        <f>L10+L33+L39+L41</f>
        <v>24391815</v>
      </c>
      <c r="M43" s="50">
        <f>M10+M33</f>
        <v>16130174</v>
      </c>
    </row>
    <row r="44" spans="1:13" ht="12.75">
      <c r="A44" s="217" t="s">
        <v>236</v>
      </c>
      <c r="B44" s="218"/>
      <c r="C44" s="218"/>
      <c r="D44" s="218"/>
      <c r="E44" s="218"/>
      <c r="F44" s="218"/>
      <c r="G44" s="218"/>
      <c r="H44" s="219"/>
      <c r="I44" s="1">
        <v>148</v>
      </c>
      <c r="J44" s="50">
        <f>J42-J43</f>
        <v>792398</v>
      </c>
      <c r="K44" s="50">
        <f>K42-K43</f>
        <v>717059</v>
      </c>
      <c r="L44" s="50">
        <f>L42-L43</f>
        <v>13272398</v>
      </c>
      <c r="M44" s="50"/>
    </row>
    <row r="45" spans="1:13" ht="12.75">
      <c r="A45" s="225" t="s">
        <v>218</v>
      </c>
      <c r="B45" s="226"/>
      <c r="C45" s="226"/>
      <c r="D45" s="226"/>
      <c r="E45" s="226"/>
      <c r="F45" s="226"/>
      <c r="G45" s="226"/>
      <c r="H45" s="227"/>
      <c r="I45" s="1">
        <v>149</v>
      </c>
      <c r="J45" s="50">
        <f>IF(J42&gt;J43,J42-J43,0)</f>
        <v>792398</v>
      </c>
      <c r="K45" s="50">
        <f>IF(K42&gt;K43,K42-K43,0)</f>
        <v>717059</v>
      </c>
      <c r="L45" s="50">
        <f>IF(L42&gt;L43,L42-L43,0)</f>
        <v>13272398</v>
      </c>
      <c r="M45" s="50">
        <f>IF(M42&gt;M43,M42-M43,0)</f>
        <v>11861595</v>
      </c>
    </row>
    <row r="46" spans="1:13" ht="12.75">
      <c r="A46" s="225" t="s">
        <v>219</v>
      </c>
      <c r="B46" s="226"/>
      <c r="C46" s="226"/>
      <c r="D46" s="226"/>
      <c r="E46" s="226"/>
      <c r="F46" s="226"/>
      <c r="G46" s="226"/>
      <c r="H46" s="227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0</v>
      </c>
    </row>
    <row r="47" spans="1:13" ht="12.75">
      <c r="A47" s="217" t="s">
        <v>217</v>
      </c>
      <c r="B47" s="218"/>
      <c r="C47" s="218"/>
      <c r="D47" s="218"/>
      <c r="E47" s="218"/>
      <c r="F47" s="218"/>
      <c r="G47" s="218"/>
      <c r="H47" s="219"/>
      <c r="I47" s="1">
        <v>151</v>
      </c>
      <c r="J47" s="7"/>
      <c r="K47" s="7"/>
      <c r="L47" s="7"/>
      <c r="M47" s="7"/>
    </row>
    <row r="48" spans="1:13" ht="12.75">
      <c r="A48" s="217" t="s">
        <v>237</v>
      </c>
      <c r="B48" s="218"/>
      <c r="C48" s="218"/>
      <c r="D48" s="218"/>
      <c r="E48" s="218"/>
      <c r="F48" s="218"/>
      <c r="G48" s="218"/>
      <c r="H48" s="219"/>
      <c r="I48" s="1">
        <v>152</v>
      </c>
      <c r="J48" s="50">
        <f>J44-J47</f>
        <v>792398</v>
      </c>
      <c r="K48" s="50">
        <f>K44-K47</f>
        <v>717059</v>
      </c>
      <c r="L48" s="50">
        <f>L44-L47</f>
        <v>13272398</v>
      </c>
      <c r="M48" s="50">
        <v>11861595</v>
      </c>
    </row>
    <row r="49" spans="1:13" ht="12.75">
      <c r="A49" s="225" t="s">
        <v>192</v>
      </c>
      <c r="B49" s="226"/>
      <c r="C49" s="226"/>
      <c r="D49" s="226"/>
      <c r="E49" s="226"/>
      <c r="F49" s="226"/>
      <c r="G49" s="226"/>
      <c r="H49" s="227"/>
      <c r="I49" s="1">
        <v>153</v>
      </c>
      <c r="J49" s="50">
        <f>IF(J48&gt;0,J48,0)</f>
        <v>792398</v>
      </c>
      <c r="K49" s="50">
        <f>IF(K48&gt;0,K48,0)</f>
        <v>717059</v>
      </c>
      <c r="L49" s="50">
        <f>IF(L48&gt;0,L48,0)</f>
        <v>13272398</v>
      </c>
      <c r="M49" s="50">
        <v>11861595</v>
      </c>
    </row>
    <row r="50" spans="1:13" ht="12.75">
      <c r="A50" s="257" t="s">
        <v>220</v>
      </c>
      <c r="B50" s="258"/>
      <c r="C50" s="258"/>
      <c r="D50" s="258"/>
      <c r="E50" s="258"/>
      <c r="F50" s="258"/>
      <c r="G50" s="258"/>
      <c r="H50" s="259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206" t="s">
        <v>311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</row>
    <row r="52" spans="1:13" ht="12.75" customHeight="1">
      <c r="A52" s="210" t="s">
        <v>187</v>
      </c>
      <c r="B52" s="211"/>
      <c r="C52" s="211"/>
      <c r="D52" s="211"/>
      <c r="E52" s="211"/>
      <c r="F52" s="211"/>
      <c r="G52" s="211"/>
      <c r="H52" s="211"/>
      <c r="I52" s="52"/>
      <c r="J52" s="52"/>
      <c r="K52" s="52"/>
      <c r="L52" s="52"/>
      <c r="M52" s="59"/>
    </row>
    <row r="53" spans="1:13" ht="12.75">
      <c r="A53" s="254" t="s">
        <v>234</v>
      </c>
      <c r="B53" s="255"/>
      <c r="C53" s="255"/>
      <c r="D53" s="255"/>
      <c r="E53" s="255"/>
      <c r="F53" s="255"/>
      <c r="G53" s="255"/>
      <c r="H53" s="256"/>
      <c r="I53" s="1">
        <v>155</v>
      </c>
      <c r="J53" s="7"/>
      <c r="K53" s="7"/>
      <c r="L53" s="7"/>
      <c r="M53" s="7"/>
    </row>
    <row r="54" spans="1:13" ht="12.75">
      <c r="A54" s="254" t="s">
        <v>235</v>
      </c>
      <c r="B54" s="255"/>
      <c r="C54" s="255"/>
      <c r="D54" s="255"/>
      <c r="E54" s="255"/>
      <c r="F54" s="255"/>
      <c r="G54" s="255"/>
      <c r="H54" s="256"/>
      <c r="I54" s="1">
        <v>156</v>
      </c>
      <c r="J54" s="8"/>
      <c r="K54" s="8"/>
      <c r="L54" s="8"/>
      <c r="M54" s="8"/>
    </row>
    <row r="55" spans="1:13" ht="12.75" customHeight="1">
      <c r="A55" s="206" t="s">
        <v>189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</row>
    <row r="56" spans="1:13" ht="12.75">
      <c r="A56" s="210" t="s">
        <v>204</v>
      </c>
      <c r="B56" s="211"/>
      <c r="C56" s="211"/>
      <c r="D56" s="211"/>
      <c r="E56" s="211"/>
      <c r="F56" s="211"/>
      <c r="G56" s="211"/>
      <c r="H56" s="228"/>
      <c r="I56" s="9">
        <v>157</v>
      </c>
      <c r="J56" s="6">
        <v>792398</v>
      </c>
      <c r="K56" s="6">
        <v>717059</v>
      </c>
      <c r="L56" s="6">
        <v>13272398</v>
      </c>
      <c r="M56" s="6">
        <v>11861595</v>
      </c>
    </row>
    <row r="57" spans="1:13" ht="12.75">
      <c r="A57" s="217" t="s">
        <v>221</v>
      </c>
      <c r="B57" s="218"/>
      <c r="C57" s="218"/>
      <c r="D57" s="218"/>
      <c r="E57" s="218"/>
      <c r="F57" s="218"/>
      <c r="G57" s="218"/>
      <c r="H57" s="219"/>
      <c r="I57" s="1">
        <v>158</v>
      </c>
      <c r="J57" s="50"/>
      <c r="K57" s="50"/>
      <c r="L57" s="50"/>
      <c r="M57" s="50"/>
    </row>
    <row r="58" spans="1:13" ht="12.75">
      <c r="A58" s="217" t="s">
        <v>228</v>
      </c>
      <c r="B58" s="218"/>
      <c r="C58" s="218"/>
      <c r="D58" s="218"/>
      <c r="E58" s="218"/>
      <c r="F58" s="218"/>
      <c r="G58" s="218"/>
      <c r="H58" s="219"/>
      <c r="I58" s="1">
        <v>159</v>
      </c>
      <c r="J58" s="7"/>
      <c r="K58" s="7"/>
      <c r="L58" s="7"/>
      <c r="M58" s="7"/>
    </row>
    <row r="59" spans="1:13" ht="12.75">
      <c r="A59" s="217" t="s">
        <v>229</v>
      </c>
      <c r="B59" s="218"/>
      <c r="C59" s="218"/>
      <c r="D59" s="218"/>
      <c r="E59" s="218"/>
      <c r="F59" s="218"/>
      <c r="G59" s="218"/>
      <c r="H59" s="219"/>
      <c r="I59" s="1">
        <v>160</v>
      </c>
      <c r="J59" s="7"/>
      <c r="K59" s="7"/>
      <c r="L59" s="7"/>
      <c r="M59" s="7"/>
    </row>
    <row r="60" spans="1:13" ht="12.75">
      <c r="A60" s="217" t="s">
        <v>45</v>
      </c>
      <c r="B60" s="218"/>
      <c r="C60" s="218"/>
      <c r="D60" s="218"/>
      <c r="E60" s="218"/>
      <c r="F60" s="218"/>
      <c r="G60" s="218"/>
      <c r="H60" s="219"/>
      <c r="I60" s="1">
        <v>161</v>
      </c>
      <c r="J60" s="7"/>
      <c r="K60" s="7"/>
      <c r="L60" s="7"/>
      <c r="M60" s="7"/>
    </row>
    <row r="61" spans="1:13" ht="12.75">
      <c r="A61" s="217" t="s">
        <v>230</v>
      </c>
      <c r="B61" s="218"/>
      <c r="C61" s="218"/>
      <c r="D61" s="218"/>
      <c r="E61" s="218"/>
      <c r="F61" s="218"/>
      <c r="G61" s="218"/>
      <c r="H61" s="219"/>
      <c r="I61" s="1">
        <v>162</v>
      </c>
      <c r="J61" s="7"/>
      <c r="K61" s="7"/>
      <c r="L61" s="7"/>
      <c r="M61" s="7"/>
    </row>
    <row r="62" spans="1:13" ht="12.75">
      <c r="A62" s="217" t="s">
        <v>231</v>
      </c>
      <c r="B62" s="218"/>
      <c r="C62" s="218"/>
      <c r="D62" s="218"/>
      <c r="E62" s="218"/>
      <c r="F62" s="218"/>
      <c r="G62" s="218"/>
      <c r="H62" s="219"/>
      <c r="I62" s="1">
        <v>163</v>
      </c>
      <c r="J62" s="7"/>
      <c r="K62" s="7"/>
      <c r="L62" s="7"/>
      <c r="M62" s="7"/>
    </row>
    <row r="63" spans="1:13" ht="12.75">
      <c r="A63" s="217" t="s">
        <v>232</v>
      </c>
      <c r="B63" s="218"/>
      <c r="C63" s="218"/>
      <c r="D63" s="218"/>
      <c r="E63" s="218"/>
      <c r="F63" s="218"/>
      <c r="G63" s="218"/>
      <c r="H63" s="219"/>
      <c r="I63" s="1">
        <v>164</v>
      </c>
      <c r="J63" s="7"/>
      <c r="K63" s="7"/>
      <c r="L63" s="7"/>
      <c r="M63" s="7"/>
    </row>
    <row r="64" spans="1:13" ht="12.75">
      <c r="A64" s="217" t="s">
        <v>233</v>
      </c>
      <c r="B64" s="218"/>
      <c r="C64" s="218"/>
      <c r="D64" s="218"/>
      <c r="E64" s="218"/>
      <c r="F64" s="218"/>
      <c r="G64" s="218"/>
      <c r="H64" s="219"/>
      <c r="I64" s="1">
        <v>165</v>
      </c>
      <c r="J64" s="7"/>
      <c r="K64" s="7"/>
      <c r="L64" s="7"/>
      <c r="M64" s="7"/>
    </row>
    <row r="65" spans="1:13" ht="12.75">
      <c r="A65" s="217" t="s">
        <v>222</v>
      </c>
      <c r="B65" s="218"/>
      <c r="C65" s="218"/>
      <c r="D65" s="218"/>
      <c r="E65" s="218"/>
      <c r="F65" s="218"/>
      <c r="G65" s="218"/>
      <c r="H65" s="219"/>
      <c r="I65" s="1">
        <v>166</v>
      </c>
      <c r="J65" s="7"/>
      <c r="K65" s="7"/>
      <c r="L65" s="7"/>
      <c r="M65" s="7"/>
    </row>
    <row r="66" spans="1:13" ht="12.75">
      <c r="A66" s="217" t="s">
        <v>193</v>
      </c>
      <c r="B66" s="218"/>
      <c r="C66" s="218"/>
      <c r="D66" s="218"/>
      <c r="E66" s="218"/>
      <c r="F66" s="218"/>
      <c r="G66" s="218"/>
      <c r="H66" s="219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217" t="s">
        <v>194</v>
      </c>
      <c r="B67" s="218"/>
      <c r="C67" s="218"/>
      <c r="D67" s="218"/>
      <c r="E67" s="218"/>
      <c r="F67" s="218"/>
      <c r="G67" s="218"/>
      <c r="H67" s="219"/>
      <c r="I67" s="1">
        <v>168</v>
      </c>
      <c r="J67" s="58">
        <f>J56+J66</f>
        <v>792398</v>
      </c>
      <c r="K67" s="58">
        <f>K56+K66</f>
        <v>717059</v>
      </c>
      <c r="L67" s="58">
        <f>L56+L66</f>
        <v>13272398</v>
      </c>
      <c r="M67" s="58">
        <f>M56+M66</f>
        <v>11861595</v>
      </c>
    </row>
    <row r="68" spans="1:13" ht="12.75" customHeight="1">
      <c r="A68" s="250" t="s">
        <v>312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</row>
    <row r="69" spans="1:13" ht="12.75" customHeight="1">
      <c r="A69" s="252" t="s">
        <v>188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</row>
    <row r="70" spans="1:13" ht="12.75">
      <c r="A70" s="254" t="s">
        <v>234</v>
      </c>
      <c r="B70" s="255"/>
      <c r="C70" s="255"/>
      <c r="D70" s="255"/>
      <c r="E70" s="255"/>
      <c r="F70" s="255"/>
      <c r="G70" s="255"/>
      <c r="H70" s="256"/>
      <c r="I70" s="1">
        <v>169</v>
      </c>
      <c r="J70" s="7"/>
      <c r="K70" s="7"/>
      <c r="L70" s="7"/>
      <c r="M70" s="7"/>
    </row>
    <row r="71" spans="1:13" ht="12.75">
      <c r="A71" s="247" t="s">
        <v>235</v>
      </c>
      <c r="B71" s="248"/>
      <c r="C71" s="248"/>
      <c r="D71" s="248"/>
      <c r="E71" s="248"/>
      <c r="F71" s="248"/>
      <c r="G71" s="248"/>
      <c r="H71" s="249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31">
      <selection activeCell="K18" sqref="K18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69" t="s">
        <v>164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>
      <c r="A2" s="270" t="s">
        <v>376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66" t="s">
        <v>366</v>
      </c>
      <c r="B3" s="267"/>
      <c r="C3" s="267"/>
      <c r="D3" s="267"/>
      <c r="E3" s="267"/>
      <c r="F3" s="267"/>
      <c r="G3" s="267"/>
      <c r="H3" s="267"/>
      <c r="I3" s="267"/>
      <c r="J3" s="267"/>
      <c r="K3" s="268"/>
    </row>
    <row r="4" spans="1:11" ht="21.75">
      <c r="A4" s="271" t="s">
        <v>59</v>
      </c>
      <c r="B4" s="271"/>
      <c r="C4" s="271"/>
      <c r="D4" s="271"/>
      <c r="E4" s="271"/>
      <c r="F4" s="271"/>
      <c r="G4" s="271"/>
      <c r="H4" s="271"/>
      <c r="I4" s="63" t="s">
        <v>279</v>
      </c>
      <c r="J4" s="64" t="s">
        <v>317</v>
      </c>
      <c r="K4" s="64" t="s">
        <v>318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65">
        <v>2</v>
      </c>
      <c r="J5" s="66" t="s">
        <v>282</v>
      </c>
      <c r="K5" s="66" t="s">
        <v>283</v>
      </c>
    </row>
    <row r="6" spans="1:11" ht="12.75">
      <c r="A6" s="206" t="s">
        <v>156</v>
      </c>
      <c r="B6" s="207"/>
      <c r="C6" s="207"/>
      <c r="D6" s="207"/>
      <c r="E6" s="207"/>
      <c r="F6" s="207"/>
      <c r="G6" s="207"/>
      <c r="H6" s="207"/>
      <c r="I6" s="263"/>
      <c r="J6" s="263"/>
      <c r="K6" s="264"/>
    </row>
    <row r="7" spans="1:11" ht="12.75">
      <c r="A7" s="214" t="s">
        <v>40</v>
      </c>
      <c r="B7" s="215"/>
      <c r="C7" s="215"/>
      <c r="D7" s="215"/>
      <c r="E7" s="215"/>
      <c r="F7" s="215"/>
      <c r="G7" s="215"/>
      <c r="H7" s="215"/>
      <c r="I7" s="1">
        <v>1</v>
      </c>
      <c r="J7" s="5">
        <v>792398</v>
      </c>
      <c r="K7" s="7">
        <v>13272398</v>
      </c>
    </row>
    <row r="8" spans="1:11" ht="12.75">
      <c r="A8" s="214" t="s">
        <v>41</v>
      </c>
      <c r="B8" s="215"/>
      <c r="C8" s="215"/>
      <c r="D8" s="215"/>
      <c r="E8" s="215"/>
      <c r="F8" s="215"/>
      <c r="G8" s="215"/>
      <c r="H8" s="215"/>
      <c r="I8" s="1">
        <v>2</v>
      </c>
      <c r="J8" s="5">
        <v>1784759</v>
      </c>
      <c r="K8" s="7">
        <v>1688956</v>
      </c>
    </row>
    <row r="9" spans="1:11" ht="12.75">
      <c r="A9" s="214" t="s">
        <v>42</v>
      </c>
      <c r="B9" s="215"/>
      <c r="C9" s="215"/>
      <c r="D9" s="215"/>
      <c r="E9" s="215"/>
      <c r="F9" s="215"/>
      <c r="G9" s="215"/>
      <c r="H9" s="215"/>
      <c r="I9" s="1">
        <v>3</v>
      </c>
      <c r="J9" s="5">
        <v>1839531</v>
      </c>
      <c r="K9" s="7"/>
    </row>
    <row r="10" spans="1:11" ht="12.75">
      <c r="A10" s="214" t="s">
        <v>43</v>
      </c>
      <c r="B10" s="215"/>
      <c r="C10" s="215"/>
      <c r="D10" s="215"/>
      <c r="E10" s="215"/>
      <c r="F10" s="215"/>
      <c r="G10" s="215"/>
      <c r="H10" s="215"/>
      <c r="I10" s="1">
        <v>4</v>
      </c>
      <c r="J10" s="5">
        <v>68290</v>
      </c>
      <c r="K10" s="7"/>
    </row>
    <row r="11" spans="1:11" ht="12.75">
      <c r="A11" s="214" t="s">
        <v>44</v>
      </c>
      <c r="B11" s="215"/>
      <c r="C11" s="215"/>
      <c r="D11" s="215"/>
      <c r="E11" s="215"/>
      <c r="F11" s="215"/>
      <c r="G11" s="215"/>
      <c r="H11" s="215"/>
      <c r="I11" s="1">
        <v>5</v>
      </c>
      <c r="J11" s="5"/>
      <c r="K11" s="7">
        <v>547903</v>
      </c>
    </row>
    <row r="12" spans="1:11" ht="12.75">
      <c r="A12" s="214" t="s">
        <v>51</v>
      </c>
      <c r="B12" s="215"/>
      <c r="C12" s="215"/>
      <c r="D12" s="215"/>
      <c r="E12" s="215"/>
      <c r="F12" s="215"/>
      <c r="G12" s="215"/>
      <c r="H12" s="215"/>
      <c r="I12" s="1">
        <v>6</v>
      </c>
      <c r="J12" s="5"/>
      <c r="K12" s="7"/>
    </row>
    <row r="13" spans="1:11" ht="12.75">
      <c r="A13" s="217" t="s">
        <v>157</v>
      </c>
      <c r="B13" s="218"/>
      <c r="C13" s="218"/>
      <c r="D13" s="218"/>
      <c r="E13" s="218"/>
      <c r="F13" s="218"/>
      <c r="G13" s="218"/>
      <c r="H13" s="218"/>
      <c r="I13" s="1">
        <v>7</v>
      </c>
      <c r="J13" s="61">
        <f>SUM(J7:J12)</f>
        <v>4484978</v>
      </c>
      <c r="K13" s="50">
        <f>SUM(K7:K12)</f>
        <v>15509257</v>
      </c>
    </row>
    <row r="14" spans="1:11" ht="12.75">
      <c r="A14" s="214" t="s">
        <v>52</v>
      </c>
      <c r="B14" s="215"/>
      <c r="C14" s="215"/>
      <c r="D14" s="215"/>
      <c r="E14" s="215"/>
      <c r="F14" s="215"/>
      <c r="G14" s="215"/>
      <c r="H14" s="215"/>
      <c r="I14" s="1">
        <v>8</v>
      </c>
      <c r="J14" s="5"/>
      <c r="K14" s="7"/>
    </row>
    <row r="15" spans="1:11" ht="12.75">
      <c r="A15" s="214" t="s">
        <v>53</v>
      </c>
      <c r="B15" s="215"/>
      <c r="C15" s="215"/>
      <c r="D15" s="215"/>
      <c r="E15" s="215"/>
      <c r="F15" s="215"/>
      <c r="G15" s="215"/>
      <c r="H15" s="215"/>
      <c r="I15" s="1">
        <v>9</v>
      </c>
      <c r="J15" s="5">
        <v>3029775</v>
      </c>
      <c r="K15" s="7">
        <v>1138262</v>
      </c>
    </row>
    <row r="16" spans="1:11" ht="12.75">
      <c r="A16" s="214" t="s">
        <v>54</v>
      </c>
      <c r="B16" s="215"/>
      <c r="C16" s="215"/>
      <c r="D16" s="215"/>
      <c r="E16" s="215"/>
      <c r="F16" s="215"/>
      <c r="G16" s="215"/>
      <c r="H16" s="215"/>
      <c r="I16" s="1">
        <v>10</v>
      </c>
      <c r="J16" s="5">
        <v>296564</v>
      </c>
      <c r="K16" s="7"/>
    </row>
    <row r="17" spans="1:11" ht="12.75">
      <c r="A17" s="214" t="s">
        <v>55</v>
      </c>
      <c r="B17" s="215"/>
      <c r="C17" s="215"/>
      <c r="D17" s="215"/>
      <c r="E17" s="215"/>
      <c r="F17" s="215"/>
      <c r="G17" s="215"/>
      <c r="H17" s="215"/>
      <c r="I17" s="1">
        <v>11</v>
      </c>
      <c r="J17" s="5">
        <v>5999</v>
      </c>
      <c r="K17" s="7">
        <v>12780315</v>
      </c>
    </row>
    <row r="18" spans="1:11" ht="12.75">
      <c r="A18" s="217" t="s">
        <v>158</v>
      </c>
      <c r="B18" s="218"/>
      <c r="C18" s="218"/>
      <c r="D18" s="218"/>
      <c r="E18" s="218"/>
      <c r="F18" s="218"/>
      <c r="G18" s="218"/>
      <c r="H18" s="218"/>
      <c r="I18" s="1">
        <v>12</v>
      </c>
      <c r="J18" s="61">
        <f>SUM(J14:J17)</f>
        <v>3332338</v>
      </c>
      <c r="K18" s="50">
        <f>SUM(K14:K17)</f>
        <v>13918577</v>
      </c>
    </row>
    <row r="19" spans="1:11" ht="12.75">
      <c r="A19" s="217" t="s">
        <v>36</v>
      </c>
      <c r="B19" s="218"/>
      <c r="C19" s="218"/>
      <c r="D19" s="218"/>
      <c r="E19" s="218"/>
      <c r="F19" s="218"/>
      <c r="G19" s="218"/>
      <c r="H19" s="218"/>
      <c r="I19" s="1">
        <v>13</v>
      </c>
      <c r="J19" s="61">
        <f>IF(J13&gt;J18,J13-J18,0)</f>
        <v>1152640</v>
      </c>
      <c r="K19" s="50">
        <f>IF(K13&gt;K18,K13-K18,0)</f>
        <v>1590680</v>
      </c>
    </row>
    <row r="20" spans="1:11" ht="12.75">
      <c r="A20" s="217" t="s">
        <v>37</v>
      </c>
      <c r="B20" s="218"/>
      <c r="C20" s="218"/>
      <c r="D20" s="218"/>
      <c r="E20" s="218"/>
      <c r="F20" s="218"/>
      <c r="G20" s="218"/>
      <c r="H20" s="218"/>
      <c r="I20" s="1">
        <v>14</v>
      </c>
      <c r="J20" s="61">
        <f>IF(J18&gt;J13,J18-J13,0)</f>
        <v>0</v>
      </c>
      <c r="K20" s="50">
        <f>IF(K18&gt;K13,K18-K13,0)</f>
        <v>0</v>
      </c>
    </row>
    <row r="21" spans="1:11" ht="12.75">
      <c r="A21" s="206" t="s">
        <v>159</v>
      </c>
      <c r="B21" s="207"/>
      <c r="C21" s="207"/>
      <c r="D21" s="207"/>
      <c r="E21" s="207"/>
      <c r="F21" s="207"/>
      <c r="G21" s="207"/>
      <c r="H21" s="207"/>
      <c r="I21" s="263"/>
      <c r="J21" s="263"/>
      <c r="K21" s="264"/>
    </row>
    <row r="22" spans="1:11" ht="12.75">
      <c r="A22" s="214" t="s">
        <v>178</v>
      </c>
      <c r="B22" s="215"/>
      <c r="C22" s="215"/>
      <c r="D22" s="215"/>
      <c r="E22" s="215"/>
      <c r="F22" s="215"/>
      <c r="G22" s="215"/>
      <c r="H22" s="215"/>
      <c r="I22" s="1">
        <v>15</v>
      </c>
      <c r="J22" s="5">
        <v>227081</v>
      </c>
      <c r="K22" s="7">
        <v>4455858</v>
      </c>
    </row>
    <row r="23" spans="1:11" ht="12.75">
      <c r="A23" s="214" t="s">
        <v>179</v>
      </c>
      <c r="B23" s="215"/>
      <c r="C23" s="215"/>
      <c r="D23" s="215"/>
      <c r="E23" s="215"/>
      <c r="F23" s="215"/>
      <c r="G23" s="215"/>
      <c r="H23" s="215"/>
      <c r="I23" s="1">
        <v>16</v>
      </c>
      <c r="J23" s="5"/>
      <c r="K23" s="7"/>
    </row>
    <row r="24" spans="1:11" ht="12.75">
      <c r="A24" s="214" t="s">
        <v>180</v>
      </c>
      <c r="B24" s="215"/>
      <c r="C24" s="215"/>
      <c r="D24" s="215"/>
      <c r="E24" s="215"/>
      <c r="F24" s="215"/>
      <c r="G24" s="215"/>
      <c r="H24" s="215"/>
      <c r="I24" s="1">
        <v>17</v>
      </c>
      <c r="J24" s="5"/>
      <c r="K24" s="7"/>
    </row>
    <row r="25" spans="1:11" ht="12.75">
      <c r="A25" s="214" t="s">
        <v>181</v>
      </c>
      <c r="B25" s="215"/>
      <c r="C25" s="215"/>
      <c r="D25" s="215"/>
      <c r="E25" s="215"/>
      <c r="F25" s="215"/>
      <c r="G25" s="215"/>
      <c r="H25" s="215"/>
      <c r="I25" s="1">
        <v>18</v>
      </c>
      <c r="J25" s="5"/>
      <c r="K25" s="7"/>
    </row>
    <row r="26" spans="1:11" ht="12.75">
      <c r="A26" s="214" t="s">
        <v>182</v>
      </c>
      <c r="B26" s="215"/>
      <c r="C26" s="215"/>
      <c r="D26" s="215"/>
      <c r="E26" s="215"/>
      <c r="F26" s="215"/>
      <c r="G26" s="215"/>
      <c r="H26" s="215"/>
      <c r="I26" s="1">
        <v>19</v>
      </c>
      <c r="J26" s="5">
        <v>308200</v>
      </c>
      <c r="K26" s="7"/>
    </row>
    <row r="27" spans="1:11" ht="12.75">
      <c r="A27" s="217" t="s">
        <v>168</v>
      </c>
      <c r="B27" s="218"/>
      <c r="C27" s="218"/>
      <c r="D27" s="218"/>
      <c r="E27" s="218"/>
      <c r="F27" s="218"/>
      <c r="G27" s="218"/>
      <c r="H27" s="218"/>
      <c r="I27" s="1">
        <v>20</v>
      </c>
      <c r="J27" s="61">
        <f>SUM(J22:J26)</f>
        <v>535281</v>
      </c>
      <c r="K27" s="50">
        <f>SUM(K22:K26)</f>
        <v>4455858</v>
      </c>
    </row>
    <row r="28" spans="1:11" ht="12.75">
      <c r="A28" s="214" t="s">
        <v>115</v>
      </c>
      <c r="B28" s="215"/>
      <c r="C28" s="215"/>
      <c r="D28" s="215"/>
      <c r="E28" s="215"/>
      <c r="F28" s="215"/>
      <c r="G28" s="215"/>
      <c r="H28" s="215"/>
      <c r="I28" s="1">
        <v>21</v>
      </c>
      <c r="J28" s="5">
        <v>327891</v>
      </c>
      <c r="K28" s="7"/>
    </row>
    <row r="29" spans="1:11" ht="12.75">
      <c r="A29" s="214" t="s">
        <v>116</v>
      </c>
      <c r="B29" s="215"/>
      <c r="C29" s="215"/>
      <c r="D29" s="215"/>
      <c r="E29" s="215"/>
      <c r="F29" s="215"/>
      <c r="G29" s="215"/>
      <c r="H29" s="215"/>
      <c r="I29" s="1">
        <v>22</v>
      </c>
      <c r="J29" s="5"/>
      <c r="K29" s="7"/>
    </row>
    <row r="30" spans="1:11" ht="12.75">
      <c r="A30" s="214" t="s">
        <v>16</v>
      </c>
      <c r="B30" s="215"/>
      <c r="C30" s="215"/>
      <c r="D30" s="215"/>
      <c r="E30" s="215"/>
      <c r="F30" s="215"/>
      <c r="G30" s="215"/>
      <c r="H30" s="215"/>
      <c r="I30" s="1">
        <v>23</v>
      </c>
      <c r="J30" s="5">
        <v>1450766</v>
      </c>
      <c r="K30" s="7"/>
    </row>
    <row r="31" spans="1:11" ht="12.75">
      <c r="A31" s="217" t="s">
        <v>5</v>
      </c>
      <c r="B31" s="218"/>
      <c r="C31" s="218"/>
      <c r="D31" s="218"/>
      <c r="E31" s="218"/>
      <c r="F31" s="218"/>
      <c r="G31" s="218"/>
      <c r="H31" s="218"/>
      <c r="I31" s="1">
        <v>24</v>
      </c>
      <c r="J31" s="61">
        <f>SUM(J28:J30)</f>
        <v>1778657</v>
      </c>
      <c r="K31" s="50">
        <f>SUM(K28:K30)</f>
        <v>0</v>
      </c>
    </row>
    <row r="32" spans="1:11" ht="12.75">
      <c r="A32" s="217" t="s">
        <v>38</v>
      </c>
      <c r="B32" s="218"/>
      <c r="C32" s="218"/>
      <c r="D32" s="218"/>
      <c r="E32" s="218"/>
      <c r="F32" s="218"/>
      <c r="G32" s="218"/>
      <c r="H32" s="218"/>
      <c r="I32" s="1">
        <v>25</v>
      </c>
      <c r="J32" s="61">
        <f>IF(J27&gt;J31,J27-J31,0)</f>
        <v>0</v>
      </c>
      <c r="K32" s="50">
        <f>IF(K27&gt;K31,K27-K31,0)</f>
        <v>4455858</v>
      </c>
    </row>
    <row r="33" spans="1:11" ht="12.75">
      <c r="A33" s="217" t="s">
        <v>39</v>
      </c>
      <c r="B33" s="218"/>
      <c r="C33" s="218"/>
      <c r="D33" s="218"/>
      <c r="E33" s="218"/>
      <c r="F33" s="218"/>
      <c r="G33" s="218"/>
      <c r="H33" s="218"/>
      <c r="I33" s="1">
        <v>26</v>
      </c>
      <c r="J33" s="61">
        <f>IF(J31&gt;J27,J31-J27,0)</f>
        <v>1243376</v>
      </c>
      <c r="K33" s="50">
        <f>IF(K31&gt;K27,K31-K27,0)</f>
        <v>0</v>
      </c>
    </row>
    <row r="34" spans="1:11" ht="12.75">
      <c r="A34" s="206" t="s">
        <v>160</v>
      </c>
      <c r="B34" s="207"/>
      <c r="C34" s="207"/>
      <c r="D34" s="207"/>
      <c r="E34" s="207"/>
      <c r="F34" s="207"/>
      <c r="G34" s="207"/>
      <c r="H34" s="207"/>
      <c r="I34" s="263"/>
      <c r="J34" s="263"/>
      <c r="K34" s="264"/>
    </row>
    <row r="35" spans="1:11" ht="12.75">
      <c r="A35" s="214" t="s">
        <v>174</v>
      </c>
      <c r="B35" s="215"/>
      <c r="C35" s="215"/>
      <c r="D35" s="215"/>
      <c r="E35" s="215"/>
      <c r="F35" s="215"/>
      <c r="G35" s="215"/>
      <c r="H35" s="215"/>
      <c r="I35" s="1">
        <v>27</v>
      </c>
      <c r="J35" s="5"/>
      <c r="K35" s="7"/>
    </row>
    <row r="36" spans="1:11" ht="12.75">
      <c r="A36" s="214" t="s">
        <v>29</v>
      </c>
      <c r="B36" s="215"/>
      <c r="C36" s="215"/>
      <c r="D36" s="215"/>
      <c r="E36" s="215"/>
      <c r="F36" s="215"/>
      <c r="G36" s="215"/>
      <c r="H36" s="215"/>
      <c r="I36" s="1">
        <v>28</v>
      </c>
      <c r="J36" s="5">
        <v>117383</v>
      </c>
      <c r="K36" s="7">
        <v>911775</v>
      </c>
    </row>
    <row r="37" spans="1:11" ht="12.75">
      <c r="A37" s="214" t="s">
        <v>30</v>
      </c>
      <c r="B37" s="215"/>
      <c r="C37" s="215"/>
      <c r="D37" s="215"/>
      <c r="E37" s="215"/>
      <c r="F37" s="215"/>
      <c r="G37" s="215"/>
      <c r="H37" s="215"/>
      <c r="I37" s="1">
        <v>29</v>
      </c>
      <c r="J37" s="5">
        <v>59321</v>
      </c>
      <c r="K37" s="7"/>
    </row>
    <row r="38" spans="1:11" ht="12.75">
      <c r="A38" s="217" t="s">
        <v>68</v>
      </c>
      <c r="B38" s="218"/>
      <c r="C38" s="218"/>
      <c r="D38" s="218"/>
      <c r="E38" s="218"/>
      <c r="F38" s="218"/>
      <c r="G38" s="218"/>
      <c r="H38" s="218"/>
      <c r="I38" s="1">
        <v>30</v>
      </c>
      <c r="J38" s="61">
        <f>SUM(J35:J37)</f>
        <v>176704</v>
      </c>
      <c r="K38" s="50">
        <f>SUM(K35:K37)</f>
        <v>911775</v>
      </c>
    </row>
    <row r="39" spans="1:11" ht="12.75">
      <c r="A39" s="214" t="s">
        <v>31</v>
      </c>
      <c r="B39" s="215"/>
      <c r="C39" s="215"/>
      <c r="D39" s="215"/>
      <c r="E39" s="215"/>
      <c r="F39" s="215"/>
      <c r="G39" s="215"/>
      <c r="H39" s="215"/>
      <c r="I39" s="1">
        <v>31</v>
      </c>
      <c r="J39" s="5"/>
      <c r="K39" s="7">
        <v>2365769</v>
      </c>
    </row>
    <row r="40" spans="1:11" ht="12.75">
      <c r="A40" s="214" t="s">
        <v>32</v>
      </c>
      <c r="B40" s="215"/>
      <c r="C40" s="215"/>
      <c r="D40" s="215"/>
      <c r="E40" s="215"/>
      <c r="F40" s="215"/>
      <c r="G40" s="215"/>
      <c r="H40" s="215"/>
      <c r="I40" s="1">
        <v>32</v>
      </c>
      <c r="J40" s="5"/>
      <c r="K40" s="7"/>
    </row>
    <row r="41" spans="1:11" ht="12.75">
      <c r="A41" s="214" t="s">
        <v>33</v>
      </c>
      <c r="B41" s="215"/>
      <c r="C41" s="215"/>
      <c r="D41" s="215"/>
      <c r="E41" s="215"/>
      <c r="F41" s="215"/>
      <c r="G41" s="215"/>
      <c r="H41" s="215"/>
      <c r="I41" s="1">
        <v>33</v>
      </c>
      <c r="J41" s="5"/>
      <c r="K41" s="7"/>
    </row>
    <row r="42" spans="1:11" ht="12.75">
      <c r="A42" s="214" t="s">
        <v>34</v>
      </c>
      <c r="B42" s="215"/>
      <c r="C42" s="215"/>
      <c r="D42" s="215"/>
      <c r="E42" s="215"/>
      <c r="F42" s="215"/>
      <c r="G42" s="215"/>
      <c r="H42" s="215"/>
      <c r="I42" s="1">
        <v>34</v>
      </c>
      <c r="J42" s="5"/>
      <c r="K42" s="7"/>
    </row>
    <row r="43" spans="1:11" ht="12.75">
      <c r="A43" s="214" t="s">
        <v>35</v>
      </c>
      <c r="B43" s="215"/>
      <c r="C43" s="215"/>
      <c r="D43" s="215"/>
      <c r="E43" s="215"/>
      <c r="F43" s="215"/>
      <c r="G43" s="215"/>
      <c r="H43" s="215"/>
      <c r="I43" s="1">
        <v>35</v>
      </c>
      <c r="J43" s="5"/>
      <c r="K43" s="7"/>
    </row>
    <row r="44" spans="1:11" ht="12.75">
      <c r="A44" s="217" t="s">
        <v>69</v>
      </c>
      <c r="B44" s="218"/>
      <c r="C44" s="218"/>
      <c r="D44" s="218"/>
      <c r="E44" s="218"/>
      <c r="F44" s="218"/>
      <c r="G44" s="218"/>
      <c r="H44" s="218"/>
      <c r="I44" s="1">
        <v>36</v>
      </c>
      <c r="J44" s="61">
        <f>SUM(J39:J43)</f>
        <v>0</v>
      </c>
      <c r="K44" s="50"/>
    </row>
    <row r="45" spans="1:11" ht="12.75">
      <c r="A45" s="217" t="s">
        <v>17</v>
      </c>
      <c r="B45" s="218"/>
      <c r="C45" s="218"/>
      <c r="D45" s="218"/>
      <c r="E45" s="218"/>
      <c r="F45" s="218"/>
      <c r="G45" s="218"/>
      <c r="H45" s="218"/>
      <c r="I45" s="1">
        <v>37</v>
      </c>
      <c r="J45" s="61">
        <f>IF(J38&gt;J44,J38-J44,0)</f>
        <v>176704</v>
      </c>
      <c r="K45" s="50">
        <f>IF(K38&gt;K44,K38-K44,0)</f>
        <v>911775</v>
      </c>
    </row>
    <row r="46" spans="1:11" ht="12.75">
      <c r="A46" s="217" t="s">
        <v>18</v>
      </c>
      <c r="B46" s="218"/>
      <c r="C46" s="218"/>
      <c r="D46" s="218"/>
      <c r="E46" s="218"/>
      <c r="F46" s="218"/>
      <c r="G46" s="218"/>
      <c r="H46" s="218"/>
      <c r="I46" s="1">
        <v>38</v>
      </c>
      <c r="J46" s="61">
        <f>IF(J44&gt;J38,J44-J38,0)</f>
        <v>0</v>
      </c>
      <c r="K46" s="50">
        <f>IF(K44&gt;K38,K44-K38,0)</f>
        <v>0</v>
      </c>
    </row>
    <row r="47" spans="1:11" ht="12.75">
      <c r="A47" s="214" t="s">
        <v>70</v>
      </c>
      <c r="B47" s="215"/>
      <c r="C47" s="215"/>
      <c r="D47" s="215"/>
      <c r="E47" s="215"/>
      <c r="F47" s="215"/>
      <c r="G47" s="215"/>
      <c r="H47" s="215"/>
      <c r="I47" s="1">
        <v>39</v>
      </c>
      <c r="J47" s="61">
        <f>IF(J19-J20+J32-J33+J45-J46&gt;0,J19-J20+J32-J33+J45-J46,0)</f>
        <v>85968</v>
      </c>
      <c r="K47" s="50">
        <f>IF(K19-K20+K32-K33+K45-K46&gt;0,K19-K20+K32-K33+K45-K46,0)</f>
        <v>6958313</v>
      </c>
    </row>
    <row r="48" spans="1:11" ht="12.75">
      <c r="A48" s="214" t="s">
        <v>71</v>
      </c>
      <c r="B48" s="215"/>
      <c r="C48" s="215"/>
      <c r="D48" s="215"/>
      <c r="E48" s="215"/>
      <c r="F48" s="215"/>
      <c r="G48" s="215"/>
      <c r="H48" s="215"/>
      <c r="I48" s="1">
        <v>40</v>
      </c>
      <c r="J48" s="61">
        <f>IF(J20-J19+J33-J32+J46-J45&gt;0,J20-J19+J33-J32+J46-J45,0)</f>
        <v>0</v>
      </c>
      <c r="K48" s="50">
        <f>IF(K20-K19+K33-K32+K46-K45&gt;0,K20-K19+K33-K32+K46-K45,0)</f>
        <v>0</v>
      </c>
    </row>
    <row r="49" spans="1:11" ht="12.75">
      <c r="A49" s="214" t="s">
        <v>161</v>
      </c>
      <c r="B49" s="215"/>
      <c r="C49" s="215"/>
      <c r="D49" s="215"/>
      <c r="E49" s="215"/>
      <c r="F49" s="215"/>
      <c r="G49" s="215"/>
      <c r="H49" s="215"/>
      <c r="I49" s="1">
        <v>41</v>
      </c>
      <c r="J49" s="5">
        <v>19485</v>
      </c>
      <c r="K49" s="7">
        <v>105453</v>
      </c>
    </row>
    <row r="50" spans="1:11" ht="12.75">
      <c r="A50" s="214" t="s">
        <v>175</v>
      </c>
      <c r="B50" s="215"/>
      <c r="C50" s="215"/>
      <c r="D50" s="215"/>
      <c r="E50" s="215"/>
      <c r="F50" s="215"/>
      <c r="G50" s="215"/>
      <c r="H50" s="215"/>
      <c r="I50" s="1">
        <v>42</v>
      </c>
      <c r="J50" s="5">
        <v>85968</v>
      </c>
      <c r="K50" s="7">
        <v>6958313</v>
      </c>
    </row>
    <row r="51" spans="1:11" ht="12.75">
      <c r="A51" s="214" t="s">
        <v>176</v>
      </c>
      <c r="B51" s="215"/>
      <c r="C51" s="215"/>
      <c r="D51" s="215"/>
      <c r="E51" s="215"/>
      <c r="F51" s="215"/>
      <c r="G51" s="215"/>
      <c r="H51" s="215"/>
      <c r="I51" s="1">
        <v>43</v>
      </c>
      <c r="J51" s="5"/>
      <c r="K51" s="7"/>
    </row>
    <row r="52" spans="1:11" ht="12.75">
      <c r="A52" s="220" t="s">
        <v>177</v>
      </c>
      <c r="B52" s="221"/>
      <c r="C52" s="221"/>
      <c r="D52" s="221"/>
      <c r="E52" s="221"/>
      <c r="F52" s="221"/>
      <c r="G52" s="221"/>
      <c r="H52" s="221"/>
      <c r="I52" s="4">
        <v>44</v>
      </c>
      <c r="J52" s="62">
        <f>J49+J50-J51</f>
        <v>105453</v>
      </c>
      <c r="K52" s="58">
        <f>K49+K50</f>
        <v>7063766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7" sqref="J7:J20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69" t="s">
        <v>197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>
      <c r="A2" s="278" t="s">
        <v>6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.75">
      <c r="A3" s="277" t="s">
        <v>7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</row>
    <row r="4" spans="1:11" ht="21.75">
      <c r="A4" s="271" t="s">
        <v>59</v>
      </c>
      <c r="B4" s="271"/>
      <c r="C4" s="271"/>
      <c r="D4" s="271"/>
      <c r="E4" s="271"/>
      <c r="F4" s="271"/>
      <c r="G4" s="271"/>
      <c r="H4" s="271"/>
      <c r="I4" s="63" t="s">
        <v>279</v>
      </c>
      <c r="J4" s="64" t="s">
        <v>317</v>
      </c>
      <c r="K4" s="64" t="s">
        <v>318</v>
      </c>
    </row>
    <row r="5" spans="1:11" ht="12.75">
      <c r="A5" s="276">
        <v>1</v>
      </c>
      <c r="B5" s="276"/>
      <c r="C5" s="276"/>
      <c r="D5" s="276"/>
      <c r="E5" s="276"/>
      <c r="F5" s="276"/>
      <c r="G5" s="276"/>
      <c r="H5" s="276"/>
      <c r="I5" s="69">
        <v>2</v>
      </c>
      <c r="J5" s="70" t="s">
        <v>282</v>
      </c>
      <c r="K5" s="70" t="s">
        <v>283</v>
      </c>
    </row>
    <row r="6" spans="1:11" ht="12.75">
      <c r="A6" s="206" t="s">
        <v>156</v>
      </c>
      <c r="B6" s="207"/>
      <c r="C6" s="207"/>
      <c r="D6" s="207"/>
      <c r="E6" s="207"/>
      <c r="F6" s="207"/>
      <c r="G6" s="207"/>
      <c r="H6" s="207"/>
      <c r="I6" s="263"/>
      <c r="J6" s="263"/>
      <c r="K6" s="264"/>
    </row>
    <row r="7" spans="1:11" ht="12.75">
      <c r="A7" s="214" t="s">
        <v>199</v>
      </c>
      <c r="B7" s="215"/>
      <c r="C7" s="215"/>
      <c r="D7" s="215"/>
      <c r="E7" s="215"/>
      <c r="F7" s="215"/>
      <c r="G7" s="215"/>
      <c r="H7" s="215"/>
      <c r="I7" s="1">
        <v>1</v>
      </c>
      <c r="J7" s="5"/>
      <c r="K7" s="7"/>
    </row>
    <row r="8" spans="1:11" ht="12.75">
      <c r="A8" s="214" t="s">
        <v>119</v>
      </c>
      <c r="B8" s="215"/>
      <c r="C8" s="215"/>
      <c r="D8" s="215"/>
      <c r="E8" s="215"/>
      <c r="F8" s="215"/>
      <c r="G8" s="215"/>
      <c r="H8" s="215"/>
      <c r="I8" s="1">
        <v>2</v>
      </c>
      <c r="J8" s="5"/>
      <c r="K8" s="7"/>
    </row>
    <row r="9" spans="1:11" ht="12.75">
      <c r="A9" s="214" t="s">
        <v>120</v>
      </c>
      <c r="B9" s="215"/>
      <c r="C9" s="215"/>
      <c r="D9" s="215"/>
      <c r="E9" s="215"/>
      <c r="F9" s="215"/>
      <c r="G9" s="215"/>
      <c r="H9" s="215"/>
      <c r="I9" s="1">
        <v>3</v>
      </c>
      <c r="J9" s="5"/>
      <c r="K9" s="7"/>
    </row>
    <row r="10" spans="1:11" ht="12.75">
      <c r="A10" s="214" t="s">
        <v>121</v>
      </c>
      <c r="B10" s="215"/>
      <c r="C10" s="215"/>
      <c r="D10" s="215"/>
      <c r="E10" s="215"/>
      <c r="F10" s="215"/>
      <c r="G10" s="215"/>
      <c r="H10" s="215"/>
      <c r="I10" s="1">
        <v>4</v>
      </c>
      <c r="J10" s="5"/>
      <c r="K10" s="7"/>
    </row>
    <row r="11" spans="1:11" ht="12.75">
      <c r="A11" s="214" t="s">
        <v>122</v>
      </c>
      <c r="B11" s="215"/>
      <c r="C11" s="215"/>
      <c r="D11" s="215"/>
      <c r="E11" s="215"/>
      <c r="F11" s="215"/>
      <c r="G11" s="215"/>
      <c r="H11" s="215"/>
      <c r="I11" s="1">
        <v>5</v>
      </c>
      <c r="J11" s="5"/>
      <c r="K11" s="7"/>
    </row>
    <row r="12" spans="1:11" ht="12.75">
      <c r="A12" s="217" t="s">
        <v>198</v>
      </c>
      <c r="B12" s="218"/>
      <c r="C12" s="218"/>
      <c r="D12" s="218"/>
      <c r="E12" s="218"/>
      <c r="F12" s="218"/>
      <c r="G12" s="218"/>
      <c r="H12" s="218"/>
      <c r="I12" s="1">
        <v>6</v>
      </c>
      <c r="J12" s="61"/>
      <c r="K12" s="50">
        <f>SUM(K7:K11)</f>
        <v>0</v>
      </c>
    </row>
    <row r="13" spans="1:11" ht="12.75">
      <c r="A13" s="214" t="s">
        <v>123</v>
      </c>
      <c r="B13" s="215"/>
      <c r="C13" s="215"/>
      <c r="D13" s="215"/>
      <c r="E13" s="215"/>
      <c r="F13" s="215"/>
      <c r="G13" s="215"/>
      <c r="H13" s="215"/>
      <c r="I13" s="1">
        <v>7</v>
      </c>
      <c r="J13" s="5"/>
      <c r="K13" s="7"/>
    </row>
    <row r="14" spans="1:11" ht="12.75">
      <c r="A14" s="214" t="s">
        <v>124</v>
      </c>
      <c r="B14" s="215"/>
      <c r="C14" s="215"/>
      <c r="D14" s="215"/>
      <c r="E14" s="215"/>
      <c r="F14" s="215"/>
      <c r="G14" s="215"/>
      <c r="H14" s="215"/>
      <c r="I14" s="1">
        <v>8</v>
      </c>
      <c r="J14" s="5"/>
      <c r="K14" s="7"/>
    </row>
    <row r="15" spans="1:11" ht="12.75">
      <c r="A15" s="214" t="s">
        <v>125</v>
      </c>
      <c r="B15" s="215"/>
      <c r="C15" s="215"/>
      <c r="D15" s="215"/>
      <c r="E15" s="215"/>
      <c r="F15" s="215"/>
      <c r="G15" s="215"/>
      <c r="H15" s="215"/>
      <c r="I15" s="1">
        <v>9</v>
      </c>
      <c r="J15" s="5"/>
      <c r="K15" s="7"/>
    </row>
    <row r="16" spans="1:11" ht="12.75">
      <c r="A16" s="214" t="s">
        <v>126</v>
      </c>
      <c r="B16" s="215"/>
      <c r="C16" s="215"/>
      <c r="D16" s="215"/>
      <c r="E16" s="215"/>
      <c r="F16" s="215"/>
      <c r="G16" s="215"/>
      <c r="H16" s="215"/>
      <c r="I16" s="1">
        <v>10</v>
      </c>
      <c r="J16" s="5"/>
      <c r="K16" s="7"/>
    </row>
    <row r="17" spans="1:11" ht="12.75">
      <c r="A17" s="214" t="s">
        <v>127</v>
      </c>
      <c r="B17" s="215"/>
      <c r="C17" s="215"/>
      <c r="D17" s="215"/>
      <c r="E17" s="215"/>
      <c r="F17" s="215"/>
      <c r="G17" s="215"/>
      <c r="H17" s="215"/>
      <c r="I17" s="1">
        <v>11</v>
      </c>
      <c r="J17" s="5"/>
      <c r="K17" s="7"/>
    </row>
    <row r="18" spans="1:11" ht="12.75">
      <c r="A18" s="214" t="s">
        <v>128</v>
      </c>
      <c r="B18" s="215"/>
      <c r="C18" s="215"/>
      <c r="D18" s="215"/>
      <c r="E18" s="215"/>
      <c r="F18" s="215"/>
      <c r="G18" s="215"/>
      <c r="H18" s="215"/>
      <c r="I18" s="1">
        <v>12</v>
      </c>
      <c r="J18" s="5"/>
      <c r="K18" s="7"/>
    </row>
    <row r="19" spans="1:11" ht="12.75">
      <c r="A19" s="217" t="s">
        <v>47</v>
      </c>
      <c r="B19" s="218"/>
      <c r="C19" s="218"/>
      <c r="D19" s="218"/>
      <c r="E19" s="218"/>
      <c r="F19" s="218"/>
      <c r="G19" s="218"/>
      <c r="H19" s="218"/>
      <c r="I19" s="1">
        <v>13</v>
      </c>
      <c r="J19" s="61"/>
      <c r="K19" s="50">
        <f>SUM(K13:K18)</f>
        <v>0</v>
      </c>
    </row>
    <row r="20" spans="1:11" ht="12.75">
      <c r="A20" s="217" t="s">
        <v>108</v>
      </c>
      <c r="B20" s="274"/>
      <c r="C20" s="274"/>
      <c r="D20" s="274"/>
      <c r="E20" s="274"/>
      <c r="F20" s="274"/>
      <c r="G20" s="274"/>
      <c r="H20" s="275"/>
      <c r="I20" s="1">
        <v>14</v>
      </c>
      <c r="J20" s="61"/>
      <c r="K20" s="50">
        <f>IF(K12&gt;K19,K12-K19,0)</f>
        <v>0</v>
      </c>
    </row>
    <row r="21" spans="1:11" ht="12.75">
      <c r="A21" s="229" t="s">
        <v>109</v>
      </c>
      <c r="B21" s="272"/>
      <c r="C21" s="272"/>
      <c r="D21" s="272"/>
      <c r="E21" s="272"/>
      <c r="F21" s="272"/>
      <c r="G21" s="272"/>
      <c r="H21" s="273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206" t="s">
        <v>159</v>
      </c>
      <c r="B22" s="207"/>
      <c r="C22" s="207"/>
      <c r="D22" s="207"/>
      <c r="E22" s="207"/>
      <c r="F22" s="207"/>
      <c r="G22" s="207"/>
      <c r="H22" s="207"/>
      <c r="I22" s="263"/>
      <c r="J22" s="263"/>
      <c r="K22" s="264"/>
    </row>
    <row r="23" spans="1:11" ht="12.75">
      <c r="A23" s="214" t="s">
        <v>165</v>
      </c>
      <c r="B23" s="215"/>
      <c r="C23" s="215"/>
      <c r="D23" s="215"/>
      <c r="E23" s="215"/>
      <c r="F23" s="215"/>
      <c r="G23" s="215"/>
      <c r="H23" s="215"/>
      <c r="I23" s="1">
        <v>16</v>
      </c>
      <c r="J23" s="5"/>
      <c r="K23" s="7"/>
    </row>
    <row r="24" spans="1:11" ht="12.75">
      <c r="A24" s="214" t="s">
        <v>166</v>
      </c>
      <c r="B24" s="215"/>
      <c r="C24" s="215"/>
      <c r="D24" s="215"/>
      <c r="E24" s="215"/>
      <c r="F24" s="215"/>
      <c r="G24" s="215"/>
      <c r="H24" s="215"/>
      <c r="I24" s="1">
        <v>17</v>
      </c>
      <c r="J24" s="5"/>
      <c r="K24" s="7"/>
    </row>
    <row r="25" spans="1:11" ht="12.75">
      <c r="A25" s="214" t="s">
        <v>319</v>
      </c>
      <c r="B25" s="215"/>
      <c r="C25" s="215"/>
      <c r="D25" s="215"/>
      <c r="E25" s="215"/>
      <c r="F25" s="215"/>
      <c r="G25" s="215"/>
      <c r="H25" s="215"/>
      <c r="I25" s="1">
        <v>18</v>
      </c>
      <c r="J25" s="5"/>
      <c r="K25" s="7"/>
    </row>
    <row r="26" spans="1:11" ht="12.75">
      <c r="A26" s="214" t="s">
        <v>320</v>
      </c>
      <c r="B26" s="215"/>
      <c r="C26" s="215"/>
      <c r="D26" s="215"/>
      <c r="E26" s="215"/>
      <c r="F26" s="215"/>
      <c r="G26" s="215"/>
      <c r="H26" s="215"/>
      <c r="I26" s="1">
        <v>19</v>
      </c>
      <c r="J26" s="5"/>
      <c r="K26" s="7"/>
    </row>
    <row r="27" spans="1:11" ht="12.75">
      <c r="A27" s="214" t="s">
        <v>167</v>
      </c>
      <c r="B27" s="215"/>
      <c r="C27" s="215"/>
      <c r="D27" s="215"/>
      <c r="E27" s="215"/>
      <c r="F27" s="215"/>
      <c r="G27" s="215"/>
      <c r="H27" s="215"/>
      <c r="I27" s="1">
        <v>20</v>
      </c>
      <c r="J27" s="5"/>
      <c r="K27" s="7"/>
    </row>
    <row r="28" spans="1:11" ht="12.75">
      <c r="A28" s="217" t="s">
        <v>114</v>
      </c>
      <c r="B28" s="218"/>
      <c r="C28" s="218"/>
      <c r="D28" s="218"/>
      <c r="E28" s="218"/>
      <c r="F28" s="218"/>
      <c r="G28" s="218"/>
      <c r="H28" s="218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14" t="s">
        <v>2</v>
      </c>
      <c r="B29" s="215"/>
      <c r="C29" s="215"/>
      <c r="D29" s="215"/>
      <c r="E29" s="215"/>
      <c r="F29" s="215"/>
      <c r="G29" s="215"/>
      <c r="H29" s="215"/>
      <c r="I29" s="1">
        <v>22</v>
      </c>
      <c r="J29" s="5"/>
      <c r="K29" s="7"/>
    </row>
    <row r="30" spans="1:11" ht="12.75">
      <c r="A30" s="214" t="s">
        <v>3</v>
      </c>
      <c r="B30" s="215"/>
      <c r="C30" s="215"/>
      <c r="D30" s="215"/>
      <c r="E30" s="215"/>
      <c r="F30" s="215"/>
      <c r="G30" s="215"/>
      <c r="H30" s="215"/>
      <c r="I30" s="1">
        <v>23</v>
      </c>
      <c r="J30" s="5"/>
      <c r="K30" s="7"/>
    </row>
    <row r="31" spans="1:11" ht="12.75">
      <c r="A31" s="214" t="s">
        <v>4</v>
      </c>
      <c r="B31" s="215"/>
      <c r="C31" s="215"/>
      <c r="D31" s="215"/>
      <c r="E31" s="215"/>
      <c r="F31" s="215"/>
      <c r="G31" s="215"/>
      <c r="H31" s="215"/>
      <c r="I31" s="1">
        <v>24</v>
      </c>
      <c r="J31" s="5"/>
      <c r="K31" s="7"/>
    </row>
    <row r="32" spans="1:11" ht="12.75">
      <c r="A32" s="217" t="s">
        <v>48</v>
      </c>
      <c r="B32" s="218"/>
      <c r="C32" s="218"/>
      <c r="D32" s="218"/>
      <c r="E32" s="218"/>
      <c r="F32" s="218"/>
      <c r="G32" s="218"/>
      <c r="H32" s="218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217" t="s">
        <v>110</v>
      </c>
      <c r="B33" s="218"/>
      <c r="C33" s="218"/>
      <c r="D33" s="218"/>
      <c r="E33" s="218"/>
      <c r="F33" s="218"/>
      <c r="G33" s="218"/>
      <c r="H33" s="218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17" t="s">
        <v>111</v>
      </c>
      <c r="B34" s="218"/>
      <c r="C34" s="218"/>
      <c r="D34" s="218"/>
      <c r="E34" s="218"/>
      <c r="F34" s="218"/>
      <c r="G34" s="218"/>
      <c r="H34" s="218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206" t="s">
        <v>160</v>
      </c>
      <c r="B35" s="207"/>
      <c r="C35" s="207"/>
      <c r="D35" s="207"/>
      <c r="E35" s="207"/>
      <c r="F35" s="207"/>
      <c r="G35" s="207"/>
      <c r="H35" s="207"/>
      <c r="I35" s="263">
        <v>0</v>
      </c>
      <c r="J35" s="263"/>
      <c r="K35" s="264"/>
    </row>
    <row r="36" spans="1:11" ht="12.75">
      <c r="A36" s="214" t="s">
        <v>174</v>
      </c>
      <c r="B36" s="215"/>
      <c r="C36" s="215"/>
      <c r="D36" s="215"/>
      <c r="E36" s="215"/>
      <c r="F36" s="215"/>
      <c r="G36" s="215"/>
      <c r="H36" s="215"/>
      <c r="I36" s="1">
        <v>28</v>
      </c>
      <c r="J36" s="5"/>
      <c r="K36" s="7"/>
    </row>
    <row r="37" spans="1:11" ht="12.75">
      <c r="A37" s="214" t="s">
        <v>29</v>
      </c>
      <c r="B37" s="215"/>
      <c r="C37" s="215"/>
      <c r="D37" s="215"/>
      <c r="E37" s="215"/>
      <c r="F37" s="215"/>
      <c r="G37" s="215"/>
      <c r="H37" s="215"/>
      <c r="I37" s="1">
        <v>29</v>
      </c>
      <c r="J37" s="5"/>
      <c r="K37" s="7"/>
    </row>
    <row r="38" spans="1:11" ht="12.75">
      <c r="A38" s="214" t="s">
        <v>30</v>
      </c>
      <c r="B38" s="215"/>
      <c r="C38" s="215"/>
      <c r="D38" s="215"/>
      <c r="E38" s="215"/>
      <c r="F38" s="215"/>
      <c r="G38" s="215"/>
      <c r="H38" s="215"/>
      <c r="I38" s="1">
        <v>30</v>
      </c>
      <c r="J38" s="5"/>
      <c r="K38" s="7"/>
    </row>
    <row r="39" spans="1:11" ht="12.75">
      <c r="A39" s="217" t="s">
        <v>49</v>
      </c>
      <c r="B39" s="218"/>
      <c r="C39" s="218"/>
      <c r="D39" s="218"/>
      <c r="E39" s="218"/>
      <c r="F39" s="218"/>
      <c r="G39" s="218"/>
      <c r="H39" s="218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14" t="s">
        <v>31</v>
      </c>
      <c r="B40" s="215"/>
      <c r="C40" s="215"/>
      <c r="D40" s="215"/>
      <c r="E40" s="215"/>
      <c r="F40" s="215"/>
      <c r="G40" s="215"/>
      <c r="H40" s="215"/>
      <c r="I40" s="1">
        <v>32</v>
      </c>
      <c r="J40" s="5"/>
      <c r="K40" s="7"/>
    </row>
    <row r="41" spans="1:11" ht="12.75">
      <c r="A41" s="214" t="s">
        <v>32</v>
      </c>
      <c r="B41" s="215"/>
      <c r="C41" s="215"/>
      <c r="D41" s="215"/>
      <c r="E41" s="215"/>
      <c r="F41" s="215"/>
      <c r="G41" s="215"/>
      <c r="H41" s="215"/>
      <c r="I41" s="1">
        <v>33</v>
      </c>
      <c r="J41" s="5"/>
      <c r="K41" s="7"/>
    </row>
    <row r="42" spans="1:11" ht="12.75">
      <c r="A42" s="214" t="s">
        <v>33</v>
      </c>
      <c r="B42" s="215"/>
      <c r="C42" s="215"/>
      <c r="D42" s="215"/>
      <c r="E42" s="215"/>
      <c r="F42" s="215"/>
      <c r="G42" s="215"/>
      <c r="H42" s="215"/>
      <c r="I42" s="1">
        <v>34</v>
      </c>
      <c r="J42" s="5"/>
      <c r="K42" s="7"/>
    </row>
    <row r="43" spans="1:11" ht="12.75">
      <c r="A43" s="214" t="s">
        <v>34</v>
      </c>
      <c r="B43" s="215"/>
      <c r="C43" s="215"/>
      <c r="D43" s="215"/>
      <c r="E43" s="215"/>
      <c r="F43" s="215"/>
      <c r="G43" s="215"/>
      <c r="H43" s="215"/>
      <c r="I43" s="1">
        <v>35</v>
      </c>
      <c r="J43" s="5"/>
      <c r="K43" s="7"/>
    </row>
    <row r="44" spans="1:11" ht="12.75">
      <c r="A44" s="214" t="s">
        <v>35</v>
      </c>
      <c r="B44" s="215"/>
      <c r="C44" s="215"/>
      <c r="D44" s="215"/>
      <c r="E44" s="215"/>
      <c r="F44" s="215"/>
      <c r="G44" s="215"/>
      <c r="H44" s="215"/>
      <c r="I44" s="1">
        <v>36</v>
      </c>
      <c r="J44" s="5"/>
      <c r="K44" s="7"/>
    </row>
    <row r="45" spans="1:11" ht="12.75">
      <c r="A45" s="217" t="s">
        <v>148</v>
      </c>
      <c r="B45" s="218"/>
      <c r="C45" s="218"/>
      <c r="D45" s="218"/>
      <c r="E45" s="218"/>
      <c r="F45" s="218"/>
      <c r="G45" s="218"/>
      <c r="H45" s="218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217" t="s">
        <v>162</v>
      </c>
      <c r="B46" s="218"/>
      <c r="C46" s="218"/>
      <c r="D46" s="218"/>
      <c r="E46" s="218"/>
      <c r="F46" s="218"/>
      <c r="G46" s="218"/>
      <c r="H46" s="218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17" t="s">
        <v>163</v>
      </c>
      <c r="B47" s="218"/>
      <c r="C47" s="218"/>
      <c r="D47" s="218"/>
      <c r="E47" s="218"/>
      <c r="F47" s="218"/>
      <c r="G47" s="218"/>
      <c r="H47" s="218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17" t="s">
        <v>149</v>
      </c>
      <c r="B48" s="218"/>
      <c r="C48" s="218"/>
      <c r="D48" s="218"/>
      <c r="E48" s="218"/>
      <c r="F48" s="218"/>
      <c r="G48" s="218"/>
      <c r="H48" s="218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17" t="s">
        <v>15</v>
      </c>
      <c r="B49" s="218"/>
      <c r="C49" s="218"/>
      <c r="D49" s="218"/>
      <c r="E49" s="218"/>
      <c r="F49" s="218"/>
      <c r="G49" s="218"/>
      <c r="H49" s="218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17" t="s">
        <v>161</v>
      </c>
      <c r="B50" s="218"/>
      <c r="C50" s="218"/>
      <c r="D50" s="218"/>
      <c r="E50" s="218"/>
      <c r="F50" s="218"/>
      <c r="G50" s="218"/>
      <c r="H50" s="218"/>
      <c r="I50" s="1">
        <v>42</v>
      </c>
      <c r="J50" s="5"/>
      <c r="K50" s="7"/>
    </row>
    <row r="51" spans="1:11" ht="12.75">
      <c r="A51" s="217" t="s">
        <v>175</v>
      </c>
      <c r="B51" s="218"/>
      <c r="C51" s="218"/>
      <c r="D51" s="218"/>
      <c r="E51" s="218"/>
      <c r="F51" s="218"/>
      <c r="G51" s="218"/>
      <c r="H51" s="218"/>
      <c r="I51" s="1">
        <v>43</v>
      </c>
      <c r="J51" s="5"/>
      <c r="K51" s="7"/>
    </row>
    <row r="52" spans="1:11" ht="12.75">
      <c r="A52" s="217" t="s">
        <v>176</v>
      </c>
      <c r="B52" s="218"/>
      <c r="C52" s="218"/>
      <c r="D52" s="218"/>
      <c r="E52" s="218"/>
      <c r="F52" s="218"/>
      <c r="G52" s="218"/>
      <c r="H52" s="218"/>
      <c r="I52" s="1">
        <v>44</v>
      </c>
      <c r="J52" s="5"/>
      <c r="K52" s="7"/>
    </row>
    <row r="53" spans="1:11" ht="12.75">
      <c r="A53" s="229" t="s">
        <v>177</v>
      </c>
      <c r="B53" s="230"/>
      <c r="C53" s="230"/>
      <c r="D53" s="230"/>
      <c r="E53" s="230"/>
      <c r="F53" s="230"/>
      <c r="G53" s="230"/>
      <c r="H53" s="230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B9">
      <selection activeCell="L20" sqref="L20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10" width="9.140625" style="73" customWidth="1"/>
    <col min="11" max="11" width="15.8515625" style="73" bestFit="1" customWidth="1"/>
    <col min="12" max="16384" width="9.140625" style="73" customWidth="1"/>
  </cols>
  <sheetData>
    <row r="1" spans="1:12" ht="12.75">
      <c r="A1" s="294" t="s">
        <v>280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72"/>
    </row>
    <row r="2" spans="1:12" ht="15">
      <c r="A2" s="39"/>
      <c r="B2" s="71"/>
      <c r="C2" s="279" t="s">
        <v>281</v>
      </c>
      <c r="D2" s="279"/>
      <c r="E2" s="74">
        <v>42736</v>
      </c>
      <c r="F2" s="40" t="s">
        <v>250</v>
      </c>
      <c r="G2" s="280" t="s">
        <v>373</v>
      </c>
      <c r="H2" s="281"/>
      <c r="I2" s="71"/>
      <c r="J2" s="71"/>
      <c r="K2" s="71"/>
      <c r="L2" s="75"/>
    </row>
    <row r="3" spans="1:11" ht="21.75">
      <c r="A3" s="282" t="s">
        <v>59</v>
      </c>
      <c r="B3" s="282"/>
      <c r="C3" s="282"/>
      <c r="D3" s="282"/>
      <c r="E3" s="282"/>
      <c r="F3" s="282"/>
      <c r="G3" s="282"/>
      <c r="H3" s="282"/>
      <c r="I3" s="78" t="s">
        <v>304</v>
      </c>
      <c r="J3" s="79" t="s">
        <v>150</v>
      </c>
      <c r="K3" s="79" t="s">
        <v>151</v>
      </c>
    </row>
    <row r="4" spans="1:11" ht="12.75">
      <c r="A4" s="283">
        <v>1</v>
      </c>
      <c r="B4" s="283"/>
      <c r="C4" s="283"/>
      <c r="D4" s="283"/>
      <c r="E4" s="283"/>
      <c r="F4" s="283"/>
      <c r="G4" s="283"/>
      <c r="H4" s="283"/>
      <c r="I4" s="81">
        <v>2</v>
      </c>
      <c r="J4" s="80" t="s">
        <v>282</v>
      </c>
      <c r="K4" s="80" t="s">
        <v>283</v>
      </c>
    </row>
    <row r="5" spans="1:11" ht="12.75">
      <c r="A5" s="284" t="s">
        <v>284</v>
      </c>
      <c r="B5" s="285"/>
      <c r="C5" s="285"/>
      <c r="D5" s="285"/>
      <c r="E5" s="285"/>
      <c r="F5" s="285"/>
      <c r="G5" s="285"/>
      <c r="H5" s="285"/>
      <c r="I5" s="41">
        <v>1</v>
      </c>
      <c r="J5" s="42">
        <v>33513861</v>
      </c>
      <c r="K5" s="42">
        <v>33493350</v>
      </c>
    </row>
    <row r="6" spans="1:11" ht="12.75">
      <c r="A6" s="284" t="s">
        <v>285</v>
      </c>
      <c r="B6" s="285"/>
      <c r="C6" s="285"/>
      <c r="D6" s="285"/>
      <c r="E6" s="285"/>
      <c r="F6" s="285"/>
      <c r="G6" s="285"/>
      <c r="H6" s="285"/>
      <c r="I6" s="41">
        <v>2</v>
      </c>
      <c r="J6" s="43">
        <v>1673668</v>
      </c>
      <c r="K6" s="43">
        <v>1673668</v>
      </c>
    </row>
    <row r="7" spans="1:11" ht="12.75">
      <c r="A7" s="284" t="s">
        <v>286</v>
      </c>
      <c r="B7" s="285"/>
      <c r="C7" s="285"/>
      <c r="D7" s="285"/>
      <c r="E7" s="285"/>
      <c r="F7" s="285"/>
      <c r="G7" s="285"/>
      <c r="H7" s="285"/>
      <c r="I7" s="41">
        <v>3</v>
      </c>
      <c r="J7" s="43"/>
      <c r="K7" s="43"/>
    </row>
    <row r="8" spans="1:11" ht="12.75">
      <c r="A8" s="284" t="s">
        <v>287</v>
      </c>
      <c r="B8" s="285"/>
      <c r="C8" s="285"/>
      <c r="D8" s="285"/>
      <c r="E8" s="285"/>
      <c r="F8" s="285"/>
      <c r="G8" s="285"/>
      <c r="H8" s="285"/>
      <c r="I8" s="41">
        <v>4</v>
      </c>
      <c r="J8" s="43">
        <v>-18268156</v>
      </c>
      <c r="K8" s="43">
        <v>-17246485</v>
      </c>
    </row>
    <row r="9" spans="1:11" ht="12.75">
      <c r="A9" s="284" t="s">
        <v>288</v>
      </c>
      <c r="B9" s="285"/>
      <c r="C9" s="285"/>
      <c r="D9" s="285"/>
      <c r="E9" s="285"/>
      <c r="F9" s="285"/>
      <c r="G9" s="285"/>
      <c r="H9" s="285"/>
      <c r="I9" s="41">
        <v>5</v>
      </c>
      <c r="J9" s="43">
        <v>792398</v>
      </c>
      <c r="K9" s="43">
        <v>13272398</v>
      </c>
    </row>
    <row r="10" spans="1:11" ht="12.75">
      <c r="A10" s="284" t="s">
        <v>289</v>
      </c>
      <c r="B10" s="285"/>
      <c r="C10" s="285"/>
      <c r="D10" s="285"/>
      <c r="E10" s="285"/>
      <c r="F10" s="285"/>
      <c r="G10" s="285"/>
      <c r="H10" s="285"/>
      <c r="I10" s="41">
        <v>6</v>
      </c>
      <c r="J10" s="43"/>
      <c r="K10" s="43"/>
    </row>
    <row r="11" spans="1:11" ht="12.75">
      <c r="A11" s="284" t="s">
        <v>290</v>
      </c>
      <c r="B11" s="285"/>
      <c r="C11" s="285"/>
      <c r="D11" s="285"/>
      <c r="E11" s="285"/>
      <c r="F11" s="285"/>
      <c r="G11" s="285"/>
      <c r="H11" s="285"/>
      <c r="I11" s="41">
        <v>7</v>
      </c>
      <c r="J11" s="43"/>
      <c r="K11" s="43"/>
    </row>
    <row r="12" spans="1:11" ht="12.75">
      <c r="A12" s="284" t="s">
        <v>291</v>
      </c>
      <c r="B12" s="285"/>
      <c r="C12" s="285"/>
      <c r="D12" s="285"/>
      <c r="E12" s="285"/>
      <c r="F12" s="285"/>
      <c r="G12" s="285"/>
      <c r="H12" s="285"/>
      <c r="I12" s="41">
        <v>8</v>
      </c>
      <c r="J12" s="43"/>
      <c r="K12" s="43"/>
    </row>
    <row r="13" spans="1:11" ht="12.75">
      <c r="A13" s="284" t="s">
        <v>292</v>
      </c>
      <c r="B13" s="285"/>
      <c r="C13" s="285"/>
      <c r="D13" s="285"/>
      <c r="E13" s="285"/>
      <c r="F13" s="285"/>
      <c r="G13" s="285"/>
      <c r="H13" s="285"/>
      <c r="I13" s="41">
        <v>9</v>
      </c>
      <c r="J13" s="43"/>
      <c r="K13" s="43"/>
    </row>
    <row r="14" spans="1:11" ht="12.75">
      <c r="A14" s="286" t="s">
        <v>293</v>
      </c>
      <c r="B14" s="287"/>
      <c r="C14" s="287"/>
      <c r="D14" s="287"/>
      <c r="E14" s="287"/>
      <c r="F14" s="287"/>
      <c r="G14" s="287"/>
      <c r="H14" s="287"/>
      <c r="I14" s="41">
        <v>10</v>
      </c>
      <c r="J14" s="76">
        <f>SUM(J5:J13)</f>
        <v>17711771</v>
      </c>
      <c r="K14" s="76">
        <f>SUM(K5:K13)</f>
        <v>31192931</v>
      </c>
    </row>
    <row r="15" spans="1:11" ht="12.75">
      <c r="A15" s="284" t="s">
        <v>294</v>
      </c>
      <c r="B15" s="285"/>
      <c r="C15" s="285"/>
      <c r="D15" s="285"/>
      <c r="E15" s="285"/>
      <c r="F15" s="285"/>
      <c r="G15" s="285"/>
      <c r="H15" s="285"/>
      <c r="I15" s="41">
        <v>11</v>
      </c>
      <c r="J15" s="43"/>
      <c r="K15" s="43"/>
    </row>
    <row r="16" spans="1:11" ht="12.75">
      <c r="A16" s="284" t="s">
        <v>295</v>
      </c>
      <c r="B16" s="285"/>
      <c r="C16" s="285"/>
      <c r="D16" s="285"/>
      <c r="E16" s="285"/>
      <c r="F16" s="285"/>
      <c r="G16" s="285"/>
      <c r="H16" s="285"/>
      <c r="I16" s="41">
        <v>12</v>
      </c>
      <c r="J16" s="43"/>
      <c r="K16" s="43"/>
    </row>
    <row r="17" spans="1:11" ht="12.75">
      <c r="A17" s="284" t="s">
        <v>296</v>
      </c>
      <c r="B17" s="285"/>
      <c r="C17" s="285"/>
      <c r="D17" s="285"/>
      <c r="E17" s="285"/>
      <c r="F17" s="285"/>
      <c r="G17" s="285"/>
      <c r="H17" s="285"/>
      <c r="I17" s="41">
        <v>13</v>
      </c>
      <c r="J17" s="43"/>
      <c r="K17" s="43"/>
    </row>
    <row r="18" spans="1:11" ht="12.75">
      <c r="A18" s="284" t="s">
        <v>297</v>
      </c>
      <c r="B18" s="285"/>
      <c r="C18" s="285"/>
      <c r="D18" s="285"/>
      <c r="E18" s="285"/>
      <c r="F18" s="285"/>
      <c r="G18" s="285"/>
      <c r="H18" s="285"/>
      <c r="I18" s="41">
        <v>14</v>
      </c>
      <c r="J18" s="43"/>
      <c r="K18" s="43"/>
    </row>
    <row r="19" spans="1:11" ht="12.75">
      <c r="A19" s="284" t="s">
        <v>298</v>
      </c>
      <c r="B19" s="285"/>
      <c r="C19" s="285"/>
      <c r="D19" s="285"/>
      <c r="E19" s="285"/>
      <c r="F19" s="285"/>
      <c r="G19" s="285"/>
      <c r="H19" s="285"/>
      <c r="I19" s="41">
        <v>15</v>
      </c>
      <c r="J19" s="43"/>
      <c r="K19" s="43"/>
    </row>
    <row r="20" spans="1:11" ht="12.75">
      <c r="A20" s="284" t="s">
        <v>299</v>
      </c>
      <c r="B20" s="285"/>
      <c r="C20" s="285"/>
      <c r="D20" s="285"/>
      <c r="E20" s="285"/>
      <c r="F20" s="285"/>
      <c r="G20" s="285"/>
      <c r="H20" s="285"/>
      <c r="I20" s="41">
        <v>16</v>
      </c>
      <c r="J20" s="43">
        <v>792398</v>
      </c>
      <c r="K20" s="43">
        <v>13272398</v>
      </c>
    </row>
    <row r="21" spans="1:11" ht="12.75">
      <c r="A21" s="286" t="s">
        <v>300</v>
      </c>
      <c r="B21" s="287"/>
      <c r="C21" s="287"/>
      <c r="D21" s="287"/>
      <c r="E21" s="287"/>
      <c r="F21" s="287"/>
      <c r="G21" s="287"/>
      <c r="H21" s="287"/>
      <c r="I21" s="41">
        <v>17</v>
      </c>
      <c r="J21" s="77">
        <f>SUM(J15:J20)</f>
        <v>792398</v>
      </c>
      <c r="K21" s="77">
        <f>SUM(K15:K20)</f>
        <v>13272398</v>
      </c>
    </row>
    <row r="22" spans="1:11" ht="12.75">
      <c r="A22" s="296"/>
      <c r="B22" s="297"/>
      <c r="C22" s="297"/>
      <c r="D22" s="297"/>
      <c r="E22" s="297"/>
      <c r="F22" s="297"/>
      <c r="G22" s="297"/>
      <c r="H22" s="297"/>
      <c r="I22" s="298"/>
      <c r="J22" s="298"/>
      <c r="K22" s="299"/>
    </row>
    <row r="23" spans="1:11" ht="12.75">
      <c r="A23" s="288" t="s">
        <v>301</v>
      </c>
      <c r="B23" s="289"/>
      <c r="C23" s="289"/>
      <c r="D23" s="289"/>
      <c r="E23" s="289"/>
      <c r="F23" s="289"/>
      <c r="G23" s="289"/>
      <c r="H23" s="289"/>
      <c r="I23" s="44">
        <v>18</v>
      </c>
      <c r="J23" s="42"/>
      <c r="K23" s="42"/>
    </row>
    <row r="24" spans="1:11" ht="17.25" customHeight="1">
      <c r="A24" s="290" t="s">
        <v>302</v>
      </c>
      <c r="B24" s="291"/>
      <c r="C24" s="291"/>
      <c r="D24" s="291"/>
      <c r="E24" s="291"/>
      <c r="F24" s="291"/>
      <c r="G24" s="291"/>
      <c r="H24" s="291"/>
      <c r="I24" s="45">
        <v>19</v>
      </c>
      <c r="J24" s="77"/>
      <c r="K24" s="77"/>
    </row>
    <row r="25" spans="1:11" ht="30" customHeight="1">
      <c r="A25" s="292" t="s">
        <v>303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="110" zoomScaleSheetLayoutView="110" zoomScalePageLayoutView="0" workbookViewId="0" topLeftCell="A5">
      <selection activeCell="D22" sqref="D22"/>
    </sheetView>
  </sheetViews>
  <sheetFormatPr defaultColWidth="9.140625" defaultRowHeight="12.75"/>
  <cols>
    <col min="1" max="1" width="8.8515625" style="0" customWidth="1"/>
    <col min="8" max="8" width="13.140625" style="0" customWidth="1"/>
    <col min="9" max="9" width="19.8515625" style="0" customWidth="1"/>
    <col min="10" max="10" width="11.28125" style="0" customWidth="1"/>
  </cols>
  <sheetData>
    <row r="1" spans="1:10" ht="12.75">
      <c r="A1" s="300" t="s">
        <v>337</v>
      </c>
      <c r="B1" s="300"/>
      <c r="C1" s="300"/>
      <c r="D1" s="300"/>
      <c r="E1" s="300"/>
      <c r="F1" s="300"/>
      <c r="G1" s="300"/>
      <c r="H1" s="300"/>
      <c r="I1" s="300"/>
      <c r="J1" s="300"/>
    </row>
    <row r="2" spans="1:10" ht="12.75">
      <c r="A2" s="126" t="s">
        <v>338</v>
      </c>
      <c r="B2" s="126"/>
      <c r="C2" s="127"/>
      <c r="D2" s="127"/>
      <c r="E2" s="127"/>
      <c r="F2" s="127"/>
      <c r="G2" s="127"/>
      <c r="H2" s="127"/>
      <c r="I2" s="127"/>
      <c r="J2" s="127"/>
    </row>
    <row r="3" spans="1:10" ht="12.75">
      <c r="A3" s="301" t="s">
        <v>339</v>
      </c>
      <c r="B3" s="301"/>
      <c r="C3" s="301"/>
      <c r="D3" s="301"/>
      <c r="E3" s="301"/>
      <c r="F3" s="301"/>
      <c r="G3" s="301"/>
      <c r="H3" s="301"/>
      <c r="I3" s="301"/>
      <c r="J3" s="301"/>
    </row>
    <row r="4" spans="1:10" ht="12.75" customHeight="1">
      <c r="A4" s="128" t="s">
        <v>340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12.75" customHeight="1">
      <c r="A5" s="128" t="s">
        <v>341</v>
      </c>
      <c r="B5" s="128"/>
      <c r="C5" s="128"/>
      <c r="D5" s="128"/>
      <c r="E5" s="128"/>
      <c r="F5" s="128"/>
      <c r="G5" s="128"/>
      <c r="H5" s="128"/>
      <c r="I5" s="128"/>
      <c r="J5" s="128"/>
    </row>
    <row r="6" spans="1:10" ht="12.75" customHeight="1">
      <c r="A6" s="128" t="s">
        <v>378</v>
      </c>
      <c r="B6" s="128"/>
      <c r="C6" s="128"/>
      <c r="D6" s="128"/>
      <c r="E6" s="128"/>
      <c r="F6" s="128"/>
      <c r="G6" s="128"/>
      <c r="H6" s="128"/>
      <c r="I6" s="128"/>
      <c r="J6" s="128"/>
    </row>
    <row r="7" spans="1:10" ht="12.75" customHeight="1">
      <c r="A7" s="128" t="s">
        <v>377</v>
      </c>
      <c r="B7" s="128"/>
      <c r="C7" s="128"/>
      <c r="D7" s="128"/>
      <c r="E7" s="128"/>
      <c r="F7" s="128"/>
      <c r="G7" s="128"/>
      <c r="H7" s="128"/>
      <c r="I7" s="128"/>
      <c r="J7" s="128"/>
    </row>
    <row r="8" spans="1:10" ht="12.75" customHeight="1">
      <c r="A8" s="128" t="s">
        <v>342</v>
      </c>
      <c r="B8" s="128"/>
      <c r="C8" s="128"/>
      <c r="D8" s="128"/>
      <c r="E8" s="128"/>
      <c r="F8" s="128"/>
      <c r="G8" s="128"/>
      <c r="H8" s="128"/>
      <c r="I8" s="128"/>
      <c r="J8" s="128"/>
    </row>
    <row r="9" spans="1:10" ht="12.75" customHeight="1">
      <c r="A9" s="128" t="s">
        <v>343</v>
      </c>
      <c r="B9" s="128"/>
      <c r="C9" s="128"/>
      <c r="D9" s="128"/>
      <c r="E9" s="128"/>
      <c r="F9" s="128"/>
      <c r="G9" s="128"/>
      <c r="H9" s="128"/>
      <c r="I9" s="128"/>
      <c r="J9" s="128"/>
    </row>
    <row r="10" spans="1:10" ht="12.75">
      <c r="A10" s="128" t="s">
        <v>344</v>
      </c>
      <c r="B10" s="128"/>
      <c r="C10" s="128"/>
      <c r="D10" s="128"/>
      <c r="E10" s="128"/>
      <c r="F10" s="128"/>
      <c r="G10" s="128"/>
      <c r="H10" s="128"/>
      <c r="I10" s="128"/>
      <c r="J10" s="128"/>
    </row>
    <row r="11" spans="1:10" ht="12.75">
      <c r="A11" s="128" t="s">
        <v>345</v>
      </c>
      <c r="B11" s="128"/>
      <c r="C11" s="128"/>
      <c r="D11" s="128"/>
      <c r="E11" s="128"/>
      <c r="F11" s="128"/>
      <c r="G11" s="128"/>
      <c r="H11" s="128"/>
      <c r="I11" s="128"/>
      <c r="J11" s="128"/>
    </row>
    <row r="12" spans="1:10" ht="12.75">
      <c r="A12" s="128" t="s">
        <v>380</v>
      </c>
      <c r="B12" s="128"/>
      <c r="C12" s="128"/>
      <c r="D12" s="128"/>
      <c r="E12" s="128"/>
      <c r="F12" s="128"/>
      <c r="G12" s="128"/>
      <c r="H12" s="128"/>
      <c r="I12" s="128"/>
      <c r="J12" s="128"/>
    </row>
    <row r="13" spans="1:10" ht="12.75">
      <c r="A13" s="128"/>
      <c r="B13" s="128"/>
      <c r="C13" s="128"/>
      <c r="D13" s="128"/>
      <c r="E13" s="128"/>
      <c r="F13" s="128"/>
      <c r="G13" s="128"/>
      <c r="H13" s="128"/>
      <c r="I13" s="128"/>
      <c r="J13" s="128"/>
    </row>
    <row r="14" spans="1:10" ht="12.75">
      <c r="A14" s="128"/>
      <c r="B14" s="128"/>
      <c r="C14" s="128"/>
      <c r="D14" s="128"/>
      <c r="E14" s="128"/>
      <c r="F14" s="128"/>
      <c r="G14" s="128"/>
      <c r="H14" s="128"/>
      <c r="I14" s="128"/>
      <c r="J14" s="128"/>
    </row>
    <row r="15" spans="1:10" ht="12.75">
      <c r="A15" s="128" t="s">
        <v>346</v>
      </c>
      <c r="B15" s="128"/>
      <c r="C15" s="128"/>
      <c r="D15" s="128"/>
      <c r="E15" s="128"/>
      <c r="F15" s="128"/>
      <c r="G15" s="128"/>
      <c r="H15" s="128"/>
      <c r="I15" s="128"/>
      <c r="J15" s="128"/>
    </row>
    <row r="16" spans="1:10" ht="12.75">
      <c r="A16" s="128" t="s">
        <v>347</v>
      </c>
      <c r="B16" s="128"/>
      <c r="C16" s="128"/>
      <c r="D16" s="128"/>
      <c r="E16" s="128"/>
      <c r="F16" s="128"/>
      <c r="G16" s="128"/>
      <c r="H16" s="128"/>
      <c r="I16" s="128"/>
      <c r="J16" s="128"/>
    </row>
    <row r="17" spans="1:10" ht="12.75">
      <c r="A17" s="128"/>
      <c r="B17" s="128"/>
      <c r="C17" s="128"/>
      <c r="D17" s="128"/>
      <c r="E17" s="128"/>
      <c r="F17" s="128"/>
      <c r="G17" s="128"/>
      <c r="H17" s="128"/>
      <c r="I17" s="128"/>
      <c r="J17" s="128"/>
    </row>
    <row r="18" spans="1:10" ht="12.75">
      <c r="A18" s="128" t="s">
        <v>379</v>
      </c>
      <c r="B18" s="128"/>
      <c r="C18" s="128"/>
      <c r="D18" s="128"/>
      <c r="E18" s="128"/>
      <c r="F18" s="128"/>
      <c r="G18" s="128"/>
      <c r="H18" s="128"/>
      <c r="I18" s="129"/>
      <c r="J18" s="128"/>
    </row>
    <row r="19" spans="1:10" ht="12.75">
      <c r="A19" s="128"/>
      <c r="B19" s="128"/>
      <c r="C19" s="128"/>
      <c r="D19" s="128"/>
      <c r="E19" s="128"/>
      <c r="F19" s="128"/>
      <c r="G19" s="128"/>
      <c r="H19" s="128"/>
      <c r="I19" s="129"/>
      <c r="J19" s="128"/>
    </row>
    <row r="20" spans="1:10" ht="12.75">
      <c r="A20" s="128"/>
      <c r="B20" s="128"/>
      <c r="C20" s="128"/>
      <c r="D20" s="128"/>
      <c r="E20" s="128" t="s">
        <v>348</v>
      </c>
      <c r="F20" s="128"/>
      <c r="G20" s="128" t="s">
        <v>349</v>
      </c>
      <c r="H20" s="128"/>
      <c r="I20" s="128"/>
      <c r="J20" s="128"/>
    </row>
    <row r="21" spans="1:10" ht="12.75">
      <c r="A21" s="128" t="s">
        <v>381</v>
      </c>
      <c r="B21" s="128"/>
      <c r="C21" s="128"/>
      <c r="D21" s="128"/>
      <c r="E21" s="130">
        <v>604027</v>
      </c>
      <c r="F21" s="128"/>
      <c r="G21" s="128">
        <v>90.23</v>
      </c>
      <c r="H21" s="128"/>
      <c r="I21" s="128"/>
      <c r="J21" s="128"/>
    </row>
    <row r="22" spans="1:10" ht="15" customHeight="1">
      <c r="A22" s="131" t="s">
        <v>350</v>
      </c>
      <c r="B22" s="132"/>
      <c r="C22" s="132"/>
      <c r="D22" s="132"/>
      <c r="E22" s="133">
        <v>15294</v>
      </c>
      <c r="F22" s="132"/>
      <c r="G22" s="128">
        <v>2.28</v>
      </c>
      <c r="H22" s="132"/>
      <c r="I22" s="132"/>
      <c r="J22" s="132"/>
    </row>
    <row r="23" spans="1:10" ht="12.75">
      <c r="A23" s="131" t="s">
        <v>351</v>
      </c>
      <c r="B23" s="132"/>
      <c r="C23" s="132"/>
      <c r="D23" s="133"/>
      <c r="E23" s="134">
        <v>3539</v>
      </c>
      <c r="F23" s="132" t="s">
        <v>352</v>
      </c>
      <c r="G23" s="128">
        <v>0.53</v>
      </c>
      <c r="H23" s="132"/>
      <c r="I23" s="132"/>
      <c r="J23" s="132"/>
    </row>
    <row r="24" spans="1:10" ht="12.75">
      <c r="A24" s="131" t="s">
        <v>353</v>
      </c>
      <c r="B24" s="132"/>
      <c r="C24" s="132"/>
      <c r="D24" s="133"/>
      <c r="E24" s="134">
        <v>515</v>
      </c>
      <c r="F24" s="132" t="s">
        <v>352</v>
      </c>
      <c r="G24" s="128">
        <v>0.08</v>
      </c>
      <c r="H24" s="132"/>
      <c r="I24" s="132"/>
      <c r="J24" s="132"/>
    </row>
    <row r="25" spans="1:10" ht="12.75">
      <c r="A25" s="131" t="s">
        <v>354</v>
      </c>
      <c r="B25" s="132"/>
      <c r="C25" s="132"/>
      <c r="D25" s="132"/>
      <c r="E25" s="134">
        <v>46092</v>
      </c>
      <c r="F25" s="132"/>
      <c r="G25" s="128">
        <v>6.88</v>
      </c>
      <c r="H25" s="132"/>
      <c r="I25" s="132"/>
      <c r="J25" s="132"/>
    </row>
    <row r="26" spans="1:10" ht="12.75">
      <c r="A26" s="132"/>
      <c r="B26" s="132"/>
      <c r="C26" s="132"/>
      <c r="D26" s="132"/>
      <c r="E26" s="133">
        <f>SUM(E21:E25)</f>
        <v>669467</v>
      </c>
      <c r="F26" s="132"/>
      <c r="G26" s="132">
        <f>SUM(G21:G25)</f>
        <v>100</v>
      </c>
      <c r="H26" s="132"/>
      <c r="I26" s="132"/>
      <c r="J26" s="132"/>
    </row>
    <row r="27" spans="1:10" ht="12.75">
      <c r="A27" s="131" t="s">
        <v>355</v>
      </c>
      <c r="B27" s="132"/>
      <c r="C27" s="132"/>
      <c r="D27" s="132"/>
      <c r="E27" s="132"/>
      <c r="F27" s="132"/>
      <c r="G27" s="132"/>
      <c r="H27" s="132"/>
      <c r="I27" s="132"/>
      <c r="J27" s="132"/>
    </row>
    <row r="28" spans="1:10" ht="12.75">
      <c r="A28" s="132"/>
      <c r="B28" s="132"/>
      <c r="C28" s="132"/>
      <c r="D28" s="132"/>
      <c r="E28" s="132"/>
      <c r="F28" s="132"/>
      <c r="G28" s="132"/>
      <c r="H28" s="132"/>
      <c r="I28" s="132"/>
      <c r="J28" s="132"/>
    </row>
    <row r="29" spans="1:10" ht="12.75">
      <c r="A29" s="131" t="s">
        <v>369</v>
      </c>
      <c r="B29" s="132"/>
      <c r="C29" s="132" t="s">
        <v>356</v>
      </c>
      <c r="D29" s="132"/>
      <c r="E29" s="132"/>
      <c r="F29" s="132"/>
      <c r="G29" s="132"/>
      <c r="H29" s="132"/>
      <c r="I29" s="132"/>
      <c r="J29" s="132"/>
    </row>
    <row r="30" spans="1:10" ht="12.75">
      <c r="A30" s="132" t="s">
        <v>357</v>
      </c>
      <c r="B30" s="132"/>
      <c r="C30" s="132" t="s">
        <v>358</v>
      </c>
      <c r="D30" s="132"/>
      <c r="E30" s="132"/>
      <c r="F30" s="132"/>
      <c r="G30" s="132"/>
      <c r="H30" s="132"/>
      <c r="I30" s="132"/>
      <c r="J30" s="132"/>
    </row>
    <row r="31" spans="1:10" ht="12.75">
      <c r="A31" s="131" t="s">
        <v>357</v>
      </c>
      <c r="B31" s="132"/>
      <c r="C31" s="132" t="s">
        <v>359</v>
      </c>
      <c r="D31" s="132"/>
      <c r="E31" s="132"/>
      <c r="F31" s="132"/>
      <c r="G31" s="132"/>
      <c r="H31" s="132"/>
      <c r="I31" s="132"/>
      <c r="J31" s="132"/>
    </row>
    <row r="32" spans="1:10" ht="12.75">
      <c r="A32" s="132"/>
      <c r="B32" s="132"/>
      <c r="C32" s="132"/>
      <c r="D32" s="132"/>
      <c r="E32" s="132"/>
      <c r="F32" s="132"/>
      <c r="G32" s="132"/>
      <c r="H32" s="132"/>
      <c r="I32" s="132"/>
      <c r="J32" s="132"/>
    </row>
    <row r="33" spans="1:10" ht="12.75">
      <c r="A33" s="131" t="s">
        <v>372</v>
      </c>
      <c r="B33" s="132"/>
      <c r="C33" s="132"/>
      <c r="D33" s="132"/>
      <c r="E33" s="132"/>
      <c r="F33" s="132"/>
      <c r="G33" s="132"/>
      <c r="H33" s="132"/>
      <c r="I33" s="132"/>
      <c r="J33" s="132"/>
    </row>
    <row r="34" spans="1:10" ht="12.75">
      <c r="A34" s="131" t="s">
        <v>370</v>
      </c>
      <c r="B34" s="132"/>
      <c r="C34" s="132"/>
      <c r="D34" s="132"/>
      <c r="E34" s="132"/>
      <c r="F34" s="132"/>
      <c r="G34" s="132"/>
      <c r="H34" s="132"/>
      <c r="I34" s="132"/>
      <c r="J34" s="132"/>
    </row>
    <row r="35" spans="1:10" ht="12.75">
      <c r="A35" s="131"/>
      <c r="B35" s="132"/>
      <c r="C35" s="132"/>
      <c r="D35" s="132"/>
      <c r="E35" s="132"/>
      <c r="F35" s="132"/>
      <c r="G35" s="132"/>
      <c r="H35" s="132"/>
      <c r="I35" s="132"/>
      <c r="J35" s="132"/>
    </row>
    <row r="36" spans="1:10" ht="12.75">
      <c r="A36" s="135" t="s">
        <v>360</v>
      </c>
      <c r="B36" s="135"/>
      <c r="C36" s="135"/>
      <c r="D36" s="135"/>
      <c r="E36" s="135"/>
      <c r="F36" s="135"/>
      <c r="G36" s="132"/>
      <c r="H36" s="132"/>
      <c r="I36" s="132"/>
      <c r="J36" s="132"/>
    </row>
    <row r="37" spans="1:10" ht="12.75">
      <c r="A37" s="132"/>
      <c r="B37" s="132"/>
      <c r="C37" s="132"/>
      <c r="D37" s="132"/>
      <c r="E37" s="132"/>
      <c r="F37" s="132"/>
      <c r="G37" s="132"/>
      <c r="H37" s="132"/>
      <c r="I37" s="132"/>
      <c r="J37" s="132"/>
    </row>
    <row r="38" spans="1:10" ht="12.75">
      <c r="A38" s="132" t="s">
        <v>361</v>
      </c>
      <c r="B38" s="132"/>
      <c r="C38" s="132"/>
      <c r="D38" s="132"/>
      <c r="E38" s="132"/>
      <c r="F38" s="132"/>
      <c r="G38" s="132"/>
      <c r="H38" s="132"/>
      <c r="I38" s="132"/>
      <c r="J38" s="132"/>
    </row>
    <row r="39" spans="1:10" ht="12.75">
      <c r="A39" s="132" t="s">
        <v>371</v>
      </c>
      <c r="B39" s="132"/>
      <c r="C39" s="132"/>
      <c r="D39" s="132"/>
      <c r="E39" s="132"/>
      <c r="F39" s="132"/>
      <c r="G39" s="132"/>
      <c r="H39" s="132"/>
      <c r="I39" s="132"/>
      <c r="J39" s="132"/>
    </row>
    <row r="40" spans="1:10" ht="12.75">
      <c r="A40" s="132" t="s">
        <v>362</v>
      </c>
      <c r="B40" s="132"/>
      <c r="C40" s="132"/>
      <c r="D40" s="132"/>
      <c r="E40" s="132"/>
      <c r="F40" s="132"/>
      <c r="G40" s="132"/>
      <c r="H40" s="132"/>
      <c r="I40" s="132"/>
      <c r="J40" s="132"/>
    </row>
    <row r="41" spans="1:10" ht="12.75">
      <c r="A41" s="132" t="s">
        <v>363</v>
      </c>
      <c r="B41" s="132"/>
      <c r="C41" s="132"/>
      <c r="D41" s="132"/>
      <c r="E41" s="132"/>
      <c r="F41" s="132"/>
      <c r="G41" s="132"/>
      <c r="H41" s="132"/>
      <c r="I41" s="132"/>
      <c r="J41" s="132"/>
    </row>
    <row r="42" spans="1:10" ht="12.75">
      <c r="A42" s="132"/>
      <c r="B42" s="132"/>
      <c r="C42" s="132"/>
      <c r="D42" s="132"/>
      <c r="E42" s="132"/>
      <c r="F42" s="132"/>
      <c r="G42" s="132"/>
      <c r="H42" s="132"/>
      <c r="I42" s="132"/>
      <c r="J42" s="132"/>
    </row>
    <row r="43" spans="1:10" ht="12.75">
      <c r="A43" s="132"/>
      <c r="B43" s="132"/>
      <c r="C43" s="132"/>
      <c r="D43" s="132"/>
      <c r="E43" s="132"/>
      <c r="F43" s="132"/>
      <c r="G43" s="132"/>
      <c r="H43" s="132"/>
      <c r="I43" s="132"/>
      <c r="J43" s="132"/>
    </row>
    <row r="44" spans="1:10" ht="12.75">
      <c r="A44" s="132"/>
      <c r="B44" s="132"/>
      <c r="C44" s="132"/>
      <c r="D44" s="132"/>
      <c r="E44" s="132"/>
      <c r="F44" s="132"/>
      <c r="G44" s="132"/>
      <c r="H44" s="132"/>
      <c r="I44" s="132"/>
      <c r="J44" s="132"/>
    </row>
  </sheetData>
  <sheetProtection/>
  <mergeCells count="2">
    <mergeCell ref="A1:J1"/>
    <mergeCell ref="A3:J3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MIRA</cp:lastModifiedBy>
  <cp:lastPrinted>2018-01-30T13:53:08Z</cp:lastPrinted>
  <dcterms:created xsi:type="dcterms:W3CDTF">2008-10-17T11:51:54Z</dcterms:created>
  <dcterms:modified xsi:type="dcterms:W3CDTF">2018-01-30T13:53:47Z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