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'Bilješke'!$A$1:$J$44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<sst xmlns="http://schemas.openxmlformats.org/spreadsheetml/2006/main" count="433" uniqueCount="382">
  <si>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</si>
  <si>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</si>
  <si>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</si>
  <si>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</si>
  <si>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</si>
  <si>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</si>
  <si>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</si>
  <si>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</si>
  <si>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</si>
  <si>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</si>
  <si>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</si>
  <si>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</si>
  <si>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</si>
  <si>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</si>
  <si>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</si>
  <si>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</si>
  <si>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</si>
  <si>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</si>
  <si>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</si>
  <si>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</si>
  <si>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</si>
  <si>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</si>
  <si>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</si>
  <si>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</si>
  <si>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</si>
  <si>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</si>
  <si>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</si>
  <si>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</si>
  <si>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</si>
  <si>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</si>
  <si>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</si>
  <si>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</si>
  <si>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</si>
  <si>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</si>
  <si>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</si>
  <si>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</si>
  <si>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</si>
  <si>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</si>
  <si>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</si>
  <si>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</si>
  <si>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</si>
  <si>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</si>
  <si>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</si>
  <si>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</si>
  <si>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</si>
  <si>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</si>
  <si>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</si>
  <si>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</si>
  <si>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</si>
  <si>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</si>
  <si>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</si>
  <si>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</si>
  <si>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</si>
  <si>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</si>
  <si>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</si>
  <si>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</si>
  <si>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</si>
  <si>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</si>
  <si>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</si>
  <si>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</si>
  <si>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</si>
  <si>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</si>
  <si>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</si>
  <si>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</si>
  <si>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</si>
  <si>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</si>
  <si>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</si>
  <si>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</si>
  <si>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</si>
  <si>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</si>
  <si>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</si>
  <si>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</si>
  <si>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</si>
  <si>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</si>
  <si>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</si>
  <si>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</si>
  <si>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</si>
  <si>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</si>
  <si>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</si>
  <si>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</si>
  <si>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</si>
  <si>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</si>
  <si>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</si>
  <si>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</si>
  <si>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</si>
  <si>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</si>
  <si>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</si>
  <si>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</si>
  <si>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</si>
  <si>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</si>
  <si>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</si>
  <si>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</si>
  <si>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</si>
  <si>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</si>
  <si>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</si>
  <si>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</si>
  <si>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</si>
  <si>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</si>
  <si>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</si>
  <si>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</si>
  <si>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</si>
  <si>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</si>
  <si>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</si>
  <si>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</si>
  <si>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</si>
  <si>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</si>
  <si>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</si>
  <si>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</si>
  <si>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</si>
  <si>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</si>
  <si>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</si>
  <si>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</si>
  <si>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</si>
  <si>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</si>
  <si>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</si>
  <si>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</si>
  <si>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</si>
  <si>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</si>
  <si>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</si>
  <si>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</si>
  <si>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</si>
  <si>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</si>
  <si>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</si>
  <si>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</si>
  <si>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</si>
  <si>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</si>
  <si>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</si>
  <si>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</si>
  <si>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</si>
  <si>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</si>
  <si>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</si>
  <si>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</si>
  <si>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</si>
  <si>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</si>
  <si>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</si>
  <si>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</si>
  <si>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</si>
  <si>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</si>
  <si>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</si>
  <si>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</si>
  <si>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</si>
  <si>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</si>
  <si>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</si>
  <si>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</si>
  <si>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</si>
  <si>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</si>
  <si>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</si>
  <si>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</si>
  <si>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</si>
  <si>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</si>
  <si>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</si>
  <si>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</si>
  <si>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</si>
  <si>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</si>
  <si>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</si>
  <si>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</si>
  <si>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</si>
  <si>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</si>
  <si>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</si>
  <si>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</si>
  <si>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</si>
  <si>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</si>
  <si>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</si>
  <si>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</si>
  <si>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</si>
  <si>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</si>
  <si>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</si>
  <si>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</si>
  <si>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</si>
  <si>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</si>
  <si>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</si>
  <si>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</si>
  <si>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</si>
  <si>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</si>
  <si>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</si>
  <si>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</si>
  <si>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</si>
  <si>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</si>
  <si>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</si>
  <si>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</si>
  <si>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</si>
  <si>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</si>
  <si>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</si>
  <si>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</si>
  <si>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</si>
  <si>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</si>
  <si>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</si>
  <si>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</si>
  <si>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</si>
  <si>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</si>
  <si>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</si>
  <si>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</si>
  <si>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</si>
  <si>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</si>
  <si>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</si>
  <si>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</si>
  <si>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</si>
  <si>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</si>
  <si>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</si>
  <si>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</si>
  <si>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</si>
  <si>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</si>
  <si>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</si>
  <si>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</si>
  <si>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</si>
  <si>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</si>
  <si>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</si>
  <si>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</si>
  <si>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</si>
  <si>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</si>
  <si>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</si>
  <si>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</si>
  <si>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</si>
  <si>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</si>
  <si>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</si>
  <si>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</si>
  <si>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</si>
  <si>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</si>
  <si>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</si>
  <si>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</si>
  <si>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</si>
  <si>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</si>
  <si>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</si>
  <si>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</si>
  <si>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</si>
  <si>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</si>
  <si>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</si>
  <si>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</si>
  <si>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</si>
  <si>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</si>
  <si>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</si>
  <si>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</si>
  <si>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</si>
  <si>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</si>
  <si>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</si>
  <si>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</si>
  <si>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</si>
  <si>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</si>
  <si>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</si>
  <si>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</si>
  <si>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</si>
  <si>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</si>
  <si>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</si>
  <si>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</si>
  <si>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</si>
  <si>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</si>
  <si>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</si>
  <si>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</si>
  <si>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</si>
  <si>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</si>
  <si>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</si>
  <si>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</si>
  <si>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</si>
  <si>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</si>
  <si>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</si>
  <si>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</si>
  <si>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</si>
  <si>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</si>
  <si>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</si>
  <si>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</si>
  <si>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</si>
  <si>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</si>
  <si>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</si>
  <si>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</si>
  <si>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</si>
  <si>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</si>
  <si>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</si>
  <si>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</si>
  <si>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</si>
  <si>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</si>
  <si>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</si>
  <si>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</si>
  <si>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</si>
  <si>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</si>
  <si>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</si>
  <si>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</si>
  <si>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</si>
  <si>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</si>
  <si>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</si>
  <si>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</si>
  <si>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</si>
  <si>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</si>
  <si>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</si>
  <si>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</si>
  <si>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</si>
  <si>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</si>
  <si>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</si>
  <si>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</si>
  <si>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</si>
  <si>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</si>
  <si>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</si>
  <si>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</si>
  <si>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</si>
  <si>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</si>
  <si>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</si>
  <si>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</si>
  <si>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</si>
  <si>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</si>
  <si>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</si>
  <si>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</si>
  <si>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</si>
  <si>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</si>
  <si>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</si>
  <si>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</si>
  <si>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</si>
  <si>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</si>
  <si>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</si>
  <si>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</si>
  <si>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</si>
  <si>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</si>
  <si>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</si>
  <si>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</si>
  <si>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</si>
  <si>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</si>
  <si>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</si>
  <si>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</si>
  <si>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</si>
  <si>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</si>
  <si>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</si>
  <si>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</si>
  <si>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03125050</t>
  </si>
  <si>
    <t>060012593</t>
  </si>
  <si>
    <t>57001982985</t>
  </si>
  <si>
    <t>KOTEKS d.d.</t>
  </si>
  <si>
    <t>SPLIT</t>
  </si>
  <si>
    <t>Ulica i kućni broj</t>
  </si>
  <si>
    <t>Kralja Zvonimira 14</t>
  </si>
  <si>
    <t>kuprava@koteks.hr</t>
  </si>
  <si>
    <t>www.koteks.hr</t>
  </si>
  <si>
    <t>Split</t>
  </si>
  <si>
    <t>Splitsko-Dalmatinska</t>
  </si>
  <si>
    <t>4719</t>
  </si>
  <si>
    <t>MIRA  RUBIĆ</t>
  </si>
  <si>
    <t>021/482-901</t>
  </si>
  <si>
    <t>021/482-928</t>
  </si>
  <si>
    <t>racunovodstvo@koteks.hr</t>
  </si>
  <si>
    <t>GORAN SAPUNAR</t>
  </si>
  <si>
    <t>Obveznik: ___KOTEKS dd__________________________________________________________</t>
  </si>
  <si>
    <t>Obveznik: __________KOTEKS dd___________________________________________________</t>
  </si>
  <si>
    <t>Obveznik: ____KOTEKS dd_________________________________________________________</t>
  </si>
  <si>
    <t>Bilješke uz financijske izvještaje Koteks-a d.d.</t>
  </si>
  <si>
    <t xml:space="preserve">I    OPĆI PODACI </t>
  </si>
  <si>
    <t>Koteks d.d. ( u daljnjem tekstu Društvo) upisan je 13.06.1996.g u Sudski registar Trgovačkog suda u Splitu</t>
  </si>
  <si>
    <t>broj TZ-96/26-4 s matičnim brojem subjekta upisa (MBS) 060012593. Sjedište Društva je u Splitu,Kralja</t>
  </si>
  <si>
    <t>Zvonimira 14.</t>
  </si>
  <si>
    <t>Društvo je uvršteno na kotaciju javnih društava na Zagrebačkoj burzi.Temeljni kapital Društva podijeljen</t>
  </si>
  <si>
    <t>je na 669.467 dionica nominalne vrijednosti  50,00 kuna po dionici.</t>
  </si>
  <si>
    <t>Nadzorni odbor:</t>
  </si>
  <si>
    <t>Predsjednik                Ivica Vidović</t>
  </si>
  <si>
    <t>Član</t>
  </si>
  <si>
    <t>Miroslav Šarić</t>
  </si>
  <si>
    <t>Ankica Petrović</t>
  </si>
  <si>
    <t>II  SAŽETAK OSNOVNIH RAČUNOVODSTVENIH POLITIKA</t>
  </si>
  <si>
    <t xml:space="preserve">Financijski izvještaji sastavljeni su u skladu sa Zakonom o računovodstvu i Međunarodnim standardima </t>
  </si>
  <si>
    <t>skraćeni set financijskih izvještaja, a sastavljeni su po načelu povijesnog troška.</t>
  </si>
  <si>
    <t>Ovi konsolidirani tromjesečni izvještaji sastavljeni su za razdoblje  IV kvartal ,te obuhvaćaju</t>
  </si>
  <si>
    <t xml:space="preserve">U financijskim izvještajima  primjenjivane su iste računovodstvene politike i metode kao i kod </t>
  </si>
  <si>
    <t>31.12.2012.</t>
  </si>
  <si>
    <t>stanje na dan 31.12.2012.</t>
  </si>
  <si>
    <t>u razdoblju  01.01.12. do 31.12.12.</t>
  </si>
  <si>
    <t>u razdoblju 01.01.2012. do __31.12.2012.</t>
  </si>
  <si>
    <t>1.</t>
  </si>
  <si>
    <t>Broj dionica</t>
  </si>
  <si>
    <t>%</t>
  </si>
  <si>
    <t>2.</t>
  </si>
  <si>
    <t>3.</t>
  </si>
  <si>
    <t>4.</t>
  </si>
  <si>
    <t>5.</t>
  </si>
  <si>
    <t>Rodoljub Najev</t>
  </si>
  <si>
    <t>Milka Aljinović</t>
  </si>
  <si>
    <t>Ostali dioničari</t>
  </si>
  <si>
    <t>Moj Market</t>
  </si>
  <si>
    <t>Audio R.Hrvatska</t>
  </si>
  <si>
    <t>Vlasnička struktura Društva na dan 31.12.2012. g. je slijedeća:</t>
  </si>
  <si>
    <t>Direktor Društva je gosp.Sapunar Goran, Društvo zastupa pojedinačno i samostalno.</t>
  </si>
  <si>
    <t>finnacijskog izvještavanja koji su na snazi u Republici Hrvatskoj za 2012.godinu.</t>
  </si>
  <si>
    <t>prethodnog financijskog izvješća za IV tromjesječje poslovne 2012.g.</t>
  </si>
  <si>
    <t>01.01.2012.</t>
  </si>
  <si>
    <t>NE</t>
  </si>
  <si>
    <t>Na dan 31.12.2012. Društvo zapošljava 81 zaposlenika.</t>
  </si>
  <si>
    <t>Društvo obavlja djelatnost trgovine na veliko i malo tekstilnom robom u Splitu (PC Koteks) i u TC Joker.</t>
  </si>
  <si>
    <t>Društvo ostvaruje prihode od prodaje robe  i od davanja poslovnih prostora u zakup.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</si>
</sst>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18" fillId="0" borderId="0">
      <alignment vertical="top"/>
      <protection/>
    </xf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56" applyFont="1">
      <alignment vertical="top"/>
      <protection/>
    </xf>
    <xf numFmtId="0" fontId="18" fillId="0" borderId="0" xfId="56">
      <alignment vertical="top"/>
      <protection/>
    </xf>
    <xf numFmtId="0" fontId="18" fillId="0" borderId="0" xfId="56" applyAlignment="1">
      <alignment/>
      <protection/>
    </xf>
    <xf numFmtId="0" fontId="19" fillId="0" borderId="0" xfId="56" applyFont="1" applyAlignment="1">
      <alignment/>
      <protection/>
    </xf>
    <xf numFmtId="0" fontId="18" fillId="0" borderId="0" xfId="56" applyFill="1" applyAlignment="1">
      <alignment/>
      <protection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56" applyAlignment="1">
      <alignment horizontal="center"/>
      <protection/>
    </xf>
    <xf numFmtId="3" fontId="0" fillId="0" borderId="0" xfId="0" applyNumberFormat="1" applyAlignment="1">
      <alignment horizontal="right"/>
    </xf>
    <xf numFmtId="3" fontId="18" fillId="0" borderId="0" xfId="56" applyNumberFormat="1" applyAlignment="1">
      <alignment horizontal="right"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5" fillId="0" borderId="0" xfId="57" applyFont="1" applyBorder="1" applyAlignment="1" applyProtection="1">
      <alignment horizontal="left"/>
      <protection hidden="1"/>
    </xf>
    <xf numFmtId="0" fontId="16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2" fillId="0" borderId="28" xfId="51" applyFont="1" applyFill="1" applyBorder="1" applyAlignment="1" applyProtection="1">
      <alignment horizontal="right" vertical="center"/>
      <protection hidden="1" locked="0"/>
    </xf>
    <xf numFmtId="0" fontId="2" fillId="0" borderId="29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8" fillId="0" borderId="0" xfId="56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33">
      <selection activeCell="C26" sqref="C2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2" t="s">
        <v>248</v>
      </c>
      <c r="B1" s="153"/>
      <c r="C1" s="153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92" t="s">
        <v>249</v>
      </c>
      <c r="B2" s="193"/>
      <c r="C2" s="193"/>
      <c r="D2" s="194"/>
      <c r="E2" s="117">
        <v>40909</v>
      </c>
      <c r="F2" s="12"/>
      <c r="G2" s="13" t="s">
        <v>250</v>
      </c>
      <c r="H2" s="117" t="s">
        <v>357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95" t="s">
        <v>314</v>
      </c>
      <c r="B4" s="196"/>
      <c r="C4" s="196"/>
      <c r="D4" s="196"/>
      <c r="E4" s="196"/>
      <c r="F4" s="196"/>
      <c r="G4" s="196"/>
      <c r="H4" s="196"/>
      <c r="I4" s="197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3" t="s">
        <v>251</v>
      </c>
      <c r="B6" s="144"/>
      <c r="C6" s="158" t="s">
        <v>320</v>
      </c>
      <c r="D6" s="159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98" t="s">
        <v>252</v>
      </c>
      <c r="B8" s="199"/>
      <c r="C8" s="158" t="s">
        <v>321</v>
      </c>
      <c r="D8" s="159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8" t="s">
        <v>253</v>
      </c>
      <c r="B10" s="190"/>
      <c r="C10" s="158" t="s">
        <v>322</v>
      </c>
      <c r="D10" s="159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91"/>
      <c r="B11" s="190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3" t="s">
        <v>254</v>
      </c>
      <c r="B12" s="144"/>
      <c r="C12" s="160" t="s">
        <v>323</v>
      </c>
      <c r="D12" s="187"/>
      <c r="E12" s="187"/>
      <c r="F12" s="187"/>
      <c r="G12" s="187"/>
      <c r="H12" s="187"/>
      <c r="I12" s="146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3" t="s">
        <v>255</v>
      </c>
      <c r="B14" s="144"/>
      <c r="C14" s="188">
        <v>21000</v>
      </c>
      <c r="D14" s="189"/>
      <c r="E14" s="16"/>
      <c r="F14" s="160" t="s">
        <v>324</v>
      </c>
      <c r="G14" s="187"/>
      <c r="H14" s="187"/>
      <c r="I14" s="146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3" t="s">
        <v>325</v>
      </c>
      <c r="B16" s="144"/>
      <c r="C16" s="160" t="s">
        <v>326</v>
      </c>
      <c r="D16" s="187"/>
      <c r="E16" s="187"/>
      <c r="F16" s="187"/>
      <c r="G16" s="187"/>
      <c r="H16" s="187"/>
      <c r="I16" s="146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3" t="s">
        <v>256</v>
      </c>
      <c r="B18" s="144"/>
      <c r="C18" s="183" t="s">
        <v>327</v>
      </c>
      <c r="D18" s="184"/>
      <c r="E18" s="184"/>
      <c r="F18" s="184"/>
      <c r="G18" s="184"/>
      <c r="H18" s="184"/>
      <c r="I18" s="185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3" t="s">
        <v>257</v>
      </c>
      <c r="B20" s="144"/>
      <c r="C20" s="183" t="s">
        <v>328</v>
      </c>
      <c r="D20" s="184"/>
      <c r="E20" s="184"/>
      <c r="F20" s="184"/>
      <c r="G20" s="184"/>
      <c r="H20" s="184"/>
      <c r="I20" s="185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3" t="s">
        <v>258</v>
      </c>
      <c r="B22" s="144"/>
      <c r="C22" s="118">
        <v>409</v>
      </c>
      <c r="D22" s="160" t="s">
        <v>329</v>
      </c>
      <c r="E22" s="173"/>
      <c r="F22" s="174"/>
      <c r="G22" s="143"/>
      <c r="H22" s="186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3" t="s">
        <v>259</v>
      </c>
      <c r="B24" s="144"/>
      <c r="C24" s="118">
        <v>17</v>
      </c>
      <c r="D24" s="160" t="s">
        <v>330</v>
      </c>
      <c r="E24" s="173"/>
      <c r="F24" s="173"/>
      <c r="G24" s="174"/>
      <c r="H24" s="48" t="s">
        <v>260</v>
      </c>
      <c r="I24" s="119">
        <v>81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315</v>
      </c>
      <c r="I25" s="95"/>
      <c r="J25" s="10"/>
      <c r="K25" s="10"/>
      <c r="L25" s="10"/>
    </row>
    <row r="26" spans="1:12" ht="12.75">
      <c r="A26" s="143" t="s">
        <v>261</v>
      </c>
      <c r="B26" s="144"/>
      <c r="C26" s="120" t="s">
        <v>378</v>
      </c>
      <c r="D26" s="25"/>
      <c r="E26" s="33"/>
      <c r="F26" s="24"/>
      <c r="G26" s="175" t="s">
        <v>262</v>
      </c>
      <c r="H26" s="144"/>
      <c r="I26" s="121" t="s">
        <v>331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76" t="s">
        <v>263</v>
      </c>
      <c r="B28" s="177"/>
      <c r="C28" s="178"/>
      <c r="D28" s="178"/>
      <c r="E28" s="179" t="s">
        <v>264</v>
      </c>
      <c r="F28" s="180"/>
      <c r="G28" s="180"/>
      <c r="H28" s="181" t="s">
        <v>265</v>
      </c>
      <c r="I28" s="182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68"/>
      <c r="B30" s="169"/>
      <c r="C30" s="169"/>
      <c r="D30" s="170"/>
      <c r="E30" s="168"/>
      <c r="F30" s="169"/>
      <c r="G30" s="170"/>
      <c r="H30" s="158"/>
      <c r="I30" s="159"/>
      <c r="J30" s="10"/>
      <c r="K30" s="10"/>
      <c r="L30" s="10"/>
    </row>
    <row r="31" spans="1:12" ht="12.75">
      <c r="A31" s="91"/>
      <c r="B31" s="22"/>
      <c r="C31" s="21"/>
      <c r="D31" s="171"/>
      <c r="E31" s="171"/>
      <c r="F31" s="171"/>
      <c r="G31" s="172"/>
      <c r="H31" s="16"/>
      <c r="I31" s="98"/>
      <c r="J31" s="10"/>
      <c r="K31" s="10"/>
      <c r="L31" s="10"/>
    </row>
    <row r="32" spans="1:12" ht="12.75">
      <c r="A32" s="168"/>
      <c r="B32" s="161"/>
      <c r="C32" s="161"/>
      <c r="D32" s="162"/>
      <c r="E32" s="168"/>
      <c r="F32" s="161"/>
      <c r="G32" s="161"/>
      <c r="H32" s="158"/>
      <c r="I32" s="159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68"/>
      <c r="B34" s="161"/>
      <c r="C34" s="161"/>
      <c r="D34" s="162"/>
      <c r="E34" s="168"/>
      <c r="F34" s="161"/>
      <c r="G34" s="161"/>
      <c r="H34" s="158"/>
      <c r="I34" s="159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68"/>
      <c r="B36" s="161"/>
      <c r="C36" s="161"/>
      <c r="D36" s="162"/>
      <c r="E36" s="168"/>
      <c r="F36" s="161"/>
      <c r="G36" s="161"/>
      <c r="H36" s="158"/>
      <c r="I36" s="159"/>
      <c r="J36" s="10"/>
      <c r="K36" s="10"/>
      <c r="L36" s="10"/>
    </row>
    <row r="37" spans="1:12" ht="12.75">
      <c r="A37" s="100"/>
      <c r="B37" s="30"/>
      <c r="C37" s="163"/>
      <c r="D37" s="164"/>
      <c r="E37" s="16"/>
      <c r="F37" s="163"/>
      <c r="G37" s="164"/>
      <c r="H37" s="16"/>
      <c r="I37" s="92"/>
      <c r="J37" s="10"/>
      <c r="K37" s="10"/>
      <c r="L37" s="10"/>
    </row>
    <row r="38" spans="1:12" ht="12.75">
      <c r="A38" s="168"/>
      <c r="B38" s="161"/>
      <c r="C38" s="161"/>
      <c r="D38" s="162"/>
      <c r="E38" s="168"/>
      <c r="F38" s="161"/>
      <c r="G38" s="161"/>
      <c r="H38" s="158"/>
      <c r="I38" s="159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68"/>
      <c r="B40" s="161"/>
      <c r="C40" s="161"/>
      <c r="D40" s="162"/>
      <c r="E40" s="168"/>
      <c r="F40" s="161"/>
      <c r="G40" s="161"/>
      <c r="H40" s="158"/>
      <c r="I40" s="159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8" t="s">
        <v>266</v>
      </c>
      <c r="B44" s="139"/>
      <c r="C44" s="158"/>
      <c r="D44" s="159"/>
      <c r="E44" s="26"/>
      <c r="F44" s="160"/>
      <c r="G44" s="161"/>
      <c r="H44" s="161"/>
      <c r="I44" s="162"/>
      <c r="J44" s="10"/>
      <c r="K44" s="10"/>
      <c r="L44" s="10"/>
    </row>
    <row r="45" spans="1:12" ht="12.75">
      <c r="A45" s="100"/>
      <c r="B45" s="30"/>
      <c r="C45" s="163"/>
      <c r="D45" s="164"/>
      <c r="E45" s="16"/>
      <c r="F45" s="163"/>
      <c r="G45" s="165"/>
      <c r="H45" s="35"/>
      <c r="I45" s="104"/>
      <c r="J45" s="10"/>
      <c r="K45" s="10"/>
      <c r="L45" s="10"/>
    </row>
    <row r="46" spans="1:12" ht="12.75">
      <c r="A46" s="138" t="s">
        <v>267</v>
      </c>
      <c r="B46" s="139"/>
      <c r="C46" s="160" t="s">
        <v>332</v>
      </c>
      <c r="D46" s="166"/>
      <c r="E46" s="166"/>
      <c r="F46" s="166"/>
      <c r="G46" s="166"/>
      <c r="H46" s="166"/>
      <c r="I46" s="167"/>
      <c r="J46" s="10"/>
      <c r="K46" s="10"/>
      <c r="L46" s="10"/>
    </row>
    <row r="47" spans="1:12" ht="12.75">
      <c r="A47" s="91"/>
      <c r="B47" s="22"/>
      <c r="C47" s="21" t="s">
        <v>268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8" t="s">
        <v>269</v>
      </c>
      <c r="B48" s="139"/>
      <c r="C48" s="145" t="s">
        <v>333</v>
      </c>
      <c r="D48" s="141"/>
      <c r="E48" s="142"/>
      <c r="F48" s="16"/>
      <c r="G48" s="48" t="s">
        <v>270</v>
      </c>
      <c r="H48" s="145" t="s">
        <v>334</v>
      </c>
      <c r="I48" s="142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8" t="s">
        <v>256</v>
      </c>
      <c r="B50" s="139"/>
      <c r="C50" s="140" t="s">
        <v>335</v>
      </c>
      <c r="D50" s="141"/>
      <c r="E50" s="141"/>
      <c r="F50" s="141"/>
      <c r="G50" s="141"/>
      <c r="H50" s="141"/>
      <c r="I50" s="142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3" t="s">
        <v>271</v>
      </c>
      <c r="B52" s="144"/>
      <c r="C52" s="145" t="s">
        <v>336</v>
      </c>
      <c r="D52" s="141"/>
      <c r="E52" s="141"/>
      <c r="F52" s="141"/>
      <c r="G52" s="141"/>
      <c r="H52" s="141"/>
      <c r="I52" s="146"/>
      <c r="J52" s="10"/>
      <c r="K52" s="10"/>
      <c r="L52" s="10"/>
    </row>
    <row r="53" spans="1:12" ht="12.75">
      <c r="A53" s="105"/>
      <c r="B53" s="20"/>
      <c r="C53" s="154" t="s">
        <v>272</v>
      </c>
      <c r="D53" s="154"/>
      <c r="E53" s="154"/>
      <c r="F53" s="154"/>
      <c r="G53" s="154"/>
      <c r="H53" s="154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47" t="s">
        <v>273</v>
      </c>
      <c r="C55" s="148"/>
      <c r="D55" s="148"/>
      <c r="E55" s="148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49" t="s">
        <v>304</v>
      </c>
      <c r="C56" s="150"/>
      <c r="D56" s="150"/>
      <c r="E56" s="150"/>
      <c r="F56" s="150"/>
      <c r="G56" s="150"/>
      <c r="H56" s="150"/>
      <c r="I56" s="151"/>
      <c r="J56" s="10"/>
      <c r="K56" s="10"/>
      <c r="L56" s="10"/>
    </row>
    <row r="57" spans="1:12" ht="12.75">
      <c r="A57" s="105"/>
      <c r="B57" s="149" t="s">
        <v>305</v>
      </c>
      <c r="C57" s="150"/>
      <c r="D57" s="150"/>
      <c r="E57" s="150"/>
      <c r="F57" s="150"/>
      <c r="G57" s="150"/>
      <c r="H57" s="150"/>
      <c r="I57" s="107"/>
      <c r="J57" s="10"/>
      <c r="K57" s="10"/>
      <c r="L57" s="10"/>
    </row>
    <row r="58" spans="1:12" ht="12.75">
      <c r="A58" s="105"/>
      <c r="B58" s="149" t="s">
        <v>306</v>
      </c>
      <c r="C58" s="150"/>
      <c r="D58" s="150"/>
      <c r="E58" s="150"/>
      <c r="F58" s="150"/>
      <c r="G58" s="150"/>
      <c r="H58" s="150"/>
      <c r="I58" s="151"/>
      <c r="J58" s="10"/>
      <c r="K58" s="10"/>
      <c r="L58" s="10"/>
    </row>
    <row r="59" spans="1:12" ht="12.75">
      <c r="A59" s="105"/>
      <c r="B59" s="149" t="s">
        <v>307</v>
      </c>
      <c r="C59" s="150"/>
      <c r="D59" s="150"/>
      <c r="E59" s="150"/>
      <c r="F59" s="150"/>
      <c r="G59" s="150"/>
      <c r="H59" s="150"/>
      <c r="I59" s="151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274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275</v>
      </c>
      <c r="F62" s="33"/>
      <c r="G62" s="155" t="s">
        <v>276</v>
      </c>
      <c r="H62" s="156"/>
      <c r="I62" s="157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36"/>
      <c r="H63" s="137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7">
      <selection activeCell="A117" sqref="A117:K117"/>
    </sheetView>
  </sheetViews>
  <sheetFormatPr defaultColWidth="9.140625" defaultRowHeight="12.75"/>
  <cols>
    <col min="1" max="9" width="9.140625" style="49" customWidth="1"/>
    <col min="10" max="11" width="9.421875" style="49" bestFit="1" customWidth="1"/>
    <col min="12" max="16384" width="9.140625" style="49" customWidth="1"/>
  </cols>
  <sheetData>
    <row r="1" spans="1:11" ht="12.75" customHeight="1">
      <c r="A1" s="210" t="s">
        <v>153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 customHeight="1">
      <c r="A2" s="211" t="s">
        <v>358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>
      <c r="A3" s="212" t="s">
        <v>337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22.5">
      <c r="A4" s="215" t="s">
        <v>59</v>
      </c>
      <c r="B4" s="216"/>
      <c r="C4" s="216"/>
      <c r="D4" s="216"/>
      <c r="E4" s="216"/>
      <c r="F4" s="216"/>
      <c r="G4" s="216"/>
      <c r="H4" s="217"/>
      <c r="I4" s="55" t="s">
        <v>277</v>
      </c>
      <c r="J4" s="56" t="s">
        <v>316</v>
      </c>
      <c r="K4" s="57" t="s">
        <v>317</v>
      </c>
    </row>
    <row r="5" spans="1:11" ht="12.75">
      <c r="A5" s="200">
        <v>1</v>
      </c>
      <c r="B5" s="200"/>
      <c r="C5" s="200"/>
      <c r="D5" s="200"/>
      <c r="E5" s="200"/>
      <c r="F5" s="200"/>
      <c r="G5" s="200"/>
      <c r="H5" s="200"/>
      <c r="I5" s="54">
        <v>2</v>
      </c>
      <c r="J5" s="53">
        <v>3</v>
      </c>
      <c r="K5" s="53">
        <v>4</v>
      </c>
    </row>
    <row r="6" spans="1:11" ht="12.75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06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0">
        <f>J9+J16+J26+J35+J39</f>
        <v>27524542</v>
      </c>
      <c r="K8" s="50">
        <f>K9+K16+K26+K35+K39</f>
        <v>25495512</v>
      </c>
    </row>
    <row r="9" spans="1:11" ht="12.75">
      <c r="A9" s="218" t="s">
        <v>205</v>
      </c>
      <c r="B9" s="219"/>
      <c r="C9" s="219"/>
      <c r="D9" s="219"/>
      <c r="E9" s="219"/>
      <c r="F9" s="219"/>
      <c r="G9" s="219"/>
      <c r="H9" s="220"/>
      <c r="I9" s="1">
        <v>3</v>
      </c>
      <c r="J9" s="50">
        <f>J10+J11</f>
        <v>3026</v>
      </c>
      <c r="K9" s="50">
        <f>K10+K11</f>
        <v>3026</v>
      </c>
    </row>
    <row r="10" spans="1:11" ht="12.75">
      <c r="A10" s="218" t="s">
        <v>112</v>
      </c>
      <c r="B10" s="219"/>
      <c r="C10" s="219"/>
      <c r="D10" s="219"/>
      <c r="E10" s="219"/>
      <c r="F10" s="219"/>
      <c r="G10" s="219"/>
      <c r="H10" s="220"/>
      <c r="I10" s="1">
        <v>4</v>
      </c>
      <c r="J10" s="7"/>
      <c r="K10" s="7"/>
    </row>
    <row r="11" spans="1:11" ht="12.75">
      <c r="A11" s="218" t="s">
        <v>14</v>
      </c>
      <c r="B11" s="219"/>
      <c r="C11" s="219"/>
      <c r="D11" s="219"/>
      <c r="E11" s="219"/>
      <c r="F11" s="219"/>
      <c r="G11" s="219"/>
      <c r="H11" s="220"/>
      <c r="I11" s="1">
        <v>5</v>
      </c>
      <c r="J11" s="7">
        <v>3026</v>
      </c>
      <c r="K11" s="7">
        <v>3026</v>
      </c>
    </row>
    <row r="12" spans="1:11" ht="12.75">
      <c r="A12" s="218" t="s">
        <v>113</v>
      </c>
      <c r="B12" s="219"/>
      <c r="C12" s="219"/>
      <c r="D12" s="219"/>
      <c r="E12" s="219"/>
      <c r="F12" s="219"/>
      <c r="G12" s="219"/>
      <c r="H12" s="220"/>
      <c r="I12" s="1">
        <v>6</v>
      </c>
      <c r="J12" s="7"/>
      <c r="K12" s="7"/>
    </row>
    <row r="13" spans="1:11" ht="12.75">
      <c r="A13" s="218" t="s">
        <v>208</v>
      </c>
      <c r="B13" s="219"/>
      <c r="C13" s="219"/>
      <c r="D13" s="219"/>
      <c r="E13" s="219"/>
      <c r="F13" s="219"/>
      <c r="G13" s="219"/>
      <c r="H13" s="220"/>
      <c r="I13" s="1">
        <v>7</v>
      </c>
      <c r="J13" s="7"/>
      <c r="K13" s="7"/>
    </row>
    <row r="14" spans="1:11" ht="12.75">
      <c r="A14" s="218" t="s">
        <v>209</v>
      </c>
      <c r="B14" s="219"/>
      <c r="C14" s="219"/>
      <c r="D14" s="219"/>
      <c r="E14" s="219"/>
      <c r="F14" s="219"/>
      <c r="G14" s="219"/>
      <c r="H14" s="220"/>
      <c r="I14" s="1">
        <v>8</v>
      </c>
      <c r="J14" s="7"/>
      <c r="K14" s="7"/>
    </row>
    <row r="15" spans="1:11" ht="12.75">
      <c r="A15" s="218" t="s">
        <v>210</v>
      </c>
      <c r="B15" s="219"/>
      <c r="C15" s="219"/>
      <c r="D15" s="219"/>
      <c r="E15" s="219"/>
      <c r="F15" s="219"/>
      <c r="G15" s="219"/>
      <c r="H15" s="220"/>
      <c r="I15" s="1">
        <v>9</v>
      </c>
      <c r="J15" s="7"/>
      <c r="K15" s="7"/>
    </row>
    <row r="16" spans="1:11" ht="12.75">
      <c r="A16" s="218" t="s">
        <v>206</v>
      </c>
      <c r="B16" s="219"/>
      <c r="C16" s="219"/>
      <c r="D16" s="219"/>
      <c r="E16" s="219"/>
      <c r="F16" s="219"/>
      <c r="G16" s="219"/>
      <c r="H16" s="220"/>
      <c r="I16" s="1">
        <v>10</v>
      </c>
      <c r="J16" s="50">
        <v>27459946</v>
      </c>
      <c r="K16" s="50">
        <f>K17+K18+K20</f>
        <v>25096266</v>
      </c>
    </row>
    <row r="17" spans="1:11" ht="12.75">
      <c r="A17" s="218" t="s">
        <v>211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7583310</v>
      </c>
      <c r="K17" s="7">
        <v>7062771</v>
      </c>
    </row>
    <row r="18" spans="1:11" ht="12.75">
      <c r="A18" s="218" t="s">
        <v>247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19707394</v>
      </c>
      <c r="K18" s="7">
        <v>17866062</v>
      </c>
    </row>
    <row r="19" spans="1:11" ht="12.75">
      <c r="A19" s="218" t="s">
        <v>212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/>
      <c r="K19" s="7"/>
    </row>
    <row r="20" spans="1:11" ht="12.75">
      <c r="A20" s="218" t="s">
        <v>27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169242</v>
      </c>
      <c r="K20" s="7">
        <v>167433</v>
      </c>
    </row>
    <row r="21" spans="1:11" ht="12.75">
      <c r="A21" s="218" t="s">
        <v>28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/>
      <c r="K21" s="7"/>
    </row>
    <row r="22" spans="1:11" ht="12.75">
      <c r="A22" s="218" t="s">
        <v>72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/>
      <c r="K22" s="7"/>
    </row>
    <row r="23" spans="1:11" ht="12.75">
      <c r="A23" s="218" t="s">
        <v>73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/>
      <c r="K23" s="7"/>
    </row>
    <row r="24" spans="1:11" ht="12.75">
      <c r="A24" s="218" t="s">
        <v>74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/>
      <c r="K24" s="7"/>
    </row>
    <row r="25" spans="1:11" ht="12.75">
      <c r="A25" s="218" t="s">
        <v>75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/>
      <c r="K25" s="7"/>
    </row>
    <row r="26" spans="1:11" ht="12.75">
      <c r="A26" s="218" t="s">
        <v>190</v>
      </c>
      <c r="B26" s="219"/>
      <c r="C26" s="219"/>
      <c r="D26" s="219"/>
      <c r="E26" s="219"/>
      <c r="F26" s="219"/>
      <c r="G26" s="219"/>
      <c r="H26" s="220"/>
      <c r="I26" s="1">
        <v>20</v>
      </c>
      <c r="J26" s="50">
        <f>J27+J33</f>
        <v>61570</v>
      </c>
      <c r="K26" s="50">
        <f>K27+K33</f>
        <v>396220</v>
      </c>
    </row>
    <row r="27" spans="1:11" ht="12.75">
      <c r="A27" s="218" t="s">
        <v>76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>
        <v>7320</v>
      </c>
      <c r="K27" s="7">
        <v>7320</v>
      </c>
    </row>
    <row r="28" spans="1:11" ht="12.75">
      <c r="A28" s="218" t="s">
        <v>77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/>
      <c r="K28" s="7"/>
    </row>
    <row r="29" spans="1:11" ht="12.75">
      <c r="A29" s="218" t="s">
        <v>78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/>
      <c r="K29" s="7"/>
    </row>
    <row r="30" spans="1:11" ht="12.75">
      <c r="A30" s="218" t="s">
        <v>83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/>
      <c r="K30" s="7"/>
    </row>
    <row r="31" spans="1:11" ht="12.75">
      <c r="A31" s="218" t="s">
        <v>84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/>
      <c r="K31" s="7"/>
    </row>
    <row r="32" spans="1:11" ht="12.75">
      <c r="A32" s="218" t="s">
        <v>85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/>
      <c r="K32" s="7"/>
    </row>
    <row r="33" spans="1:11" ht="12.75">
      <c r="A33" s="218" t="s">
        <v>79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>
        <v>54250</v>
      </c>
      <c r="K33" s="7">
        <v>388900</v>
      </c>
    </row>
    <row r="34" spans="1:11" ht="12.75">
      <c r="A34" s="218" t="s">
        <v>183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/>
      <c r="K34" s="7"/>
    </row>
    <row r="35" spans="1:11" ht="12.75">
      <c r="A35" s="218" t="s">
        <v>184</v>
      </c>
      <c r="B35" s="219"/>
      <c r="C35" s="219"/>
      <c r="D35" s="219"/>
      <c r="E35" s="219"/>
      <c r="F35" s="219"/>
      <c r="G35" s="219"/>
      <c r="H35" s="220"/>
      <c r="I35" s="1">
        <v>29</v>
      </c>
      <c r="J35" s="50"/>
      <c r="K35" s="50"/>
    </row>
    <row r="36" spans="1:11" ht="12.75">
      <c r="A36" s="218" t="s">
        <v>80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/>
      <c r="K36" s="7"/>
    </row>
    <row r="37" spans="1:11" ht="12.75">
      <c r="A37" s="218" t="s">
        <v>81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/>
      <c r="K37" s="7"/>
    </row>
    <row r="38" spans="1:11" ht="12.75">
      <c r="A38" s="218" t="s">
        <v>82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/>
      <c r="K38" s="7"/>
    </row>
    <row r="39" spans="1:11" ht="12.75">
      <c r="A39" s="218" t="s">
        <v>185</v>
      </c>
      <c r="B39" s="219"/>
      <c r="C39" s="219"/>
      <c r="D39" s="219"/>
      <c r="E39" s="219"/>
      <c r="F39" s="219"/>
      <c r="G39" s="219"/>
      <c r="H39" s="220"/>
      <c r="I39" s="1">
        <v>33</v>
      </c>
      <c r="J39" s="7"/>
      <c r="K39" s="7"/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0">
        <f>J41+J49+J56+J64</f>
        <v>13231210</v>
      </c>
      <c r="K40" s="50">
        <f>K41+K49+K56+K64</f>
        <v>14255516</v>
      </c>
    </row>
    <row r="41" spans="1:11" ht="12.75">
      <c r="A41" s="218" t="s">
        <v>100</v>
      </c>
      <c r="B41" s="219"/>
      <c r="C41" s="219"/>
      <c r="D41" s="219"/>
      <c r="E41" s="219"/>
      <c r="F41" s="219"/>
      <c r="G41" s="219"/>
      <c r="H41" s="220"/>
      <c r="I41" s="1">
        <v>35</v>
      </c>
      <c r="J41" s="50">
        <f>J42+J43+J44+J45+J46+J47+J48</f>
        <v>2090496</v>
      </c>
      <c r="K41" s="50">
        <f>K42+K45</f>
        <v>1786175</v>
      </c>
    </row>
    <row r="42" spans="1:11" ht="12.75">
      <c r="A42" s="218" t="s">
        <v>117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184</v>
      </c>
      <c r="K42" s="7">
        <v>184</v>
      </c>
    </row>
    <row r="43" spans="1:11" ht="12.75">
      <c r="A43" s="218" t="s">
        <v>118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/>
      <c r="K43" s="7"/>
    </row>
    <row r="44" spans="1:11" ht="12.75">
      <c r="A44" s="218" t="s">
        <v>86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/>
      <c r="K44" s="7"/>
    </row>
    <row r="45" spans="1:11" ht="12.75">
      <c r="A45" s="218" t="s">
        <v>87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>
        <v>2090312</v>
      </c>
      <c r="K45" s="7">
        <v>1785991</v>
      </c>
    </row>
    <row r="46" spans="1:11" ht="12.75">
      <c r="A46" s="218" t="s">
        <v>88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/>
      <c r="K46" s="7"/>
    </row>
    <row r="47" spans="1:11" ht="12.75">
      <c r="A47" s="218" t="s">
        <v>89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/>
      <c r="K47" s="7"/>
    </row>
    <row r="48" spans="1:11" ht="12.75">
      <c r="A48" s="218" t="s">
        <v>90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/>
      <c r="K48" s="7"/>
    </row>
    <row r="49" spans="1:11" ht="12.75">
      <c r="A49" s="218" t="s">
        <v>101</v>
      </c>
      <c r="B49" s="219"/>
      <c r="C49" s="219"/>
      <c r="D49" s="219"/>
      <c r="E49" s="219"/>
      <c r="F49" s="219"/>
      <c r="G49" s="219"/>
      <c r="H49" s="220"/>
      <c r="I49" s="1">
        <v>43</v>
      </c>
      <c r="J49" s="50">
        <f>J50+J51+J52+J54+J53+J55</f>
        <v>5726862</v>
      </c>
      <c r="K49" s="50">
        <f>K51+K53+K54+K55</f>
        <v>5278195</v>
      </c>
    </row>
    <row r="50" spans="1:11" ht="12.75">
      <c r="A50" s="218" t="s">
        <v>200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/>
      <c r="K50" s="7"/>
    </row>
    <row r="51" spans="1:11" ht="12.75">
      <c r="A51" s="218" t="s">
        <v>201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5435284</v>
      </c>
      <c r="K51" s="7">
        <v>5019449</v>
      </c>
    </row>
    <row r="52" spans="1:11" ht="12.75">
      <c r="A52" s="218" t="s">
        <v>202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/>
      <c r="K52" s="7"/>
    </row>
    <row r="53" spans="1:11" ht="12.75">
      <c r="A53" s="218" t="s">
        <v>203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27555</v>
      </c>
      <c r="K53" s="7">
        <v>2275</v>
      </c>
    </row>
    <row r="54" spans="1:11" ht="12.75">
      <c r="A54" s="218" t="s">
        <v>10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112823</v>
      </c>
      <c r="K54" s="7">
        <v>105271</v>
      </c>
    </row>
    <row r="55" spans="1:11" ht="12.75">
      <c r="A55" s="218" t="s">
        <v>11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151200</v>
      </c>
      <c r="K55" s="7">
        <v>151200</v>
      </c>
    </row>
    <row r="56" spans="1:11" ht="12.75">
      <c r="A56" s="218" t="s">
        <v>102</v>
      </c>
      <c r="B56" s="219"/>
      <c r="C56" s="219"/>
      <c r="D56" s="219"/>
      <c r="E56" s="219"/>
      <c r="F56" s="219"/>
      <c r="G56" s="219"/>
      <c r="H56" s="220"/>
      <c r="I56" s="1">
        <v>50</v>
      </c>
      <c r="J56" s="50">
        <f>J57+J58+J59+J60+J61+J62+J63</f>
        <v>5395239</v>
      </c>
      <c r="K56" s="50">
        <f>K58+K61+K62+K63</f>
        <v>5790996</v>
      </c>
    </row>
    <row r="57" spans="1:11" ht="12.75">
      <c r="A57" s="218" t="s">
        <v>76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/>
      <c r="K57" s="7"/>
    </row>
    <row r="58" spans="1:11" ht="12.75">
      <c r="A58" s="218" t="s">
        <v>77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>
        <v>30882</v>
      </c>
      <c r="K58" s="7">
        <v>30882</v>
      </c>
    </row>
    <row r="59" spans="1:11" ht="12.75">
      <c r="A59" s="218" t="s">
        <v>242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/>
      <c r="K59" s="7"/>
    </row>
    <row r="60" spans="1:11" ht="12.75">
      <c r="A60" s="218" t="s">
        <v>83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/>
      <c r="K60" s="7"/>
    </row>
    <row r="61" spans="1:11" ht="12.75">
      <c r="A61" s="218" t="s">
        <v>84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>
        <v>105215</v>
      </c>
      <c r="K61" s="7">
        <v>972</v>
      </c>
    </row>
    <row r="62" spans="1:11" ht="12.75">
      <c r="A62" s="218" t="s">
        <v>85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/>
      <c r="K62" s="7">
        <v>506879</v>
      </c>
    </row>
    <row r="63" spans="1:11" ht="12.75">
      <c r="A63" s="218" t="s">
        <v>46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>
        <v>5259142</v>
      </c>
      <c r="K63" s="7">
        <v>5252263</v>
      </c>
    </row>
    <row r="64" spans="1:11" ht="12.75">
      <c r="A64" s="218" t="s">
        <v>207</v>
      </c>
      <c r="B64" s="219"/>
      <c r="C64" s="219"/>
      <c r="D64" s="219"/>
      <c r="E64" s="219"/>
      <c r="F64" s="219"/>
      <c r="G64" s="219"/>
      <c r="H64" s="220"/>
      <c r="I64" s="1">
        <v>58</v>
      </c>
      <c r="J64" s="7">
        <v>18613</v>
      </c>
      <c r="K64" s="7">
        <v>1400150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/>
      <c r="K65" s="7"/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0">
        <f>J7+J8+J40+J65</f>
        <v>40755752</v>
      </c>
      <c r="K66" s="50">
        <f>K65+K40+K8</f>
        <v>39751028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>
        <v>11792548</v>
      </c>
      <c r="K67" s="8">
        <v>1054401</v>
      </c>
    </row>
    <row r="68" spans="1:11" ht="12.75">
      <c r="A68" s="224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4" t="s">
        <v>191</v>
      </c>
      <c r="B69" s="205"/>
      <c r="C69" s="205"/>
      <c r="D69" s="205"/>
      <c r="E69" s="205"/>
      <c r="F69" s="205"/>
      <c r="G69" s="205"/>
      <c r="H69" s="206"/>
      <c r="I69" s="3">
        <v>62</v>
      </c>
      <c r="J69" s="51">
        <f>J70+J71+J72+J78+J79+J82+J85</f>
        <v>18012883</v>
      </c>
      <c r="K69" s="51">
        <f>K70+K71+K72+K78+K79+K82+K85</f>
        <v>22864731</v>
      </c>
    </row>
    <row r="70" spans="1:11" ht="12.75">
      <c r="A70" s="218" t="s">
        <v>141</v>
      </c>
      <c r="B70" s="219"/>
      <c r="C70" s="219"/>
      <c r="D70" s="219"/>
      <c r="E70" s="219"/>
      <c r="F70" s="219"/>
      <c r="G70" s="219"/>
      <c r="H70" s="220"/>
      <c r="I70" s="1">
        <v>63</v>
      </c>
      <c r="J70" s="7">
        <v>33473350</v>
      </c>
      <c r="K70" s="7">
        <v>33473350</v>
      </c>
    </row>
    <row r="71" spans="1:11" ht="12.75">
      <c r="A71" s="218" t="s">
        <v>142</v>
      </c>
      <c r="B71" s="219"/>
      <c r="C71" s="219"/>
      <c r="D71" s="219"/>
      <c r="E71" s="219"/>
      <c r="F71" s="219"/>
      <c r="G71" s="219"/>
      <c r="H71" s="220"/>
      <c r="I71" s="1">
        <v>64</v>
      </c>
      <c r="J71" s="7">
        <v>1673668</v>
      </c>
      <c r="K71" s="7">
        <v>1673668</v>
      </c>
    </row>
    <row r="72" spans="1:11" ht="12.75">
      <c r="A72" s="218" t="s">
        <v>143</v>
      </c>
      <c r="B72" s="219"/>
      <c r="C72" s="219"/>
      <c r="D72" s="219"/>
      <c r="E72" s="219"/>
      <c r="F72" s="219"/>
      <c r="G72" s="219"/>
      <c r="H72" s="220"/>
      <c r="I72" s="1">
        <v>65</v>
      </c>
      <c r="J72" s="50"/>
      <c r="K72" s="50"/>
    </row>
    <row r="73" spans="1:11" ht="12.75">
      <c r="A73" s="218" t="s">
        <v>144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/>
      <c r="K73" s="7"/>
    </row>
    <row r="74" spans="1:11" ht="12.75">
      <c r="A74" s="218" t="s">
        <v>145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/>
      <c r="K74" s="7"/>
    </row>
    <row r="75" spans="1:11" ht="12.75">
      <c r="A75" s="218" t="s">
        <v>133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/>
      <c r="K75" s="7"/>
    </row>
    <row r="76" spans="1:11" ht="12.75">
      <c r="A76" s="218" t="s">
        <v>134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/>
      <c r="K76" s="7"/>
    </row>
    <row r="77" spans="1:11" ht="12.75">
      <c r="A77" s="218" t="s">
        <v>135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/>
      <c r="K77" s="7"/>
    </row>
    <row r="78" spans="1:11" ht="12.75">
      <c r="A78" s="218" t="s">
        <v>136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/>
      <c r="K78" s="7"/>
    </row>
    <row r="79" spans="1:11" ht="12.75">
      <c r="A79" s="218" t="s">
        <v>238</v>
      </c>
      <c r="B79" s="219"/>
      <c r="C79" s="219"/>
      <c r="D79" s="219"/>
      <c r="E79" s="219"/>
      <c r="F79" s="219"/>
      <c r="G79" s="219"/>
      <c r="H79" s="220"/>
      <c r="I79" s="1">
        <v>72</v>
      </c>
      <c r="J79" s="50">
        <f>J80-J81</f>
        <v>-14239178</v>
      </c>
      <c r="K79" s="50">
        <f>K80-K81</f>
        <v>-15718573</v>
      </c>
    </row>
    <row r="80" spans="1:11" ht="12.75">
      <c r="A80" s="227" t="s">
        <v>169</v>
      </c>
      <c r="B80" s="228"/>
      <c r="C80" s="228"/>
      <c r="D80" s="228"/>
      <c r="E80" s="228"/>
      <c r="F80" s="228"/>
      <c r="G80" s="228"/>
      <c r="H80" s="229"/>
      <c r="I80" s="1">
        <v>73</v>
      </c>
      <c r="J80" s="7"/>
      <c r="K80" s="7"/>
    </row>
    <row r="81" spans="1:11" ht="12.75">
      <c r="A81" s="227" t="s">
        <v>170</v>
      </c>
      <c r="B81" s="228"/>
      <c r="C81" s="228"/>
      <c r="D81" s="228"/>
      <c r="E81" s="228"/>
      <c r="F81" s="228"/>
      <c r="G81" s="228"/>
      <c r="H81" s="229"/>
      <c r="I81" s="1">
        <v>74</v>
      </c>
      <c r="J81" s="7">
        <v>14239178</v>
      </c>
      <c r="K81" s="7">
        <v>15718573</v>
      </c>
    </row>
    <row r="82" spans="1:11" ht="12.75">
      <c r="A82" s="218" t="s">
        <v>239</v>
      </c>
      <c r="B82" s="219"/>
      <c r="C82" s="219"/>
      <c r="D82" s="219"/>
      <c r="E82" s="219"/>
      <c r="F82" s="219"/>
      <c r="G82" s="219"/>
      <c r="H82" s="220"/>
      <c r="I82" s="1">
        <v>75</v>
      </c>
      <c r="J82" s="50">
        <f>J83-J84</f>
        <v>-2894957</v>
      </c>
      <c r="K82" s="50">
        <f>K83-K84</f>
        <v>3436286</v>
      </c>
    </row>
    <row r="83" spans="1:11" ht="12.75">
      <c r="A83" s="227" t="s">
        <v>171</v>
      </c>
      <c r="B83" s="228"/>
      <c r="C83" s="228"/>
      <c r="D83" s="228"/>
      <c r="E83" s="228"/>
      <c r="F83" s="228"/>
      <c r="G83" s="228"/>
      <c r="H83" s="229"/>
      <c r="I83" s="1">
        <v>76</v>
      </c>
      <c r="J83" s="7"/>
      <c r="K83" s="7">
        <v>3436286</v>
      </c>
    </row>
    <row r="84" spans="1:11" ht="12.75">
      <c r="A84" s="227" t="s">
        <v>172</v>
      </c>
      <c r="B84" s="228"/>
      <c r="C84" s="228"/>
      <c r="D84" s="228"/>
      <c r="E84" s="228"/>
      <c r="F84" s="228"/>
      <c r="G84" s="228"/>
      <c r="H84" s="229"/>
      <c r="I84" s="1">
        <v>77</v>
      </c>
      <c r="J84" s="7">
        <v>2894957</v>
      </c>
      <c r="K84" s="7"/>
    </row>
    <row r="85" spans="1:11" ht="12.75">
      <c r="A85" s="218" t="s">
        <v>173</v>
      </c>
      <c r="B85" s="219"/>
      <c r="C85" s="219"/>
      <c r="D85" s="219"/>
      <c r="E85" s="219"/>
      <c r="F85" s="219"/>
      <c r="G85" s="219"/>
      <c r="H85" s="220"/>
      <c r="I85" s="1">
        <v>78</v>
      </c>
      <c r="J85" s="7"/>
      <c r="K85" s="7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0"/>
      <c r="K86" s="50"/>
    </row>
    <row r="87" spans="1:11" ht="12.75">
      <c r="A87" s="218" t="s">
        <v>129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/>
      <c r="K87" s="7"/>
    </row>
    <row r="88" spans="1:11" ht="12.75">
      <c r="A88" s="218" t="s">
        <v>130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/>
      <c r="K88" s="7"/>
    </row>
    <row r="89" spans="1:11" ht="12.75">
      <c r="A89" s="218" t="s">
        <v>131</v>
      </c>
      <c r="B89" s="219"/>
      <c r="C89" s="219"/>
      <c r="D89" s="219"/>
      <c r="E89" s="219"/>
      <c r="F89" s="219"/>
      <c r="G89" s="219"/>
      <c r="H89" s="220"/>
      <c r="I89" s="1">
        <v>82</v>
      </c>
      <c r="J89" s="7"/>
      <c r="K89" s="7"/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0">
        <f>J91+J92+J93+J94+J95+J95+J96+J97+J98+J99</f>
        <v>827071</v>
      </c>
      <c r="K90" s="50">
        <f>K98</f>
        <v>864349</v>
      </c>
    </row>
    <row r="91" spans="1:11" ht="12.75">
      <c r="A91" s="218" t="s">
        <v>132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/>
      <c r="K91" s="7"/>
    </row>
    <row r="92" spans="1:11" ht="12.75">
      <c r="A92" s="218" t="s">
        <v>243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/>
      <c r="K92" s="7"/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/>
      <c r="K93" s="7"/>
    </row>
    <row r="94" spans="1:11" ht="12.75">
      <c r="A94" s="218" t="s">
        <v>244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/>
      <c r="K94" s="7"/>
    </row>
    <row r="95" spans="1:11" ht="12.75">
      <c r="A95" s="218" t="s">
        <v>245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/>
      <c r="K95" s="7"/>
    </row>
    <row r="96" spans="1:11" ht="12.75">
      <c r="A96" s="218" t="s">
        <v>246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/>
      <c r="K96" s="7"/>
    </row>
    <row r="97" spans="1:11" ht="12.75">
      <c r="A97" s="218" t="s">
        <v>94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/>
      <c r="K97" s="7"/>
    </row>
    <row r="98" spans="1:11" ht="12.75">
      <c r="A98" s="218" t="s">
        <v>92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>
        <v>827071</v>
      </c>
      <c r="K98" s="7">
        <v>864349</v>
      </c>
    </row>
    <row r="99" spans="1:11" ht="12.75">
      <c r="A99" s="218" t="s">
        <v>93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/>
      <c r="K99" s="7"/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0">
        <f>J101+J102+J103+J105+J106+J107+J108+J109+J110+J111+J112</f>
        <v>21033585</v>
      </c>
      <c r="K100" s="50">
        <f>K101+K102+K103+K104+K105+K106+K107+K108+K109+K110+K111+K112</f>
        <v>16021948</v>
      </c>
    </row>
    <row r="101" spans="1:11" ht="12.75">
      <c r="A101" s="218" t="s">
        <v>132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>
        <v>6429033</v>
      </c>
      <c r="K101" s="7"/>
    </row>
    <row r="102" spans="1:11" ht="12.75">
      <c r="A102" s="218" t="s">
        <v>243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>
        <v>1233530</v>
      </c>
      <c r="K102" s="7">
        <v>8928492</v>
      </c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>
        <v>720090</v>
      </c>
      <c r="K103" s="7"/>
    </row>
    <row r="104" spans="1:11" ht="12.75">
      <c r="A104" s="218" t="s">
        <v>244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/>
      <c r="K104" s="7"/>
    </row>
    <row r="105" spans="1:11" ht="12.75">
      <c r="A105" s="218" t="s">
        <v>245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7362864</v>
      </c>
      <c r="K105" s="7">
        <v>5239564</v>
      </c>
    </row>
    <row r="106" spans="1:11" ht="12.75">
      <c r="A106" s="218" t="s">
        <v>246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/>
      <c r="K106" s="7"/>
    </row>
    <row r="107" spans="1:11" ht="12.75">
      <c r="A107" s="218" t="s">
        <v>94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/>
      <c r="K107" s="7"/>
    </row>
    <row r="108" spans="1:11" ht="12.75">
      <c r="A108" s="218" t="s">
        <v>95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299389</v>
      </c>
      <c r="K108" s="7">
        <v>250328</v>
      </c>
    </row>
    <row r="109" spans="1:11" ht="12.75">
      <c r="A109" s="218" t="s">
        <v>96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2124350</v>
      </c>
      <c r="K109" s="7">
        <v>468692</v>
      </c>
    </row>
    <row r="110" spans="1:11" ht="12.75">
      <c r="A110" s="218" t="s">
        <v>99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/>
      <c r="K110" s="7"/>
    </row>
    <row r="111" spans="1:11" ht="12.75">
      <c r="A111" s="218" t="s">
        <v>97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/>
      <c r="K111" s="7"/>
    </row>
    <row r="112" spans="1:11" ht="12.75">
      <c r="A112" s="218" t="s">
        <v>98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2864329</v>
      </c>
      <c r="K112" s="7">
        <v>1134872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882213</v>
      </c>
      <c r="K113" s="7"/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0">
        <f>J113+J100+J90+J86+J69</f>
        <v>40755752</v>
      </c>
      <c r="K114" s="50">
        <f>K113+K100+K90+K86+K69</f>
        <v>39751028</v>
      </c>
    </row>
    <row r="115" spans="1:11" ht="12.75">
      <c r="A115" s="232" t="s">
        <v>57</v>
      </c>
      <c r="B115" s="233"/>
      <c r="C115" s="233"/>
      <c r="D115" s="233"/>
      <c r="E115" s="233"/>
      <c r="F115" s="233"/>
      <c r="G115" s="233"/>
      <c r="H115" s="234"/>
      <c r="I115" s="2">
        <v>108</v>
      </c>
      <c r="J115" s="8">
        <v>11792548</v>
      </c>
      <c r="K115" s="8">
        <v>1054401</v>
      </c>
    </row>
    <row r="116" spans="1:11" ht="12.75">
      <c r="A116" s="224" t="s">
        <v>308</v>
      </c>
      <c r="B116" s="235"/>
      <c r="C116" s="235"/>
      <c r="D116" s="235"/>
      <c r="E116" s="235"/>
      <c r="F116" s="235"/>
      <c r="G116" s="235"/>
      <c r="H116" s="235"/>
      <c r="I116" s="236"/>
      <c r="J116" s="236"/>
      <c r="K116" s="237"/>
    </row>
    <row r="117" spans="1:11" ht="12.75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38"/>
      <c r="J117" s="238"/>
      <c r="K117" s="239"/>
    </row>
    <row r="118" spans="1:11" ht="12.75">
      <c r="A118" s="218" t="s">
        <v>8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/>
      <c r="K118" s="7"/>
    </row>
    <row r="119" spans="1:11" ht="12.75">
      <c r="A119" s="240" t="s">
        <v>9</v>
      </c>
      <c r="B119" s="241"/>
      <c r="C119" s="241"/>
      <c r="D119" s="241"/>
      <c r="E119" s="241"/>
      <c r="F119" s="241"/>
      <c r="G119" s="241"/>
      <c r="H119" s="242"/>
      <c r="I119" s="4">
        <v>110</v>
      </c>
      <c r="J119" s="8"/>
      <c r="K119" s="8"/>
    </row>
    <row r="120" spans="1:11" ht="12.75">
      <c r="A120" s="243" t="s">
        <v>309</v>
      </c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</row>
    <row r="121" spans="1:11" ht="12.75">
      <c r="A121" s="230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5">
      <selection activeCell="M18" sqref="M18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10" t="s">
        <v>154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2.75" customHeight="1">
      <c r="A2" s="254" t="s">
        <v>359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2.75" customHeight="1">
      <c r="A3" s="245" t="s">
        <v>338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>
      <c r="A4" s="246" t="s">
        <v>59</v>
      </c>
      <c r="B4" s="246"/>
      <c r="C4" s="246"/>
      <c r="D4" s="246"/>
      <c r="E4" s="246"/>
      <c r="F4" s="246"/>
      <c r="G4" s="246"/>
      <c r="H4" s="246"/>
      <c r="I4" s="55" t="s">
        <v>278</v>
      </c>
      <c r="J4" s="247" t="s">
        <v>316</v>
      </c>
      <c r="K4" s="247"/>
      <c r="L4" s="247" t="s">
        <v>317</v>
      </c>
      <c r="M4" s="247"/>
    </row>
    <row r="5" spans="1:13" ht="22.5">
      <c r="A5" s="246"/>
      <c r="B5" s="246"/>
      <c r="C5" s="246"/>
      <c r="D5" s="246"/>
      <c r="E5" s="246"/>
      <c r="F5" s="246"/>
      <c r="G5" s="246"/>
      <c r="H5" s="246"/>
      <c r="I5" s="55"/>
      <c r="J5" s="57" t="s">
        <v>312</v>
      </c>
      <c r="K5" s="57" t="s">
        <v>313</v>
      </c>
      <c r="L5" s="57" t="s">
        <v>312</v>
      </c>
      <c r="M5" s="57" t="s">
        <v>313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04" t="s">
        <v>26</v>
      </c>
      <c r="B7" s="205"/>
      <c r="C7" s="205"/>
      <c r="D7" s="205"/>
      <c r="E7" s="205"/>
      <c r="F7" s="205"/>
      <c r="G7" s="205"/>
      <c r="H7" s="206"/>
      <c r="I7" s="3">
        <v>111</v>
      </c>
      <c r="J7" s="51">
        <v>14002923</v>
      </c>
      <c r="K7" s="51">
        <v>3610806</v>
      </c>
      <c r="L7" s="51">
        <f>L8+L9</f>
        <v>11347481</v>
      </c>
      <c r="M7" s="51">
        <f>M8</f>
        <v>2575178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13960989</v>
      </c>
      <c r="K8" s="7">
        <v>3590247</v>
      </c>
      <c r="L8" s="7">
        <v>11270299</v>
      </c>
      <c r="M8" s="7">
        <v>2575178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21934</v>
      </c>
      <c r="K9" s="7">
        <v>20559</v>
      </c>
      <c r="L9" s="7">
        <v>77182</v>
      </c>
      <c r="M9" s="7"/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0">
        <v>16161139</v>
      </c>
      <c r="K10" s="50">
        <v>3930882</v>
      </c>
      <c r="L10" s="50">
        <f>L12+L16+L20+L21+L26</f>
        <v>13333341</v>
      </c>
      <c r="M10" s="50">
        <f>M12+M16+M20+M21</f>
        <v>3202453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/>
      <c r="K11" s="7"/>
      <c r="L11" s="7"/>
      <c r="M11" s="7"/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0">
        <v>6314268</v>
      </c>
      <c r="K12" s="50">
        <v>1438389</v>
      </c>
      <c r="L12" s="50">
        <f>L13+L14+L15</f>
        <v>5797882</v>
      </c>
      <c r="M12" s="50">
        <f>M13+M14+M15</f>
        <v>1565374</v>
      </c>
    </row>
    <row r="13" spans="1:13" ht="12.75">
      <c r="A13" s="218" t="s">
        <v>146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>
        <v>2455173</v>
      </c>
      <c r="K13" s="7">
        <v>553665</v>
      </c>
      <c r="L13" s="7">
        <v>2613817</v>
      </c>
      <c r="M13" s="7">
        <v>588070</v>
      </c>
    </row>
    <row r="14" spans="1:13" ht="12.75">
      <c r="A14" s="218" t="s">
        <v>147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>
        <v>1667701</v>
      </c>
      <c r="K14" s="7">
        <v>390387</v>
      </c>
      <c r="L14" s="7">
        <v>1103074</v>
      </c>
      <c r="M14" s="7">
        <v>274652</v>
      </c>
    </row>
    <row r="15" spans="1:13" ht="12.75">
      <c r="A15" s="218" t="s">
        <v>61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>
        <v>2201394</v>
      </c>
      <c r="K15" s="7">
        <v>494337</v>
      </c>
      <c r="L15" s="7">
        <v>2080991</v>
      </c>
      <c r="M15" s="7">
        <v>702652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0">
        <v>6913696</v>
      </c>
      <c r="K16" s="50">
        <v>1616239</v>
      </c>
      <c r="L16" s="50">
        <f>L17+L18+L19</f>
        <v>4852933</v>
      </c>
      <c r="M16" s="50">
        <f>M17+M18+M19</f>
        <v>1228699</v>
      </c>
    </row>
    <row r="17" spans="1:13" ht="12.75">
      <c r="A17" s="218" t="s">
        <v>62</v>
      </c>
      <c r="B17" s="219"/>
      <c r="C17" s="219"/>
      <c r="D17" s="219"/>
      <c r="E17" s="219"/>
      <c r="F17" s="219"/>
      <c r="G17" s="219"/>
      <c r="H17" s="220"/>
      <c r="I17" s="1">
        <v>121</v>
      </c>
      <c r="J17" s="7">
        <v>4304829</v>
      </c>
      <c r="K17" s="7">
        <v>1008597</v>
      </c>
      <c r="L17" s="7">
        <v>3089600</v>
      </c>
      <c r="M17" s="7">
        <v>793086</v>
      </c>
    </row>
    <row r="18" spans="1:13" ht="12.75">
      <c r="A18" s="218" t="s">
        <v>63</v>
      </c>
      <c r="B18" s="219"/>
      <c r="C18" s="219"/>
      <c r="D18" s="219"/>
      <c r="E18" s="219"/>
      <c r="F18" s="219"/>
      <c r="G18" s="219"/>
      <c r="H18" s="220"/>
      <c r="I18" s="1">
        <v>122</v>
      </c>
      <c r="J18" s="7">
        <v>1589198</v>
      </c>
      <c r="K18" s="7">
        <v>369269</v>
      </c>
      <c r="L18" s="7">
        <v>1095666</v>
      </c>
      <c r="M18" s="7">
        <v>271244</v>
      </c>
    </row>
    <row r="19" spans="1:13" ht="12.75">
      <c r="A19" s="218" t="s">
        <v>64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>
        <v>1019669</v>
      </c>
      <c r="K19" s="7">
        <v>238373</v>
      </c>
      <c r="L19" s="7">
        <v>667667</v>
      </c>
      <c r="M19" s="7">
        <v>164369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1770256</v>
      </c>
      <c r="K20" s="7">
        <v>331641</v>
      </c>
      <c r="L20" s="7">
        <v>1709128</v>
      </c>
      <c r="M20" s="7">
        <v>408380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825961</v>
      </c>
      <c r="K21" s="7">
        <v>242620</v>
      </c>
      <c r="L21" s="7">
        <v>840763</v>
      </c>
      <c r="M21" s="7"/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0">
        <v>56345</v>
      </c>
      <c r="K22" s="50">
        <v>31380</v>
      </c>
      <c r="L22" s="50"/>
      <c r="M22" s="50"/>
    </row>
    <row r="23" spans="1:13" ht="12.75">
      <c r="A23" s="218" t="s">
        <v>137</v>
      </c>
      <c r="B23" s="219"/>
      <c r="C23" s="219"/>
      <c r="D23" s="219"/>
      <c r="E23" s="219"/>
      <c r="F23" s="219"/>
      <c r="G23" s="219"/>
      <c r="H23" s="220"/>
      <c r="I23" s="1">
        <v>127</v>
      </c>
      <c r="J23" s="7">
        <v>50215</v>
      </c>
      <c r="K23" s="7">
        <v>15250</v>
      </c>
      <c r="L23" s="7"/>
      <c r="M23" s="7"/>
    </row>
    <row r="24" spans="1:13" ht="12.75">
      <c r="A24" s="218" t="s">
        <v>138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>
        <v>6130</v>
      </c>
      <c r="K24" s="7">
        <v>6130</v>
      </c>
      <c r="L24" s="7"/>
      <c r="M24" s="7"/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/>
      <c r="M25" s="7"/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280613</v>
      </c>
      <c r="K26" s="7">
        <v>280613</v>
      </c>
      <c r="L26" s="7">
        <v>132635</v>
      </c>
      <c r="M26" s="7"/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0">
        <v>28849</v>
      </c>
      <c r="K27" s="50">
        <v>1376</v>
      </c>
      <c r="L27" s="50">
        <f>L29</f>
        <v>75813</v>
      </c>
      <c r="M27" s="50">
        <f>M29</f>
        <v>35250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/>
      <c r="K28" s="7"/>
      <c r="L28" s="7"/>
      <c r="M28" s="7"/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27473</v>
      </c>
      <c r="K29" s="7"/>
      <c r="L29" s="7">
        <v>75813</v>
      </c>
      <c r="M29" s="7">
        <v>35250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1376</v>
      </c>
      <c r="K32" s="7">
        <v>1376</v>
      </c>
      <c r="L32" s="7"/>
      <c r="M32" s="7"/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0">
        <v>544326</v>
      </c>
      <c r="K33" s="50">
        <v>109086</v>
      </c>
      <c r="L33" s="50">
        <f>L35+L37</f>
        <v>320320</v>
      </c>
      <c r="M33" s="50">
        <f>M35+M37</f>
        <v>21923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/>
      <c r="M34" s="7"/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544326</v>
      </c>
      <c r="K35" s="7">
        <v>109086</v>
      </c>
      <c r="L35" s="7">
        <v>267918</v>
      </c>
      <c r="M35" s="7">
        <v>15117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>
        <v>52402</v>
      </c>
      <c r="M37" s="7">
        <v>6806</v>
      </c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>
        <v>6338000</v>
      </c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>
        <v>671347</v>
      </c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0">
        <v>14031772</v>
      </c>
      <c r="K42" s="50">
        <v>3612182</v>
      </c>
      <c r="L42" s="50">
        <f>L40+L27+L7</f>
        <v>17761294</v>
      </c>
      <c r="M42" s="50">
        <f>M40+M38+M27+M7</f>
        <v>2610428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0">
        <v>16705465</v>
      </c>
      <c r="K43" s="50">
        <v>4039968</v>
      </c>
      <c r="L43" s="50">
        <f>L41+L33+L10</f>
        <v>14325008</v>
      </c>
      <c r="M43" s="50">
        <f>M41+M39+M33+M10</f>
        <v>3224376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0">
        <v>-2673693</v>
      </c>
      <c r="K44" s="50">
        <v>-427786</v>
      </c>
      <c r="L44" s="50">
        <f>L42-L43</f>
        <v>3436286</v>
      </c>
      <c r="M44" s="50">
        <f>M42-M43</f>
        <v>-613948</v>
      </c>
    </row>
    <row r="45" spans="1:13" ht="12.75">
      <c r="A45" s="227" t="s">
        <v>218</v>
      </c>
      <c r="B45" s="228"/>
      <c r="C45" s="228"/>
      <c r="D45" s="228"/>
      <c r="E45" s="228"/>
      <c r="F45" s="228"/>
      <c r="G45" s="228"/>
      <c r="H45" s="229"/>
      <c r="I45" s="1">
        <v>149</v>
      </c>
      <c r="J45" s="50"/>
      <c r="K45" s="50"/>
      <c r="L45" s="50">
        <f>L42-L43</f>
        <v>3436286</v>
      </c>
      <c r="M45" s="50"/>
    </row>
    <row r="46" spans="1:13" ht="12.75">
      <c r="A46" s="227" t="s">
        <v>219</v>
      </c>
      <c r="B46" s="228"/>
      <c r="C46" s="228"/>
      <c r="D46" s="228"/>
      <c r="E46" s="228"/>
      <c r="F46" s="228"/>
      <c r="G46" s="228"/>
      <c r="H46" s="229"/>
      <c r="I46" s="1">
        <v>150</v>
      </c>
      <c r="J46" s="50">
        <v>2673693</v>
      </c>
      <c r="K46" s="50">
        <v>427786</v>
      </c>
      <c r="L46" s="50"/>
      <c r="M46" s="50">
        <f>M42-M43</f>
        <v>-613948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7"/>
      <c r="M47" s="7"/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0">
        <v>-2673693</v>
      </c>
      <c r="K48" s="50">
        <v>-427786</v>
      </c>
      <c r="L48" s="50">
        <f>L44-L47</f>
        <v>3436286</v>
      </c>
      <c r="M48" s="50">
        <f>M44-M47</f>
        <v>-613948</v>
      </c>
    </row>
    <row r="49" spans="1:13" ht="12.75">
      <c r="A49" s="227" t="s">
        <v>192</v>
      </c>
      <c r="B49" s="228"/>
      <c r="C49" s="228"/>
      <c r="D49" s="228"/>
      <c r="E49" s="228"/>
      <c r="F49" s="228"/>
      <c r="G49" s="228"/>
      <c r="H49" s="229"/>
      <c r="I49" s="1">
        <v>153</v>
      </c>
      <c r="J49" s="50"/>
      <c r="K49" s="50"/>
      <c r="L49" s="50">
        <f>L45-L47</f>
        <v>3436286</v>
      </c>
      <c r="M49" s="50"/>
    </row>
    <row r="50" spans="1:13" ht="12.75">
      <c r="A50" s="251" t="s">
        <v>220</v>
      </c>
      <c r="B50" s="252"/>
      <c r="C50" s="252"/>
      <c r="D50" s="252"/>
      <c r="E50" s="252"/>
      <c r="F50" s="252"/>
      <c r="G50" s="252"/>
      <c r="H50" s="253"/>
      <c r="I50" s="2">
        <v>154</v>
      </c>
      <c r="J50" s="58">
        <v>2673693</v>
      </c>
      <c r="K50" s="58">
        <v>427786</v>
      </c>
      <c r="L50" s="58"/>
      <c r="M50" s="58">
        <f>M47-M44</f>
        <v>613948</v>
      </c>
    </row>
    <row r="51" spans="1:13" ht="12.75" customHeight="1">
      <c r="A51" s="224" t="s">
        <v>310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2"/>
      <c r="J52" s="52"/>
      <c r="K52" s="52"/>
      <c r="L52" s="52"/>
      <c r="M52" s="59"/>
    </row>
    <row r="53" spans="1:13" ht="12.75">
      <c r="A53" s="248" t="s">
        <v>234</v>
      </c>
      <c r="B53" s="249"/>
      <c r="C53" s="249"/>
      <c r="D53" s="249"/>
      <c r="E53" s="249"/>
      <c r="F53" s="249"/>
      <c r="G53" s="249"/>
      <c r="H53" s="250"/>
      <c r="I53" s="1">
        <v>155</v>
      </c>
      <c r="J53" s="7"/>
      <c r="K53" s="7"/>
      <c r="L53" s="7"/>
      <c r="M53" s="7"/>
    </row>
    <row r="54" spans="1:13" ht="12.75">
      <c r="A54" s="248" t="s">
        <v>235</v>
      </c>
      <c r="B54" s="249"/>
      <c r="C54" s="249"/>
      <c r="D54" s="249"/>
      <c r="E54" s="249"/>
      <c r="F54" s="249"/>
      <c r="G54" s="249"/>
      <c r="H54" s="250"/>
      <c r="I54" s="1">
        <v>156</v>
      </c>
      <c r="J54" s="8"/>
      <c r="K54" s="8"/>
      <c r="L54" s="8"/>
      <c r="M54" s="8"/>
    </row>
    <row r="55" spans="1:13" ht="12.75" customHeight="1">
      <c r="A55" s="224" t="s">
        <v>189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</row>
    <row r="56" spans="1:13" ht="12.75">
      <c r="A56" s="204" t="s">
        <v>204</v>
      </c>
      <c r="B56" s="205"/>
      <c r="C56" s="205"/>
      <c r="D56" s="205"/>
      <c r="E56" s="205"/>
      <c r="F56" s="205"/>
      <c r="G56" s="205"/>
      <c r="H56" s="206"/>
      <c r="I56" s="9">
        <v>157</v>
      </c>
      <c r="J56" s="6">
        <f>J48</f>
        <v>-2673693</v>
      </c>
      <c r="K56" s="6">
        <f>K48</f>
        <v>-427786</v>
      </c>
      <c r="L56" s="6">
        <v>3458080</v>
      </c>
      <c r="M56" s="6">
        <f>M48</f>
        <v>-613948</v>
      </c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0"/>
      <c r="K57" s="50"/>
      <c r="L57" s="50"/>
      <c r="M57" s="50"/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0"/>
      <c r="K66" s="50"/>
      <c r="L66" s="50"/>
      <c r="M66" s="50"/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58">
        <v>-2673693</v>
      </c>
      <c r="K67" s="58">
        <v>-427786</v>
      </c>
      <c r="L67" s="58">
        <f>L56+L66</f>
        <v>3458080</v>
      </c>
      <c r="M67" s="58">
        <f>M56+M66</f>
        <v>-613948</v>
      </c>
    </row>
    <row r="68" spans="1:13" ht="12.75" customHeight="1">
      <c r="A68" s="258" t="s">
        <v>311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</row>
    <row r="69" spans="1:13" ht="12.75" customHeight="1">
      <c r="A69" s="260" t="s">
        <v>188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</row>
    <row r="70" spans="1:13" ht="12.75">
      <c r="A70" s="248" t="s">
        <v>234</v>
      </c>
      <c r="B70" s="249"/>
      <c r="C70" s="249"/>
      <c r="D70" s="249"/>
      <c r="E70" s="249"/>
      <c r="F70" s="249"/>
      <c r="G70" s="249"/>
      <c r="H70" s="250"/>
      <c r="I70" s="1">
        <v>169</v>
      </c>
      <c r="J70" s="7"/>
      <c r="K70" s="7"/>
      <c r="L70" s="7"/>
      <c r="M70" s="7"/>
    </row>
    <row r="71" spans="1:13" ht="12.75">
      <c r="A71" s="255" t="s">
        <v>235</v>
      </c>
      <c r="B71" s="256"/>
      <c r="C71" s="256"/>
      <c r="D71" s="256"/>
      <c r="E71" s="256"/>
      <c r="F71" s="256"/>
      <c r="G71" s="256"/>
      <c r="H71" s="25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1">
      <selection activeCell="K50" sqref="K50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5" t="s">
        <v>164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360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2" t="s">
        <v>339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33.75">
      <c r="A4" s="267" t="s">
        <v>59</v>
      </c>
      <c r="B4" s="267"/>
      <c r="C4" s="267"/>
      <c r="D4" s="267"/>
      <c r="E4" s="267"/>
      <c r="F4" s="267"/>
      <c r="G4" s="267"/>
      <c r="H4" s="267"/>
      <c r="I4" s="63" t="s">
        <v>278</v>
      </c>
      <c r="J4" s="64" t="s">
        <v>316</v>
      </c>
      <c r="K4" s="64" t="s">
        <v>317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65">
        <v>2</v>
      </c>
      <c r="J5" s="66" t="s">
        <v>281</v>
      </c>
      <c r="K5" s="66" t="s">
        <v>282</v>
      </c>
    </row>
    <row r="6" spans="1:11" ht="12.75">
      <c r="A6" s="224" t="s">
        <v>156</v>
      </c>
      <c r="B6" s="235"/>
      <c r="C6" s="235"/>
      <c r="D6" s="235"/>
      <c r="E6" s="235"/>
      <c r="F6" s="235"/>
      <c r="G6" s="235"/>
      <c r="H6" s="235"/>
      <c r="I6" s="269"/>
      <c r="J6" s="269"/>
      <c r="K6" s="270"/>
    </row>
    <row r="7" spans="1:11" ht="12.75">
      <c r="A7" s="218" t="s">
        <v>40</v>
      </c>
      <c r="B7" s="219"/>
      <c r="C7" s="219"/>
      <c r="D7" s="219"/>
      <c r="E7" s="219"/>
      <c r="F7" s="219"/>
      <c r="G7" s="219"/>
      <c r="H7" s="219"/>
      <c r="I7" s="1">
        <v>1</v>
      </c>
      <c r="J7" s="5">
        <v>-2894957</v>
      </c>
      <c r="K7" s="7">
        <v>3436286</v>
      </c>
    </row>
    <row r="8" spans="1:11" ht="12.75">
      <c r="A8" s="218" t="s">
        <v>41</v>
      </c>
      <c r="B8" s="219"/>
      <c r="C8" s="219"/>
      <c r="D8" s="219"/>
      <c r="E8" s="219"/>
      <c r="F8" s="219"/>
      <c r="G8" s="219"/>
      <c r="H8" s="219"/>
      <c r="I8" s="1">
        <v>2</v>
      </c>
      <c r="J8" s="5">
        <v>1770256</v>
      </c>
      <c r="K8" s="7">
        <v>1709128</v>
      </c>
    </row>
    <row r="9" spans="1:11" ht="12.75">
      <c r="A9" s="218" t="s">
        <v>42</v>
      </c>
      <c r="B9" s="219"/>
      <c r="C9" s="219"/>
      <c r="D9" s="219"/>
      <c r="E9" s="219"/>
      <c r="F9" s="219"/>
      <c r="G9" s="219"/>
      <c r="H9" s="219"/>
      <c r="I9" s="1">
        <v>3</v>
      </c>
      <c r="J9" s="5">
        <v>579491</v>
      </c>
      <c r="K9" s="7"/>
    </row>
    <row r="10" spans="1:11" ht="12.75">
      <c r="A10" s="218" t="s">
        <v>43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>
        <v>470461</v>
      </c>
    </row>
    <row r="11" spans="1:11" ht="12.75">
      <c r="A11" s="218" t="s">
        <v>44</v>
      </c>
      <c r="B11" s="219"/>
      <c r="C11" s="219"/>
      <c r="D11" s="219"/>
      <c r="E11" s="219"/>
      <c r="F11" s="219"/>
      <c r="G11" s="219"/>
      <c r="H11" s="219"/>
      <c r="I11" s="1">
        <v>5</v>
      </c>
      <c r="J11" s="5">
        <v>1008694</v>
      </c>
      <c r="K11" s="7">
        <v>304321</v>
      </c>
    </row>
    <row r="12" spans="1:11" ht="12.75">
      <c r="A12" s="218" t="s">
        <v>51</v>
      </c>
      <c r="B12" s="219"/>
      <c r="C12" s="219"/>
      <c r="D12" s="219"/>
      <c r="E12" s="219"/>
      <c r="F12" s="219"/>
      <c r="G12" s="219"/>
      <c r="H12" s="219"/>
      <c r="I12" s="1">
        <v>6</v>
      </c>
      <c r="J12" s="5"/>
      <c r="K12" s="7"/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1">
        <v>463464</v>
      </c>
      <c r="K13" s="50">
        <f>K7+K8+K10+K11</f>
        <v>5920196</v>
      </c>
    </row>
    <row r="14" spans="1:11" ht="12.75">
      <c r="A14" s="218" t="s">
        <v>52</v>
      </c>
      <c r="B14" s="219"/>
      <c r="C14" s="219"/>
      <c r="D14" s="219"/>
      <c r="E14" s="219"/>
      <c r="F14" s="219"/>
      <c r="G14" s="219"/>
      <c r="H14" s="219"/>
      <c r="I14" s="1">
        <v>8</v>
      </c>
      <c r="J14" s="5">
        <v>1024028</v>
      </c>
      <c r="K14" s="7">
        <v>5558266</v>
      </c>
    </row>
    <row r="15" spans="1:11" ht="12.75">
      <c r="A15" s="218" t="s">
        <v>53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>
        <v>882213</v>
      </c>
    </row>
    <row r="16" spans="1:11" ht="12.75">
      <c r="A16" s="218" t="s">
        <v>54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55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>
        <v>20302</v>
      </c>
      <c r="K17" s="7"/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1">
        <v>1044330</v>
      </c>
      <c r="K18" s="50">
        <f>K14+K15</f>
        <v>6440479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1"/>
      <c r="K19" s="50"/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1">
        <v>580848</v>
      </c>
      <c r="K20" s="50">
        <f>K18-K13</f>
        <v>520283</v>
      </c>
    </row>
    <row r="21" spans="1:11" ht="12.75">
      <c r="A21" s="224" t="s">
        <v>159</v>
      </c>
      <c r="B21" s="235"/>
      <c r="C21" s="235"/>
      <c r="D21" s="235"/>
      <c r="E21" s="235"/>
      <c r="F21" s="235"/>
      <c r="G21" s="235"/>
      <c r="H21" s="235"/>
      <c r="I21" s="269"/>
      <c r="J21" s="269"/>
      <c r="K21" s="270"/>
    </row>
    <row r="22" spans="1:11" ht="12.75">
      <c r="A22" s="218" t="s">
        <v>178</v>
      </c>
      <c r="B22" s="219"/>
      <c r="C22" s="219"/>
      <c r="D22" s="219"/>
      <c r="E22" s="219"/>
      <c r="F22" s="219"/>
      <c r="G22" s="219"/>
      <c r="H22" s="219"/>
      <c r="I22" s="1">
        <v>15</v>
      </c>
      <c r="J22" s="5">
        <v>3956</v>
      </c>
      <c r="K22" s="7">
        <v>654552</v>
      </c>
    </row>
    <row r="23" spans="1:11" ht="12.75">
      <c r="A23" s="218" t="s">
        <v>179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180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181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182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>
        <v>178938</v>
      </c>
      <c r="K26" s="7"/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1">
        <v>182894</v>
      </c>
      <c r="K27" s="50">
        <f>K22</f>
        <v>654552</v>
      </c>
    </row>
    <row r="28" spans="1:11" ht="12.75">
      <c r="A28" s="218" t="s">
        <v>115</v>
      </c>
      <c r="B28" s="219"/>
      <c r="C28" s="219"/>
      <c r="D28" s="219"/>
      <c r="E28" s="219"/>
      <c r="F28" s="219"/>
      <c r="G28" s="219"/>
      <c r="H28" s="219"/>
      <c r="I28" s="1">
        <v>21</v>
      </c>
      <c r="J28" s="5">
        <v>43363</v>
      </c>
      <c r="K28" s="7">
        <v>334650</v>
      </c>
    </row>
    <row r="29" spans="1:11" ht="12.75">
      <c r="A29" s="218" t="s">
        <v>116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16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>
        <v>395757</v>
      </c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1">
        <v>43363</v>
      </c>
      <c r="K31" s="50">
        <f>K28+K30</f>
        <v>730407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1">
        <v>139531</v>
      </c>
      <c r="K32" s="50"/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1"/>
      <c r="K33" s="50">
        <f>K31-K27</f>
        <v>75855</v>
      </c>
    </row>
    <row r="34" spans="1:11" ht="12.75">
      <c r="A34" s="224" t="s">
        <v>160</v>
      </c>
      <c r="B34" s="235"/>
      <c r="C34" s="235"/>
      <c r="D34" s="235"/>
      <c r="E34" s="235"/>
      <c r="F34" s="235"/>
      <c r="G34" s="235"/>
      <c r="H34" s="235"/>
      <c r="I34" s="269"/>
      <c r="J34" s="269"/>
      <c r="K34" s="270"/>
    </row>
    <row r="35" spans="1:11" ht="12.75">
      <c r="A35" s="218" t="s">
        <v>174</v>
      </c>
      <c r="B35" s="219"/>
      <c r="C35" s="219"/>
      <c r="D35" s="219"/>
      <c r="E35" s="219"/>
      <c r="F35" s="219"/>
      <c r="G35" s="219"/>
      <c r="H35" s="219"/>
      <c r="I35" s="1">
        <v>27</v>
      </c>
      <c r="J35" s="5"/>
      <c r="K35" s="7"/>
    </row>
    <row r="36" spans="1:11" ht="12.75">
      <c r="A36" s="218" t="s">
        <v>29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>
        <v>41298</v>
      </c>
      <c r="K36" s="7">
        <v>7732240</v>
      </c>
    </row>
    <row r="37" spans="1:11" ht="12.75">
      <c r="A37" s="218" t="s">
        <v>30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>
        <v>1263777</v>
      </c>
      <c r="K37" s="7">
        <v>1394558</v>
      </c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1">
        <v>1305075</v>
      </c>
      <c r="K38" s="50">
        <f>K36+K37</f>
        <v>9126798</v>
      </c>
    </row>
    <row r="39" spans="1:11" ht="12.75">
      <c r="A39" s="218" t="s">
        <v>31</v>
      </c>
      <c r="B39" s="219"/>
      <c r="C39" s="219"/>
      <c r="D39" s="219"/>
      <c r="E39" s="219"/>
      <c r="F39" s="219"/>
      <c r="G39" s="219"/>
      <c r="H39" s="219"/>
      <c r="I39" s="1">
        <v>31</v>
      </c>
      <c r="J39" s="5">
        <v>238426</v>
      </c>
      <c r="K39" s="7">
        <v>7149123</v>
      </c>
    </row>
    <row r="40" spans="1:11" ht="12.75">
      <c r="A40" s="218" t="s">
        <v>32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33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34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35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>
        <v>637807</v>
      </c>
      <c r="K43" s="7"/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1">
        <v>876233</v>
      </c>
      <c r="K44" s="50">
        <f>K39</f>
        <v>7149123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1">
        <v>428842</v>
      </c>
      <c r="K45" s="50">
        <f>K38-K44</f>
        <v>1977675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1"/>
      <c r="K46" s="50"/>
    </row>
    <row r="47" spans="1:11" ht="12.75">
      <c r="A47" s="218" t="s">
        <v>70</v>
      </c>
      <c r="B47" s="219"/>
      <c r="C47" s="219"/>
      <c r="D47" s="219"/>
      <c r="E47" s="219"/>
      <c r="F47" s="219"/>
      <c r="G47" s="219"/>
      <c r="H47" s="219"/>
      <c r="I47" s="1">
        <v>39</v>
      </c>
      <c r="J47" s="61"/>
      <c r="K47" s="50">
        <f>K45-K33-K20</f>
        <v>1381537</v>
      </c>
    </row>
    <row r="48" spans="1:11" ht="12.75">
      <c r="A48" s="218" t="s">
        <v>71</v>
      </c>
      <c r="B48" s="219"/>
      <c r="C48" s="219"/>
      <c r="D48" s="219"/>
      <c r="E48" s="219"/>
      <c r="F48" s="219"/>
      <c r="G48" s="219"/>
      <c r="H48" s="219"/>
      <c r="I48" s="1">
        <v>40</v>
      </c>
      <c r="J48" s="61">
        <v>12473</v>
      </c>
      <c r="K48" s="50"/>
    </row>
    <row r="49" spans="1:11" ht="12.75">
      <c r="A49" s="218" t="s">
        <v>161</v>
      </c>
      <c r="B49" s="219"/>
      <c r="C49" s="219"/>
      <c r="D49" s="219"/>
      <c r="E49" s="219"/>
      <c r="F49" s="219"/>
      <c r="G49" s="219"/>
      <c r="H49" s="219"/>
      <c r="I49" s="1">
        <v>41</v>
      </c>
      <c r="J49" s="5">
        <v>31086</v>
      </c>
      <c r="K49" s="7">
        <v>18613</v>
      </c>
    </row>
    <row r="50" spans="1:11" ht="12.75">
      <c r="A50" s="218" t="s">
        <v>175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>
        <v>1381537</v>
      </c>
    </row>
    <row r="51" spans="1:11" ht="12.75">
      <c r="A51" s="218" t="s">
        <v>176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>
        <v>12473</v>
      </c>
      <c r="K51" s="7"/>
    </row>
    <row r="52" spans="1:11" ht="12.75">
      <c r="A52" s="240" t="s">
        <v>177</v>
      </c>
      <c r="B52" s="241"/>
      <c r="C52" s="241"/>
      <c r="D52" s="241"/>
      <c r="E52" s="241"/>
      <c r="F52" s="241"/>
      <c r="G52" s="241"/>
      <c r="H52" s="241"/>
      <c r="I52" s="4">
        <v>44</v>
      </c>
      <c r="J52" s="62">
        <v>18613</v>
      </c>
      <c r="K52" s="58">
        <v>1400150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5" t="s">
        <v>197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72" t="s">
        <v>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1" t="s">
        <v>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33.75">
      <c r="A4" s="267" t="s">
        <v>59</v>
      </c>
      <c r="B4" s="267"/>
      <c r="C4" s="267"/>
      <c r="D4" s="267"/>
      <c r="E4" s="267"/>
      <c r="F4" s="267"/>
      <c r="G4" s="267"/>
      <c r="H4" s="267"/>
      <c r="I4" s="63" t="s">
        <v>278</v>
      </c>
      <c r="J4" s="64" t="s">
        <v>316</v>
      </c>
      <c r="K4" s="64" t="s">
        <v>317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9">
        <v>2</v>
      </c>
      <c r="J5" s="70" t="s">
        <v>281</v>
      </c>
      <c r="K5" s="70" t="s">
        <v>282</v>
      </c>
    </row>
    <row r="6" spans="1:11" ht="12.75">
      <c r="A6" s="224" t="s">
        <v>156</v>
      </c>
      <c r="B6" s="235"/>
      <c r="C6" s="235"/>
      <c r="D6" s="235"/>
      <c r="E6" s="235"/>
      <c r="F6" s="235"/>
      <c r="G6" s="235"/>
      <c r="H6" s="235"/>
      <c r="I6" s="269"/>
      <c r="J6" s="269"/>
      <c r="K6" s="270"/>
    </row>
    <row r="7" spans="1:11" ht="12.75">
      <c r="A7" s="218" t="s">
        <v>199</v>
      </c>
      <c r="B7" s="219"/>
      <c r="C7" s="219"/>
      <c r="D7" s="219"/>
      <c r="E7" s="219"/>
      <c r="F7" s="219"/>
      <c r="G7" s="219"/>
      <c r="H7" s="219"/>
      <c r="I7" s="1">
        <v>1</v>
      </c>
      <c r="J7" s="5"/>
      <c r="K7" s="7"/>
    </row>
    <row r="8" spans="1:11" ht="12.75">
      <c r="A8" s="218" t="s">
        <v>119</v>
      </c>
      <c r="B8" s="219"/>
      <c r="C8" s="219"/>
      <c r="D8" s="219"/>
      <c r="E8" s="219"/>
      <c r="F8" s="219"/>
      <c r="G8" s="219"/>
      <c r="H8" s="219"/>
      <c r="I8" s="1">
        <v>2</v>
      </c>
      <c r="J8" s="5"/>
      <c r="K8" s="7"/>
    </row>
    <row r="9" spans="1:11" ht="12.75">
      <c r="A9" s="218" t="s">
        <v>120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121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122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18" t="s">
        <v>123</v>
      </c>
      <c r="B13" s="219"/>
      <c r="C13" s="219"/>
      <c r="D13" s="219"/>
      <c r="E13" s="219"/>
      <c r="F13" s="219"/>
      <c r="G13" s="219"/>
      <c r="H13" s="219"/>
      <c r="I13" s="1">
        <v>7</v>
      </c>
      <c r="J13" s="5"/>
      <c r="K13" s="7"/>
    </row>
    <row r="14" spans="1:11" ht="12.75">
      <c r="A14" s="218" t="s">
        <v>124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125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126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127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18" t="s">
        <v>128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07" t="s">
        <v>108</v>
      </c>
      <c r="B20" s="274"/>
      <c r="C20" s="274"/>
      <c r="D20" s="274"/>
      <c r="E20" s="274"/>
      <c r="F20" s="274"/>
      <c r="G20" s="274"/>
      <c r="H20" s="275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21" t="s">
        <v>109</v>
      </c>
      <c r="B21" s="276"/>
      <c r="C21" s="276"/>
      <c r="D21" s="276"/>
      <c r="E21" s="276"/>
      <c r="F21" s="276"/>
      <c r="G21" s="276"/>
      <c r="H21" s="277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24" t="s">
        <v>159</v>
      </c>
      <c r="B22" s="235"/>
      <c r="C22" s="235"/>
      <c r="D22" s="235"/>
      <c r="E22" s="235"/>
      <c r="F22" s="235"/>
      <c r="G22" s="235"/>
      <c r="H22" s="235"/>
      <c r="I22" s="269"/>
      <c r="J22" s="269"/>
      <c r="K22" s="270"/>
    </row>
    <row r="23" spans="1:11" ht="12.75">
      <c r="A23" s="218" t="s">
        <v>165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166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318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319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8" t="s">
        <v>167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18" t="s">
        <v>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3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8" t="s">
        <v>4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24" t="s">
        <v>160</v>
      </c>
      <c r="B35" s="235"/>
      <c r="C35" s="235"/>
      <c r="D35" s="235"/>
      <c r="E35" s="235"/>
      <c r="F35" s="235"/>
      <c r="G35" s="235"/>
      <c r="H35" s="235"/>
      <c r="I35" s="269">
        <v>0</v>
      </c>
      <c r="J35" s="269"/>
      <c r="K35" s="270"/>
    </row>
    <row r="36" spans="1:11" ht="12.75">
      <c r="A36" s="218" t="s">
        <v>174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29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30</v>
      </c>
      <c r="B38" s="219"/>
      <c r="C38" s="219"/>
      <c r="D38" s="219"/>
      <c r="E38" s="219"/>
      <c r="F38" s="219"/>
      <c r="G38" s="219"/>
      <c r="H38" s="219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18" t="s">
        <v>31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32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33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34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8" t="s">
        <v>35</v>
      </c>
      <c r="B44" s="219"/>
      <c r="C44" s="219"/>
      <c r="D44" s="219"/>
      <c r="E44" s="219"/>
      <c r="F44" s="219"/>
      <c r="G44" s="219"/>
      <c r="H44" s="219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A22" sqref="A22:K22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16384" width="9.140625" style="73" customWidth="1"/>
  </cols>
  <sheetData>
    <row r="1" spans="1:12" ht="12.75">
      <c r="A1" s="284" t="s">
        <v>279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2"/>
    </row>
    <row r="2" spans="1:12" ht="15.75">
      <c r="A2" s="39"/>
      <c r="B2" s="71"/>
      <c r="C2" s="294" t="s">
        <v>280</v>
      </c>
      <c r="D2" s="294"/>
      <c r="E2" s="74" t="s">
        <v>377</v>
      </c>
      <c r="F2" s="40" t="s">
        <v>250</v>
      </c>
      <c r="G2" s="295" t="s">
        <v>357</v>
      </c>
      <c r="H2" s="296"/>
      <c r="I2" s="71"/>
      <c r="J2" s="71"/>
      <c r="K2" s="71"/>
      <c r="L2" s="75"/>
    </row>
    <row r="3" spans="1:11" ht="23.25">
      <c r="A3" s="297" t="s">
        <v>59</v>
      </c>
      <c r="B3" s="297"/>
      <c r="C3" s="297"/>
      <c r="D3" s="297"/>
      <c r="E3" s="297"/>
      <c r="F3" s="297"/>
      <c r="G3" s="297"/>
      <c r="H3" s="297"/>
      <c r="I3" s="78" t="s">
        <v>303</v>
      </c>
      <c r="J3" s="79" t="s">
        <v>150</v>
      </c>
      <c r="K3" s="79" t="s">
        <v>151</v>
      </c>
    </row>
    <row r="4" spans="1:11" ht="12.75">
      <c r="A4" s="298">
        <v>1</v>
      </c>
      <c r="B4" s="298"/>
      <c r="C4" s="298"/>
      <c r="D4" s="298"/>
      <c r="E4" s="298"/>
      <c r="F4" s="298"/>
      <c r="G4" s="298"/>
      <c r="H4" s="298"/>
      <c r="I4" s="81">
        <v>2</v>
      </c>
      <c r="J4" s="80" t="s">
        <v>281</v>
      </c>
      <c r="K4" s="80" t="s">
        <v>282</v>
      </c>
    </row>
    <row r="5" spans="1:11" ht="12.75">
      <c r="A5" s="286" t="s">
        <v>283</v>
      </c>
      <c r="B5" s="287"/>
      <c r="C5" s="287"/>
      <c r="D5" s="287"/>
      <c r="E5" s="287"/>
      <c r="F5" s="287"/>
      <c r="G5" s="287"/>
      <c r="H5" s="287"/>
      <c r="I5" s="41">
        <v>1</v>
      </c>
      <c r="J5" s="42">
        <v>33473350</v>
      </c>
      <c r="K5" s="42">
        <v>33473350</v>
      </c>
    </row>
    <row r="6" spans="1:11" ht="12.75">
      <c r="A6" s="286" t="s">
        <v>284</v>
      </c>
      <c r="B6" s="287"/>
      <c r="C6" s="287"/>
      <c r="D6" s="287"/>
      <c r="E6" s="287"/>
      <c r="F6" s="287"/>
      <c r="G6" s="287"/>
      <c r="H6" s="287"/>
      <c r="I6" s="41">
        <v>2</v>
      </c>
      <c r="J6" s="43">
        <v>1673668</v>
      </c>
      <c r="K6" s="43">
        <v>1673668</v>
      </c>
    </row>
    <row r="7" spans="1:11" ht="12.75">
      <c r="A7" s="286" t="s">
        <v>285</v>
      </c>
      <c r="B7" s="287"/>
      <c r="C7" s="287"/>
      <c r="D7" s="287"/>
      <c r="E7" s="287"/>
      <c r="F7" s="287"/>
      <c r="G7" s="287"/>
      <c r="H7" s="287"/>
      <c r="I7" s="41">
        <v>3</v>
      </c>
      <c r="J7" s="43"/>
      <c r="K7" s="43"/>
    </row>
    <row r="8" spans="1:11" ht="12.75">
      <c r="A8" s="286" t="s">
        <v>286</v>
      </c>
      <c r="B8" s="287"/>
      <c r="C8" s="287"/>
      <c r="D8" s="287"/>
      <c r="E8" s="287"/>
      <c r="F8" s="287"/>
      <c r="G8" s="287"/>
      <c r="H8" s="287"/>
      <c r="I8" s="41">
        <v>4</v>
      </c>
      <c r="J8" s="43">
        <v>-14239178</v>
      </c>
      <c r="K8" s="43">
        <v>-15718573</v>
      </c>
    </row>
    <row r="9" spans="1:11" ht="12.75">
      <c r="A9" s="286" t="s">
        <v>287</v>
      </c>
      <c r="B9" s="287"/>
      <c r="C9" s="287"/>
      <c r="D9" s="287"/>
      <c r="E9" s="287"/>
      <c r="F9" s="287"/>
      <c r="G9" s="287"/>
      <c r="H9" s="287"/>
      <c r="I9" s="41">
        <v>5</v>
      </c>
      <c r="J9" s="43">
        <v>-2894957</v>
      </c>
      <c r="K9" s="43">
        <v>3436286</v>
      </c>
    </row>
    <row r="10" spans="1:11" ht="12.75">
      <c r="A10" s="286" t="s">
        <v>288</v>
      </c>
      <c r="B10" s="287"/>
      <c r="C10" s="287"/>
      <c r="D10" s="287"/>
      <c r="E10" s="287"/>
      <c r="F10" s="287"/>
      <c r="G10" s="287"/>
      <c r="H10" s="287"/>
      <c r="I10" s="41">
        <v>6</v>
      </c>
      <c r="J10" s="43"/>
      <c r="K10" s="43"/>
    </row>
    <row r="11" spans="1:11" ht="12.75">
      <c r="A11" s="286" t="s">
        <v>289</v>
      </c>
      <c r="B11" s="287"/>
      <c r="C11" s="287"/>
      <c r="D11" s="287"/>
      <c r="E11" s="287"/>
      <c r="F11" s="287"/>
      <c r="G11" s="287"/>
      <c r="H11" s="287"/>
      <c r="I11" s="41">
        <v>7</v>
      </c>
      <c r="J11" s="43"/>
      <c r="K11" s="43"/>
    </row>
    <row r="12" spans="1:11" ht="12.75">
      <c r="A12" s="286" t="s">
        <v>290</v>
      </c>
      <c r="B12" s="287"/>
      <c r="C12" s="287"/>
      <c r="D12" s="287"/>
      <c r="E12" s="287"/>
      <c r="F12" s="287"/>
      <c r="G12" s="287"/>
      <c r="H12" s="287"/>
      <c r="I12" s="41">
        <v>8</v>
      </c>
      <c r="J12" s="43"/>
      <c r="K12" s="43"/>
    </row>
    <row r="13" spans="1:11" ht="12.75">
      <c r="A13" s="286" t="s">
        <v>291</v>
      </c>
      <c r="B13" s="287"/>
      <c r="C13" s="287"/>
      <c r="D13" s="287"/>
      <c r="E13" s="287"/>
      <c r="F13" s="287"/>
      <c r="G13" s="287"/>
      <c r="H13" s="287"/>
      <c r="I13" s="41">
        <v>9</v>
      </c>
      <c r="J13" s="43"/>
      <c r="K13" s="43"/>
    </row>
    <row r="14" spans="1:11" ht="12.75">
      <c r="A14" s="288" t="s">
        <v>292</v>
      </c>
      <c r="B14" s="289"/>
      <c r="C14" s="289"/>
      <c r="D14" s="289"/>
      <c r="E14" s="289"/>
      <c r="F14" s="289"/>
      <c r="G14" s="289"/>
      <c r="H14" s="289"/>
      <c r="I14" s="41">
        <v>10</v>
      </c>
      <c r="J14" s="76">
        <f>SUM(J5:J13)</f>
        <v>18012883</v>
      </c>
      <c r="K14" s="76">
        <f>SUM(K5:K13)</f>
        <v>22864731</v>
      </c>
    </row>
    <row r="15" spans="1:11" ht="12.75">
      <c r="A15" s="286" t="s">
        <v>293</v>
      </c>
      <c r="B15" s="287"/>
      <c r="C15" s="287"/>
      <c r="D15" s="287"/>
      <c r="E15" s="287"/>
      <c r="F15" s="287"/>
      <c r="G15" s="287"/>
      <c r="H15" s="287"/>
      <c r="I15" s="41">
        <v>11</v>
      </c>
      <c r="J15" s="43"/>
      <c r="K15" s="43"/>
    </row>
    <row r="16" spans="1:11" ht="12.75">
      <c r="A16" s="286" t="s">
        <v>294</v>
      </c>
      <c r="B16" s="287"/>
      <c r="C16" s="287"/>
      <c r="D16" s="287"/>
      <c r="E16" s="287"/>
      <c r="F16" s="287"/>
      <c r="G16" s="287"/>
      <c r="H16" s="287"/>
      <c r="I16" s="41">
        <v>12</v>
      </c>
      <c r="J16" s="43"/>
      <c r="K16" s="43"/>
    </row>
    <row r="17" spans="1:11" ht="12.75">
      <c r="A17" s="286" t="s">
        <v>295</v>
      </c>
      <c r="B17" s="287"/>
      <c r="C17" s="287"/>
      <c r="D17" s="287"/>
      <c r="E17" s="287"/>
      <c r="F17" s="287"/>
      <c r="G17" s="287"/>
      <c r="H17" s="287"/>
      <c r="I17" s="41">
        <v>13</v>
      </c>
      <c r="J17" s="43"/>
      <c r="K17" s="43"/>
    </row>
    <row r="18" spans="1:11" ht="12.75">
      <c r="A18" s="286" t="s">
        <v>296</v>
      </c>
      <c r="B18" s="287"/>
      <c r="C18" s="287"/>
      <c r="D18" s="287"/>
      <c r="E18" s="287"/>
      <c r="F18" s="287"/>
      <c r="G18" s="287"/>
      <c r="H18" s="287"/>
      <c r="I18" s="41">
        <v>14</v>
      </c>
      <c r="J18" s="43"/>
      <c r="K18" s="43"/>
    </row>
    <row r="19" spans="1:11" ht="12.75">
      <c r="A19" s="286" t="s">
        <v>297</v>
      </c>
      <c r="B19" s="287"/>
      <c r="C19" s="287"/>
      <c r="D19" s="287"/>
      <c r="E19" s="287"/>
      <c r="F19" s="287"/>
      <c r="G19" s="287"/>
      <c r="H19" s="287"/>
      <c r="I19" s="41">
        <v>15</v>
      </c>
      <c r="J19" s="43"/>
      <c r="K19" s="43"/>
    </row>
    <row r="20" spans="1:11" ht="12.75">
      <c r="A20" s="286" t="s">
        <v>298</v>
      </c>
      <c r="B20" s="287"/>
      <c r="C20" s="287"/>
      <c r="D20" s="287"/>
      <c r="E20" s="287"/>
      <c r="F20" s="287"/>
      <c r="G20" s="287"/>
      <c r="H20" s="287"/>
      <c r="I20" s="41">
        <v>16</v>
      </c>
      <c r="J20" s="43"/>
      <c r="K20" s="43"/>
    </row>
    <row r="21" spans="1:11" ht="12.75">
      <c r="A21" s="288" t="s">
        <v>299</v>
      </c>
      <c r="B21" s="289"/>
      <c r="C21" s="289"/>
      <c r="D21" s="289"/>
      <c r="E21" s="289"/>
      <c r="F21" s="289"/>
      <c r="G21" s="289"/>
      <c r="H21" s="289"/>
      <c r="I21" s="41">
        <v>17</v>
      </c>
      <c r="J21" s="77">
        <v>-2894957</v>
      </c>
      <c r="K21" s="77">
        <v>3436286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78" t="s">
        <v>300</v>
      </c>
      <c r="B23" s="279"/>
      <c r="C23" s="279"/>
      <c r="D23" s="279"/>
      <c r="E23" s="279"/>
      <c r="F23" s="279"/>
      <c r="G23" s="279"/>
      <c r="H23" s="279"/>
      <c r="I23" s="44">
        <v>18</v>
      </c>
      <c r="J23" s="42"/>
      <c r="K23" s="42"/>
    </row>
    <row r="24" spans="1:11" ht="17.25" customHeight="1">
      <c r="A24" s="280" t="s">
        <v>301</v>
      </c>
      <c r="B24" s="281"/>
      <c r="C24" s="281"/>
      <c r="D24" s="281"/>
      <c r="E24" s="281"/>
      <c r="F24" s="281"/>
      <c r="G24" s="281"/>
      <c r="H24" s="281"/>
      <c r="I24" s="45">
        <v>19</v>
      </c>
      <c r="J24" s="77"/>
      <c r="K24" s="77"/>
    </row>
    <row r="25" spans="1:11" ht="30" customHeight="1">
      <c r="A25" s="282" t="s">
        <v>302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="110" zoomScaleSheetLayoutView="110" zoomScalePageLayoutView="0" workbookViewId="0" topLeftCell="A26">
      <selection activeCell="H18" sqref="H18"/>
    </sheetView>
  </sheetViews>
  <sheetFormatPr defaultColWidth="9.140625" defaultRowHeight="12.75"/>
  <cols>
    <col min="1" max="1" width="9.140625" style="0" customWidth="1"/>
    <col min="5" max="5" width="11.140625" style="0" customWidth="1"/>
    <col min="8" max="8" width="8.421875" style="0" customWidth="1"/>
    <col min="9" max="9" width="8.00390625" style="0" customWidth="1"/>
  </cols>
  <sheetData>
    <row r="1" spans="1:10" ht="15.75">
      <c r="A1" s="299" t="s">
        <v>340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0" ht="12.75">
      <c r="A2" s="125" t="s">
        <v>341</v>
      </c>
      <c r="B2" s="125"/>
      <c r="C2" s="126"/>
      <c r="D2" s="126"/>
      <c r="E2" s="126"/>
      <c r="F2" s="126"/>
      <c r="G2" s="126"/>
      <c r="H2" s="126"/>
      <c r="I2" s="126"/>
      <c r="J2" s="126"/>
    </row>
    <row r="3" spans="1:10" ht="12.75" customHeight="1">
      <c r="A3" s="300" t="s">
        <v>342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0" ht="12.75">
      <c r="A4" s="127" t="s">
        <v>343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2.75">
      <c r="A5" s="127" t="s">
        <v>344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12.75">
      <c r="A6" s="127" t="s">
        <v>380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0" ht="12.75">
      <c r="A7" s="127"/>
      <c r="B7" s="127"/>
      <c r="C7" s="127"/>
      <c r="D7" s="127"/>
      <c r="E7" s="127"/>
      <c r="F7" s="127"/>
      <c r="G7" s="127"/>
      <c r="H7" s="127"/>
      <c r="I7" s="127"/>
      <c r="J7" s="127"/>
    </row>
    <row r="8" spans="1:10" ht="12.75">
      <c r="A8" s="127" t="s">
        <v>381</v>
      </c>
      <c r="B8" s="127"/>
      <c r="C8" s="127"/>
      <c r="D8" s="127"/>
      <c r="E8" s="127"/>
      <c r="F8" s="127"/>
      <c r="G8" s="127"/>
      <c r="H8" s="127"/>
      <c r="I8" s="127"/>
      <c r="J8" s="127"/>
    </row>
    <row r="9" spans="1:10" ht="12.75">
      <c r="A9" s="127" t="s">
        <v>379</v>
      </c>
      <c r="B9" s="127"/>
      <c r="C9" s="127"/>
      <c r="D9" s="127"/>
      <c r="E9" s="127"/>
      <c r="F9" s="127"/>
      <c r="G9" s="127"/>
      <c r="H9" s="127"/>
      <c r="I9" s="127"/>
      <c r="J9" s="127"/>
    </row>
    <row r="10" spans="1:10" ht="12.75">
      <c r="A10" s="127" t="s">
        <v>345</v>
      </c>
      <c r="B10" s="127"/>
      <c r="C10" s="127"/>
      <c r="D10" s="127"/>
      <c r="E10" s="127"/>
      <c r="F10" s="127"/>
      <c r="G10" s="127"/>
      <c r="H10" s="127"/>
      <c r="I10" s="127"/>
      <c r="J10" s="127"/>
    </row>
    <row r="11" spans="1:10" ht="12.75">
      <c r="A11" s="127" t="s">
        <v>346</v>
      </c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0" ht="12.75">
      <c r="A12" s="127"/>
      <c r="B12" s="127"/>
      <c r="C12" s="127"/>
      <c r="D12" s="127"/>
      <c r="E12" s="127"/>
      <c r="F12" s="127"/>
      <c r="G12" s="127"/>
      <c r="H12" s="127"/>
      <c r="I12" s="127"/>
      <c r="J12" s="127"/>
    </row>
    <row r="13" spans="1:10" ht="12.75">
      <c r="A13" s="127"/>
      <c r="B13" s="127"/>
      <c r="C13" s="127"/>
      <c r="D13" s="127"/>
      <c r="E13" s="127"/>
      <c r="F13" s="127"/>
      <c r="G13" s="127"/>
      <c r="H13" s="127"/>
      <c r="I13" s="127"/>
      <c r="J13" s="127"/>
    </row>
    <row r="14" spans="1:10" ht="12.75">
      <c r="A14" s="127"/>
      <c r="B14" s="127"/>
      <c r="C14" s="127"/>
      <c r="D14" s="127"/>
      <c r="E14" s="127"/>
      <c r="F14" s="127"/>
      <c r="G14" s="127"/>
      <c r="H14" s="127"/>
      <c r="I14" s="127"/>
      <c r="J14" s="127"/>
    </row>
    <row r="15" spans="1:10" ht="15">
      <c r="A15" s="127" t="s">
        <v>373</v>
      </c>
      <c r="B15" s="127"/>
      <c r="C15" s="127"/>
      <c r="D15" s="127"/>
      <c r="E15" s="127"/>
      <c r="F15" s="127"/>
      <c r="G15" s="127"/>
      <c r="H15" s="127"/>
      <c r="I15" s="128"/>
      <c r="J15" s="127"/>
    </row>
    <row r="16" spans="1:10" ht="15">
      <c r="A16" s="127"/>
      <c r="B16" s="127"/>
      <c r="C16" s="127"/>
      <c r="D16" s="127"/>
      <c r="E16" s="127"/>
      <c r="F16" s="127"/>
      <c r="G16" s="127"/>
      <c r="H16" s="127"/>
      <c r="I16" s="128"/>
      <c r="J16" s="127"/>
    </row>
    <row r="17" spans="1:10" ht="15">
      <c r="A17" s="127"/>
      <c r="B17" s="127"/>
      <c r="C17" s="127"/>
      <c r="D17" s="127"/>
      <c r="E17" s="127" t="s">
        <v>362</v>
      </c>
      <c r="F17" s="133" t="s">
        <v>363</v>
      </c>
      <c r="G17" s="127"/>
      <c r="H17" s="127"/>
      <c r="I17" s="128"/>
      <c r="J17" s="127"/>
    </row>
    <row r="18" spans="1:10" ht="12.75">
      <c r="A18" s="127"/>
      <c r="B18" s="127"/>
      <c r="C18" s="127"/>
      <c r="D18" s="127"/>
      <c r="E18" s="127"/>
      <c r="F18" s="127"/>
      <c r="G18" s="127"/>
      <c r="H18" s="127"/>
      <c r="I18" s="127"/>
      <c r="J18" s="127"/>
    </row>
    <row r="19" spans="1:10" ht="12.75">
      <c r="A19" s="133" t="s">
        <v>361</v>
      </c>
      <c r="B19" s="127" t="s">
        <v>371</v>
      </c>
      <c r="C19" s="127"/>
      <c r="D19" s="127"/>
      <c r="E19" s="135">
        <v>624027</v>
      </c>
      <c r="F19" s="127">
        <v>90.23</v>
      </c>
      <c r="G19" s="127"/>
      <c r="H19" s="127"/>
      <c r="I19" s="127"/>
      <c r="J19" s="127"/>
    </row>
    <row r="20" spans="1:6" ht="12.75">
      <c r="A20" s="133" t="s">
        <v>364</v>
      </c>
      <c r="B20" t="s">
        <v>372</v>
      </c>
      <c r="E20" s="134">
        <v>19265</v>
      </c>
      <c r="F20">
        <v>2.86</v>
      </c>
    </row>
    <row r="21" spans="1:6" ht="12.75">
      <c r="A21" s="133" t="s">
        <v>365</v>
      </c>
      <c r="B21" t="s">
        <v>368</v>
      </c>
      <c r="D21" s="130"/>
      <c r="E21" s="134">
        <v>515</v>
      </c>
      <c r="F21">
        <v>0.08</v>
      </c>
    </row>
    <row r="22" spans="1:6" ht="12.75">
      <c r="A22" s="133" t="s">
        <v>366</v>
      </c>
      <c r="B22" s="129" t="s">
        <v>369</v>
      </c>
      <c r="E22" s="134">
        <v>436</v>
      </c>
      <c r="F22">
        <v>0.07</v>
      </c>
    </row>
    <row r="23" spans="1:6" ht="12.75">
      <c r="A23" s="133" t="s">
        <v>367</v>
      </c>
      <c r="B23" s="129" t="s">
        <v>370</v>
      </c>
      <c r="E23" s="134">
        <v>45224</v>
      </c>
      <c r="F23">
        <v>6.76</v>
      </c>
    </row>
    <row r="25" ht="12.75">
      <c r="A25" s="129" t="s">
        <v>347</v>
      </c>
    </row>
    <row r="27" ht="12.75">
      <c r="A27" s="129" t="s">
        <v>348</v>
      </c>
    </row>
    <row r="28" spans="1:3" ht="12.75">
      <c r="A28" t="s">
        <v>349</v>
      </c>
      <c r="C28" t="s">
        <v>350</v>
      </c>
    </row>
    <row r="29" spans="1:3" ht="12.75">
      <c r="A29" s="129" t="s">
        <v>349</v>
      </c>
      <c r="C29" t="s">
        <v>351</v>
      </c>
    </row>
    <row r="31" ht="12.75">
      <c r="A31" s="129" t="s">
        <v>374</v>
      </c>
    </row>
    <row r="33" spans="1:6" ht="12.75">
      <c r="A33" s="131" t="s">
        <v>352</v>
      </c>
      <c r="B33" s="131"/>
      <c r="C33" s="131"/>
      <c r="D33" s="131"/>
      <c r="E33" s="131"/>
      <c r="F33" s="131"/>
    </row>
    <row r="35" ht="12.75">
      <c r="A35" s="132" t="s">
        <v>353</v>
      </c>
    </row>
    <row r="36" ht="12.75">
      <c r="A36" s="132" t="s">
        <v>375</v>
      </c>
    </row>
    <row r="37" ht="12.75">
      <c r="A37" s="132" t="s">
        <v>355</v>
      </c>
    </row>
    <row r="38" ht="12.75">
      <c r="A38" s="132" t="s">
        <v>354</v>
      </c>
    </row>
    <row r="39" ht="12.75">
      <c r="A39" s="132" t="s">
        <v>356</v>
      </c>
    </row>
    <row r="40" ht="12.75">
      <c r="A40" s="132" t="s">
        <v>376</v>
      </c>
    </row>
  </sheetData>
  <sheetProtection/>
  <mergeCells count="2">
    <mergeCell ref="A1:J1"/>
    <mergeCell ref="A3:J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2013-07-09T12:27:53Z</cp:lastPrinted>
  <dcterms:created xsi:type="dcterms:W3CDTF">2008-10-17T11:51:54Z</dcterms:created>
  <dcterms:modified xsi:type="dcterms:W3CDTF">2013-07-09T12:53:08Z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