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'Bilješke'!$A$1:$J$50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<sst xmlns="http://schemas.openxmlformats.org/spreadsheetml/2006/main" count="446" uniqueCount="393">
  <si>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</si>
  <si>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</si>
  <si>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</si>
  <si>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</si>
  <si>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</si>
  <si>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</si>
  <si>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</si>
  <si>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</si>
  <si>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</si>
  <si>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</si>
  <si>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</si>
  <si>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</si>
  <si>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</si>
  <si>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</si>
  <si>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</si>
  <si>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</si>
  <si>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</si>
  <si>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</si>
  <si>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</si>
  <si>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</si>
  <si>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</si>
  <si>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</si>
  <si>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</si>
  <si>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</si>
  <si>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</si>
  <si>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</si>
  <si>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</si>
  <si>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</si>
  <si>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</si>
  <si>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</si>
  <si>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</si>
  <si>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</si>
  <si>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</si>
  <si>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</si>
  <si>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</si>
  <si>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</si>
  <si>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</si>
  <si>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</si>
  <si>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</si>
  <si>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</si>
  <si>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</si>
  <si>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</si>
  <si>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</si>
  <si>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</si>
  <si>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</si>
  <si>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</si>
  <si>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</si>
  <si>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</si>
  <si>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</si>
  <si>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</si>
  <si>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</si>
  <si>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</si>
  <si>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</si>
  <si>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</si>
  <si>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</si>
  <si>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</si>
  <si>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</si>
  <si>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</si>
  <si>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</si>
  <si>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</si>
  <si>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</si>
  <si>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</si>
  <si>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</si>
  <si>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</si>
  <si>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</si>
  <si>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</si>
  <si>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</si>
  <si>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</si>
  <si>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</si>
  <si>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</si>
  <si>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</si>
  <si>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</si>
  <si>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</si>
  <si>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</si>
  <si>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</si>
  <si>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</si>
  <si>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</si>
  <si>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</si>
  <si>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</si>
  <si>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</si>
  <si>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</si>
  <si>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</si>
  <si>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</si>
  <si>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</si>
  <si>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</si>
  <si>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</si>
  <si>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</si>
  <si>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</si>
  <si>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</si>
  <si>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</si>
  <si>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</si>
  <si>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</si>
  <si>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</si>
  <si>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</si>
  <si>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</si>
  <si>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</si>
  <si>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</si>
  <si>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</si>
  <si>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</si>
  <si>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</si>
  <si>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</si>
  <si>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</si>
  <si>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</si>
  <si>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</si>
  <si>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</si>
  <si>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</si>
  <si>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</si>
  <si>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</si>
  <si>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</si>
  <si>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</si>
  <si>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</si>
  <si>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</si>
  <si>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</si>
  <si>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</si>
  <si>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</si>
  <si>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</si>
  <si>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</si>
  <si>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</si>
  <si>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</si>
  <si>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</si>
  <si>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</si>
  <si>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</si>
  <si>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</si>
  <si>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</si>
  <si>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</si>
  <si>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</si>
  <si>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</si>
  <si>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</si>
  <si>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</si>
  <si>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</si>
  <si>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</si>
  <si>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</si>
  <si>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</si>
  <si>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</si>
  <si>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</si>
  <si>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</si>
  <si>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</si>
  <si>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</si>
  <si>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</si>
  <si>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</si>
  <si>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</si>
  <si>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</si>
  <si>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</si>
  <si>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</si>
  <si>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</si>
  <si>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</si>
  <si>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</si>
  <si>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</si>
  <si>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</si>
  <si>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</si>
  <si>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</si>
  <si>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</si>
  <si>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</si>
  <si>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</si>
  <si>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</si>
  <si>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</si>
  <si>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</si>
  <si>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</si>
  <si>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</si>
  <si>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</si>
  <si>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</si>
  <si>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</si>
  <si>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</si>
  <si>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</si>
  <si>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</si>
  <si>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</si>
  <si>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</si>
  <si>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</si>
  <si>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</si>
  <si>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</si>
  <si>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</si>
  <si>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</si>
  <si>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</si>
  <si>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</si>
  <si>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</si>
  <si>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</si>
  <si>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</si>
  <si>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</si>
  <si>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</si>
  <si>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</si>
  <si>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</si>
  <si>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</si>
  <si>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</si>
  <si>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</si>
  <si>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</si>
  <si>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</si>
  <si>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</si>
  <si>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</si>
  <si>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</si>
  <si>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</si>
  <si>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</si>
  <si>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</si>
  <si>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</si>
  <si>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</si>
  <si>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</si>
  <si>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</si>
  <si>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</si>
  <si>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</si>
  <si>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</si>
  <si>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</si>
  <si>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</si>
  <si>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</si>
  <si>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</si>
  <si>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</si>
  <si>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</si>
  <si>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</si>
  <si>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</si>
  <si>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</si>
  <si>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</si>
  <si>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</si>
  <si>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</si>
  <si>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</si>
  <si>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</si>
  <si>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</si>
  <si>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</si>
  <si>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</si>
  <si>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</si>
  <si>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</si>
  <si>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</si>
  <si>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</si>
  <si>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</si>
  <si>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</si>
  <si>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</si>
  <si>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</si>
  <si>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</si>
  <si>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</si>
  <si>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</si>
  <si>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</si>
  <si>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</si>
  <si>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</si>
  <si>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</si>
  <si>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</si>
  <si>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</si>
  <si>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</si>
  <si>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</si>
  <si>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</si>
  <si>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</si>
  <si>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</si>
  <si>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</si>
  <si>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</si>
  <si>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</si>
  <si>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</si>
  <si>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</si>
  <si>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</si>
  <si>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</si>
  <si>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</si>
  <si>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</si>
  <si>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</si>
  <si>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</si>
  <si>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</si>
  <si>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</si>
  <si>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</si>
  <si>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</si>
  <si>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</si>
  <si>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</si>
  <si>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</si>
  <si>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</si>
  <si>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</si>
  <si>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</si>
  <si>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</si>
  <si>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</si>
  <si>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</si>
  <si>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</si>
  <si>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</si>
  <si>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</si>
  <si>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</si>
  <si>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</si>
  <si>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</si>
  <si>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</si>
  <si>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</si>
  <si>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</si>
  <si>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</si>
  <si>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</si>
  <si>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</si>
  <si>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</si>
  <si>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</si>
  <si>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</si>
  <si>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</si>
  <si>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</si>
  <si>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</si>
  <si>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</si>
  <si>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</si>
  <si>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</si>
  <si>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</si>
  <si>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</si>
  <si>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</si>
  <si>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</si>
  <si>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</si>
  <si>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</si>
  <si>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</si>
  <si>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</si>
  <si>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</si>
  <si>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</si>
  <si>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</si>
  <si>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</si>
  <si>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</si>
  <si>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</si>
  <si>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</si>
  <si>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</si>
  <si>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</si>
  <si>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</si>
  <si>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</si>
  <si>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</si>
  <si>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</si>
  <si>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</si>
  <si>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</si>
  <si>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</si>
  <si>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</si>
  <si>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</si>
  <si>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</si>
  <si>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</si>
  <si>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</si>
  <si>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</si>
  <si>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</si>
  <si>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</si>
  <si>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</si>
  <si>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</si>
  <si>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</si>
  <si>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</si>
  <si>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</si>
  <si>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</si>
  <si>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</si>
  <si>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</si>
  <si>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</si>
  <si>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</si>
  <si>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Ulica i kućni broj</t>
  </si>
  <si>
    <t>Kralja Zvonimira 14</t>
  </si>
  <si>
    <t>kuprava@koteks.hr</t>
  </si>
  <si>
    <t>www.koteks.hr</t>
  </si>
  <si>
    <t>Split</t>
  </si>
  <si>
    <t>Splitsko-Dalmatinska</t>
  </si>
  <si>
    <t>DA</t>
  </si>
  <si>
    <t>4719</t>
  </si>
  <si>
    <t>Koža-vuna-tekstil d.o.o.</t>
  </si>
  <si>
    <t>01589598</t>
  </si>
  <si>
    <t>Koteks koža d.o.o.</t>
  </si>
  <si>
    <t>01732145</t>
  </si>
  <si>
    <t>MIRA  RUBIĆ</t>
  </si>
  <si>
    <t>021/482-901</t>
  </si>
  <si>
    <t>021/482-928</t>
  </si>
  <si>
    <t>racunovodstvo@koteks.hr</t>
  </si>
  <si>
    <t>GORAN SAPUNAR</t>
  </si>
  <si>
    <t>Obveznik: ___KOTEKS dd__________________________________________________________</t>
  </si>
  <si>
    <t>Obveznik: __________KOTEKS dd___________________________________________________</t>
  </si>
  <si>
    <t>Obveznik: ____KOTEKS dd_________________________________________________________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</si>
  <si>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</si>
  <si>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</si>
  <si>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</si>
  <si>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</si>
  <si>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</si>
  <si>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obavlja djelatnost trgovine na veliko i malo tekstilnom robom u Splitu (PC Koteks) i u Solinu</t>
  </si>
  <si>
    <t>((Dujmovača).</t>
  </si>
  <si>
    <t>Društvo ostvaruje prihode i od davanja poslovnih prostora u zakup.</t>
  </si>
  <si>
    <t>Konsolidirana financijska izvješća sastavljena su u kunama te su obuhvatila slijedeća društva :</t>
  </si>
  <si>
    <t>Društvo je uvršteno na kotaciju javnih društava na Zagrebačkoj burzi.Temeljni kapital Društva podijeljen</t>
  </si>
  <si>
    <t>je na 669.467 dionica nominalne vrijednosti  50,00 kuna po dionici.</t>
  </si>
  <si>
    <t>Nadzorni odbor: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</si>
  <si>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</si>
  <si>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</si>
  <si>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</si>
  <si>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</si>
  <si>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</si>
  <si>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</si>
  <si>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skraćeni set financijskih izvještaja, a sastavljeni su po načelu povijesnog troška.</t>
  </si>
  <si>
    <t>Ovi konsolidirani tromjesečni izvještaji sastavljeni su za razdoblje  IV kvartal ,te obuhvaćaju</t>
  </si>
  <si>
    <t xml:space="preserve">U financijskim izvještajima  primjenjivane su iste računovodstvene politike i metode kao i kod </t>
  </si>
  <si>
    <t>31.12.2012.</t>
  </si>
  <si>
    <t>stanje na dan 31.12.2012.</t>
  </si>
  <si>
    <t>u razdoblju  01.01.12. do 31.12.12.</t>
  </si>
  <si>
    <t>u razdoblju 01.01.2012. do __31.12.2012.</t>
  </si>
  <si>
    <t>1.</t>
  </si>
  <si>
    <t>Broj dionica</t>
  </si>
  <si>
    <t>%</t>
  </si>
  <si>
    <t>2.</t>
  </si>
  <si>
    <t>3.</t>
  </si>
  <si>
    <t>4.</t>
  </si>
  <si>
    <t>5.</t>
  </si>
  <si>
    <t>Rodoljub Najev</t>
  </si>
  <si>
    <t>Milka Aljinović</t>
  </si>
  <si>
    <t>Ostali dioničari</t>
  </si>
  <si>
    <t>Moj Market</t>
  </si>
  <si>
    <t>Audio R.Hrvatska</t>
  </si>
  <si>
    <t>Vlasnička struktura Društva na dan 31.12.2012. g. je slijedeća:</t>
  </si>
  <si>
    <t>Direktor Društva je gosp.Sapunar Goran, Društvo zastupa pojedinačno i samostalno.</t>
  </si>
  <si>
    <t>Na dan 31.12.2012. Društvo zapošljava 78  zaposlenika.</t>
  </si>
  <si>
    <t>KOTEKS d.d. matica društva,Koteks Koža d.o.o. Split.</t>
  </si>
  <si>
    <t xml:space="preserve">Društvo (kćer) obuhvaćena konsolidacijim nema značajnijeg utjecaja na poslovni rezultat iskazan u </t>
  </si>
  <si>
    <t>konsolidiranim izvještajima Koteks-a d.d. budući da ista nije obavljala nikakvu djelatnost u 2012.g.</t>
  </si>
  <si>
    <t xml:space="preserve">Društvo Koža-vuna-telstil d.o.o. brisano je iz sudskog registra u ožujku 2012.g. na temelju otvorenog i </t>
  </si>
  <si>
    <t>zatvorenog stečajnog postupka</t>
  </si>
  <si>
    <t>finnacijskog izvještavanja koji su na snazi u Republici Hrvatskoj za 2012.godinu.</t>
  </si>
  <si>
    <t>prethodnog financijskog izvješća za IV tromjesječje poslovne 2012.g.</t>
  </si>
  <si>
    <t>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</si>
</sst>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56" applyAlignment="1">
      <alignment horizontal="center"/>
      <protection/>
    </xf>
    <xf numFmtId="3" fontId="0" fillId="0" borderId="0" xfId="0" applyNumberFormat="1" applyAlignment="1">
      <alignment horizontal="right"/>
    </xf>
    <xf numFmtId="3" fontId="18" fillId="0" borderId="0" xfId="56" applyNumberFormat="1" applyAlignment="1">
      <alignment horizontal="right"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8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4">
      <selection activeCell="A30" sqref="A30:I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248</v>
      </c>
      <c r="B1" s="185"/>
      <c r="C1" s="18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1" t="s">
        <v>249</v>
      </c>
      <c r="B2" s="142"/>
      <c r="C2" s="142"/>
      <c r="D2" s="143"/>
      <c r="E2" s="117">
        <v>40909</v>
      </c>
      <c r="F2" s="12"/>
      <c r="G2" s="13" t="s">
        <v>250</v>
      </c>
      <c r="H2" s="117" t="s">
        <v>366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4" t="s">
        <v>314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7" t="s">
        <v>251</v>
      </c>
      <c r="B6" s="148"/>
      <c r="C6" s="139" t="s">
        <v>320</v>
      </c>
      <c r="D6" s="14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9" t="s">
        <v>252</v>
      </c>
      <c r="B8" s="150"/>
      <c r="C8" s="139" t="s">
        <v>321</v>
      </c>
      <c r="D8" s="14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6" t="s">
        <v>253</v>
      </c>
      <c r="B10" s="137"/>
      <c r="C10" s="139" t="s">
        <v>322</v>
      </c>
      <c r="D10" s="14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7" t="s">
        <v>254</v>
      </c>
      <c r="B12" s="148"/>
      <c r="C12" s="151" t="s">
        <v>323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7" t="s">
        <v>255</v>
      </c>
      <c r="B14" s="148"/>
      <c r="C14" s="154">
        <v>21000</v>
      </c>
      <c r="D14" s="155"/>
      <c r="E14" s="16"/>
      <c r="F14" s="151" t="s">
        <v>324</v>
      </c>
      <c r="G14" s="152"/>
      <c r="H14" s="152"/>
      <c r="I14" s="15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7" t="s">
        <v>325</v>
      </c>
      <c r="B16" s="148"/>
      <c r="C16" s="151" t="s">
        <v>326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7" t="s">
        <v>256</v>
      </c>
      <c r="B18" s="148"/>
      <c r="C18" s="156" t="s">
        <v>327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7" t="s">
        <v>257</v>
      </c>
      <c r="B20" s="148"/>
      <c r="C20" s="156" t="s">
        <v>328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7" t="s">
        <v>258</v>
      </c>
      <c r="B22" s="148"/>
      <c r="C22" s="118">
        <v>409</v>
      </c>
      <c r="D22" s="151" t="s">
        <v>329</v>
      </c>
      <c r="E22" s="159"/>
      <c r="F22" s="160"/>
      <c r="G22" s="147"/>
      <c r="H22" s="16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7" t="s">
        <v>259</v>
      </c>
      <c r="B24" s="148"/>
      <c r="C24" s="118">
        <v>17</v>
      </c>
      <c r="D24" s="151" t="s">
        <v>330</v>
      </c>
      <c r="E24" s="159"/>
      <c r="F24" s="159"/>
      <c r="G24" s="160"/>
      <c r="H24" s="48" t="s">
        <v>260</v>
      </c>
      <c r="I24" s="119">
        <v>84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315</v>
      </c>
      <c r="I25" s="95"/>
      <c r="J25" s="10"/>
      <c r="K25" s="10"/>
      <c r="L25" s="10"/>
    </row>
    <row r="26" spans="1:12" ht="12.75">
      <c r="A26" s="147" t="s">
        <v>261</v>
      </c>
      <c r="B26" s="148"/>
      <c r="C26" s="120" t="s">
        <v>331</v>
      </c>
      <c r="D26" s="25"/>
      <c r="E26" s="33"/>
      <c r="F26" s="24"/>
      <c r="G26" s="162" t="s">
        <v>262</v>
      </c>
      <c r="H26" s="148"/>
      <c r="I26" s="121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263</v>
      </c>
      <c r="B28" s="164"/>
      <c r="C28" s="165"/>
      <c r="D28" s="165"/>
      <c r="E28" s="166" t="s">
        <v>264</v>
      </c>
      <c r="F28" s="167"/>
      <c r="G28" s="167"/>
      <c r="H28" s="168" t="s">
        <v>265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 t="s">
        <v>333</v>
      </c>
      <c r="B30" s="171"/>
      <c r="C30" s="171"/>
      <c r="D30" s="172"/>
      <c r="E30" s="170" t="s">
        <v>329</v>
      </c>
      <c r="F30" s="171"/>
      <c r="G30" s="171"/>
      <c r="H30" s="139" t="s">
        <v>334</v>
      </c>
      <c r="I30" s="140"/>
      <c r="J30" s="10"/>
      <c r="K30" s="10"/>
      <c r="L30" s="10"/>
    </row>
    <row r="31" spans="1:12" ht="12.75">
      <c r="A31" s="91"/>
      <c r="B31" s="22"/>
      <c r="C31" s="21"/>
      <c r="D31" s="173"/>
      <c r="E31" s="173"/>
      <c r="F31" s="173"/>
      <c r="G31" s="174"/>
      <c r="H31" s="16"/>
      <c r="I31" s="98"/>
      <c r="J31" s="10"/>
      <c r="K31" s="10"/>
      <c r="L31" s="10"/>
    </row>
    <row r="32" spans="1:12" ht="12.75">
      <c r="A32" s="170" t="s">
        <v>335</v>
      </c>
      <c r="B32" s="171"/>
      <c r="C32" s="171"/>
      <c r="D32" s="172"/>
      <c r="E32" s="170" t="s">
        <v>329</v>
      </c>
      <c r="F32" s="171"/>
      <c r="G32" s="171"/>
      <c r="H32" s="139" t="s">
        <v>336</v>
      </c>
      <c r="I32" s="14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0"/>
      <c r="B34" s="171"/>
      <c r="C34" s="171"/>
      <c r="D34" s="172"/>
      <c r="E34" s="170"/>
      <c r="F34" s="171"/>
      <c r="G34" s="171"/>
      <c r="H34" s="139"/>
      <c r="I34" s="14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39"/>
      <c r="I36" s="140"/>
      <c r="J36" s="10"/>
      <c r="K36" s="10"/>
      <c r="L36" s="10"/>
    </row>
    <row r="37" spans="1:12" ht="12.75">
      <c r="A37" s="100"/>
      <c r="B37" s="30"/>
      <c r="C37" s="175"/>
      <c r="D37" s="176"/>
      <c r="E37" s="16"/>
      <c r="F37" s="175"/>
      <c r="G37" s="176"/>
      <c r="H37" s="16"/>
      <c r="I37" s="92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9"/>
      <c r="I38" s="14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9"/>
      <c r="I40" s="14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6" t="s">
        <v>266</v>
      </c>
      <c r="B44" s="180"/>
      <c r="C44" s="139"/>
      <c r="D44" s="140"/>
      <c r="E44" s="26"/>
      <c r="F44" s="151"/>
      <c r="G44" s="171"/>
      <c r="H44" s="171"/>
      <c r="I44" s="172"/>
      <c r="J44" s="10"/>
      <c r="K44" s="10"/>
      <c r="L44" s="10"/>
    </row>
    <row r="45" spans="1:12" ht="12.75">
      <c r="A45" s="100"/>
      <c r="B45" s="30"/>
      <c r="C45" s="175"/>
      <c r="D45" s="176"/>
      <c r="E45" s="16"/>
      <c r="F45" s="175"/>
      <c r="G45" s="177"/>
      <c r="H45" s="35"/>
      <c r="I45" s="104"/>
      <c r="J45" s="10"/>
      <c r="K45" s="10"/>
      <c r="L45" s="10"/>
    </row>
    <row r="46" spans="1:12" ht="12.75">
      <c r="A46" s="136" t="s">
        <v>267</v>
      </c>
      <c r="B46" s="180"/>
      <c r="C46" s="151" t="s">
        <v>337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1"/>
      <c r="B47" s="22"/>
      <c r="C47" s="21" t="s">
        <v>268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6" t="s">
        <v>269</v>
      </c>
      <c r="B48" s="180"/>
      <c r="C48" s="181" t="s">
        <v>338</v>
      </c>
      <c r="D48" s="182"/>
      <c r="E48" s="183"/>
      <c r="F48" s="16"/>
      <c r="G48" s="48" t="s">
        <v>270</v>
      </c>
      <c r="H48" s="181" t="s">
        <v>339</v>
      </c>
      <c r="I48" s="183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6" t="s">
        <v>256</v>
      </c>
      <c r="B50" s="180"/>
      <c r="C50" s="192" t="s">
        <v>340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7" t="s">
        <v>271</v>
      </c>
      <c r="B52" s="148"/>
      <c r="C52" s="181" t="s">
        <v>341</v>
      </c>
      <c r="D52" s="182"/>
      <c r="E52" s="182"/>
      <c r="F52" s="182"/>
      <c r="G52" s="182"/>
      <c r="H52" s="182"/>
      <c r="I52" s="153"/>
      <c r="J52" s="10"/>
      <c r="K52" s="10"/>
      <c r="L52" s="10"/>
    </row>
    <row r="53" spans="1:12" ht="12.75">
      <c r="A53" s="105"/>
      <c r="B53" s="20"/>
      <c r="C53" s="186" t="s">
        <v>272</v>
      </c>
      <c r="D53" s="186"/>
      <c r="E53" s="186"/>
      <c r="F53" s="186"/>
      <c r="G53" s="186"/>
      <c r="H53" s="18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3" t="s">
        <v>273</v>
      </c>
      <c r="C55" s="194"/>
      <c r="D55" s="194"/>
      <c r="E55" s="194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5" t="s">
        <v>304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5"/>
      <c r="B57" s="195" t="s">
        <v>305</v>
      </c>
      <c r="C57" s="196"/>
      <c r="D57" s="196"/>
      <c r="E57" s="196"/>
      <c r="F57" s="196"/>
      <c r="G57" s="196"/>
      <c r="H57" s="196"/>
      <c r="I57" s="107"/>
      <c r="J57" s="10"/>
      <c r="K57" s="10"/>
      <c r="L57" s="10"/>
    </row>
    <row r="58" spans="1:12" ht="12.75">
      <c r="A58" s="105"/>
      <c r="B58" s="195" t="s">
        <v>306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5"/>
      <c r="B59" s="195" t="s">
        <v>307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274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275</v>
      </c>
      <c r="F62" s="33"/>
      <c r="G62" s="187" t="s">
        <v>276</v>
      </c>
      <c r="H62" s="188"/>
      <c r="I62" s="18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0"/>
      <c r="H63" s="19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1">
      <selection activeCell="K83" sqref="K83"/>
    </sheetView>
  </sheetViews>
  <sheetFormatPr defaultColWidth="9.140625" defaultRowHeight="12.75"/>
  <cols>
    <col min="1" max="9" width="9.140625" style="49" customWidth="1"/>
    <col min="10" max="11" width="9.421875" style="49" bestFit="1" customWidth="1"/>
    <col min="12" max="16384" width="9.140625" style="49" customWidth="1"/>
  </cols>
  <sheetData>
    <row r="1" spans="1:11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367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342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5" t="s">
        <v>277</v>
      </c>
      <c r="J4" s="56" t="s">
        <v>316</v>
      </c>
      <c r="K4" s="57" t="s">
        <v>317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4">
        <v>2</v>
      </c>
      <c r="J5" s="53">
        <v>3</v>
      </c>
      <c r="K5" s="53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0">
        <v>27539542</v>
      </c>
      <c r="K8" s="50">
        <f>K9+K16+K26+K35+K39</f>
        <v>25510512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0">
        <v>3026</v>
      </c>
      <c r="K9" s="50">
        <f>K11</f>
        <v>3026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3026</v>
      </c>
      <c r="K11" s="7">
        <v>3026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0">
        <v>27459946</v>
      </c>
      <c r="K16" s="50">
        <f>K17+K18+K20</f>
        <v>25096266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7583310</v>
      </c>
      <c r="K17" s="7">
        <v>7062771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19707394</v>
      </c>
      <c r="K18" s="7">
        <v>17866062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/>
      <c r="K19" s="7"/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169242</v>
      </c>
      <c r="K20" s="7">
        <v>167433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/>
      <c r="K23" s="7"/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0">
        <v>76570</v>
      </c>
      <c r="K26" s="50">
        <f>K27+K33</f>
        <v>411220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22320</v>
      </c>
      <c r="K27" s="7">
        <v>22320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54250</v>
      </c>
      <c r="K33" s="7">
        <v>388900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0"/>
      <c r="K35" s="50"/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0">
        <v>13342624</v>
      </c>
      <c r="K40" s="50">
        <f>K41+K49+K56+K64</f>
        <v>14366930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0">
        <v>2090496</v>
      </c>
      <c r="K41" s="50">
        <f>K42+K45</f>
        <v>1786175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184</v>
      </c>
      <c r="K42" s="7">
        <v>184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2090312</v>
      </c>
      <c r="K45" s="7">
        <v>1785991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0">
        <v>5739079</v>
      </c>
      <c r="K49" s="50">
        <f>K51+K53+K54+K55</f>
        <v>5290412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5446511</v>
      </c>
      <c r="K51" s="7">
        <v>5030676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27555</v>
      </c>
      <c r="K53" s="7">
        <v>2275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113813</v>
      </c>
      <c r="K54" s="7">
        <v>106261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151200</v>
      </c>
      <c r="K55" s="7">
        <v>151200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0">
        <f>J58+J61+J62+J63</f>
        <v>5494362</v>
      </c>
      <c r="K56" s="50">
        <f>K58+K61+K62+K63</f>
        <v>5890119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30882</v>
      </c>
      <c r="K58" s="7">
        <v>30882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105215</v>
      </c>
      <c r="K61" s="7">
        <v>972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99123</v>
      </c>
      <c r="K62" s="7">
        <v>606002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5259142</v>
      </c>
      <c r="K63" s="7">
        <v>5252263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18687</v>
      </c>
      <c r="K64" s="7">
        <v>1400224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/>
      <c r="K65" s="7"/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0">
        <v>40882166</v>
      </c>
      <c r="K66" s="50">
        <f>K65+K40+K8</f>
        <v>39877442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11792548</v>
      </c>
      <c r="K67" s="8">
        <v>1054401</v>
      </c>
    </row>
    <row r="68" spans="1:11" ht="12.75">
      <c r="A68" s="203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5"/>
      <c r="I69" s="3">
        <v>62</v>
      </c>
      <c r="J69" s="51">
        <v>16413771</v>
      </c>
      <c r="K69" s="51">
        <f>K70+K71+K79+K82+K85</f>
        <v>21245618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33513861</v>
      </c>
      <c r="K70" s="7">
        <v>33493860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1673668</v>
      </c>
      <c r="K71" s="7">
        <v>1673668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0"/>
      <c r="K72" s="50"/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/>
      <c r="K73" s="7"/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0">
        <v>15829385</v>
      </c>
      <c r="K79" s="50">
        <f>K80-K81</f>
        <v>-17358196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15829385</v>
      </c>
      <c r="K81" s="7">
        <v>17358196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0">
        <v>2944373</v>
      </c>
      <c r="K82" s="50">
        <f>K83-K84</f>
        <v>3436286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>
        <v>3436286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2944373</v>
      </c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0"/>
      <c r="K86" s="50"/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0">
        <v>827071</v>
      </c>
      <c r="K90" s="50">
        <f>K98</f>
        <v>864349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827071</v>
      </c>
      <c r="K98" s="7">
        <v>864349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0">
        <v>22759111</v>
      </c>
      <c r="K100" s="50">
        <f>K101+K102+K105+K108+K109+K112</f>
        <v>17767475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6730818</v>
      </c>
      <c r="K101" s="7">
        <v>301785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1233530</v>
      </c>
      <c r="K102" s="7">
        <v>8928492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720090</v>
      </c>
      <c r="K103" s="7"/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7454991</v>
      </c>
      <c r="K105" s="7">
        <v>5331692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319389</v>
      </c>
      <c r="K108" s="7">
        <v>290328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2913670</v>
      </c>
      <c r="K109" s="7">
        <v>470889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3386623</v>
      </c>
      <c r="K112" s="7">
        <v>2444289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882213</v>
      </c>
      <c r="K113" s="7"/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0">
        <v>40882166</v>
      </c>
      <c r="K114" s="50">
        <f>K113+K100+K90+K86+K69</f>
        <v>39877442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>
        <v>11792548</v>
      </c>
      <c r="K115" s="8"/>
    </row>
    <row r="116" spans="1:11" ht="12.75">
      <c r="A116" s="203" t="s">
        <v>308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9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309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9">
      <selection activeCell="M18" sqref="M1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368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7" t="s">
        <v>343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5" t="s">
        <v>278</v>
      </c>
      <c r="J4" s="259" t="s">
        <v>316</v>
      </c>
      <c r="K4" s="259"/>
      <c r="L4" s="259" t="s">
        <v>317</v>
      </c>
      <c r="M4" s="259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5"/>
      <c r="J5" s="57" t="s">
        <v>312</v>
      </c>
      <c r="K5" s="57" t="s">
        <v>313</v>
      </c>
      <c r="L5" s="57" t="s">
        <v>312</v>
      </c>
      <c r="M5" s="57" t="s">
        <v>313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5"/>
      <c r="I7" s="3">
        <v>111</v>
      </c>
      <c r="J7" s="51">
        <v>14002923</v>
      </c>
      <c r="K7" s="51">
        <v>3610806</v>
      </c>
      <c r="L7" s="51">
        <f>L8+L9</f>
        <v>11347481</v>
      </c>
      <c r="M7" s="51">
        <f>M8</f>
        <v>2575178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13960989</v>
      </c>
      <c r="K8" s="7">
        <v>3590247</v>
      </c>
      <c r="L8" s="7">
        <v>11270299</v>
      </c>
      <c r="M8" s="7">
        <v>2575178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21934</v>
      </c>
      <c r="K9" s="7">
        <v>20559</v>
      </c>
      <c r="L9" s="7">
        <v>77182</v>
      </c>
      <c r="M9" s="7"/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0">
        <v>16161139</v>
      </c>
      <c r="K10" s="50">
        <v>3930882</v>
      </c>
      <c r="L10" s="50">
        <f>L12+L16+L20+L21+L26</f>
        <v>13333341</v>
      </c>
      <c r="M10" s="50">
        <f>M12+M16+M20+M21</f>
        <v>3202453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0">
        <v>6314268</v>
      </c>
      <c r="K12" s="50">
        <v>1438389</v>
      </c>
      <c r="L12" s="50">
        <f>L13+L14+L15</f>
        <v>5797882</v>
      </c>
      <c r="M12" s="50">
        <f>M13+M14+M15</f>
        <v>1565374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2455173</v>
      </c>
      <c r="K13" s="7">
        <v>553665</v>
      </c>
      <c r="L13" s="7">
        <v>2613817</v>
      </c>
      <c r="M13" s="7">
        <v>588070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1667701</v>
      </c>
      <c r="K14" s="7">
        <v>390387</v>
      </c>
      <c r="L14" s="7">
        <v>1103074</v>
      </c>
      <c r="M14" s="7">
        <v>274652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2201394</v>
      </c>
      <c r="K15" s="7">
        <v>494337</v>
      </c>
      <c r="L15" s="7">
        <v>2080991</v>
      </c>
      <c r="M15" s="7">
        <v>702652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0">
        <v>6913696</v>
      </c>
      <c r="K16" s="50">
        <v>1616239</v>
      </c>
      <c r="L16" s="50">
        <f>L17+L18+L19</f>
        <v>4852933</v>
      </c>
      <c r="M16" s="50">
        <f>M17+M18+M19</f>
        <v>1228699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4304829</v>
      </c>
      <c r="K17" s="7">
        <v>1008597</v>
      </c>
      <c r="L17" s="7">
        <v>3089600</v>
      </c>
      <c r="M17" s="7">
        <v>793086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1589198</v>
      </c>
      <c r="K18" s="7">
        <v>369269</v>
      </c>
      <c r="L18" s="7">
        <v>1095666</v>
      </c>
      <c r="M18" s="7">
        <v>271244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1019669</v>
      </c>
      <c r="K19" s="7">
        <v>238373</v>
      </c>
      <c r="L19" s="7">
        <v>667667</v>
      </c>
      <c r="M19" s="7">
        <v>164369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1770256</v>
      </c>
      <c r="K20" s="7">
        <v>331641</v>
      </c>
      <c r="L20" s="7">
        <v>1709128</v>
      </c>
      <c r="M20" s="7">
        <v>408380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825961</v>
      </c>
      <c r="K21" s="7">
        <v>242620</v>
      </c>
      <c r="L21" s="7">
        <v>840763</v>
      </c>
      <c r="M21" s="7"/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0">
        <v>56345</v>
      </c>
      <c r="K22" s="50">
        <v>31380</v>
      </c>
      <c r="L22" s="50"/>
      <c r="M22" s="50"/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50215</v>
      </c>
      <c r="K23" s="7">
        <v>15250</v>
      </c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6130</v>
      </c>
      <c r="K24" s="7">
        <v>6130</v>
      </c>
      <c r="L24" s="7"/>
      <c r="M24" s="7"/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280613</v>
      </c>
      <c r="K26" s="7">
        <v>280613</v>
      </c>
      <c r="L26" s="7">
        <v>132635</v>
      </c>
      <c r="M26" s="7"/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0">
        <v>28849</v>
      </c>
      <c r="K27" s="50">
        <v>1376</v>
      </c>
      <c r="L27" s="50">
        <f>L29</f>
        <v>75813</v>
      </c>
      <c r="M27" s="50">
        <f>M29</f>
        <v>35250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/>
      <c r="K28" s="7"/>
      <c r="L28" s="7"/>
      <c r="M28" s="7"/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27473</v>
      </c>
      <c r="K29" s="7"/>
      <c r="L29" s="7">
        <v>75813</v>
      </c>
      <c r="M29" s="7">
        <v>35250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1376</v>
      </c>
      <c r="K32" s="7">
        <v>1376</v>
      </c>
      <c r="L32" s="7"/>
      <c r="M32" s="7"/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0">
        <v>544326</v>
      </c>
      <c r="K33" s="50">
        <v>109086</v>
      </c>
      <c r="L33" s="50">
        <f>L35+L37</f>
        <v>320320</v>
      </c>
      <c r="M33" s="50">
        <f>M35+M37</f>
        <v>21923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/>
      <c r="K34" s="7"/>
      <c r="L34" s="7"/>
      <c r="M34" s="7"/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544326</v>
      </c>
      <c r="K35" s="7">
        <v>109086</v>
      </c>
      <c r="L35" s="7">
        <v>267918</v>
      </c>
      <c r="M35" s="7">
        <v>15117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>
        <v>52402</v>
      </c>
      <c r="M37" s="7">
        <v>6806</v>
      </c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>
        <v>6338000</v>
      </c>
      <c r="M40" s="7"/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>
        <v>671347</v>
      </c>
      <c r="M41" s="7"/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0">
        <v>14031772</v>
      </c>
      <c r="K42" s="50">
        <v>3612182</v>
      </c>
      <c r="L42" s="50">
        <f>L40+L27+L7</f>
        <v>17761294</v>
      </c>
      <c r="M42" s="50">
        <f>M40+M38+M27+M7</f>
        <v>2610428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0">
        <v>16705465</v>
      </c>
      <c r="K43" s="50">
        <v>4039968</v>
      </c>
      <c r="L43" s="50">
        <f>L41+L33+L10</f>
        <v>14325008</v>
      </c>
      <c r="M43" s="50">
        <f>M41+M39+M33+M10</f>
        <v>3224376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0">
        <v>-2673693</v>
      </c>
      <c r="K44" s="50">
        <v>-427786</v>
      </c>
      <c r="L44" s="50">
        <f>L42-L43</f>
        <v>3436286</v>
      </c>
      <c r="M44" s="50">
        <f>M42-M43</f>
        <v>-613948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0"/>
      <c r="K45" s="50"/>
      <c r="L45" s="50">
        <f>L42-L43</f>
        <v>3436286</v>
      </c>
      <c r="M45" s="50"/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0">
        <v>2673693</v>
      </c>
      <c r="K46" s="50">
        <v>427786</v>
      </c>
      <c r="L46" s="50"/>
      <c r="M46" s="50">
        <f>M42-M43</f>
        <v>-613948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/>
      <c r="K47" s="7"/>
      <c r="L47" s="7"/>
      <c r="M47" s="7"/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0">
        <v>-2673693</v>
      </c>
      <c r="K48" s="50">
        <v>-427786</v>
      </c>
      <c r="L48" s="50">
        <f>L44-L47</f>
        <v>3436286</v>
      </c>
      <c r="M48" s="50">
        <f>M44-M47</f>
        <v>-613948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0"/>
      <c r="K49" s="50"/>
      <c r="L49" s="50">
        <f>L45-L47</f>
        <v>3436286</v>
      </c>
      <c r="M49" s="50"/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58">
        <v>2673693</v>
      </c>
      <c r="K50" s="58">
        <v>427786</v>
      </c>
      <c r="L50" s="58"/>
      <c r="M50" s="58">
        <f>M47-M44</f>
        <v>613948</v>
      </c>
    </row>
    <row r="51" spans="1:13" ht="12.75" customHeight="1">
      <c r="A51" s="203" t="s">
        <v>310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2"/>
      <c r="J52" s="52"/>
      <c r="K52" s="52"/>
      <c r="L52" s="52"/>
      <c r="M52" s="59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J48</f>
        <v>-2673693</v>
      </c>
      <c r="K56" s="6">
        <f>K48</f>
        <v>-427786</v>
      </c>
      <c r="L56" s="6">
        <v>3458080</v>
      </c>
      <c r="M56" s="6">
        <f>M48</f>
        <v>-613948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0"/>
      <c r="K57" s="50"/>
      <c r="L57" s="50"/>
      <c r="M57" s="50"/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0"/>
      <c r="K66" s="50"/>
      <c r="L66" s="50"/>
      <c r="M66" s="50"/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8">
        <v>-2673693</v>
      </c>
      <c r="K67" s="58">
        <v>-427786</v>
      </c>
      <c r="L67" s="58">
        <f>L56+L66</f>
        <v>3458080</v>
      </c>
      <c r="M67" s="58">
        <f>M56+M66</f>
        <v>-613948</v>
      </c>
    </row>
    <row r="68" spans="1:13" ht="12.75" customHeight="1">
      <c r="A68" s="247" t="s">
        <v>311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57" sqref="J57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369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344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3" t="s">
        <v>278</v>
      </c>
      <c r="J4" s="64" t="s">
        <v>316</v>
      </c>
      <c r="K4" s="64" t="s">
        <v>317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5">
        <v>2</v>
      </c>
      <c r="J5" s="66" t="s">
        <v>281</v>
      </c>
      <c r="K5" s="66" t="s">
        <v>282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-2673693</v>
      </c>
      <c r="K7" s="7">
        <v>3436286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1770256</v>
      </c>
      <c r="K8" s="7">
        <v>1709128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535628</v>
      </c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>
        <v>470461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1018874</v>
      </c>
      <c r="K11" s="7">
        <v>304321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1">
        <v>651065</v>
      </c>
      <c r="K13" s="50">
        <f>K7+K8+K10+K11</f>
        <v>5920196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>
        <v>5558266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970750</v>
      </c>
      <c r="K15" s="7">
        <v>882213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757177</v>
      </c>
      <c r="K17" s="7"/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1">
        <v>1272927</v>
      </c>
      <c r="K18" s="50">
        <f>K14+K15</f>
        <v>6440479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1"/>
      <c r="K19" s="50"/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1">
        <v>1076862</v>
      </c>
      <c r="K20" s="50">
        <f>K18-K13</f>
        <v>520283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>
        <v>654552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623267</v>
      </c>
      <c r="K26" s="7"/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1">
        <v>623267</v>
      </c>
      <c r="K27" s="50">
        <f>K22</f>
        <v>654552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/>
      <c r="K28" s="7">
        <v>334650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>
        <v>395757</v>
      </c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1"/>
      <c r="K31" s="50">
        <f>K28+K30</f>
        <v>730407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1">
        <v>623267</v>
      </c>
      <c r="K32" s="50"/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1"/>
      <c r="K33" s="50">
        <f>K31-K27</f>
        <v>75855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206490</v>
      </c>
      <c r="K36" s="7">
        <v>7732240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471193</v>
      </c>
      <c r="K37" s="7">
        <v>1394558</v>
      </c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1">
        <v>677684</v>
      </c>
      <c r="K38" s="50">
        <f>K36+K37</f>
        <v>9126798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238426</v>
      </c>
      <c r="K39" s="7">
        <v>7149123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1">
        <v>238426</v>
      </c>
      <c r="K44" s="50">
        <f>K39</f>
        <v>7149123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1">
        <v>439258</v>
      </c>
      <c r="K45" s="50">
        <f>K38-K44</f>
        <v>1977675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1"/>
      <c r="K46" s="50"/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1"/>
      <c r="K47" s="50">
        <f>K45-K33-K20</f>
        <v>1381537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1">
        <v>124337</v>
      </c>
      <c r="K48" s="50"/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33024</v>
      </c>
      <c r="K49" s="7">
        <v>18687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>
        <v>1381537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14337</v>
      </c>
      <c r="K51" s="7"/>
    </row>
    <row r="52" spans="1:11" ht="12.75">
      <c r="A52" s="217" t="s">
        <v>177</v>
      </c>
      <c r="B52" s="218"/>
      <c r="C52" s="218"/>
      <c r="D52" s="218"/>
      <c r="E52" s="218"/>
      <c r="F52" s="218"/>
      <c r="G52" s="218"/>
      <c r="H52" s="218"/>
      <c r="I52" s="4">
        <v>44</v>
      </c>
      <c r="J52" s="62">
        <v>18687</v>
      </c>
      <c r="K52" s="58">
        <f>K49+K50</f>
        <v>1400224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3" t="s">
        <v>278</v>
      </c>
      <c r="J4" s="64" t="s">
        <v>316</v>
      </c>
      <c r="K4" s="64" t="s">
        <v>317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9">
        <v>2</v>
      </c>
      <c r="J5" s="70" t="s">
        <v>281</v>
      </c>
      <c r="K5" s="70" t="s">
        <v>282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6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318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319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4" sqref="A4:H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91" t="s">
        <v>279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2"/>
    </row>
    <row r="2" spans="1:12" ht="15.75">
      <c r="A2" s="39"/>
      <c r="B2" s="71"/>
      <c r="C2" s="276" t="s">
        <v>280</v>
      </c>
      <c r="D2" s="276"/>
      <c r="E2" s="74" t="s">
        <v>392</v>
      </c>
      <c r="F2" s="40" t="s">
        <v>250</v>
      </c>
      <c r="G2" s="277" t="s">
        <v>366</v>
      </c>
      <c r="H2" s="278"/>
      <c r="I2" s="71"/>
      <c r="J2" s="71"/>
      <c r="K2" s="71"/>
      <c r="L2" s="75"/>
    </row>
    <row r="3" spans="1:11" ht="23.25">
      <c r="A3" s="279" t="s">
        <v>59</v>
      </c>
      <c r="B3" s="279"/>
      <c r="C3" s="279"/>
      <c r="D3" s="279"/>
      <c r="E3" s="279"/>
      <c r="F3" s="279"/>
      <c r="G3" s="279"/>
      <c r="H3" s="279"/>
      <c r="I3" s="78" t="s">
        <v>303</v>
      </c>
      <c r="J3" s="79" t="s">
        <v>150</v>
      </c>
      <c r="K3" s="79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1">
        <v>2</v>
      </c>
      <c r="J4" s="80" t="s">
        <v>281</v>
      </c>
      <c r="K4" s="80" t="s">
        <v>282</v>
      </c>
    </row>
    <row r="5" spans="1:11" ht="12.75">
      <c r="A5" s="281" t="s">
        <v>283</v>
      </c>
      <c r="B5" s="282"/>
      <c r="C5" s="282"/>
      <c r="D5" s="282"/>
      <c r="E5" s="282"/>
      <c r="F5" s="282"/>
      <c r="G5" s="282"/>
      <c r="H5" s="282"/>
      <c r="I5" s="41">
        <v>1</v>
      </c>
      <c r="J5" s="42">
        <v>33513861</v>
      </c>
      <c r="K5" s="42">
        <v>33493860</v>
      </c>
    </row>
    <row r="6" spans="1:11" ht="12.75">
      <c r="A6" s="281" t="s">
        <v>284</v>
      </c>
      <c r="B6" s="282"/>
      <c r="C6" s="282"/>
      <c r="D6" s="282"/>
      <c r="E6" s="282"/>
      <c r="F6" s="282"/>
      <c r="G6" s="282"/>
      <c r="H6" s="282"/>
      <c r="I6" s="41">
        <v>2</v>
      </c>
      <c r="J6" s="43">
        <v>1673668</v>
      </c>
      <c r="K6" s="43">
        <v>1673668</v>
      </c>
    </row>
    <row r="7" spans="1:11" ht="12.75">
      <c r="A7" s="281" t="s">
        <v>285</v>
      </c>
      <c r="B7" s="282"/>
      <c r="C7" s="282"/>
      <c r="D7" s="282"/>
      <c r="E7" s="282"/>
      <c r="F7" s="282"/>
      <c r="G7" s="282"/>
      <c r="H7" s="282"/>
      <c r="I7" s="41">
        <v>3</v>
      </c>
      <c r="J7" s="43"/>
      <c r="K7" s="43"/>
    </row>
    <row r="8" spans="1:11" ht="12.75">
      <c r="A8" s="281" t="s">
        <v>286</v>
      </c>
      <c r="B8" s="282"/>
      <c r="C8" s="282"/>
      <c r="D8" s="282"/>
      <c r="E8" s="282"/>
      <c r="F8" s="282"/>
      <c r="G8" s="282"/>
      <c r="H8" s="282"/>
      <c r="I8" s="41">
        <v>4</v>
      </c>
      <c r="J8" s="43">
        <v>-15829385</v>
      </c>
      <c r="K8" s="43">
        <v>-17358196</v>
      </c>
    </row>
    <row r="9" spans="1:11" ht="12.75">
      <c r="A9" s="281" t="s">
        <v>287</v>
      </c>
      <c r="B9" s="282"/>
      <c r="C9" s="282"/>
      <c r="D9" s="282"/>
      <c r="E9" s="282"/>
      <c r="F9" s="282"/>
      <c r="G9" s="282"/>
      <c r="H9" s="282"/>
      <c r="I9" s="41">
        <v>5</v>
      </c>
      <c r="J9" s="43">
        <v>-2944373</v>
      </c>
      <c r="K9" s="43">
        <v>3436286</v>
      </c>
    </row>
    <row r="10" spans="1:11" ht="12.75">
      <c r="A10" s="281" t="s">
        <v>288</v>
      </c>
      <c r="B10" s="282"/>
      <c r="C10" s="282"/>
      <c r="D10" s="282"/>
      <c r="E10" s="282"/>
      <c r="F10" s="282"/>
      <c r="G10" s="282"/>
      <c r="H10" s="282"/>
      <c r="I10" s="41">
        <v>6</v>
      </c>
      <c r="J10" s="43"/>
      <c r="K10" s="43"/>
    </row>
    <row r="11" spans="1:11" ht="12.75">
      <c r="A11" s="281" t="s">
        <v>289</v>
      </c>
      <c r="B11" s="282"/>
      <c r="C11" s="282"/>
      <c r="D11" s="282"/>
      <c r="E11" s="282"/>
      <c r="F11" s="282"/>
      <c r="G11" s="282"/>
      <c r="H11" s="282"/>
      <c r="I11" s="41">
        <v>7</v>
      </c>
      <c r="J11" s="43"/>
      <c r="K11" s="43"/>
    </row>
    <row r="12" spans="1:11" ht="12.75">
      <c r="A12" s="281" t="s">
        <v>290</v>
      </c>
      <c r="B12" s="282"/>
      <c r="C12" s="282"/>
      <c r="D12" s="282"/>
      <c r="E12" s="282"/>
      <c r="F12" s="282"/>
      <c r="G12" s="282"/>
      <c r="H12" s="282"/>
      <c r="I12" s="41">
        <v>8</v>
      </c>
      <c r="J12" s="43"/>
      <c r="K12" s="43"/>
    </row>
    <row r="13" spans="1:11" ht="12.75">
      <c r="A13" s="281" t="s">
        <v>291</v>
      </c>
      <c r="B13" s="282"/>
      <c r="C13" s="282"/>
      <c r="D13" s="282"/>
      <c r="E13" s="282"/>
      <c r="F13" s="282"/>
      <c r="G13" s="282"/>
      <c r="H13" s="282"/>
      <c r="I13" s="41">
        <v>9</v>
      </c>
      <c r="J13" s="43"/>
      <c r="K13" s="43"/>
    </row>
    <row r="14" spans="1:11" ht="12.75">
      <c r="A14" s="283" t="s">
        <v>292</v>
      </c>
      <c r="B14" s="284"/>
      <c r="C14" s="284"/>
      <c r="D14" s="284"/>
      <c r="E14" s="284"/>
      <c r="F14" s="284"/>
      <c r="G14" s="284"/>
      <c r="H14" s="284"/>
      <c r="I14" s="41">
        <v>10</v>
      </c>
      <c r="J14" s="76">
        <f>SUM(J5:J13)</f>
        <v>16413771</v>
      </c>
      <c r="K14" s="76">
        <f>SUM(K5:K13)</f>
        <v>21245618</v>
      </c>
    </row>
    <row r="15" spans="1:11" ht="12.75">
      <c r="A15" s="281" t="s">
        <v>293</v>
      </c>
      <c r="B15" s="282"/>
      <c r="C15" s="282"/>
      <c r="D15" s="282"/>
      <c r="E15" s="282"/>
      <c r="F15" s="282"/>
      <c r="G15" s="282"/>
      <c r="H15" s="282"/>
      <c r="I15" s="41">
        <v>11</v>
      </c>
      <c r="J15" s="43"/>
      <c r="K15" s="43"/>
    </row>
    <row r="16" spans="1:11" ht="12.75">
      <c r="A16" s="281" t="s">
        <v>294</v>
      </c>
      <c r="B16" s="282"/>
      <c r="C16" s="282"/>
      <c r="D16" s="282"/>
      <c r="E16" s="282"/>
      <c r="F16" s="282"/>
      <c r="G16" s="282"/>
      <c r="H16" s="282"/>
      <c r="I16" s="41">
        <v>12</v>
      </c>
      <c r="J16" s="43"/>
      <c r="K16" s="43"/>
    </row>
    <row r="17" spans="1:11" ht="12.75">
      <c r="A17" s="281" t="s">
        <v>295</v>
      </c>
      <c r="B17" s="282"/>
      <c r="C17" s="282"/>
      <c r="D17" s="282"/>
      <c r="E17" s="282"/>
      <c r="F17" s="282"/>
      <c r="G17" s="282"/>
      <c r="H17" s="282"/>
      <c r="I17" s="41">
        <v>13</v>
      </c>
      <c r="J17" s="43"/>
      <c r="K17" s="43"/>
    </row>
    <row r="18" spans="1:11" ht="12.75">
      <c r="A18" s="281" t="s">
        <v>296</v>
      </c>
      <c r="B18" s="282"/>
      <c r="C18" s="282"/>
      <c r="D18" s="282"/>
      <c r="E18" s="282"/>
      <c r="F18" s="282"/>
      <c r="G18" s="282"/>
      <c r="H18" s="282"/>
      <c r="I18" s="41">
        <v>14</v>
      </c>
      <c r="J18" s="43"/>
      <c r="K18" s="43"/>
    </row>
    <row r="19" spans="1:11" ht="12.75">
      <c r="A19" s="281" t="s">
        <v>297</v>
      </c>
      <c r="B19" s="282"/>
      <c r="C19" s="282"/>
      <c r="D19" s="282"/>
      <c r="E19" s="282"/>
      <c r="F19" s="282"/>
      <c r="G19" s="282"/>
      <c r="H19" s="282"/>
      <c r="I19" s="41">
        <v>15</v>
      </c>
      <c r="J19" s="43"/>
      <c r="K19" s="43"/>
    </row>
    <row r="20" spans="1:11" ht="12.75">
      <c r="A20" s="281" t="s">
        <v>298</v>
      </c>
      <c r="B20" s="282"/>
      <c r="C20" s="282"/>
      <c r="D20" s="282"/>
      <c r="E20" s="282"/>
      <c r="F20" s="282"/>
      <c r="G20" s="282"/>
      <c r="H20" s="282"/>
      <c r="I20" s="41">
        <v>16</v>
      </c>
      <c r="J20" s="43"/>
      <c r="K20" s="43"/>
    </row>
    <row r="21" spans="1:11" ht="12.75">
      <c r="A21" s="283" t="s">
        <v>299</v>
      </c>
      <c r="B21" s="284"/>
      <c r="C21" s="284"/>
      <c r="D21" s="284"/>
      <c r="E21" s="284"/>
      <c r="F21" s="284"/>
      <c r="G21" s="284"/>
      <c r="H21" s="284"/>
      <c r="I21" s="41">
        <v>17</v>
      </c>
      <c r="J21" s="77"/>
      <c r="K21" s="77"/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300</v>
      </c>
      <c r="B23" s="286"/>
      <c r="C23" s="286"/>
      <c r="D23" s="286"/>
      <c r="E23" s="286"/>
      <c r="F23" s="286"/>
      <c r="G23" s="286"/>
      <c r="H23" s="286"/>
      <c r="I23" s="44">
        <v>18</v>
      </c>
      <c r="J23" s="42"/>
      <c r="K23" s="42"/>
    </row>
    <row r="24" spans="1:11" ht="17.25" customHeight="1">
      <c r="A24" s="287" t="s">
        <v>301</v>
      </c>
      <c r="B24" s="288"/>
      <c r="C24" s="288"/>
      <c r="D24" s="288"/>
      <c r="E24" s="288"/>
      <c r="F24" s="288"/>
      <c r="G24" s="288"/>
      <c r="H24" s="288"/>
      <c r="I24" s="45">
        <v>19</v>
      </c>
      <c r="J24" s="77"/>
      <c r="K24" s="77"/>
    </row>
    <row r="25" spans="1:11" ht="30" customHeight="1">
      <c r="A25" s="289" t="s">
        <v>302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110" zoomScaleSheetLayoutView="110" zoomScalePageLayoutView="0" workbookViewId="0" topLeftCell="A1">
      <selection activeCell="G49" sqref="G49"/>
    </sheetView>
  </sheetViews>
  <sheetFormatPr defaultColWidth="9.140625" defaultRowHeight="12.75"/>
  <cols>
    <col min="1" max="1" width="9.140625" style="0" customWidth="1"/>
    <col min="5" max="5" width="11.140625" style="0" customWidth="1"/>
    <col min="8" max="8" width="8.421875" style="0" customWidth="1"/>
    <col min="9" max="9" width="8.00390625" style="0" customWidth="1"/>
  </cols>
  <sheetData>
    <row r="1" spans="1:10" ht="15.75">
      <c r="A1" s="297" t="s">
        <v>345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2.75">
      <c r="A2" s="125" t="s">
        <v>346</v>
      </c>
      <c r="B2" s="125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298" t="s">
        <v>347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2.75">
      <c r="A4" s="127" t="s">
        <v>348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>
      <c r="A5" s="127" t="s">
        <v>349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>
      <c r="A6" s="127" t="s">
        <v>350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>
      <c r="A7" s="127" t="s">
        <v>351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7" t="s">
        <v>352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7" t="s">
        <v>384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7" t="s">
        <v>353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2.75">
      <c r="A11" s="127" t="s">
        <v>385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7" t="s">
        <v>386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27" t="s">
        <v>387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7" t="s">
        <v>388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2.75">
      <c r="A15" s="127" t="s">
        <v>389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2.75">
      <c r="A16" s="127" t="s">
        <v>354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2.75">
      <c r="A17" s="127" t="s">
        <v>355</v>
      </c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2.75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12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5">
      <c r="A21" s="127" t="s">
        <v>382</v>
      </c>
      <c r="B21" s="127"/>
      <c r="C21" s="127"/>
      <c r="D21" s="127"/>
      <c r="E21" s="127"/>
      <c r="F21" s="127"/>
      <c r="G21" s="127"/>
      <c r="H21" s="127"/>
      <c r="I21" s="128"/>
      <c r="J21" s="127"/>
    </row>
    <row r="22" spans="1:10" ht="15">
      <c r="A22" s="127"/>
      <c r="B22" s="127"/>
      <c r="C22" s="127"/>
      <c r="D22" s="127"/>
      <c r="E22" s="127"/>
      <c r="F22" s="127"/>
      <c r="G22" s="127"/>
      <c r="H22" s="127"/>
      <c r="I22" s="128"/>
      <c r="J22" s="127"/>
    </row>
    <row r="23" spans="1:10" ht="15">
      <c r="A23" s="127"/>
      <c r="B23" s="127"/>
      <c r="C23" s="127"/>
      <c r="D23" s="127"/>
      <c r="E23" s="127" t="s">
        <v>371</v>
      </c>
      <c r="F23" s="133" t="s">
        <v>372</v>
      </c>
      <c r="G23" s="127"/>
      <c r="H23" s="127"/>
      <c r="I23" s="128"/>
      <c r="J23" s="127"/>
    </row>
    <row r="24" spans="1:10" ht="12.75">
      <c r="A24" s="127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ht="12.75">
      <c r="A25" s="133" t="s">
        <v>370</v>
      </c>
      <c r="B25" s="127" t="s">
        <v>380</v>
      </c>
      <c r="C25" s="127"/>
      <c r="D25" s="127"/>
      <c r="E25" s="135">
        <v>624027</v>
      </c>
      <c r="F25" s="127">
        <v>90.23</v>
      </c>
      <c r="G25" s="127"/>
      <c r="H25" s="127"/>
      <c r="I25" s="127"/>
      <c r="J25" s="127"/>
    </row>
    <row r="26" spans="1:6" ht="12.75">
      <c r="A26" s="133" t="s">
        <v>373</v>
      </c>
      <c r="B26" t="s">
        <v>381</v>
      </c>
      <c r="E26" s="134">
        <v>19265</v>
      </c>
      <c r="F26">
        <v>2.86</v>
      </c>
    </row>
    <row r="27" spans="1:6" ht="12.75">
      <c r="A27" s="133" t="s">
        <v>374</v>
      </c>
      <c r="B27" t="s">
        <v>377</v>
      </c>
      <c r="D27" s="130"/>
      <c r="E27" s="134">
        <v>515</v>
      </c>
      <c r="F27">
        <v>0.08</v>
      </c>
    </row>
    <row r="28" spans="1:6" ht="12.75">
      <c r="A28" s="133" t="s">
        <v>375</v>
      </c>
      <c r="B28" s="129" t="s">
        <v>378</v>
      </c>
      <c r="E28" s="134">
        <v>436</v>
      </c>
      <c r="F28">
        <v>0.07</v>
      </c>
    </row>
    <row r="29" spans="1:6" ht="12.75">
      <c r="A29" s="133" t="s">
        <v>376</v>
      </c>
      <c r="B29" s="129" t="s">
        <v>379</v>
      </c>
      <c r="E29" s="134">
        <v>45224</v>
      </c>
      <c r="F29">
        <v>6.76</v>
      </c>
    </row>
    <row r="31" ht="12.75">
      <c r="A31" s="129" t="s">
        <v>356</v>
      </c>
    </row>
    <row r="33" ht="12.75">
      <c r="A33" s="129" t="s">
        <v>357</v>
      </c>
    </row>
    <row r="34" spans="1:3" ht="12.75">
      <c r="A34" t="s">
        <v>358</v>
      </c>
      <c r="C34" t="s">
        <v>359</v>
      </c>
    </row>
    <row r="35" spans="1:3" ht="12.75">
      <c r="A35" s="129" t="s">
        <v>358</v>
      </c>
      <c r="C35" t="s">
        <v>360</v>
      </c>
    </row>
    <row r="37" ht="12.75">
      <c r="A37" s="129" t="s">
        <v>383</v>
      </c>
    </row>
    <row r="39" spans="1:6" ht="12.75">
      <c r="A39" s="131" t="s">
        <v>361</v>
      </c>
      <c r="B39" s="131"/>
      <c r="C39" s="131"/>
      <c r="D39" s="131"/>
      <c r="E39" s="131"/>
      <c r="F39" s="131"/>
    </row>
    <row r="41" ht="12.75">
      <c r="A41" s="132" t="s">
        <v>362</v>
      </c>
    </row>
    <row r="42" ht="12.75">
      <c r="A42" s="132" t="s">
        <v>390</v>
      </c>
    </row>
    <row r="43" ht="12.75">
      <c r="A43" s="132" t="s">
        <v>364</v>
      </c>
    </row>
    <row r="44" ht="12.75">
      <c r="A44" s="132" t="s">
        <v>363</v>
      </c>
    </row>
    <row r="45" ht="12.75">
      <c r="A45" s="132" t="s">
        <v>365</v>
      </c>
    </row>
    <row r="46" ht="12.75">
      <c r="A46" s="132" t="s">
        <v>391</v>
      </c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2013-01-31T09:37:32Z</cp:lastPrinted>
  <dcterms:created xsi:type="dcterms:W3CDTF">2008-10-17T11:51:54Z</dcterms:created>
  <dcterms:modified xsi:type="dcterms:W3CDTF">2013-01-31T09:37:35Z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